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240" yWindow="105" windowWidth="3900" windowHeight="2790" activeTab="2"/>
  </bookViews>
  <sheets>
    <sheet name="پیوست1" sheetId="8" r:id="rId1"/>
    <sheet name="پیوست2" sheetId="4" r:id="rId2"/>
    <sheet name="پیوست3" sheetId="9" r:id="rId3"/>
    <sheet name="پیوست4" sheetId="10" r:id="rId4"/>
    <sheet name="Sheet1" sheetId="11" r:id="rId5"/>
  </sheets>
  <definedNames>
    <definedName name="_xlnm._FilterDatabase" localSheetId="1" hidden="1">پیوست2!$B$8:$J$35</definedName>
    <definedName name="_Hlk310465175" localSheetId="4">Sheet1!$H$5</definedName>
    <definedName name="_Hlk310469968" localSheetId="4">Sheet1!$G$8</definedName>
    <definedName name="_Hlk310472910" localSheetId="4">Sheet1!$M$31</definedName>
    <definedName name="OLE_LINK29" localSheetId="4">Sheet1!#REF!</definedName>
    <definedName name="_xlnm.Print_Area" localSheetId="0">پیوست1!$D$2:$X$129</definedName>
    <definedName name="_xlnm.Print_Area" localSheetId="1">پیوست2!$B$2:$J$134</definedName>
    <definedName name="_xlnm.Print_Area" localSheetId="2">پیوست3!$B$2:$Q$132</definedName>
    <definedName name="_xlnm.Print_Area" localSheetId="3">پیوست4!$B$2:$N$137</definedName>
    <definedName name="_xlnm.Print_Titles" localSheetId="0">پیوست1!$2:$3</definedName>
    <definedName name="_xlnm.Print_Titles" localSheetId="1">پیوست2!$2:$6</definedName>
    <definedName name="_xlnm.Print_Titles" localSheetId="2">پیوست3!$2:$5</definedName>
    <definedName name="_xlnm.Print_Titles" localSheetId="3">پیوست4!$2:$4</definedName>
  </definedNames>
  <calcPr calcId="125725"/>
</workbook>
</file>

<file path=xl/calcChain.xml><?xml version="1.0" encoding="utf-8"?>
<calcChain xmlns="http://schemas.openxmlformats.org/spreadsheetml/2006/main">
  <c r="E36" i="9"/>
  <c r="F36"/>
  <c r="G36"/>
  <c r="H36"/>
  <c r="I36"/>
  <c r="J36"/>
  <c r="K36"/>
  <c r="L36"/>
  <c r="M36"/>
  <c r="N36"/>
  <c r="O36"/>
  <c r="P36"/>
  <c r="Q36"/>
  <c r="D36"/>
  <c r="J133" i="4"/>
  <c r="P130" i="9"/>
  <c r="O130"/>
  <c r="M130"/>
  <c r="L130"/>
  <c r="I130"/>
  <c r="H130"/>
  <c r="E130"/>
  <c r="P124"/>
  <c r="O124"/>
  <c r="M124"/>
  <c r="L124"/>
  <c r="I124"/>
  <c r="H124"/>
  <c r="E124"/>
  <c r="P59"/>
  <c r="O59"/>
  <c r="M59"/>
  <c r="L59"/>
  <c r="I59"/>
  <c r="H59"/>
  <c r="E59"/>
  <c r="P57"/>
  <c r="O57"/>
  <c r="M57"/>
  <c r="L57"/>
  <c r="I57"/>
  <c r="H57"/>
  <c r="E57"/>
  <c r="P47"/>
  <c r="O47"/>
  <c r="M47"/>
  <c r="L47"/>
  <c r="I47"/>
  <c r="H47"/>
  <c r="D125" i="4"/>
  <c r="D60"/>
  <c r="D58"/>
  <c r="D48"/>
  <c r="P131" i="9" l="1"/>
  <c r="O131"/>
  <c r="H131"/>
  <c r="L131"/>
  <c r="I131"/>
  <c r="M131"/>
  <c r="M129" i="8"/>
  <c r="Q55"/>
  <c r="I128"/>
  <c r="I122"/>
  <c r="I57"/>
  <c r="I55"/>
  <c r="I45"/>
  <c r="I34"/>
  <c r="I129" s="1"/>
  <c r="Q118" i="9" l="1"/>
  <c r="J118"/>
  <c r="K118"/>
  <c r="F118"/>
  <c r="G118"/>
  <c r="R122" i="8"/>
  <c r="R55"/>
  <c r="D57" i="9"/>
  <c r="P122" i="8" l="1"/>
  <c r="V55"/>
  <c r="T55"/>
  <c r="S55"/>
  <c r="P55"/>
  <c r="M55"/>
  <c r="J55"/>
  <c r="D131" i="4"/>
  <c r="D37"/>
  <c r="Q35" i="9"/>
  <c r="N35"/>
  <c r="J35"/>
  <c r="K35"/>
  <c r="F35"/>
  <c r="G35"/>
  <c r="F120"/>
  <c r="G120"/>
  <c r="F53"/>
  <c r="G53"/>
  <c r="F73"/>
  <c r="G73"/>
  <c r="F56"/>
  <c r="G56"/>
  <c r="J120"/>
  <c r="J53"/>
  <c r="J73"/>
  <c r="J56"/>
  <c r="K120"/>
  <c r="K53"/>
  <c r="K73"/>
  <c r="K56"/>
  <c r="N120"/>
  <c r="N53"/>
  <c r="N73"/>
  <c r="N56"/>
  <c r="Q120"/>
  <c r="Q53"/>
  <c r="Q73"/>
  <c r="Q56"/>
  <c r="D130"/>
  <c r="D124"/>
  <c r="D59"/>
  <c r="E47"/>
  <c r="E131" s="1"/>
  <c r="D47"/>
  <c r="D131" l="1"/>
  <c r="D132" i="4"/>
  <c r="W55" i="8"/>
  <c r="W34"/>
  <c r="Q128"/>
  <c r="J122"/>
  <c r="J34"/>
  <c r="V122"/>
  <c r="T122"/>
  <c r="Q122"/>
  <c r="S122"/>
  <c r="M122"/>
  <c r="M34"/>
  <c r="V34"/>
  <c r="T34"/>
  <c r="Q34"/>
  <c r="R34"/>
  <c r="S34"/>
  <c r="P34"/>
  <c r="X122" l="1"/>
  <c r="Q129" i="9"/>
  <c r="Q111"/>
  <c r="Q123"/>
  <c r="Q29"/>
  <c r="Q33"/>
  <c r="N129"/>
  <c r="N111"/>
  <c r="N123"/>
  <c r="N29"/>
  <c r="N33"/>
  <c r="J129"/>
  <c r="K129"/>
  <c r="J123"/>
  <c r="K123"/>
  <c r="J111"/>
  <c r="K111"/>
  <c r="J29"/>
  <c r="K29"/>
  <c r="J33"/>
  <c r="K33"/>
  <c r="G129"/>
  <c r="F129"/>
  <c r="G111"/>
  <c r="G123"/>
  <c r="F111"/>
  <c r="F123"/>
  <c r="G29"/>
  <c r="G33"/>
  <c r="F29"/>
  <c r="F33"/>
  <c r="J128" i="8" l="1"/>
  <c r="J57"/>
  <c r="J45"/>
  <c r="J129" l="1"/>
  <c r="W129"/>
  <c r="V128"/>
  <c r="W128"/>
  <c r="T128"/>
  <c r="S128"/>
  <c r="P128"/>
  <c r="M128"/>
  <c r="W122"/>
  <c r="X57"/>
  <c r="W57"/>
  <c r="V57"/>
  <c r="T57"/>
  <c r="S57"/>
  <c r="R57"/>
  <c r="Q57"/>
  <c r="P57"/>
  <c r="X45"/>
  <c r="V45"/>
  <c r="T45"/>
  <c r="S45"/>
  <c r="R45"/>
  <c r="Q45"/>
  <c r="P45"/>
  <c r="M45"/>
  <c r="X55" l="1"/>
  <c r="T129"/>
  <c r="V129"/>
  <c r="X34"/>
  <c r="X128"/>
  <c r="N127" i="9"/>
  <c r="N126"/>
  <c r="N128"/>
  <c r="N125"/>
  <c r="Q127"/>
  <c r="Q126"/>
  <c r="Q128"/>
  <c r="Q125"/>
  <c r="Q76"/>
  <c r="Q122"/>
  <c r="Q77"/>
  <c r="Q79"/>
  <c r="Q113"/>
  <c r="Q116"/>
  <c r="Q95"/>
  <c r="Q69"/>
  <c r="Q81"/>
  <c r="Q70"/>
  <c r="Q105"/>
  <c r="Q102"/>
  <c r="Q60"/>
  <c r="Q119"/>
  <c r="Q114"/>
  <c r="Q74"/>
  <c r="Q64"/>
  <c r="Q72"/>
  <c r="Q103"/>
  <c r="Q94"/>
  <c r="Q80"/>
  <c r="Q68"/>
  <c r="Q85"/>
  <c r="Q86"/>
  <c r="Q93"/>
  <c r="Q109"/>
  <c r="Q115"/>
  <c r="Q92"/>
  <c r="Q84"/>
  <c r="Q98"/>
  <c r="Q78"/>
  <c r="Q62"/>
  <c r="Q75"/>
  <c r="Q87"/>
  <c r="Q82"/>
  <c r="Q101"/>
  <c r="Q117"/>
  <c r="Q65"/>
  <c r="Q61"/>
  <c r="Q63"/>
  <c r="Q97"/>
  <c r="Q100"/>
  <c r="Q104"/>
  <c r="Q112"/>
  <c r="Q106"/>
  <c r="Q90"/>
  <c r="Q107"/>
  <c r="Q99"/>
  <c r="Q96"/>
  <c r="Q88"/>
  <c r="Q91"/>
  <c r="Q67"/>
  <c r="Q83"/>
  <c r="Q66"/>
  <c r="Q121"/>
  <c r="Q110"/>
  <c r="Q71"/>
  <c r="Q108"/>
  <c r="Q89"/>
  <c r="N76"/>
  <c r="N122"/>
  <c r="N77"/>
  <c r="N79"/>
  <c r="N113"/>
  <c r="N116"/>
  <c r="N95"/>
  <c r="N69"/>
  <c r="N81"/>
  <c r="N70"/>
  <c r="N105"/>
  <c r="N102"/>
  <c r="N60"/>
  <c r="N119"/>
  <c r="N114"/>
  <c r="N74"/>
  <c r="N64"/>
  <c r="N72"/>
  <c r="N103"/>
  <c r="N94"/>
  <c r="N80"/>
  <c r="N68"/>
  <c r="N85"/>
  <c r="N86"/>
  <c r="N93"/>
  <c r="N109"/>
  <c r="N115"/>
  <c r="N92"/>
  <c r="N84"/>
  <c r="N98"/>
  <c r="N78"/>
  <c r="N62"/>
  <c r="N75"/>
  <c r="N87"/>
  <c r="N82"/>
  <c r="N101"/>
  <c r="N117"/>
  <c r="N65"/>
  <c r="N61"/>
  <c r="N63"/>
  <c r="N97"/>
  <c r="N100"/>
  <c r="N104"/>
  <c r="N112"/>
  <c r="N106"/>
  <c r="N90"/>
  <c r="N107"/>
  <c r="N99"/>
  <c r="N96"/>
  <c r="N88"/>
  <c r="N91"/>
  <c r="N67"/>
  <c r="N83"/>
  <c r="N66"/>
  <c r="N121"/>
  <c r="N110"/>
  <c r="N71"/>
  <c r="N108"/>
  <c r="N89"/>
  <c r="N58"/>
  <c r="N59" s="1"/>
  <c r="Q58"/>
  <c r="Q59" s="1"/>
  <c r="Q49"/>
  <c r="Q55"/>
  <c r="Q54"/>
  <c r="Q52"/>
  <c r="Q51"/>
  <c r="Q50"/>
  <c r="Q48"/>
  <c r="Q57" s="1"/>
  <c r="N49"/>
  <c r="N55"/>
  <c r="N54"/>
  <c r="N52"/>
  <c r="N51"/>
  <c r="N50"/>
  <c r="N48"/>
  <c r="Q42"/>
  <c r="Q43"/>
  <c r="Q41"/>
  <c r="Q38"/>
  <c r="Q40"/>
  <c r="Q37"/>
  <c r="Q46"/>
  <c r="Q39"/>
  <c r="Q45"/>
  <c r="Q44"/>
  <c r="N42"/>
  <c r="N43"/>
  <c r="N41"/>
  <c r="N38"/>
  <c r="N40"/>
  <c r="N37"/>
  <c r="N46"/>
  <c r="N39"/>
  <c r="N45"/>
  <c r="N44"/>
  <c r="G127"/>
  <c r="F127"/>
  <c r="G126"/>
  <c r="F126"/>
  <c r="G128"/>
  <c r="F128"/>
  <c r="G125"/>
  <c r="G130" s="1"/>
  <c r="F125"/>
  <c r="F130" s="1"/>
  <c r="K127"/>
  <c r="J127"/>
  <c r="K126"/>
  <c r="J126"/>
  <c r="K128"/>
  <c r="J128"/>
  <c r="K125"/>
  <c r="K130" s="1"/>
  <c r="J125"/>
  <c r="J130" s="1"/>
  <c r="K76"/>
  <c r="J76"/>
  <c r="K122"/>
  <c r="J122"/>
  <c r="K77"/>
  <c r="J77"/>
  <c r="K79"/>
  <c r="J79"/>
  <c r="K113"/>
  <c r="J113"/>
  <c r="K116"/>
  <c r="J116"/>
  <c r="K95"/>
  <c r="J95"/>
  <c r="K69"/>
  <c r="J69"/>
  <c r="K81"/>
  <c r="J81"/>
  <c r="K70"/>
  <c r="J70"/>
  <c r="K105"/>
  <c r="J105"/>
  <c r="K102"/>
  <c r="J102"/>
  <c r="K60"/>
  <c r="J60"/>
  <c r="K119"/>
  <c r="J119"/>
  <c r="K114"/>
  <c r="J114"/>
  <c r="K74"/>
  <c r="J74"/>
  <c r="K64"/>
  <c r="J64"/>
  <c r="K72"/>
  <c r="J72"/>
  <c r="K103"/>
  <c r="J103"/>
  <c r="K94"/>
  <c r="J94"/>
  <c r="K80"/>
  <c r="J80"/>
  <c r="K68"/>
  <c r="J68"/>
  <c r="K85"/>
  <c r="J85"/>
  <c r="K86"/>
  <c r="J86"/>
  <c r="K93"/>
  <c r="J93"/>
  <c r="K109"/>
  <c r="J109"/>
  <c r="K115"/>
  <c r="J115"/>
  <c r="K92"/>
  <c r="J92"/>
  <c r="K84"/>
  <c r="J84"/>
  <c r="K98"/>
  <c r="J98"/>
  <c r="K78"/>
  <c r="J78"/>
  <c r="K62"/>
  <c r="J62"/>
  <c r="K75"/>
  <c r="J75"/>
  <c r="K87"/>
  <c r="J87"/>
  <c r="K82"/>
  <c r="J82"/>
  <c r="K101"/>
  <c r="J101"/>
  <c r="K117"/>
  <c r="J117"/>
  <c r="K65"/>
  <c r="J65"/>
  <c r="K61"/>
  <c r="J61"/>
  <c r="K63"/>
  <c r="J63"/>
  <c r="K97"/>
  <c r="J97"/>
  <c r="K100"/>
  <c r="J100"/>
  <c r="K104"/>
  <c r="J104"/>
  <c r="K112"/>
  <c r="J112"/>
  <c r="K106"/>
  <c r="J106"/>
  <c r="K90"/>
  <c r="J90"/>
  <c r="K107"/>
  <c r="J107"/>
  <c r="K99"/>
  <c r="J99"/>
  <c r="K96"/>
  <c r="J96"/>
  <c r="K88"/>
  <c r="J88"/>
  <c r="K91"/>
  <c r="J91"/>
  <c r="K67"/>
  <c r="J67"/>
  <c r="K83"/>
  <c r="J83"/>
  <c r="K66"/>
  <c r="J66"/>
  <c r="K121"/>
  <c r="J121"/>
  <c r="K110"/>
  <c r="J110"/>
  <c r="K71"/>
  <c r="J71"/>
  <c r="K108"/>
  <c r="J108"/>
  <c r="K89"/>
  <c r="J89"/>
  <c r="G76"/>
  <c r="F76"/>
  <c r="G122"/>
  <c r="F122"/>
  <c r="G77"/>
  <c r="F77"/>
  <c r="G79"/>
  <c r="F79"/>
  <c r="G113"/>
  <c r="F113"/>
  <c r="G116"/>
  <c r="F116"/>
  <c r="G95"/>
  <c r="F95"/>
  <c r="G69"/>
  <c r="F69"/>
  <c r="G81"/>
  <c r="F81"/>
  <c r="G70"/>
  <c r="F70"/>
  <c r="G105"/>
  <c r="F105"/>
  <c r="G102"/>
  <c r="F102"/>
  <c r="G60"/>
  <c r="F60"/>
  <c r="G119"/>
  <c r="F119"/>
  <c r="G114"/>
  <c r="F114"/>
  <c r="G74"/>
  <c r="F74"/>
  <c r="G64"/>
  <c r="F64"/>
  <c r="G72"/>
  <c r="F72"/>
  <c r="G103"/>
  <c r="F103"/>
  <c r="G94"/>
  <c r="F94"/>
  <c r="G80"/>
  <c r="F80"/>
  <c r="G68"/>
  <c r="F68"/>
  <c r="G85"/>
  <c r="F85"/>
  <c r="G86"/>
  <c r="F86"/>
  <c r="G93"/>
  <c r="F93"/>
  <c r="G109"/>
  <c r="F109"/>
  <c r="G115"/>
  <c r="F115"/>
  <c r="G92"/>
  <c r="F92"/>
  <c r="G84"/>
  <c r="F84"/>
  <c r="G98"/>
  <c r="F98"/>
  <c r="G78"/>
  <c r="F78"/>
  <c r="G62"/>
  <c r="F62"/>
  <c r="G75"/>
  <c r="F75"/>
  <c r="G87"/>
  <c r="F87"/>
  <c r="G82"/>
  <c r="F82"/>
  <c r="G101"/>
  <c r="F101"/>
  <c r="G117"/>
  <c r="F117"/>
  <c r="G65"/>
  <c r="F65"/>
  <c r="G61"/>
  <c r="F61"/>
  <c r="G63"/>
  <c r="F63"/>
  <c r="G97"/>
  <c r="F97"/>
  <c r="G100"/>
  <c r="F100"/>
  <c r="G104"/>
  <c r="F104"/>
  <c r="G112"/>
  <c r="F112"/>
  <c r="G106"/>
  <c r="F106"/>
  <c r="G90"/>
  <c r="F90"/>
  <c r="G107"/>
  <c r="F107"/>
  <c r="G99"/>
  <c r="F99"/>
  <c r="G96"/>
  <c r="F96"/>
  <c r="G88"/>
  <c r="F88"/>
  <c r="G91"/>
  <c r="F91"/>
  <c r="G67"/>
  <c r="F67"/>
  <c r="G83"/>
  <c r="F83"/>
  <c r="G66"/>
  <c r="F66"/>
  <c r="G121"/>
  <c r="F121"/>
  <c r="G110"/>
  <c r="F110"/>
  <c r="G71"/>
  <c r="F71"/>
  <c r="G108"/>
  <c r="F108"/>
  <c r="G89"/>
  <c r="F89"/>
  <c r="K58"/>
  <c r="K59" s="1"/>
  <c r="J58"/>
  <c r="J59" s="1"/>
  <c r="G58"/>
  <c r="G59" s="1"/>
  <c r="F58"/>
  <c r="F59" s="1"/>
  <c r="K49"/>
  <c r="J49"/>
  <c r="K55"/>
  <c r="J55"/>
  <c r="K54"/>
  <c r="J54"/>
  <c r="K52"/>
  <c r="J52"/>
  <c r="K51"/>
  <c r="J51"/>
  <c r="K50"/>
  <c r="J50"/>
  <c r="K48"/>
  <c r="J48"/>
  <c r="J57" s="1"/>
  <c r="G49"/>
  <c r="F49"/>
  <c r="G55"/>
  <c r="F55"/>
  <c r="G54"/>
  <c r="F54"/>
  <c r="G52"/>
  <c r="F52"/>
  <c r="G51"/>
  <c r="F51"/>
  <c r="G50"/>
  <c r="F50"/>
  <c r="G48"/>
  <c r="F48"/>
  <c r="F57" s="1"/>
  <c r="G42"/>
  <c r="F42"/>
  <c r="G43"/>
  <c r="F43"/>
  <c r="G41"/>
  <c r="F41"/>
  <c r="G38"/>
  <c r="F38"/>
  <c r="G40"/>
  <c r="F40"/>
  <c r="G37"/>
  <c r="F37"/>
  <c r="G46"/>
  <c r="F46"/>
  <c r="G39"/>
  <c r="F39"/>
  <c r="G45"/>
  <c r="F45"/>
  <c r="K42"/>
  <c r="J42"/>
  <c r="K43"/>
  <c r="J43"/>
  <c r="K41"/>
  <c r="J41"/>
  <c r="K38"/>
  <c r="J38"/>
  <c r="K40"/>
  <c r="J40"/>
  <c r="K37"/>
  <c r="J37"/>
  <c r="K46"/>
  <c r="J46"/>
  <c r="K39"/>
  <c r="J39"/>
  <c r="K45"/>
  <c r="J45"/>
  <c r="K44"/>
  <c r="J44"/>
  <c r="G44"/>
  <c r="F44"/>
  <c r="G16"/>
  <c r="F16"/>
  <c r="G19"/>
  <c r="F19"/>
  <c r="G15"/>
  <c r="F15"/>
  <c r="G8"/>
  <c r="F8"/>
  <c r="G20"/>
  <c r="F20"/>
  <c r="G14"/>
  <c r="F14"/>
  <c r="G28"/>
  <c r="F28"/>
  <c r="G10"/>
  <c r="F10"/>
  <c r="G11"/>
  <c r="F11"/>
  <c r="G17"/>
  <c r="F17"/>
  <c r="G25"/>
  <c r="F25"/>
  <c r="G22"/>
  <c r="F22"/>
  <c r="G26"/>
  <c r="F26"/>
  <c r="G23"/>
  <c r="F23"/>
  <c r="G31"/>
  <c r="F31"/>
  <c r="G18"/>
  <c r="F18"/>
  <c r="G9"/>
  <c r="F9"/>
  <c r="G32"/>
  <c r="F32"/>
  <c r="G21"/>
  <c r="F21"/>
  <c r="G7"/>
  <c r="F7"/>
  <c r="G12"/>
  <c r="F12"/>
  <c r="G27"/>
  <c r="F27"/>
  <c r="G34"/>
  <c r="F34"/>
  <c r="G13"/>
  <c r="F13"/>
  <c r="G30"/>
  <c r="F30"/>
  <c r="G24"/>
  <c r="F24"/>
  <c r="K16"/>
  <c r="J16"/>
  <c r="K19"/>
  <c r="J19"/>
  <c r="K15"/>
  <c r="J15"/>
  <c r="K8"/>
  <c r="J8"/>
  <c r="K20"/>
  <c r="J20"/>
  <c r="K14"/>
  <c r="J14"/>
  <c r="K28"/>
  <c r="J28"/>
  <c r="K10"/>
  <c r="J10"/>
  <c r="K11"/>
  <c r="J11"/>
  <c r="K17"/>
  <c r="J17"/>
  <c r="K25"/>
  <c r="J25"/>
  <c r="K22"/>
  <c r="J22"/>
  <c r="K26"/>
  <c r="J26"/>
  <c r="K23"/>
  <c r="J23"/>
  <c r="K31"/>
  <c r="J31"/>
  <c r="K18"/>
  <c r="J18"/>
  <c r="K9"/>
  <c r="J9"/>
  <c r="K32"/>
  <c r="J32"/>
  <c r="K21"/>
  <c r="J21"/>
  <c r="K7"/>
  <c r="J7"/>
  <c r="K12"/>
  <c r="J12"/>
  <c r="K27"/>
  <c r="J27"/>
  <c r="K34"/>
  <c r="J34"/>
  <c r="K13"/>
  <c r="J13"/>
  <c r="K30"/>
  <c r="J30"/>
  <c r="K24"/>
  <c r="J24"/>
  <c r="N16"/>
  <c r="N19"/>
  <c r="N15"/>
  <c r="N8"/>
  <c r="N20"/>
  <c r="N14"/>
  <c r="N28"/>
  <c r="N10"/>
  <c r="N11"/>
  <c r="N17"/>
  <c r="N25"/>
  <c r="N22"/>
  <c r="N26"/>
  <c r="N23"/>
  <c r="N31"/>
  <c r="N18"/>
  <c r="N9"/>
  <c r="N32"/>
  <c r="N21"/>
  <c r="N7"/>
  <c r="N12"/>
  <c r="N27"/>
  <c r="N34"/>
  <c r="N13"/>
  <c r="N30"/>
  <c r="N24"/>
  <c r="Q16"/>
  <c r="Q19"/>
  <c r="Q15"/>
  <c r="Q8"/>
  <c r="Q20"/>
  <c r="Q14"/>
  <c r="Q28"/>
  <c r="Q10"/>
  <c r="Q11"/>
  <c r="Q17"/>
  <c r="Q25"/>
  <c r="Q22"/>
  <c r="Q26"/>
  <c r="Q23"/>
  <c r="Q31"/>
  <c r="Q18"/>
  <c r="Q9"/>
  <c r="Q32"/>
  <c r="Q21"/>
  <c r="Q7"/>
  <c r="Q12"/>
  <c r="Q27"/>
  <c r="Q34"/>
  <c r="Q13"/>
  <c r="Q30"/>
  <c r="Q24"/>
  <c r="Q6"/>
  <c r="K6"/>
  <c r="J6"/>
  <c r="N6"/>
  <c r="G57" l="1"/>
  <c r="K57"/>
  <c r="Q130"/>
  <c r="N130"/>
  <c r="F124"/>
  <c r="J124"/>
  <c r="N124"/>
  <c r="G124"/>
  <c r="K124"/>
  <c r="Q124"/>
  <c r="N57"/>
  <c r="J47"/>
  <c r="N47"/>
  <c r="Q47"/>
  <c r="K47"/>
  <c r="G47"/>
  <c r="J131"/>
  <c r="F47"/>
  <c r="X129" i="8"/>
  <c r="F6" i="9"/>
  <c r="F131" s="1"/>
  <c r="G6"/>
  <c r="K131" l="1"/>
  <c r="Q131"/>
  <c r="N131"/>
  <c r="G131"/>
  <c r="W45" i="8"/>
</calcChain>
</file>

<file path=xl/sharedStrings.xml><?xml version="1.0" encoding="utf-8"?>
<sst xmlns="http://schemas.openxmlformats.org/spreadsheetml/2006/main" count="1177" uniqueCount="497">
  <si>
    <t>رديف</t>
  </si>
  <si>
    <t>نام صندوق سرمایه گذاری</t>
  </si>
  <si>
    <t>نام مدیر</t>
  </si>
  <si>
    <t>نوع صندوق</t>
  </si>
  <si>
    <t>نرخ سود - تضمین شده یا پیش بینی شده</t>
  </si>
  <si>
    <t>تاریخ آغاز فعالیت</t>
  </si>
  <si>
    <t>عمر صندوق (به ماه)</t>
  </si>
  <si>
    <t>تعداد واحدهاي سرمايه گذاري صندوق</t>
  </si>
  <si>
    <t>سقف واحدهای سرمایه گذاری صندوق</t>
  </si>
  <si>
    <t>ارزش خالص هر واحد سرمايه گذاري(ريال)</t>
  </si>
  <si>
    <t>بازده صندوق در  ماه گذشته (%)</t>
  </si>
  <si>
    <t>بازده صندوق در سال گذشته (%)</t>
  </si>
  <si>
    <t>بازده صندوق از ابتداي تأسيس صندوق تاکنون (%)</t>
  </si>
  <si>
    <t>تعداد سرمايه گذاران حقيقي</t>
  </si>
  <si>
    <t>تملك از كل سرمايه گذاران حقيقي(%)</t>
  </si>
  <si>
    <t>تعداد سرمايه گذاران حقوقي</t>
  </si>
  <si>
    <t>تملك از كل سرمايه گذاران حقوقي(%)</t>
  </si>
  <si>
    <t xml:space="preserve">جمع سرمايه گذاران </t>
  </si>
  <si>
    <t>کارآفرین</t>
  </si>
  <si>
    <t>کارگزاری بانک کارآفرین</t>
  </si>
  <si>
    <t>در اوراق بهادار با درآمد ثابت و با تضمین سود</t>
  </si>
  <si>
    <t>امين صبار (امین گلوبال)</t>
  </si>
  <si>
    <t>تأمین سرمایه امین</t>
  </si>
  <si>
    <t>در اوراق بهادار با درآمد ثابت و با پیش بینی سود</t>
  </si>
  <si>
    <t>نوين سامان</t>
  </si>
  <si>
    <t>تأمین سرمایه نوین</t>
  </si>
  <si>
    <t>آتيه نوين</t>
  </si>
  <si>
    <t>امین ملت</t>
  </si>
  <si>
    <t xml:space="preserve">یکم کارگزاری بانک کشاورزي </t>
  </si>
  <si>
    <t>کارگزاری بانک کشاورزی</t>
  </si>
  <si>
    <t>آرمان کارآفرین</t>
  </si>
  <si>
    <t>يكم ايرانيان</t>
  </si>
  <si>
    <t>پارسیان</t>
  </si>
  <si>
    <t>کارگزاری بانک پارسیان</t>
  </si>
  <si>
    <t>توس ایرانیان</t>
  </si>
  <si>
    <t xml:space="preserve">امین شهر </t>
  </si>
  <si>
    <t xml:space="preserve">گسترش فردای ایرانیان </t>
  </si>
  <si>
    <t>ارمغان ایرانیان</t>
  </si>
  <si>
    <t>ارزش آفرینان دی</t>
  </si>
  <si>
    <t>نهال سرمایه ایرانیان</t>
  </si>
  <si>
    <t>امین سامان</t>
  </si>
  <si>
    <t>بانک ایران زمین</t>
  </si>
  <si>
    <t>کارگزاری آگاه</t>
  </si>
  <si>
    <t>اندوخته ملت</t>
  </si>
  <si>
    <t>تامین سرمایه بانک ملت</t>
  </si>
  <si>
    <t>امین آشنا ایرانیان</t>
  </si>
  <si>
    <t>کارگزاری سهم آشنا</t>
  </si>
  <si>
    <t>_</t>
  </si>
  <si>
    <t>کل ص س در اوراق بهادار با درآمد ثابت(جمع/ میانگین ساده)</t>
  </si>
  <si>
    <t>-</t>
  </si>
  <si>
    <t>بانک گردشگری</t>
  </si>
  <si>
    <t>مختلط</t>
  </si>
  <si>
    <t>تجربه ايرانيان</t>
  </si>
  <si>
    <t>در سهام و با اندازه بزرگ</t>
  </si>
  <si>
    <t>یکم نیکوکاری آگاه</t>
  </si>
  <si>
    <t>نيكوكاري بانك گردشگري</t>
  </si>
  <si>
    <t>کل ص س مختلط</t>
  </si>
  <si>
    <t>کارگزاری مفید</t>
  </si>
  <si>
    <t>سپهر اول کارگزاری بانک صادرات</t>
  </si>
  <si>
    <t>کارگزاری بانک صادرات</t>
  </si>
  <si>
    <t>پیشرو</t>
  </si>
  <si>
    <t>کارگزاری مقید</t>
  </si>
  <si>
    <t>بانک دي</t>
  </si>
  <si>
    <t>يکم سامان</t>
  </si>
  <si>
    <t>کارگزاری بانک سامان</t>
  </si>
  <si>
    <t>آتیه ملت</t>
  </si>
  <si>
    <t>تأمین سرمایه بانک ملت</t>
  </si>
  <si>
    <t>کل ص س در سهام در اندازه بزرگ (جمع/ میانگین ساده)</t>
  </si>
  <si>
    <t>شاخصی کارآفرين</t>
  </si>
  <si>
    <t>شاخصی و در اندازه بزرگ</t>
  </si>
  <si>
    <t>کل ص شاخصی(جمع/میانگین ساده)</t>
  </si>
  <si>
    <t>پويا</t>
  </si>
  <si>
    <t>کارگزاری نهایت نگر</t>
  </si>
  <si>
    <t>در سهام و با اندازه کوچک</t>
  </si>
  <si>
    <t>حافظ</t>
  </si>
  <si>
    <t>کارگزاری حافظ</t>
  </si>
  <si>
    <t>بانك صادرات</t>
  </si>
  <si>
    <t>خبرگان سهام</t>
  </si>
  <si>
    <t>کارگزاری خبرگان سهام</t>
  </si>
  <si>
    <t>بانك ملي</t>
  </si>
  <si>
    <t>کارگزاری بانک ملی</t>
  </si>
  <si>
    <t>پیشتاز</t>
  </si>
  <si>
    <t>کاسپين مهر ايرانيان</t>
  </si>
  <si>
    <t>آگاه</t>
  </si>
  <si>
    <t>بانك تجارت</t>
  </si>
  <si>
    <t>کارگزاری بانک تجارت</t>
  </si>
  <si>
    <t>بانك اقتصاد نوين</t>
  </si>
  <si>
    <t>کارگزاری بانک اقتصاد نوین</t>
  </si>
  <si>
    <t>بورس بيمه</t>
  </si>
  <si>
    <t>کارگزاری بورس بیمه</t>
  </si>
  <si>
    <t>صنعت و معدن</t>
  </si>
  <si>
    <t>کارگزاری بانک صنعت و معدن</t>
  </si>
  <si>
    <t>بورسيران</t>
  </si>
  <si>
    <t>کارگزاری بورسیران</t>
  </si>
  <si>
    <t>پيشگام</t>
  </si>
  <si>
    <t>کارگزاری سرمایه گذاری ملی ایران</t>
  </si>
  <si>
    <t>رضوي</t>
  </si>
  <si>
    <t>کارگزاری رضوی</t>
  </si>
  <si>
    <t>امين کارآفرين</t>
  </si>
  <si>
    <t>فارابي</t>
  </si>
  <si>
    <t>کارگزاری فارابی</t>
  </si>
  <si>
    <t>ایساتیس</t>
  </si>
  <si>
    <t>کارگزاری ایساتیس پویا</t>
  </si>
  <si>
    <t>بانک کشاورزي</t>
  </si>
  <si>
    <t>بانک مسکن</t>
  </si>
  <si>
    <t>کارگزاری بانک مسکن</t>
  </si>
  <si>
    <t>پارس</t>
  </si>
  <si>
    <t>کارگزاری آبان</t>
  </si>
  <si>
    <t>صبا</t>
  </si>
  <si>
    <t>کارگزاری صباتأمین</t>
  </si>
  <si>
    <t>کارگزاری تأمین سرمایه نوین</t>
  </si>
  <si>
    <t>گنجینه بهمن</t>
  </si>
  <si>
    <t>کارگزاری بهمن</t>
  </si>
  <si>
    <t>نوانديشان بازار سرمايه</t>
  </si>
  <si>
    <t>کارگزاری نواندیشان بازارسرمایه</t>
  </si>
  <si>
    <t>کارگزاری بانک رفاه</t>
  </si>
  <si>
    <t>بيمه دي</t>
  </si>
  <si>
    <t>اميد ايرانيان</t>
  </si>
  <si>
    <t>فيروزه</t>
  </si>
  <si>
    <t>کارگزاری ارگ هومن</t>
  </si>
  <si>
    <t>نقش جهان</t>
  </si>
  <si>
    <t>کارگزاری اردیبهشت ایرانیان</t>
  </si>
  <si>
    <t>تدبيرگران فردا</t>
  </si>
  <si>
    <t>کارگزاری تدبیرگران فردا</t>
  </si>
  <si>
    <t>آپادانا</t>
  </si>
  <si>
    <t>کارگزاری آپادانا</t>
  </si>
  <si>
    <t>راهنما</t>
  </si>
  <si>
    <t>کارگزاری راهنمای سرمایه گذاران</t>
  </si>
  <si>
    <t>سينا</t>
  </si>
  <si>
    <t>کارگزاری بهگزین</t>
  </si>
  <si>
    <t>عقيق</t>
  </si>
  <si>
    <t>تدبيرگران آگاه</t>
  </si>
  <si>
    <t>تدبيرگر سرمايه</t>
  </si>
  <si>
    <t>کارگزاری تدبیرگر سرمایه</t>
  </si>
  <si>
    <t>کارآفرينان برتر آینده</t>
  </si>
  <si>
    <t>مهر شريعه</t>
  </si>
  <si>
    <t>کارگزاری مهر آفرین</t>
  </si>
  <si>
    <t>توسعه صادرات</t>
  </si>
  <si>
    <t>کارگزاری بانک توسعه صادرات</t>
  </si>
  <si>
    <t>توسعه فردا</t>
  </si>
  <si>
    <t>کارگزاری توسعه فردا</t>
  </si>
  <si>
    <t>خوارزمی</t>
  </si>
  <si>
    <t>کارگزاری بانک  صادرات</t>
  </si>
  <si>
    <t>کارگزاری بانک ملت</t>
  </si>
  <si>
    <t>بانک توسعه تعاون</t>
  </si>
  <si>
    <t>کل ص س در سهام و در اندازه کوچک</t>
  </si>
  <si>
    <t xml:space="preserve">کل </t>
  </si>
  <si>
    <t>آرمان</t>
  </si>
  <si>
    <t>یکم دانا</t>
  </si>
  <si>
    <t>کارگزاری توسعه اندیشه دانا</t>
  </si>
  <si>
    <t>آسمان یکم</t>
  </si>
  <si>
    <t>نگین رفاه</t>
  </si>
  <si>
    <t>لوتوس پارسیان</t>
  </si>
  <si>
    <t>تامین سرمایه لوتوس پارسیان</t>
  </si>
  <si>
    <t>آرمان اندیش</t>
  </si>
  <si>
    <t>مشاور سرمایه گذاری آرمان آتی</t>
  </si>
  <si>
    <t>کاریزما</t>
  </si>
  <si>
    <t>سبدگردان کاریزما</t>
  </si>
  <si>
    <t>نیکان پارس</t>
  </si>
  <si>
    <t>کوثر</t>
  </si>
  <si>
    <t>توسعه بازار سرمایه</t>
  </si>
  <si>
    <t>امید توسعه</t>
  </si>
  <si>
    <t>پارس گستر</t>
  </si>
  <si>
    <t>نوین بانک مسکن</t>
  </si>
  <si>
    <t>تامین سرمایه نوین</t>
  </si>
  <si>
    <t>سپهر آگاه</t>
  </si>
  <si>
    <t>البرز</t>
  </si>
  <si>
    <t>سبحان</t>
  </si>
  <si>
    <t xml:space="preserve"> ملت ایران زمین</t>
  </si>
  <si>
    <t>پیروزان</t>
  </si>
  <si>
    <t>امین انصار</t>
  </si>
  <si>
    <t>نوین نیک</t>
  </si>
  <si>
    <t>آسمان خاورمیانه</t>
  </si>
  <si>
    <t>یکم سهام گستران شرق</t>
  </si>
  <si>
    <t>بازده صندوق در سه ماه گذشته(%)</t>
  </si>
  <si>
    <t>کارگزاری بانک دی</t>
  </si>
  <si>
    <t>کارگزاری بانک تات</t>
  </si>
  <si>
    <t>مشاور سرمایه گذاری تامین سرمایه نوین</t>
  </si>
  <si>
    <t>کارگزاری کاسپین مهر ایرانیان (بانک سپه)</t>
  </si>
  <si>
    <t xml:space="preserve"> مشاور سرمایه گذاری آرمان آتی</t>
  </si>
  <si>
    <t>اندیشه فردا</t>
  </si>
  <si>
    <t>مشاور سرمایه گذاری ارزش پرداز آریان</t>
  </si>
  <si>
    <t>امین آوید</t>
  </si>
  <si>
    <t>تامین سرمایه امین</t>
  </si>
  <si>
    <t>آرمان سپهر آیندگان</t>
  </si>
  <si>
    <t>کل ص س قابل معامله</t>
  </si>
  <si>
    <t>توسعه ملی</t>
  </si>
  <si>
    <t>کارگزاری بانک ملی ایران</t>
  </si>
  <si>
    <t>ارگ</t>
  </si>
  <si>
    <t>دماسنج</t>
  </si>
  <si>
    <t>مختلط و قابل معامله</t>
  </si>
  <si>
    <t>سپهر کاریزما</t>
  </si>
  <si>
    <t>در سهام و قابل معامله</t>
  </si>
  <si>
    <t xml:space="preserve"> کارگزاری سهام گستران شرق</t>
  </si>
  <si>
    <t xml:space="preserve"> تامین سرمایه آرمان</t>
  </si>
  <si>
    <t>آرمان شهر</t>
  </si>
  <si>
    <t>تامین سرمایه آرمان</t>
  </si>
  <si>
    <t>دیدگاهان</t>
  </si>
  <si>
    <t>مشاور سرمایه گذاری دیدگاهان نوین</t>
  </si>
  <si>
    <t>شرکت تامین سرمایه امین</t>
  </si>
  <si>
    <t>سبدگردان آسمان</t>
  </si>
  <si>
    <t>بذر امید آفرین</t>
  </si>
  <si>
    <t xml:space="preserve"> تامین سرمایه امید</t>
  </si>
  <si>
    <t>آسمان آرمانی سهام</t>
  </si>
  <si>
    <t>ردیف</t>
  </si>
  <si>
    <t xml:space="preserve">نام </t>
  </si>
  <si>
    <t>ارزش صندوق</t>
  </si>
  <si>
    <t>ترکیب داراییهای صندوق(%)</t>
  </si>
  <si>
    <t>سایر( ماه قبل)</t>
  </si>
  <si>
    <t>(میلیون ریال)</t>
  </si>
  <si>
    <t>سهام</t>
  </si>
  <si>
    <t>اوراق مشارکت</t>
  </si>
  <si>
    <t>گواهی سپرده</t>
  </si>
  <si>
    <t>نقد*</t>
  </si>
  <si>
    <t>سایر**</t>
  </si>
  <si>
    <t xml:space="preserve"> یکم ایرانیان</t>
  </si>
  <si>
    <t>کل صندوقهای سرمایه گذاری در اوراق بهادار با درآمد ثابت</t>
  </si>
  <si>
    <t>تجربه ایرانیان</t>
  </si>
  <si>
    <t xml:space="preserve"> پارس</t>
  </si>
  <si>
    <t xml:space="preserve"> امین صبار (امین گلوبال)</t>
  </si>
  <si>
    <t>کل صندوقهای سرمایه گذاری مختلط</t>
  </si>
  <si>
    <t>بانک دی</t>
  </si>
  <si>
    <t>یکم سامان</t>
  </si>
  <si>
    <t>کل صندوقهای سرمایه گذاری در اندازه بزرگ</t>
  </si>
  <si>
    <t>شاخصی کارآفرین</t>
  </si>
  <si>
    <t>کل صندوقهای شاخصی</t>
  </si>
  <si>
    <t xml:space="preserve"> بورسیران</t>
  </si>
  <si>
    <t>عقیق</t>
  </si>
  <si>
    <t xml:space="preserve"> صبا</t>
  </si>
  <si>
    <t xml:space="preserve"> پویا</t>
  </si>
  <si>
    <t>تدبیرگران آگاه</t>
  </si>
  <si>
    <t xml:space="preserve"> كارگزاري فارابی</t>
  </si>
  <si>
    <t xml:space="preserve"> کارگزاری بانک اقتصاد نوین</t>
  </si>
  <si>
    <t xml:space="preserve"> مسکن</t>
  </si>
  <si>
    <t xml:space="preserve"> گنجینه بهمن                        </t>
  </si>
  <si>
    <t xml:space="preserve"> كارگزاري بورس بیمه</t>
  </si>
  <si>
    <t>سینا</t>
  </si>
  <si>
    <t xml:space="preserve"> آگاه</t>
  </si>
  <si>
    <t xml:space="preserve"> حافظ</t>
  </si>
  <si>
    <t xml:space="preserve"> کارگزاری بانک ملی</t>
  </si>
  <si>
    <t xml:space="preserve"> خبرگان</t>
  </si>
  <si>
    <t xml:space="preserve">نواندیشان                             </t>
  </si>
  <si>
    <t>کارآفرینان برتر آینده</t>
  </si>
  <si>
    <t xml:space="preserve"> پیشتاز</t>
  </si>
  <si>
    <t>ارگ هومن</t>
  </si>
  <si>
    <t xml:space="preserve"> كارگزاري رضوی</t>
  </si>
  <si>
    <t>تدبیرگر سرمایه</t>
  </si>
  <si>
    <t xml:space="preserve"> ایساتیس</t>
  </si>
  <si>
    <t xml:space="preserve"> پیشگام</t>
  </si>
  <si>
    <t>تدبیرگران فردا</t>
  </si>
  <si>
    <t xml:space="preserve"> کارگزاری کاسپین مهر ایرانیان</t>
  </si>
  <si>
    <t>بانک کشاورزی</t>
  </si>
  <si>
    <t xml:space="preserve"> کارگزاری بانک تجارت</t>
  </si>
  <si>
    <t>بیمه دی</t>
  </si>
  <si>
    <t xml:space="preserve"> امین کارآفرین</t>
  </si>
  <si>
    <t xml:space="preserve"> صنعت و معدن</t>
  </si>
  <si>
    <t>فیروزه</t>
  </si>
  <si>
    <t>مهر شریعه</t>
  </si>
  <si>
    <t>امید ایرانیان</t>
  </si>
  <si>
    <t>کل صندوقهای سرمایه گذاری در اندازه کوچک</t>
  </si>
  <si>
    <t>کل صندوق های سرمایه گذاری قابل معامله</t>
  </si>
  <si>
    <t>کل صندوقهای سرمایه گذاری</t>
  </si>
  <si>
    <t xml:space="preserve">  *شامل وجه نقد و موجودی حساب جاری می باشد.</t>
  </si>
  <si>
    <t>**شامل حساب دریافتنی تجاری، حساب فیمابین با کارگزاران و مخارج انتقالی به دوره آتی می باشد، در برخی موارد به علت فروش سهام حساب فیمابین با کارگزاری به صورت موقت مقدار پیدا می کند که این امر توسط کارشناسان این مدیریت به طور مرتب کنترل می شود.</t>
  </si>
  <si>
    <t>و</t>
  </si>
  <si>
    <t>سپرده بانکی</t>
  </si>
  <si>
    <t>نام صندوق</t>
  </si>
  <si>
    <t>ارزش حجم معاملات(میلیون ریال)</t>
  </si>
  <si>
    <t>ارزش صدور و ابطال(میلیون ریال)</t>
  </si>
  <si>
    <t xml:space="preserve">خرید </t>
  </si>
  <si>
    <t>فروش</t>
  </si>
  <si>
    <t>مابه التفاوت افزایش(کاهش)</t>
  </si>
  <si>
    <t>مجموع</t>
  </si>
  <si>
    <t>خرید</t>
  </si>
  <si>
    <t xml:space="preserve">صدور </t>
  </si>
  <si>
    <t>ابطال</t>
  </si>
  <si>
    <t>کل صندوق های سرمایه گذاری در اوراق بهادار با درآمد ثابت</t>
  </si>
  <si>
    <t>کل صندوق های سرمایه گذاری مختلط</t>
  </si>
  <si>
    <t>کل صندوق های سرمایه گذاری در اندازه بزرگ</t>
  </si>
  <si>
    <t>کل صندوق های سرمایه گذاری شاخصی</t>
  </si>
  <si>
    <t>کل صندوق های سرمایه گذاری در اندازه کوچک</t>
  </si>
  <si>
    <t>کل صندوق های سرمایه گذاری</t>
  </si>
  <si>
    <t>نصف مجموع</t>
  </si>
  <si>
    <t>نسبت فعالیت معاملاتی</t>
  </si>
  <si>
    <t>نسبت فعالیت  صدور  سرمایه گذاران</t>
  </si>
  <si>
    <t>نسبت فعالیت  ابطال  سرمایه گذاران</t>
  </si>
  <si>
    <t>ارزش سهام ابتدای ماه</t>
  </si>
  <si>
    <t>ارزش سهام انتهای ماه</t>
  </si>
  <si>
    <t>کل صندوق های شاخصی</t>
  </si>
  <si>
    <t>بورس اوراق بهادار تهران</t>
  </si>
  <si>
    <t>*</t>
  </si>
  <si>
    <t>نسبت فعالیت معاملاتی در مورد صندوق های سرمایه گذاری حاصل تقسیم نصف ارزش معاملاتی توسط صندوق ها در دورۀ مورد نظر ( نصف جمع خرید و فروش صندوق ) بر متوسط ارزش صندوق ها در همان دوره می باشد و در مورد بورس اوراق بهادار تهران، برابر حاصل تقسیم ارزش معاملات خرد وبلوک بورس اوراق بهادار تهران در دورۀ مورد نظر بر متوسط ارزش بازار در همان دوره است.</t>
  </si>
  <si>
    <t>**</t>
  </si>
  <si>
    <t>نسبت فعالیت صدور سرمایه گذاران در مورد صندوق های سرمایه گذاری برابر حاصل تقسیم  ارزش واحدهای سرمایه گذاری صادر  شدۀ صندوق در دورۀ مورد نظر بر متوسط ارزش صندوق ها در همان دوره است. نسبت فعالیت ابطال سرمایه گذاران در مورد صندوق های سرمایه گذاری برابر حاصل تقسیم  ارزش واحدهای سرمایه گذاری  باطل شدۀ صندوق در دورۀ مورد نظر بر متوسط ارزش صندوق ها در همان دوره است</t>
  </si>
  <si>
    <t>توسعه اندوخته آینده</t>
  </si>
  <si>
    <t>سرمایه گذاری ملت ایران زمین</t>
  </si>
  <si>
    <t>رفاه</t>
  </si>
  <si>
    <t>ممتاز</t>
  </si>
  <si>
    <t>نوين</t>
  </si>
  <si>
    <t>توضیح1:  ارزش ریالی معاملات صندوق ها در آذرماه شامل خرید و فروش، مبلغ  10.097 میلیارد ریال بوده است.</t>
  </si>
  <si>
    <t>نوع صندوق سرمایه‌گذاری</t>
  </si>
  <si>
    <t>تعداد</t>
  </si>
  <si>
    <t>ارزش (میلیارد ریال)</t>
  </si>
  <si>
    <t>تعداد سرمایه‌گذار</t>
  </si>
  <si>
    <t>توضیحات</t>
  </si>
  <si>
    <t>پایان</t>
  </si>
  <si>
    <t>آذر ماه</t>
  </si>
  <si>
    <t>پایان دی ماه</t>
  </si>
  <si>
    <t xml:space="preserve"> آذرماه</t>
  </si>
  <si>
    <t xml:space="preserve"> دی ماه</t>
  </si>
  <si>
    <t>تغییر نسبت به آذر‌ماه 1392</t>
  </si>
  <si>
    <t xml:space="preserve"> افزایش(کاهش)</t>
  </si>
  <si>
    <t>حقیقی</t>
  </si>
  <si>
    <t>حقوقی</t>
  </si>
  <si>
    <t>جمع</t>
  </si>
  <si>
    <t xml:space="preserve">تغییر مجموع سرمایه‌گذاران نسبت به آذر‌ماه 1392 </t>
  </si>
  <si>
    <t>افزایش (کاهش)</t>
  </si>
  <si>
    <t>اوراق بهادار با درآمد ثابت</t>
  </si>
  <si>
    <t>سهام (اندازۀ بزرگ)</t>
  </si>
  <si>
    <t>سهام (اندازۀ کوچک)</t>
  </si>
  <si>
    <t>شاخصی</t>
  </si>
  <si>
    <t>قابل معامله</t>
  </si>
  <si>
    <t>کل</t>
  </si>
  <si>
    <t xml:space="preserve"> صدور مجوز فعالیت  صندوق توسعه اندوخته آینده (در سهام) </t>
  </si>
  <si>
    <t>تعداد واحدهای سرمایه­گذاری در پایان آذر ماه سال 1392</t>
  </si>
  <si>
    <t>صندوق مختلط</t>
  </si>
  <si>
    <t>ارزش مبنای واحدها (ریال)</t>
  </si>
  <si>
    <t>تعداد واحدهای سرمایه­گذاری</t>
  </si>
  <si>
    <t xml:space="preserve">  پایان دی ماه سال 1392</t>
  </si>
  <si>
    <t xml:space="preserve"> پایان آذر ماه سال 1392</t>
  </si>
  <si>
    <t>بازدهی بازار (%)</t>
  </si>
  <si>
    <t>بازدهی صندوق­های سرمایه‌گذاری (%)</t>
  </si>
  <si>
    <t>ماه گذشته</t>
  </si>
  <si>
    <t>سال گذشته</t>
  </si>
  <si>
    <t>مشترک افق</t>
  </si>
  <si>
    <t>گنجینه مهر</t>
  </si>
  <si>
    <t>سپهر اندیشه نوین</t>
  </si>
  <si>
    <t>پرسپولیس</t>
  </si>
  <si>
    <t>سپهر تدبیرگران</t>
  </si>
  <si>
    <t>شرکت کارگزاری سهم آشنا</t>
  </si>
  <si>
    <t>شرکت کارگزاری بانک صنعت و معدن</t>
  </si>
  <si>
    <t>شرکت کارگزاری پارس گستر خبره</t>
  </si>
  <si>
    <t>شرکت سبدگردان آسمان</t>
  </si>
  <si>
    <t>شرکت کارگزاری پارس نمودگر</t>
  </si>
  <si>
    <t>شرکت کارگزاری مفید</t>
  </si>
  <si>
    <t>شرت کارگزاری نهایت نگر</t>
  </si>
  <si>
    <t>شرکت کارگزاری سرمایه و دانش</t>
  </si>
  <si>
    <t>کارگزاری مهر اقتصاد ایرانیان</t>
  </si>
  <si>
    <t>شرکت تامین سرمایه نوین</t>
  </si>
  <si>
    <t>کل صندوقهای سرمایه گذاری قابل معامله</t>
  </si>
  <si>
    <t xml:space="preserve"> ممتاز</t>
  </si>
  <si>
    <t xml:space="preserve"> کارگزاری بانک صادرات</t>
  </si>
  <si>
    <t xml:space="preserve">  </t>
  </si>
  <si>
    <t>نیکوکاری کودک</t>
  </si>
  <si>
    <t>معین بهگزین</t>
  </si>
  <si>
    <t>سهم آشنا</t>
  </si>
  <si>
    <t>کارگزاری بورس بهگزین</t>
  </si>
  <si>
    <t>نیکوکاری محبان نینوا</t>
  </si>
  <si>
    <t>رشد سامان</t>
  </si>
  <si>
    <t>در اوراق بهادار با درآمد ثابت و در اندازه بزرگ</t>
  </si>
  <si>
    <t>بانک خاورمیانه</t>
  </si>
  <si>
    <t>شرکت کارگزاری بانک سامان</t>
  </si>
  <si>
    <t>گزارش عملکرد صندوق های سرمایه گذاری در پایان سال 1392 و فروردین ماه سال 1393 (پیوست 1)</t>
  </si>
  <si>
    <t>ارزش صندوق در پایان سال 1392(میلیون ريال)</t>
  </si>
  <si>
    <t>ارزش صندوق در پایان فروردین  1393 (میلیون ريال)</t>
  </si>
  <si>
    <t>1386/04/23</t>
  </si>
  <si>
    <t>1387/11/14</t>
  </si>
  <si>
    <t>1388/10/21</t>
  </si>
  <si>
    <t>1388/12/26</t>
  </si>
  <si>
    <t>1389/02/19</t>
  </si>
  <si>
    <t>1389/12/25</t>
  </si>
  <si>
    <t>18.000.000</t>
  </si>
  <si>
    <t>1390/01/14</t>
  </si>
  <si>
    <t>1390/04/27</t>
  </si>
  <si>
    <t>1390/05/16</t>
  </si>
  <si>
    <t>1390/05/23</t>
  </si>
  <si>
    <t>1390/07/17</t>
  </si>
  <si>
    <t>1390/07/23</t>
  </si>
  <si>
    <t>1390/07/20</t>
  </si>
  <si>
    <t>1390/08/04</t>
  </si>
  <si>
    <t>1390/07/12</t>
  </si>
  <si>
    <t>1390/07/19</t>
  </si>
  <si>
    <t>1390/11/29</t>
  </si>
  <si>
    <t>1390/12/09</t>
  </si>
  <si>
    <t>1391/02/16</t>
  </si>
  <si>
    <t>1391/04/21</t>
  </si>
  <si>
    <t>1391/07/04</t>
  </si>
  <si>
    <t>1391/07/25</t>
  </si>
  <si>
    <t>1392/02/16</t>
  </si>
  <si>
    <t>1392/02/22</t>
  </si>
  <si>
    <t>1392/04/19</t>
  </si>
  <si>
    <t>1392/04/26</t>
  </si>
  <si>
    <t>1392/06/06</t>
  </si>
  <si>
    <t>1392/11/5</t>
  </si>
  <si>
    <t>1392/11/8</t>
  </si>
  <si>
    <t>1392/12/13</t>
  </si>
  <si>
    <t>1388/04/02</t>
  </si>
  <si>
    <t>1388/12/24</t>
  </si>
  <si>
    <t>1390/05/05</t>
  </si>
  <si>
    <t>1390/09/01</t>
  </si>
  <si>
    <t>1390/10/28</t>
  </si>
  <si>
    <t>1391/07/02</t>
  </si>
  <si>
    <t>1391/12/08</t>
  </si>
  <si>
    <t>1391/12/23</t>
  </si>
  <si>
    <t>1392/04/12</t>
  </si>
  <si>
    <t>1392/08/11</t>
  </si>
  <si>
    <t>1388/11/27</t>
  </si>
  <si>
    <t>1390/02/13</t>
  </si>
  <si>
    <t>1390/01/31</t>
  </si>
  <si>
    <t>1390/03/23</t>
  </si>
  <si>
    <t>1390/03/31</t>
  </si>
  <si>
    <t>1392/07/27</t>
  </si>
  <si>
    <t>1392/12/11</t>
  </si>
  <si>
    <t>1392/12/26</t>
  </si>
  <si>
    <t>1389/12/24</t>
  </si>
  <si>
    <t>1387/01/05</t>
  </si>
  <si>
    <t>1387/01/11</t>
  </si>
  <si>
    <t>1387/02/07</t>
  </si>
  <si>
    <t>1387/02/21</t>
  </si>
  <si>
    <t>1387/02/24</t>
  </si>
  <si>
    <t>1387/05/05</t>
  </si>
  <si>
    <t>1387/05/16</t>
  </si>
  <si>
    <t>1387/05/21</t>
  </si>
  <si>
    <t>1387/10/02</t>
  </si>
  <si>
    <t>1388/02/26</t>
  </si>
  <si>
    <t>1388/04/09</t>
  </si>
  <si>
    <t>1388/04/27</t>
  </si>
  <si>
    <t>1388/04/28</t>
  </si>
  <si>
    <t>1388/07/05</t>
  </si>
  <si>
    <t>1388/08/24</t>
  </si>
  <si>
    <t>1388/09/02</t>
  </si>
  <si>
    <t>1388/11/28</t>
  </si>
  <si>
    <t>1388/12/16</t>
  </si>
  <si>
    <t>1389/01/30</t>
  </si>
  <si>
    <t>1389/02/13</t>
  </si>
  <si>
    <t>1389/04/16</t>
  </si>
  <si>
    <t>1389/04/20</t>
  </si>
  <si>
    <t>1389/05/04</t>
  </si>
  <si>
    <t>1389/05/24</t>
  </si>
  <si>
    <t>1389/07/20</t>
  </si>
  <si>
    <t>1389/09/09</t>
  </si>
  <si>
    <t>1389/10/08</t>
  </si>
  <si>
    <t>1389/11/11</t>
  </si>
  <si>
    <t>1389/12/06</t>
  </si>
  <si>
    <t>1389/12/16</t>
  </si>
  <si>
    <t>1390/01/28</t>
  </si>
  <si>
    <t>1390/02/06</t>
  </si>
  <si>
    <t>1390/02/24</t>
  </si>
  <si>
    <t>1390/03/21</t>
  </si>
  <si>
    <t>1390/05/24</t>
  </si>
  <si>
    <t>1390/08/15</t>
  </si>
  <si>
    <t>1391/03/03</t>
  </si>
  <si>
    <t>1391/05/05</t>
  </si>
  <si>
    <t>1391/06/13</t>
  </si>
  <si>
    <t>1391/07/18</t>
  </si>
  <si>
    <t>1391/08/01</t>
  </si>
  <si>
    <t>1391/11/25</t>
  </si>
  <si>
    <t>1391/12/12</t>
  </si>
  <si>
    <t>1392/02/23</t>
  </si>
  <si>
    <t>1392/03/20</t>
  </si>
  <si>
    <t>1392/04/04</t>
  </si>
  <si>
    <t>1392/04/24</t>
  </si>
  <si>
    <t>1392/04/25</t>
  </si>
  <si>
    <t>1392/07/28</t>
  </si>
  <si>
    <t>1392/08/19</t>
  </si>
  <si>
    <t>1392/09/19</t>
  </si>
  <si>
    <t>1392/11/7</t>
  </si>
  <si>
    <t>1392/12/7</t>
  </si>
  <si>
    <t>1392/12/22</t>
  </si>
  <si>
    <t>1392/12/27</t>
  </si>
  <si>
    <t>1392/06/13</t>
  </si>
  <si>
    <t>1392/09/23</t>
  </si>
  <si>
    <t>1392/10/04</t>
  </si>
  <si>
    <t xml:space="preserve"> نوین</t>
  </si>
  <si>
    <t>ترکیب دارایی های صندوق های سرمایه گذاری در پایان  فروردین ماه 1393 (پیوست 2)</t>
  </si>
  <si>
    <t>یکم کارگزاری بانک کشاورزی</t>
  </si>
  <si>
    <t>بانک گردشگري</t>
  </si>
  <si>
    <t>امين صبار(امین گلوبال)</t>
  </si>
  <si>
    <t>سپهر اول بانک صادرات</t>
  </si>
  <si>
    <t>بانک خاور میانه</t>
  </si>
  <si>
    <t>کارآفرينان برتر</t>
  </si>
  <si>
    <t>صباتامین</t>
  </si>
  <si>
    <t>پارسيان</t>
  </si>
  <si>
    <t>ایساتیس پویا</t>
  </si>
  <si>
    <t>توسعه ممتاز</t>
  </si>
  <si>
    <t>گنجینه رفاه</t>
  </si>
  <si>
    <t>نوين پایدار</t>
  </si>
  <si>
    <t>ارزش ریالی معاملات صندوق در فروردین ماه شامل خرید و فروش، مبلغ 1،979 میلیارد ریال بوده است.</t>
  </si>
  <si>
    <t>فروردین ماه1393</t>
  </si>
  <si>
    <t>از ابتدای اردیبهشت ماه سال1392*</t>
  </si>
  <si>
    <t>از ابتدای اردیبهشت  ماه سال1392*</t>
  </si>
  <si>
    <t>حجم معاملات سهام و حق تقدم سهام در بازار بورس تهران و بازار اول فرابورس ایران و صدور و ابطال صندوق های سرمایه گذاری تا تاریخ 1393/01/31 (پیوست 3)</t>
  </si>
  <si>
    <t xml:space="preserve">  *تاریخ گزارشگری: منتهی به 1393/01/31 </t>
  </si>
  <si>
    <t>ماه گذشته(فروردین ماه1393)</t>
  </si>
  <si>
    <t>از اردیبهشت ماه سال1392</t>
  </si>
  <si>
    <t>نسبت فعالیت معاملاتی و سرمایه گذاران صندوق های سرمایه گذاری تا پایان فروردین ماه سال 1393 (پیوست4)</t>
  </si>
  <si>
    <t>توضیح2: ارزش ریالی معاملات بورس اوراق بهادار تهران درفروردین ماه شامل (خرد و بلوک)، مبلغ 25،586میلیارد ریال بوده است.</t>
  </si>
</sst>
</file>

<file path=xl/styles.xml><?xml version="1.0" encoding="utf-8"?>
<styleSheet xmlns="http://schemas.openxmlformats.org/spreadsheetml/2006/main">
  <numFmts count="2">
    <numFmt numFmtId="164" formatCode="#,##0_-;\(#,##0\)"/>
    <numFmt numFmtId="165" formatCode="0.000"/>
  </numFmts>
  <fonts count="76">
    <font>
      <sz val="11"/>
      <color theme="1"/>
      <name val="Calibri"/>
      <family val="2"/>
      <scheme val="minor"/>
    </font>
    <font>
      <sz val="11"/>
      <color theme="1"/>
      <name val="Calibri"/>
      <family val="2"/>
      <charset val="178"/>
      <scheme val="minor"/>
    </font>
    <font>
      <sz val="11"/>
      <color theme="1"/>
      <name val="Calibri"/>
      <family val="2"/>
      <charset val="178"/>
      <scheme val="minor"/>
    </font>
    <font>
      <sz val="11"/>
      <color theme="1"/>
      <name val="Calibri"/>
      <family val="2"/>
      <scheme val="minor"/>
    </font>
    <font>
      <sz val="11"/>
      <color theme="1"/>
      <name val="B Nazanin"/>
      <charset val="178"/>
    </font>
    <font>
      <sz val="10"/>
      <name val="Arial"/>
      <family val="2"/>
    </font>
    <font>
      <sz val="18"/>
      <name val="B Nazanin"/>
      <charset val="178"/>
    </font>
    <font>
      <sz val="20"/>
      <name val="B Nazanin"/>
      <charset val="178"/>
    </font>
    <font>
      <sz val="11"/>
      <color theme="1"/>
      <name val="B Zar"/>
      <charset val="178"/>
    </font>
    <font>
      <sz val="13"/>
      <name val="B Zar"/>
      <charset val="178"/>
    </font>
    <font>
      <sz val="12"/>
      <name val="B Zar"/>
      <charset val="178"/>
    </font>
    <font>
      <sz val="18"/>
      <name val="B Zar"/>
      <charset val="178"/>
    </font>
    <font>
      <sz val="28"/>
      <name val="B Zar"/>
      <charset val="178"/>
    </font>
    <font>
      <sz val="16"/>
      <name val="B Zar"/>
      <charset val="178"/>
    </font>
    <font>
      <b/>
      <sz val="20"/>
      <name val="B Nazanin"/>
      <charset val="178"/>
    </font>
    <font>
      <sz val="11"/>
      <name val="Calibri"/>
      <family val="2"/>
      <charset val="178"/>
      <scheme val="minor"/>
    </font>
    <font>
      <sz val="27"/>
      <name val="B Nazanin"/>
      <charset val="178"/>
    </font>
    <font>
      <b/>
      <sz val="36"/>
      <color theme="4" tint="0.79998168889431442"/>
      <name val="B Nazanin"/>
      <charset val="178"/>
    </font>
    <font>
      <b/>
      <sz val="20"/>
      <color theme="4" tint="0.79998168889431442"/>
      <name val="B Nazanin"/>
      <charset val="178"/>
    </font>
    <font>
      <b/>
      <sz val="18"/>
      <color theme="4" tint="0.79998168889431442"/>
      <name val="B Nazanin"/>
      <charset val="178"/>
    </font>
    <font>
      <b/>
      <sz val="27"/>
      <color theme="4" tint="0.79998168889431442"/>
      <name val="B Nazanin"/>
      <charset val="178"/>
    </font>
    <font>
      <sz val="22"/>
      <color theme="1"/>
      <name val="B Zar"/>
      <charset val="178"/>
    </font>
    <font>
      <sz val="22"/>
      <name val="B Zar"/>
      <charset val="178"/>
    </font>
    <font>
      <b/>
      <sz val="22"/>
      <color theme="1"/>
      <name val="B Zar"/>
      <charset val="178"/>
    </font>
    <font>
      <b/>
      <sz val="14"/>
      <color theme="1"/>
      <name val="B Nazanin"/>
      <charset val="178"/>
    </font>
    <font>
      <b/>
      <sz val="12"/>
      <name val="B Nazanin"/>
      <charset val="178"/>
    </font>
    <font>
      <b/>
      <sz val="12"/>
      <color theme="1"/>
      <name val="B Nazanin"/>
      <charset val="178"/>
    </font>
    <font>
      <b/>
      <sz val="11"/>
      <name val="B Nazanin"/>
      <charset val="178"/>
    </font>
    <font>
      <sz val="12"/>
      <color indexed="8"/>
      <name val="B Nazanin"/>
      <charset val="178"/>
    </font>
    <font>
      <sz val="11"/>
      <name val="B Nazanin"/>
      <charset val="178"/>
    </font>
    <font>
      <sz val="12"/>
      <name val="B Nazanin"/>
      <charset val="178"/>
    </font>
    <font>
      <sz val="11"/>
      <color theme="1"/>
      <name val="B Lotus"/>
      <charset val="178"/>
    </font>
    <font>
      <b/>
      <sz val="10"/>
      <color theme="0"/>
      <name val="B Nazanin"/>
      <charset val="178"/>
    </font>
    <font>
      <b/>
      <sz val="11"/>
      <color theme="0"/>
      <name val="B Nazanin"/>
      <charset val="178"/>
    </font>
    <font>
      <b/>
      <sz val="12"/>
      <color theme="0"/>
      <name val="B Nazanin"/>
      <charset val="178"/>
    </font>
    <font>
      <b/>
      <sz val="14"/>
      <color theme="0"/>
      <name val="B Nazanin"/>
      <charset val="178"/>
    </font>
    <font>
      <sz val="12"/>
      <color theme="1"/>
      <name val="B Nazanin"/>
      <charset val="178"/>
    </font>
    <font>
      <b/>
      <sz val="15"/>
      <color theme="0"/>
      <name val="B Nazanin"/>
      <charset val="178"/>
    </font>
    <font>
      <sz val="13"/>
      <color theme="1"/>
      <name val="B Nazanin"/>
      <charset val="178"/>
    </font>
    <font>
      <sz val="13"/>
      <name val="B Nazanin"/>
      <charset val="178"/>
    </font>
    <font>
      <b/>
      <sz val="13"/>
      <color theme="0"/>
      <name val="B Nazanin"/>
      <charset val="178"/>
    </font>
    <font>
      <b/>
      <sz val="11"/>
      <color theme="1"/>
      <name val="Calibri"/>
      <family val="2"/>
      <scheme val="minor"/>
    </font>
    <font>
      <b/>
      <sz val="22"/>
      <color theme="4" tint="0.79998168889431442"/>
      <name val="B Nazanin"/>
      <charset val="178"/>
    </font>
    <font>
      <b/>
      <sz val="24"/>
      <color theme="4" tint="0.79998168889431442"/>
      <name val="B Nazanin"/>
      <charset val="178"/>
    </font>
    <font>
      <b/>
      <sz val="16"/>
      <color theme="4" tint="0.79998168889431442"/>
      <name val="B Nazanin"/>
      <charset val="178"/>
    </font>
    <font>
      <sz val="29"/>
      <name val="B Nazanin"/>
      <charset val="178"/>
    </font>
    <font>
      <sz val="29"/>
      <color theme="1"/>
      <name val="B Nazanin"/>
      <charset val="178"/>
    </font>
    <font>
      <b/>
      <sz val="29"/>
      <color theme="4" tint="0.79998168889431442"/>
      <name val="B Nazanin"/>
      <charset val="178"/>
    </font>
    <font>
      <sz val="28"/>
      <name val="B Nazanin"/>
      <charset val="178"/>
    </font>
    <font>
      <b/>
      <sz val="28"/>
      <color theme="4" tint="0.79998168889431442"/>
      <name val="B Nazanin"/>
      <charset val="178"/>
    </font>
    <font>
      <sz val="28"/>
      <color theme="1"/>
      <name val="B Nazanin"/>
      <charset val="178"/>
    </font>
    <font>
      <b/>
      <sz val="8"/>
      <color theme="1"/>
      <name val="B Nazanin"/>
      <charset val="178"/>
    </font>
    <font>
      <sz val="9"/>
      <color theme="1"/>
      <name val="B Nazanin"/>
      <charset val="178"/>
    </font>
    <font>
      <sz val="9"/>
      <color theme="1"/>
      <name val="Tahoma"/>
      <family val="2"/>
    </font>
    <font>
      <sz val="8"/>
      <color theme="1"/>
      <name val="B Nazanin"/>
      <charset val="178"/>
    </font>
    <font>
      <b/>
      <sz val="9"/>
      <color theme="1"/>
      <name val="B Nazanin"/>
      <charset val="178"/>
    </font>
    <font>
      <b/>
      <sz val="11"/>
      <color theme="1"/>
      <name val="B Nazanin"/>
      <charset val="178"/>
    </font>
    <font>
      <b/>
      <sz val="8"/>
      <color rgb="FF000000"/>
      <name val="B Nazanin"/>
      <charset val="178"/>
    </font>
    <font>
      <sz val="8"/>
      <color rgb="FF000000"/>
      <name val="B Nazanin"/>
      <charset val="178"/>
    </font>
    <font>
      <sz val="26"/>
      <color theme="1"/>
      <name val="B Zar"/>
      <charset val="178"/>
    </font>
    <font>
      <sz val="20"/>
      <color theme="0"/>
      <name val="B Nazanin"/>
      <charset val="178"/>
    </font>
    <font>
      <sz val="18"/>
      <color theme="0"/>
      <name val="B Nazanin"/>
      <charset val="178"/>
    </font>
    <font>
      <sz val="26"/>
      <color theme="0"/>
      <name val="B Nazanin"/>
      <charset val="178"/>
    </font>
    <font>
      <sz val="25"/>
      <color theme="0"/>
      <name val="B Nazanin"/>
      <charset val="178"/>
    </font>
    <font>
      <b/>
      <sz val="9"/>
      <color theme="0"/>
      <name val="B Nazanin"/>
      <charset val="178"/>
    </font>
    <font>
      <sz val="10"/>
      <color indexed="8"/>
      <name val="B Nazanin"/>
      <charset val="178"/>
    </font>
    <font>
      <sz val="8"/>
      <name val="B Nazanin"/>
      <charset val="178"/>
    </font>
    <font>
      <sz val="25"/>
      <name val="B Nazanin"/>
      <charset val="178"/>
    </font>
    <font>
      <b/>
      <sz val="10"/>
      <color theme="0"/>
      <name val="B Lotus"/>
      <charset val="178"/>
    </font>
    <font>
      <sz val="10"/>
      <name val="B Nazanin"/>
      <charset val="178"/>
    </font>
    <font>
      <b/>
      <sz val="10"/>
      <name val="B Nazanin"/>
      <charset val="178"/>
    </font>
    <font>
      <sz val="10"/>
      <name val="Calibri"/>
      <family val="2"/>
      <scheme val="minor"/>
    </font>
    <font>
      <sz val="10"/>
      <color theme="1"/>
      <name val="B Nazanin"/>
      <charset val="178"/>
    </font>
    <font>
      <b/>
      <sz val="10"/>
      <color theme="0"/>
      <name val="Calibri"/>
      <family val="2"/>
      <scheme val="minor"/>
    </font>
    <font>
      <sz val="10"/>
      <color theme="1"/>
      <name val="Calibri"/>
      <family val="2"/>
      <scheme val="minor"/>
    </font>
    <font>
      <b/>
      <sz val="10"/>
      <color theme="1"/>
      <name val="B Nazanin"/>
      <charset val="178"/>
    </font>
  </fonts>
  <fills count="1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4" tint="-0.249977111117893"/>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rgb="FFFFFF00"/>
        <bgColor indexed="64"/>
      </patternFill>
    </fill>
    <fill>
      <patternFill patternType="solid">
        <fgColor theme="0" tint="-0.249977111117893"/>
        <bgColor indexed="64"/>
      </patternFill>
    </fill>
    <fill>
      <patternFill patternType="solid">
        <fgColor rgb="FFFF99FF"/>
        <bgColor indexed="64"/>
      </patternFill>
    </fill>
    <fill>
      <patternFill patternType="solid">
        <fgColor rgb="FFCC3399"/>
        <bgColor indexed="64"/>
      </patternFill>
    </fill>
    <fill>
      <patternFill patternType="solid">
        <fgColor theme="0" tint="-0.499984740745262"/>
        <bgColor indexed="64"/>
      </patternFill>
    </fill>
    <fill>
      <patternFill patternType="solid">
        <fgColor rgb="FF660033"/>
        <bgColor indexed="64"/>
      </patternFill>
    </fill>
    <fill>
      <patternFill patternType="solid">
        <fgColor rgb="FF003300"/>
        <bgColor indexed="64"/>
      </patternFill>
    </fill>
    <fill>
      <patternFill patternType="solid">
        <fgColor rgb="FF336600"/>
        <bgColor indexed="64"/>
      </patternFill>
    </fill>
    <fill>
      <patternFill patternType="solid">
        <fgColor rgb="FF99FF33"/>
        <bgColor indexed="64"/>
      </patternFill>
    </fill>
    <fill>
      <patternFill patternType="solid">
        <fgColor rgb="FFA6A6A6"/>
        <bgColor indexed="64"/>
      </patternFill>
    </fill>
  </fills>
  <borders count="54">
    <border>
      <left/>
      <right/>
      <top/>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thin">
        <color indexed="64"/>
      </right>
      <top/>
      <bottom/>
      <diagonal/>
    </border>
    <border>
      <left style="thin">
        <color indexed="64"/>
      </left>
      <right style="medium">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indexed="64"/>
      </top>
      <bottom/>
      <diagonal/>
    </border>
    <border>
      <left/>
      <right/>
      <top style="medium">
        <color indexed="64"/>
      </top>
      <bottom/>
      <diagonal/>
    </border>
    <border>
      <left style="medium">
        <color indexed="64"/>
      </left>
      <right style="thin">
        <color indexed="64"/>
      </right>
      <top/>
      <bottom/>
      <diagonal/>
    </border>
    <border>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diagonal/>
    </border>
    <border>
      <left style="double">
        <color indexed="64"/>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double">
        <color indexed="64"/>
      </left>
      <right/>
      <top/>
      <bottom/>
      <diagonal/>
    </border>
    <border>
      <left style="double">
        <color indexed="64"/>
      </left>
      <right/>
      <top/>
      <bottom style="double">
        <color indexed="64"/>
      </bottom>
      <diagonal/>
    </border>
    <border>
      <left/>
      <right style="double">
        <color indexed="64"/>
      </right>
      <top style="double">
        <color indexed="64"/>
      </top>
      <bottom style="double">
        <color indexed="64"/>
      </bottom>
      <diagonal/>
    </border>
    <border>
      <left/>
      <right style="double">
        <color indexed="64"/>
      </right>
      <top/>
      <bottom style="double">
        <color indexed="64"/>
      </bottom>
      <diagonal/>
    </border>
  </borders>
  <cellStyleXfs count="5">
    <xf numFmtId="0" fontId="0" fillId="0" borderId="0"/>
    <xf numFmtId="0" fontId="2" fillId="0" borderId="0"/>
    <xf numFmtId="0" fontId="3" fillId="0" borderId="0"/>
    <xf numFmtId="0" fontId="5" fillId="0" borderId="0"/>
    <xf numFmtId="0" fontId="1" fillId="0" borderId="0"/>
  </cellStyleXfs>
  <cellXfs count="404">
    <xf numFmtId="0" fontId="0" fillId="0" borderId="0" xfId="0"/>
    <xf numFmtId="0" fontId="4" fillId="0" borderId="0" xfId="0" applyFont="1" applyAlignment="1">
      <alignment horizontal="center" vertical="center" readingOrder="2"/>
    </xf>
    <xf numFmtId="0" fontId="0" fillId="0" borderId="0" xfId="0" applyFill="1"/>
    <xf numFmtId="9" fontId="0" fillId="0" borderId="0" xfId="0" applyNumberFormat="1"/>
    <xf numFmtId="3" fontId="0" fillId="0" borderId="0" xfId="0" applyNumberFormat="1"/>
    <xf numFmtId="0" fontId="8" fillId="0" borderId="0" xfId="0" applyFont="1" applyAlignment="1">
      <alignment horizontal="right" vertical="center" readingOrder="2"/>
    </xf>
    <xf numFmtId="0" fontId="10" fillId="0" borderId="0" xfId="0" applyFont="1" applyAlignment="1">
      <alignment horizontal="right" vertical="center" readingOrder="2"/>
    </xf>
    <xf numFmtId="3" fontId="8" fillId="0" borderId="0" xfId="0" applyNumberFormat="1" applyFont="1" applyAlignment="1">
      <alignment horizontal="right" vertical="center" readingOrder="2"/>
    </xf>
    <xf numFmtId="2" fontId="15" fillId="0" borderId="0" xfId="0" applyNumberFormat="1" applyFont="1"/>
    <xf numFmtId="2" fontId="0" fillId="0" borderId="0" xfId="0" applyNumberFormat="1"/>
    <xf numFmtId="2" fontId="4" fillId="0" borderId="0" xfId="0" applyNumberFormat="1" applyFont="1"/>
    <xf numFmtId="0" fontId="4" fillId="0" borderId="17" xfId="0" applyFont="1" applyFill="1" applyBorder="1" applyAlignment="1">
      <alignment horizontal="center" vertical="center" readingOrder="2"/>
    </xf>
    <xf numFmtId="0" fontId="28" fillId="0" borderId="9" xfId="0" applyFont="1" applyFill="1" applyBorder="1" applyAlignment="1">
      <alignment vertical="center"/>
    </xf>
    <xf numFmtId="0" fontId="28" fillId="0" borderId="12" xfId="0" applyFont="1" applyFill="1" applyBorder="1" applyAlignment="1">
      <alignment vertical="center"/>
    </xf>
    <xf numFmtId="0" fontId="0" fillId="2" borderId="0" xfId="0" applyFill="1"/>
    <xf numFmtId="0" fontId="31" fillId="0" borderId="0" xfId="0" applyFont="1"/>
    <xf numFmtId="0" fontId="4" fillId="0" borderId="17" xfId="0" applyFont="1" applyBorder="1" applyAlignment="1">
      <alignment horizontal="center" vertical="center" readingOrder="2"/>
    </xf>
    <xf numFmtId="2" fontId="31" fillId="0" borderId="18" xfId="0" applyNumberFormat="1" applyFont="1" applyBorder="1"/>
    <xf numFmtId="0" fontId="4" fillId="0" borderId="21" xfId="0" applyFont="1" applyBorder="1" applyAlignment="1">
      <alignment horizontal="center" vertical="center" readingOrder="2"/>
    </xf>
    <xf numFmtId="2" fontId="31" fillId="0" borderId="26" xfId="0" applyNumberFormat="1" applyFont="1" applyBorder="1"/>
    <xf numFmtId="0" fontId="15" fillId="0" borderId="0" xfId="0" applyFont="1"/>
    <xf numFmtId="0" fontId="15" fillId="0" borderId="0" xfId="0" applyFont="1" applyFill="1"/>
    <xf numFmtId="0" fontId="0" fillId="9" borderId="0" xfId="0" applyFill="1"/>
    <xf numFmtId="0" fontId="4" fillId="9" borderId="17" xfId="0" applyFont="1" applyFill="1" applyBorder="1" applyAlignment="1">
      <alignment horizontal="center" vertical="center" readingOrder="2"/>
    </xf>
    <xf numFmtId="0" fontId="28" fillId="9" borderId="9" xfId="0" applyFont="1" applyFill="1" applyBorder="1" applyAlignment="1">
      <alignment vertical="center"/>
    </xf>
    <xf numFmtId="0" fontId="15" fillId="9" borderId="0" xfId="0" applyFont="1" applyFill="1"/>
    <xf numFmtId="2" fontId="26" fillId="10" borderId="8" xfId="0" applyNumberFormat="1" applyFont="1" applyFill="1" applyBorder="1" applyAlignment="1">
      <alignment horizontal="center" vertical="center"/>
    </xf>
    <xf numFmtId="2" fontId="26" fillId="10" borderId="29" xfId="0" applyNumberFormat="1" applyFont="1" applyFill="1" applyBorder="1" applyAlignment="1">
      <alignment horizontal="center" vertical="center"/>
    </xf>
    <xf numFmtId="0" fontId="27" fillId="10" borderId="15" xfId="0" applyFont="1" applyFill="1" applyBorder="1" applyAlignment="1">
      <alignment horizontal="center" vertical="center"/>
    </xf>
    <xf numFmtId="2" fontId="26" fillId="10" borderId="15" xfId="0" applyNumberFormat="1" applyFont="1" applyFill="1" applyBorder="1" applyAlignment="1">
      <alignment horizontal="center" vertical="center"/>
    </xf>
    <xf numFmtId="0" fontId="31" fillId="0" borderId="0" xfId="0" applyFont="1" applyFill="1"/>
    <xf numFmtId="0" fontId="4" fillId="0" borderId="2" xfId="0" applyFont="1" applyFill="1" applyBorder="1"/>
    <xf numFmtId="0" fontId="4" fillId="0" borderId="0" xfId="0" applyFont="1" applyFill="1"/>
    <xf numFmtId="0" fontId="4" fillId="0" borderId="0" xfId="0" applyFont="1"/>
    <xf numFmtId="0" fontId="26" fillId="8" borderId="9" xfId="2" applyFont="1" applyFill="1" applyBorder="1" applyAlignment="1">
      <alignment horizontal="center" vertical="center"/>
    </xf>
    <xf numFmtId="0" fontId="26" fillId="8" borderId="9" xfId="2" applyFont="1" applyFill="1" applyBorder="1" applyAlignment="1">
      <alignment horizontal="center" vertical="center" wrapText="1"/>
    </xf>
    <xf numFmtId="0" fontId="24" fillId="8" borderId="9" xfId="2" applyFont="1" applyFill="1" applyBorder="1" applyAlignment="1">
      <alignment horizontal="center" vertical="center"/>
    </xf>
    <xf numFmtId="0" fontId="26" fillId="8" borderId="18" xfId="2" applyFont="1" applyFill="1" applyBorder="1" applyAlignment="1">
      <alignment horizontal="center" vertical="center" wrapText="1"/>
    </xf>
    <xf numFmtId="9" fontId="4" fillId="0" borderId="0" xfId="0" applyNumberFormat="1" applyFont="1" applyFill="1"/>
    <xf numFmtId="0" fontId="29" fillId="0" borderId="0" xfId="0" applyFont="1" applyFill="1"/>
    <xf numFmtId="0" fontId="28" fillId="7" borderId="9" xfId="2" applyFont="1" applyFill="1" applyBorder="1" applyAlignment="1">
      <alignment vertical="center"/>
    </xf>
    <xf numFmtId="0" fontId="4" fillId="8" borderId="0" xfId="0" applyFont="1" applyFill="1"/>
    <xf numFmtId="0" fontId="36" fillId="0" borderId="12" xfId="0" applyFont="1" applyFill="1" applyBorder="1"/>
    <xf numFmtId="0" fontId="36" fillId="0" borderId="9" xfId="0" applyFont="1" applyFill="1" applyBorder="1"/>
    <xf numFmtId="0" fontId="4" fillId="0" borderId="0" xfId="0" applyFont="1" applyAlignment="1">
      <alignment horizontal="center"/>
    </xf>
    <xf numFmtId="0" fontId="4" fillId="0" borderId="0" xfId="0" applyFont="1" applyBorder="1" applyAlignment="1">
      <alignment horizontal="right" readingOrder="2"/>
    </xf>
    <xf numFmtId="0" fontId="4" fillId="0" borderId="0" xfId="0" applyFont="1" applyBorder="1" applyAlignment="1">
      <alignment readingOrder="2"/>
    </xf>
    <xf numFmtId="0" fontId="4" fillId="0" borderId="0" xfId="0" applyFont="1" applyFill="1" applyBorder="1"/>
    <xf numFmtId="9" fontId="4" fillId="0" borderId="0" xfId="0" applyNumberFormat="1" applyFont="1" applyFill="1" applyBorder="1"/>
    <xf numFmtId="0" fontId="4" fillId="7" borderId="0" xfId="0" applyFont="1" applyFill="1"/>
    <xf numFmtId="9" fontId="38" fillId="0" borderId="18" xfId="0" applyNumberFormat="1" applyFont="1" applyFill="1" applyBorder="1" applyAlignment="1">
      <alignment horizontal="center" vertical="center"/>
    </xf>
    <xf numFmtId="0" fontId="8" fillId="0" borderId="0" xfId="0" applyFont="1"/>
    <xf numFmtId="0" fontId="0" fillId="15" borderId="0" xfId="0" applyFill="1"/>
    <xf numFmtId="0" fontId="8" fillId="0" borderId="0" xfId="0" applyFont="1" applyFill="1"/>
    <xf numFmtId="0" fontId="41" fillId="0" borderId="0" xfId="0" applyFont="1" applyFill="1"/>
    <xf numFmtId="2" fontId="39" fillId="9" borderId="9" xfId="0" applyNumberFormat="1" applyFont="1" applyFill="1" applyBorder="1" applyAlignment="1">
      <alignment horizontal="center"/>
    </xf>
    <xf numFmtId="2" fontId="39" fillId="9" borderId="15" xfId="0" applyNumberFormat="1" applyFont="1" applyFill="1" applyBorder="1" applyAlignment="1">
      <alignment horizontal="center"/>
    </xf>
    <xf numFmtId="2" fontId="39" fillId="0" borderId="9" xfId="0" applyNumberFormat="1" applyFont="1" applyFill="1" applyBorder="1" applyAlignment="1">
      <alignment horizontal="center"/>
    </xf>
    <xf numFmtId="2" fontId="38" fillId="0" borderId="9" xfId="0" applyNumberFormat="1" applyFont="1" applyFill="1" applyBorder="1" applyAlignment="1">
      <alignment horizontal="center"/>
    </xf>
    <xf numFmtId="2" fontId="40" fillId="10" borderId="9" xfId="0" applyNumberFormat="1" applyFont="1" applyFill="1" applyBorder="1" applyAlignment="1">
      <alignment horizontal="center"/>
    </xf>
    <xf numFmtId="2" fontId="38" fillId="9" borderId="9" xfId="0" applyNumberFormat="1" applyFont="1" applyFill="1" applyBorder="1" applyAlignment="1">
      <alignment horizontal="center"/>
    </xf>
    <xf numFmtId="4" fontId="40" fillId="10" borderId="9" xfId="0" applyNumberFormat="1" applyFont="1" applyFill="1" applyBorder="1" applyAlignment="1">
      <alignment horizontal="center"/>
    </xf>
    <xf numFmtId="2" fontId="39" fillId="0" borderId="15" xfId="0" applyNumberFormat="1" applyFont="1" applyFill="1" applyBorder="1" applyAlignment="1">
      <alignment horizontal="center"/>
    </xf>
    <xf numFmtId="165" fontId="0" fillId="0" borderId="0" xfId="0" applyNumberFormat="1" applyFill="1"/>
    <xf numFmtId="0" fontId="0" fillId="16" borderId="51" xfId="0" applyFill="1" applyBorder="1" applyAlignment="1">
      <alignment wrapText="1"/>
    </xf>
    <xf numFmtId="0" fontId="51" fillId="16" borderId="50" xfId="0" applyFont="1" applyFill="1" applyBorder="1" applyAlignment="1">
      <alignment horizontal="center" wrapText="1" readingOrder="2"/>
    </xf>
    <xf numFmtId="0" fontId="51" fillId="16" borderId="51" xfId="0" applyFont="1" applyFill="1" applyBorder="1" applyAlignment="1">
      <alignment horizontal="center" wrapText="1" readingOrder="2"/>
    </xf>
    <xf numFmtId="0" fontId="51" fillId="0" borderId="47" xfId="0" applyFont="1" applyBorder="1" applyAlignment="1">
      <alignment horizontal="right" wrapText="1" readingOrder="2"/>
    </xf>
    <xf numFmtId="0" fontId="51" fillId="16" borderId="47" xfId="0" applyFont="1" applyFill="1" applyBorder="1" applyAlignment="1">
      <alignment horizontal="right" wrapText="1" readingOrder="2"/>
    </xf>
    <xf numFmtId="3" fontId="4" fillId="0" borderId="51" xfId="0" applyNumberFormat="1" applyFont="1" applyBorder="1" applyAlignment="1">
      <alignment wrapText="1" readingOrder="2"/>
    </xf>
    <xf numFmtId="3" fontId="56" fillId="16" borderId="51" xfId="0" applyNumberFormat="1" applyFont="1" applyFill="1" applyBorder="1" applyAlignment="1">
      <alignment wrapText="1" readingOrder="2"/>
    </xf>
    <xf numFmtId="0" fontId="51" fillId="16" borderId="44" xfId="0" applyFont="1" applyFill="1" applyBorder="1" applyAlignment="1">
      <alignment horizontal="center" wrapText="1" readingOrder="2"/>
    </xf>
    <xf numFmtId="0" fontId="54" fillId="0" borderId="47" xfId="0" applyFont="1" applyBorder="1" applyAlignment="1">
      <alignment horizontal="center" wrapText="1" readingOrder="2"/>
    </xf>
    <xf numFmtId="0" fontId="52" fillId="0" borderId="47" xfId="0" applyFont="1" applyBorder="1" applyAlignment="1">
      <alignment horizontal="center" vertical="top" wrapText="1" readingOrder="2"/>
    </xf>
    <xf numFmtId="0" fontId="53" fillId="0" borderId="47" xfId="0" applyFont="1" applyBorder="1" applyAlignment="1">
      <alignment horizontal="center" vertical="top" wrapText="1" readingOrder="2"/>
    </xf>
    <xf numFmtId="0" fontId="52" fillId="0" borderId="47" xfId="0" applyFont="1" applyBorder="1" applyAlignment="1">
      <alignment horizontal="center" wrapText="1" readingOrder="2"/>
    </xf>
    <xf numFmtId="0" fontId="55" fillId="16" borderId="47" xfId="0" applyFont="1" applyFill="1" applyBorder="1" applyAlignment="1">
      <alignment horizontal="center" wrapText="1" readingOrder="2"/>
    </xf>
    <xf numFmtId="3" fontId="4" fillId="0" borderId="51" xfId="0" applyNumberFormat="1" applyFont="1" applyBorder="1" applyAlignment="1">
      <alignment wrapText="1" readingOrder="1"/>
    </xf>
    <xf numFmtId="0" fontId="54" fillId="0" borderId="47" xfId="0" applyFont="1" applyBorder="1" applyAlignment="1">
      <alignment horizontal="right" vertical="top" wrapText="1" readingOrder="2"/>
    </xf>
    <xf numFmtId="0" fontId="51" fillId="16" borderId="47" xfId="0" applyFont="1" applyFill="1" applyBorder="1" applyAlignment="1">
      <alignment horizontal="center" wrapText="1" readingOrder="2"/>
    </xf>
    <xf numFmtId="3" fontId="58" fillId="0" borderId="44" xfId="0" applyNumberFormat="1" applyFont="1" applyBorder="1" applyAlignment="1">
      <alignment horizontal="center" wrapText="1" readingOrder="2"/>
    </xf>
    <xf numFmtId="3" fontId="54" fillId="0" borderId="44" xfId="0" applyNumberFormat="1" applyFont="1" applyBorder="1" applyAlignment="1">
      <alignment horizontal="center" wrapText="1" readingOrder="2"/>
    </xf>
    <xf numFmtId="0" fontId="51" fillId="0" borderId="44" xfId="0" applyFont="1" applyBorder="1" applyAlignment="1">
      <alignment horizontal="center" wrapText="1" readingOrder="2"/>
    </xf>
    <xf numFmtId="3" fontId="55" fillId="16" borderId="44" xfId="0" applyNumberFormat="1" applyFont="1" applyFill="1" applyBorder="1" applyAlignment="1">
      <alignment horizontal="center" wrapText="1" readingOrder="2"/>
    </xf>
    <xf numFmtId="0" fontId="51" fillId="16" borderId="53" xfId="0" applyFont="1" applyFill="1" applyBorder="1" applyAlignment="1">
      <alignment horizontal="center" wrapText="1" readingOrder="2"/>
    </xf>
    <xf numFmtId="0" fontId="51" fillId="0" borderId="53" xfId="0" applyFont="1" applyBorder="1" applyAlignment="1">
      <alignment horizontal="justify" wrapText="1" readingOrder="2"/>
    </xf>
    <xf numFmtId="2" fontId="52" fillId="0" borderId="53" xfId="0" applyNumberFormat="1" applyFont="1" applyBorder="1" applyAlignment="1">
      <alignment horizontal="center" wrapText="1" readingOrder="1"/>
    </xf>
    <xf numFmtId="0" fontId="4" fillId="9" borderId="9" xfId="0" applyFont="1" applyFill="1" applyBorder="1" applyAlignment="1">
      <alignment horizontal="center" vertical="center" readingOrder="2"/>
    </xf>
    <xf numFmtId="0" fontId="28" fillId="7" borderId="12" xfId="2" applyFont="1" applyFill="1" applyBorder="1" applyAlignment="1">
      <alignment vertical="center"/>
    </xf>
    <xf numFmtId="0" fontId="4" fillId="0" borderId="14" xfId="0" applyFont="1" applyFill="1" applyBorder="1" applyAlignment="1">
      <alignment horizontal="center" vertical="center" readingOrder="2"/>
    </xf>
    <xf numFmtId="0" fontId="28" fillId="0" borderId="15" xfId="0" applyFont="1" applyFill="1" applyBorder="1" applyAlignment="1">
      <alignment vertical="center"/>
    </xf>
    <xf numFmtId="2" fontId="39" fillId="0" borderId="33" xfId="0" applyNumberFormat="1" applyFont="1" applyFill="1" applyBorder="1" applyAlignment="1">
      <alignment horizontal="center"/>
    </xf>
    <xf numFmtId="9" fontId="38" fillId="2" borderId="18" xfId="0" applyNumberFormat="1" applyFont="1" applyFill="1" applyBorder="1" applyAlignment="1">
      <alignment horizontal="center" vertical="center"/>
    </xf>
    <xf numFmtId="0" fontId="8" fillId="0" borderId="0" xfId="0" applyFont="1" applyFill="1" applyAlignment="1">
      <alignment horizontal="right" vertical="center" readingOrder="2"/>
    </xf>
    <xf numFmtId="3" fontId="9" fillId="0" borderId="0" xfId="0" applyNumberFormat="1" applyFont="1" applyFill="1" applyAlignment="1">
      <alignment horizontal="right" vertical="center" readingOrder="2"/>
    </xf>
    <xf numFmtId="0" fontId="11" fillId="0" borderId="0" xfId="0" applyFont="1" applyAlignment="1">
      <alignment horizontal="right" vertical="center" readingOrder="2"/>
    </xf>
    <xf numFmtId="2" fontId="8" fillId="0" borderId="0" xfId="0" applyNumberFormat="1" applyFont="1" applyAlignment="1">
      <alignment horizontal="right" vertical="center" readingOrder="2"/>
    </xf>
    <xf numFmtId="0" fontId="21" fillId="0" borderId="0" xfId="0" applyFont="1" applyFill="1" applyAlignment="1">
      <alignment horizontal="right" vertical="center" readingOrder="2"/>
    </xf>
    <xf numFmtId="0" fontId="12" fillId="0" borderId="0" xfId="0" applyFont="1" applyFill="1" applyAlignment="1">
      <alignment horizontal="right" vertical="center" readingOrder="2"/>
    </xf>
    <xf numFmtId="0" fontId="22" fillId="0" borderId="0" xfId="0" applyFont="1" applyFill="1" applyAlignment="1">
      <alignment horizontal="right" vertical="center" readingOrder="2"/>
    </xf>
    <xf numFmtId="0" fontId="12" fillId="0" borderId="0" xfId="0" applyFont="1" applyAlignment="1">
      <alignment horizontal="right" vertical="center" readingOrder="2"/>
    </xf>
    <xf numFmtId="0" fontId="13" fillId="0" borderId="0" xfId="0" applyFont="1" applyFill="1" applyAlignment="1">
      <alignment horizontal="right" vertical="center" readingOrder="2"/>
    </xf>
    <xf numFmtId="3" fontId="13" fillId="0" borderId="0" xfId="0" applyNumberFormat="1" applyFont="1" applyFill="1" applyAlignment="1">
      <alignment horizontal="right" vertical="center" readingOrder="2"/>
    </xf>
    <xf numFmtId="0" fontId="13" fillId="0" borderId="0" xfId="0" applyFont="1" applyAlignment="1">
      <alignment horizontal="right" vertical="center" readingOrder="2"/>
    </xf>
    <xf numFmtId="0" fontId="59" fillId="0" borderId="0" xfId="0" applyFont="1" applyFill="1" applyAlignment="1">
      <alignment horizontal="right" readingOrder="2"/>
    </xf>
    <xf numFmtId="0" fontId="8" fillId="6" borderId="0" xfId="0" applyFont="1" applyFill="1" applyAlignment="1">
      <alignment horizontal="right" vertical="center" readingOrder="2"/>
    </xf>
    <xf numFmtId="0" fontId="7" fillId="0" borderId="1" xfId="0" applyNumberFormat="1" applyFont="1" applyFill="1" applyBorder="1" applyAlignment="1">
      <alignment horizontal="right" vertical="center" readingOrder="2"/>
    </xf>
    <xf numFmtId="0" fontId="8" fillId="2" borderId="0" xfId="0" applyFont="1" applyFill="1" applyAlignment="1">
      <alignment horizontal="right" vertical="center" readingOrder="2"/>
    </xf>
    <xf numFmtId="0" fontId="59" fillId="2" borderId="0" xfId="0" applyFont="1" applyFill="1" applyAlignment="1">
      <alignment horizontal="right" readingOrder="2"/>
    </xf>
    <xf numFmtId="0" fontId="59" fillId="0" borderId="0" xfId="0" applyFont="1" applyAlignment="1">
      <alignment horizontal="right" readingOrder="2"/>
    </xf>
    <xf numFmtId="0" fontId="7" fillId="5" borderId="1" xfId="0" applyNumberFormat="1" applyFont="1" applyFill="1" applyBorder="1" applyAlignment="1">
      <alignment horizontal="right" vertical="center" readingOrder="2"/>
    </xf>
    <xf numFmtId="0" fontId="7" fillId="0" borderId="0" xfId="0" applyNumberFormat="1" applyFont="1" applyFill="1" applyBorder="1" applyAlignment="1">
      <alignment horizontal="right" vertical="center" readingOrder="2"/>
    </xf>
    <xf numFmtId="0" fontId="7" fillId="6" borderId="0" xfId="0" applyNumberFormat="1" applyFont="1" applyFill="1" applyBorder="1" applyAlignment="1">
      <alignment horizontal="right" vertical="center" readingOrder="2"/>
    </xf>
    <xf numFmtId="0" fontId="23" fillId="0" borderId="0" xfId="0" applyFont="1" applyFill="1" applyAlignment="1">
      <alignment horizontal="right" vertical="center" readingOrder="2"/>
    </xf>
    <xf numFmtId="3" fontId="13" fillId="0" borderId="0" xfId="0" applyNumberFormat="1" applyFont="1" applyFill="1" applyAlignment="1">
      <alignment horizontal="center" vertical="center" readingOrder="2"/>
    </xf>
    <xf numFmtId="2" fontId="8" fillId="0" borderId="0" xfId="0" applyNumberFormat="1" applyFont="1" applyAlignment="1">
      <alignment horizontal="right" vertical="center" readingOrder="1"/>
    </xf>
    <xf numFmtId="3" fontId="39" fillId="0" borderId="15" xfId="0" applyNumberFormat="1" applyFont="1" applyFill="1" applyBorder="1" applyAlignment="1">
      <alignment horizontal="right"/>
    </xf>
    <xf numFmtId="3" fontId="39" fillId="9" borderId="15" xfId="0" applyNumberFormat="1" applyFont="1" applyFill="1" applyBorder="1" applyAlignment="1">
      <alignment horizontal="right"/>
    </xf>
    <xf numFmtId="3" fontId="39" fillId="0" borderId="9" xfId="0" applyNumberFormat="1" applyFont="1" applyFill="1" applyBorder="1" applyAlignment="1">
      <alignment horizontal="right"/>
    </xf>
    <xf numFmtId="3" fontId="39" fillId="9" borderId="9" xfId="0" applyNumberFormat="1" applyFont="1" applyFill="1" applyBorder="1" applyAlignment="1">
      <alignment horizontal="right"/>
    </xf>
    <xf numFmtId="3" fontId="40" fillId="10" borderId="9" xfId="0" applyNumberFormat="1" applyFont="1" applyFill="1" applyBorder="1" applyAlignment="1">
      <alignment horizontal="right"/>
    </xf>
    <xf numFmtId="3" fontId="40" fillId="10" borderId="9" xfId="0" applyNumberFormat="1" applyFont="1" applyFill="1" applyBorder="1" applyAlignment="1">
      <alignment horizontal="right" vertical="center"/>
    </xf>
    <xf numFmtId="164" fontId="30" fillId="0" borderId="9" xfId="2" applyNumberFormat="1" applyFont="1" applyFill="1" applyBorder="1" applyAlignment="1">
      <alignment horizontal="right" vertical="center"/>
    </xf>
    <xf numFmtId="164" fontId="30" fillId="0" borderId="18" xfId="2" applyNumberFormat="1" applyFont="1" applyFill="1" applyBorder="1" applyAlignment="1">
      <alignment horizontal="right" vertical="center"/>
    </xf>
    <xf numFmtId="164" fontId="30" fillId="7" borderId="9" xfId="2" applyNumberFormat="1" applyFont="1" applyFill="1" applyBorder="1" applyAlignment="1">
      <alignment horizontal="right" vertical="center"/>
    </xf>
    <xf numFmtId="164" fontId="30" fillId="7" borderId="18" xfId="2" applyNumberFormat="1" applyFont="1" applyFill="1" applyBorder="1" applyAlignment="1">
      <alignment horizontal="right" vertical="center"/>
    </xf>
    <xf numFmtId="164" fontId="30" fillId="8" borderId="9" xfId="2" applyNumberFormat="1" applyFont="1" applyFill="1" applyBorder="1" applyAlignment="1">
      <alignment horizontal="right" vertical="center"/>
    </xf>
    <xf numFmtId="164" fontId="30" fillId="8" borderId="18" xfId="2" applyNumberFormat="1" applyFont="1" applyFill="1" applyBorder="1" applyAlignment="1">
      <alignment horizontal="right" vertical="center"/>
    </xf>
    <xf numFmtId="164" fontId="30" fillId="8" borderId="25" xfId="2" applyNumberFormat="1" applyFont="1" applyFill="1" applyBorder="1" applyAlignment="1">
      <alignment horizontal="right" vertical="center"/>
    </xf>
    <xf numFmtId="0" fontId="36" fillId="0" borderId="17" xfId="0" applyFont="1" applyFill="1" applyBorder="1" applyAlignment="1">
      <alignment horizontal="center"/>
    </xf>
    <xf numFmtId="0" fontId="36" fillId="7" borderId="17" xfId="0" applyFont="1" applyFill="1" applyBorder="1" applyAlignment="1">
      <alignment horizontal="center"/>
    </xf>
    <xf numFmtId="0" fontId="36" fillId="7" borderId="9" xfId="0" applyFont="1" applyFill="1" applyBorder="1" applyAlignment="1">
      <alignment horizontal="center"/>
    </xf>
    <xf numFmtId="0" fontId="28" fillId="9" borderId="15" xfId="0" applyFont="1" applyFill="1" applyBorder="1" applyAlignment="1">
      <alignment vertical="center"/>
    </xf>
    <xf numFmtId="2" fontId="39" fillId="9" borderId="33" xfId="0" applyNumberFormat="1" applyFont="1" applyFill="1" applyBorder="1" applyAlignment="1">
      <alignment horizontal="center"/>
    </xf>
    <xf numFmtId="0" fontId="4" fillId="2" borderId="14" xfId="0" applyFont="1" applyFill="1" applyBorder="1" applyAlignment="1">
      <alignment horizontal="center" vertical="center" readingOrder="2"/>
    </xf>
    <xf numFmtId="0" fontId="28" fillId="2" borderId="15" xfId="0" applyFont="1" applyFill="1" applyBorder="1" applyAlignment="1">
      <alignment vertical="center"/>
    </xf>
    <xf numFmtId="3" fontId="39" fillId="2" borderId="15" xfId="0" applyNumberFormat="1" applyFont="1" applyFill="1" applyBorder="1" applyAlignment="1">
      <alignment horizontal="right"/>
    </xf>
    <xf numFmtId="2" fontId="39" fillId="2" borderId="33" xfId="0" applyNumberFormat="1" applyFont="1" applyFill="1" applyBorder="1" applyAlignment="1">
      <alignment horizontal="center"/>
    </xf>
    <xf numFmtId="2" fontId="39" fillId="2" borderId="15" xfId="0" applyNumberFormat="1" applyFont="1" applyFill="1" applyBorder="1" applyAlignment="1">
      <alignment horizontal="center"/>
    </xf>
    <xf numFmtId="2" fontId="39" fillId="2" borderId="9" xfId="0" applyNumberFormat="1" applyFont="1" applyFill="1" applyBorder="1" applyAlignment="1">
      <alignment horizontal="center"/>
    </xf>
    <xf numFmtId="0" fontId="28" fillId="2" borderId="9" xfId="0" applyFont="1" applyFill="1" applyBorder="1" applyAlignment="1">
      <alignment vertical="center"/>
    </xf>
    <xf numFmtId="0" fontId="4" fillId="2" borderId="17" xfId="0" applyFont="1" applyFill="1" applyBorder="1" applyAlignment="1">
      <alignment horizontal="center" vertical="center" readingOrder="2"/>
    </xf>
    <xf numFmtId="0" fontId="28" fillId="2" borderId="12" xfId="0" applyFont="1" applyFill="1" applyBorder="1" applyAlignment="1">
      <alignment vertical="center"/>
    </xf>
    <xf numFmtId="3" fontId="39" fillId="2" borderId="9" xfId="0" applyNumberFormat="1" applyFont="1" applyFill="1" applyBorder="1" applyAlignment="1">
      <alignment horizontal="right"/>
    </xf>
    <xf numFmtId="2" fontId="38" fillId="2" borderId="9" xfId="0" applyNumberFormat="1" applyFont="1" applyFill="1" applyBorder="1" applyAlignment="1">
      <alignment horizontal="center"/>
    </xf>
    <xf numFmtId="0" fontId="36" fillId="2" borderId="17" xfId="0" applyFont="1" applyFill="1" applyBorder="1" applyAlignment="1">
      <alignment horizontal="center"/>
    </xf>
    <xf numFmtId="0" fontId="28" fillId="2" borderId="9" xfId="2" applyFont="1" applyFill="1" applyBorder="1" applyAlignment="1">
      <alignment vertical="center"/>
    </xf>
    <xf numFmtId="164" fontId="30" fillId="2" borderId="9" xfId="2" applyNumberFormat="1" applyFont="1" applyFill="1" applyBorder="1" applyAlignment="1">
      <alignment horizontal="right" vertical="center"/>
    </xf>
    <xf numFmtId="164" fontId="30" fillId="2" borderId="18" xfId="2" applyNumberFormat="1" applyFont="1" applyFill="1" applyBorder="1" applyAlignment="1">
      <alignment horizontal="right" vertical="center"/>
    </xf>
    <xf numFmtId="0" fontId="36" fillId="2" borderId="9" xfId="0" applyFont="1" applyFill="1" applyBorder="1"/>
    <xf numFmtId="0" fontId="70" fillId="14" borderId="4" xfId="2" applyFont="1" applyFill="1" applyBorder="1" applyAlignment="1">
      <alignment vertical="center"/>
    </xf>
    <xf numFmtId="0" fontId="71" fillId="14" borderId="4" xfId="2" applyFont="1" applyFill="1" applyBorder="1" applyAlignment="1"/>
    <xf numFmtId="0" fontId="70" fillId="14" borderId="9" xfId="2" applyFont="1" applyFill="1" applyBorder="1" applyAlignment="1">
      <alignment horizontal="center" vertical="center"/>
    </xf>
    <xf numFmtId="0" fontId="70" fillId="14" borderId="9" xfId="2" applyFont="1" applyFill="1" applyBorder="1" applyAlignment="1">
      <alignment horizontal="center" vertical="center" wrapText="1"/>
    </xf>
    <xf numFmtId="9" fontId="70" fillId="14" borderId="9" xfId="2" applyNumberFormat="1" applyFont="1" applyFill="1" applyBorder="1" applyAlignment="1">
      <alignment horizontal="center" vertical="center" wrapText="1"/>
    </xf>
    <xf numFmtId="3" fontId="70" fillId="14" borderId="9" xfId="2" applyNumberFormat="1" applyFont="1" applyFill="1" applyBorder="1" applyAlignment="1">
      <alignment horizontal="center" vertical="center" wrapText="1"/>
    </xf>
    <xf numFmtId="9" fontId="70" fillId="14" borderId="18" xfId="2" applyNumberFormat="1" applyFont="1" applyFill="1" applyBorder="1" applyAlignment="1">
      <alignment horizontal="center" vertical="center" wrapText="1"/>
    </xf>
    <xf numFmtId="0" fontId="72" fillId="15" borderId="17" xfId="2" applyFont="1" applyFill="1" applyBorder="1" applyAlignment="1">
      <alignment horizontal="center"/>
    </xf>
    <xf numFmtId="0" fontId="65" fillId="15" borderId="9" xfId="2" applyFont="1" applyFill="1" applyBorder="1" applyAlignment="1">
      <alignment horizontal="right" vertical="center"/>
    </xf>
    <xf numFmtId="3" fontId="65" fillId="15" borderId="9" xfId="2" applyNumberFormat="1" applyFont="1" applyFill="1" applyBorder="1" applyAlignment="1">
      <alignment horizontal="center" vertical="center"/>
    </xf>
    <xf numFmtId="3" fontId="69" fillId="15" borderId="9" xfId="2" applyNumberFormat="1" applyFont="1" applyFill="1" applyBorder="1" applyAlignment="1">
      <alignment horizontal="center" vertical="center"/>
    </xf>
    <xf numFmtId="9" fontId="72" fillId="15" borderId="9" xfId="0" applyNumberFormat="1" applyFont="1" applyFill="1" applyBorder="1" applyAlignment="1">
      <alignment horizontal="right" vertical="center"/>
    </xf>
    <xf numFmtId="3" fontId="69" fillId="15" borderId="9" xfId="2" applyNumberFormat="1" applyFont="1" applyFill="1" applyBorder="1" applyAlignment="1">
      <alignment horizontal="right" vertical="center"/>
    </xf>
    <xf numFmtId="9" fontId="72" fillId="15" borderId="18" xfId="0" applyNumberFormat="1" applyFont="1" applyFill="1" applyBorder="1" applyAlignment="1">
      <alignment horizontal="right" vertical="center"/>
    </xf>
    <xf numFmtId="0" fontId="72" fillId="2" borderId="17" xfId="2" applyFont="1" applyFill="1" applyBorder="1" applyAlignment="1">
      <alignment horizontal="center"/>
    </xf>
    <xf numFmtId="0" fontId="65" fillId="2" borderId="9" xfId="2" applyFont="1" applyFill="1" applyBorder="1" applyAlignment="1">
      <alignment horizontal="right" vertical="center"/>
    </xf>
    <xf numFmtId="3" fontId="65" fillId="2" borderId="9" xfId="2" applyNumberFormat="1" applyFont="1" applyFill="1" applyBorder="1" applyAlignment="1">
      <alignment horizontal="center" vertical="center"/>
    </xf>
    <xf numFmtId="3" fontId="69" fillId="2" borderId="9" xfId="2" applyNumberFormat="1" applyFont="1" applyFill="1" applyBorder="1" applyAlignment="1">
      <alignment horizontal="center" vertical="center"/>
    </xf>
    <xf numFmtId="9" fontId="72" fillId="2" borderId="9" xfId="0" applyNumberFormat="1" applyFont="1" applyFill="1" applyBorder="1" applyAlignment="1">
      <alignment horizontal="right" vertical="center"/>
    </xf>
    <xf numFmtId="3" fontId="69" fillId="2" borderId="9" xfId="2" applyNumberFormat="1" applyFont="1" applyFill="1" applyBorder="1" applyAlignment="1">
      <alignment horizontal="right" vertical="center"/>
    </xf>
    <xf numFmtId="9" fontId="72" fillId="2" borderId="18" xfId="0" applyNumberFormat="1" applyFont="1" applyFill="1" applyBorder="1" applyAlignment="1">
      <alignment horizontal="right" vertical="center"/>
    </xf>
    <xf numFmtId="0" fontId="65" fillId="15" borderId="12" xfId="2" applyFont="1" applyFill="1" applyBorder="1" applyAlignment="1">
      <alignment horizontal="right" vertical="center"/>
    </xf>
    <xf numFmtId="0" fontId="72" fillId="0" borderId="17" xfId="2" applyFont="1" applyFill="1" applyBorder="1" applyAlignment="1">
      <alignment horizontal="center"/>
    </xf>
    <xf numFmtId="0" fontId="65" fillId="0" borderId="9" xfId="0" applyFont="1" applyFill="1" applyBorder="1" applyAlignment="1">
      <alignment vertical="center"/>
    </xf>
    <xf numFmtId="3" fontId="65" fillId="0" borderId="9" xfId="2" applyNumberFormat="1" applyFont="1" applyFill="1" applyBorder="1" applyAlignment="1">
      <alignment horizontal="center" vertical="center"/>
    </xf>
    <xf numFmtId="3" fontId="69" fillId="0" borderId="9" xfId="2" applyNumberFormat="1" applyFont="1" applyFill="1" applyBorder="1" applyAlignment="1">
      <alignment horizontal="center" vertical="center"/>
    </xf>
    <xf numFmtId="9" fontId="72" fillId="0" borderId="9" xfId="0" applyNumberFormat="1" applyFont="1" applyFill="1" applyBorder="1" applyAlignment="1">
      <alignment horizontal="right" vertical="center"/>
    </xf>
    <xf numFmtId="3" fontId="69" fillId="0" borderId="9" xfId="2" applyNumberFormat="1" applyFont="1" applyFill="1" applyBorder="1" applyAlignment="1">
      <alignment horizontal="right" vertical="center"/>
    </xf>
    <xf numFmtId="9" fontId="72" fillId="0" borderId="18" xfId="0" applyNumberFormat="1" applyFont="1" applyFill="1" applyBorder="1" applyAlignment="1">
      <alignment horizontal="right" vertical="center"/>
    </xf>
    <xf numFmtId="0" fontId="65" fillId="2" borderId="9" xfId="0" applyFont="1" applyFill="1" applyBorder="1" applyAlignment="1">
      <alignment vertical="center"/>
    </xf>
    <xf numFmtId="3" fontId="32" fillId="14" borderId="9" xfId="2" applyNumberFormat="1" applyFont="1" applyFill="1" applyBorder="1" applyAlignment="1">
      <alignment horizontal="center" vertical="center"/>
    </xf>
    <xf numFmtId="9" fontId="32" fillId="14" borderId="9" xfId="2" applyNumberFormat="1" applyFont="1" applyFill="1" applyBorder="1" applyAlignment="1">
      <alignment horizontal="right" vertical="center"/>
    </xf>
    <xf numFmtId="3" fontId="32" fillId="14" borderId="9" xfId="2" applyNumberFormat="1" applyFont="1" applyFill="1" applyBorder="1" applyAlignment="1">
      <alignment horizontal="right" vertical="center"/>
    </xf>
    <xf numFmtId="0" fontId="65" fillId="2" borderId="12" xfId="2" applyFont="1" applyFill="1" applyBorder="1" applyAlignment="1">
      <alignment horizontal="right" vertical="center"/>
    </xf>
    <xf numFmtId="9" fontId="72" fillId="15" borderId="10" xfId="0" applyNumberFormat="1" applyFont="1" applyFill="1" applyBorder="1" applyAlignment="1">
      <alignment horizontal="right" vertical="center"/>
    </xf>
    <xf numFmtId="9" fontId="32" fillId="14" borderId="15" xfId="2" applyNumberFormat="1" applyFont="1" applyFill="1" applyBorder="1" applyAlignment="1">
      <alignment horizontal="right" vertical="center"/>
    </xf>
    <xf numFmtId="9" fontId="32" fillId="14" borderId="18" xfId="2" applyNumberFormat="1" applyFont="1" applyFill="1" applyBorder="1" applyAlignment="1">
      <alignment horizontal="right" vertical="center"/>
    </xf>
    <xf numFmtId="0" fontId="73" fillId="14" borderId="25" xfId="2" applyFont="1" applyFill="1" applyBorder="1"/>
    <xf numFmtId="9" fontId="32" fillId="14" borderId="25" xfId="2" applyNumberFormat="1" applyFont="1" applyFill="1" applyBorder="1" applyAlignment="1">
      <alignment horizontal="right" vertical="center"/>
    </xf>
    <xf numFmtId="3" fontId="32" fillId="14" borderId="25" xfId="2" applyNumberFormat="1" applyFont="1" applyFill="1" applyBorder="1" applyAlignment="1">
      <alignment horizontal="right" vertical="center"/>
    </xf>
    <xf numFmtId="0" fontId="73" fillId="14" borderId="25" xfId="2" applyFont="1" applyFill="1" applyBorder="1" applyAlignment="1">
      <alignment horizontal="right"/>
    </xf>
    <xf numFmtId="0" fontId="73" fillId="14" borderId="26" xfId="2" applyFont="1" applyFill="1" applyBorder="1" applyAlignment="1">
      <alignment horizontal="right"/>
    </xf>
    <xf numFmtId="0" fontId="72" fillId="2" borderId="0" xfId="2" applyFont="1" applyFill="1" applyBorder="1" applyAlignment="1"/>
    <xf numFmtId="0" fontId="74" fillId="2" borderId="0" xfId="2" applyFont="1" applyFill="1" applyBorder="1"/>
    <xf numFmtId="9" fontId="69" fillId="2" borderId="0" xfId="2" applyNumberFormat="1" applyFont="1" applyFill="1" applyBorder="1" applyAlignment="1">
      <alignment horizontal="center" vertical="center"/>
    </xf>
    <xf numFmtId="3" fontId="69" fillId="2" borderId="0" xfId="2" applyNumberFormat="1" applyFont="1" applyFill="1" applyBorder="1" applyAlignment="1">
      <alignment horizontal="center" vertical="center"/>
    </xf>
    <xf numFmtId="0" fontId="74" fillId="2" borderId="0" xfId="2" applyFont="1" applyFill="1" applyBorder="1" applyAlignment="1">
      <alignment horizontal="center"/>
    </xf>
    <xf numFmtId="0" fontId="75" fillId="0" borderId="0" xfId="0" applyFont="1" applyAlignment="1">
      <alignment vertical="top"/>
    </xf>
    <xf numFmtId="0" fontId="69" fillId="0" borderId="0" xfId="0" applyFont="1" applyAlignment="1">
      <alignment readingOrder="2"/>
    </xf>
    <xf numFmtId="0" fontId="4" fillId="9" borderId="14" xfId="0" applyFont="1" applyFill="1" applyBorder="1" applyAlignment="1">
      <alignment horizontal="center" vertical="center" readingOrder="2"/>
    </xf>
    <xf numFmtId="0" fontId="65" fillId="15" borderId="17" xfId="2" applyFont="1" applyFill="1" applyBorder="1" applyAlignment="1">
      <alignment horizontal="right" vertical="center"/>
    </xf>
    <xf numFmtId="0" fontId="72" fillId="15" borderId="9" xfId="2" applyFont="1" applyFill="1" applyBorder="1" applyAlignment="1">
      <alignment horizontal="center"/>
    </xf>
    <xf numFmtId="0" fontId="43" fillId="4" borderId="9" xfId="0" applyFont="1" applyFill="1" applyBorder="1" applyAlignment="1">
      <alignment horizontal="right" vertical="center" textRotation="90" readingOrder="2"/>
    </xf>
    <xf numFmtId="0" fontId="42" fillId="4" borderId="9" xfId="0" applyFont="1" applyFill="1" applyBorder="1" applyAlignment="1">
      <alignment horizontal="right" vertical="center" readingOrder="2"/>
    </xf>
    <xf numFmtId="0" fontId="43" fillId="4" borderId="9" xfId="0" applyFont="1" applyFill="1" applyBorder="1" applyAlignment="1">
      <alignment horizontal="right" vertical="center" readingOrder="2"/>
    </xf>
    <xf numFmtId="0" fontId="44" fillId="4" borderId="9" xfId="0" applyFont="1" applyFill="1" applyBorder="1" applyAlignment="1">
      <alignment horizontal="right" vertical="center" wrapText="1" readingOrder="2"/>
    </xf>
    <xf numFmtId="0" fontId="18" fillId="4" borderId="9" xfId="0" applyFont="1" applyFill="1" applyBorder="1" applyAlignment="1">
      <alignment horizontal="right" vertical="center" wrapText="1" readingOrder="2"/>
    </xf>
    <xf numFmtId="2" fontId="18" fillId="4" borderId="9" xfId="0" applyNumberFormat="1" applyFont="1" applyFill="1" applyBorder="1" applyAlignment="1">
      <alignment horizontal="right" vertical="center" wrapText="1" readingOrder="2"/>
    </xf>
    <xf numFmtId="2" fontId="18" fillId="4" borderId="9" xfId="0" applyNumberFormat="1" applyFont="1" applyFill="1" applyBorder="1" applyAlignment="1">
      <alignment horizontal="center" vertical="center" wrapText="1" readingOrder="2"/>
    </xf>
    <xf numFmtId="3" fontId="18" fillId="4" borderId="9" xfId="0" applyNumberFormat="1" applyFont="1" applyFill="1" applyBorder="1" applyAlignment="1">
      <alignment horizontal="center" vertical="center" wrapText="1" readingOrder="2"/>
    </xf>
    <xf numFmtId="0" fontId="7" fillId="6" borderId="9" xfId="0" applyNumberFormat="1" applyFont="1" applyFill="1" applyBorder="1" applyAlignment="1">
      <alignment horizontal="right" vertical="center" readingOrder="2"/>
    </xf>
    <xf numFmtId="0" fontId="14" fillId="6" borderId="9" xfId="0" applyFont="1" applyFill="1" applyBorder="1" applyAlignment="1">
      <alignment horizontal="right" vertical="center" readingOrder="2"/>
    </xf>
    <xf numFmtId="0" fontId="7" fillId="6" borderId="9" xfId="0" applyFont="1" applyFill="1" applyBorder="1" applyAlignment="1">
      <alignment horizontal="right" vertical="center" readingOrder="2"/>
    </xf>
    <xf numFmtId="0" fontId="6" fillId="6" borderId="9" xfId="0" applyFont="1" applyFill="1" applyBorder="1" applyAlignment="1">
      <alignment horizontal="right" vertical="center" wrapText="1" readingOrder="2"/>
    </xf>
    <xf numFmtId="0" fontId="16" fillId="6" borderId="9" xfId="0" applyFont="1" applyFill="1" applyBorder="1" applyAlignment="1">
      <alignment horizontal="right" vertical="center" readingOrder="2"/>
    </xf>
    <xf numFmtId="3" fontId="16" fillId="6" borderId="9" xfId="0" applyNumberFormat="1" applyFont="1" applyFill="1" applyBorder="1" applyAlignment="1">
      <alignment horizontal="right" vertical="center" readingOrder="2"/>
    </xf>
    <xf numFmtId="1" fontId="16" fillId="6" borderId="9" xfId="0" applyNumberFormat="1" applyFont="1" applyFill="1" applyBorder="1" applyAlignment="1">
      <alignment horizontal="right" vertical="center" readingOrder="2"/>
    </xf>
    <xf numFmtId="3" fontId="50" fillId="6" borderId="9" xfId="0" applyNumberFormat="1" applyFont="1" applyFill="1" applyBorder="1" applyAlignment="1">
      <alignment horizontal="right" vertical="center" readingOrder="2"/>
    </xf>
    <xf numFmtId="3" fontId="48" fillId="6" borderId="9" xfId="0" applyNumberFormat="1" applyFont="1" applyFill="1" applyBorder="1" applyAlignment="1">
      <alignment horizontal="right" vertical="center"/>
    </xf>
    <xf numFmtId="2" fontId="45" fillId="6" borderId="9" xfId="0" applyNumberFormat="1" applyFont="1" applyFill="1" applyBorder="1" applyAlignment="1">
      <alignment horizontal="center" vertical="center" readingOrder="1"/>
    </xf>
    <xf numFmtId="3" fontId="45" fillId="6" borderId="9" xfId="0" applyNumberFormat="1" applyFont="1" applyFill="1" applyBorder="1" applyAlignment="1">
      <alignment horizontal="right" vertical="center" readingOrder="2"/>
    </xf>
    <xf numFmtId="0" fontId="45" fillId="6" borderId="9" xfId="0" applyFont="1" applyFill="1" applyBorder="1" applyAlignment="1">
      <alignment horizontal="right" vertical="center" readingOrder="2"/>
    </xf>
    <xf numFmtId="0" fontId="45" fillId="6" borderId="9" xfId="0" applyNumberFormat="1" applyFont="1" applyFill="1" applyBorder="1" applyAlignment="1">
      <alignment horizontal="right" vertical="center" readingOrder="2"/>
    </xf>
    <xf numFmtId="0" fontId="7" fillId="0" borderId="9" xfId="0" applyNumberFormat="1" applyFont="1" applyFill="1" applyBorder="1" applyAlignment="1">
      <alignment horizontal="right" vertical="center" readingOrder="2"/>
    </xf>
    <xf numFmtId="0" fontId="14" fillId="0" borderId="9" xfId="0" applyFont="1" applyFill="1" applyBorder="1" applyAlignment="1">
      <alignment horizontal="right" vertical="center" readingOrder="2"/>
    </xf>
    <xf numFmtId="0" fontId="7" fillId="0" borderId="9" xfId="0" applyFont="1" applyFill="1" applyBorder="1" applyAlignment="1">
      <alignment horizontal="right" vertical="center" readingOrder="2"/>
    </xf>
    <xf numFmtId="0" fontId="6" fillId="0" borderId="9" xfId="0" applyFont="1" applyFill="1" applyBorder="1" applyAlignment="1">
      <alignment horizontal="right" vertical="center" wrapText="1" readingOrder="2"/>
    </xf>
    <xf numFmtId="0" fontId="16" fillId="0" borderId="9" xfId="0" applyFont="1" applyFill="1" applyBorder="1" applyAlignment="1">
      <alignment horizontal="right" vertical="center" readingOrder="2"/>
    </xf>
    <xf numFmtId="3" fontId="16" fillId="0" borderId="9" xfId="0" applyNumberFormat="1" applyFont="1" applyFill="1" applyBorder="1" applyAlignment="1">
      <alignment horizontal="right" vertical="center" readingOrder="2"/>
    </xf>
    <xf numFmtId="1" fontId="16" fillId="0" borderId="9" xfId="0" applyNumberFormat="1" applyFont="1" applyFill="1" applyBorder="1" applyAlignment="1">
      <alignment horizontal="right" vertical="center" readingOrder="2"/>
    </xf>
    <xf numFmtId="3" fontId="50" fillId="0" borderId="9" xfId="0" applyNumberFormat="1" applyFont="1" applyFill="1" applyBorder="1" applyAlignment="1">
      <alignment horizontal="right" vertical="center" readingOrder="2"/>
    </xf>
    <xf numFmtId="3" fontId="48" fillId="0" borderId="9" xfId="0" applyNumberFormat="1" applyFont="1" applyFill="1" applyBorder="1" applyAlignment="1">
      <alignment horizontal="right" vertical="center"/>
    </xf>
    <xf numFmtId="2" fontId="45" fillId="0" borderId="9" xfId="0" applyNumberFormat="1" applyFont="1" applyFill="1" applyBorder="1" applyAlignment="1">
      <alignment horizontal="center" vertical="center" readingOrder="1"/>
    </xf>
    <xf numFmtId="3" fontId="45" fillId="0" borderId="9" xfId="0" applyNumberFormat="1" applyFont="1" applyFill="1" applyBorder="1" applyAlignment="1">
      <alignment horizontal="right" vertical="center" readingOrder="2"/>
    </xf>
    <xf numFmtId="0" fontId="45" fillId="0" borderId="9" xfId="0" applyFont="1" applyFill="1" applyBorder="1" applyAlignment="1">
      <alignment horizontal="right" vertical="center" readingOrder="2"/>
    </xf>
    <xf numFmtId="0" fontId="45" fillId="0" borderId="9" xfId="0" applyNumberFormat="1" applyFont="1" applyFill="1" applyBorder="1" applyAlignment="1">
      <alignment horizontal="right" vertical="center" readingOrder="2"/>
    </xf>
    <xf numFmtId="0" fontId="16" fillId="0" borderId="9" xfId="0" applyFont="1" applyFill="1" applyBorder="1" applyAlignment="1">
      <alignment horizontal="right" vertical="center" wrapText="1" readingOrder="2"/>
    </xf>
    <xf numFmtId="3" fontId="48" fillId="0" borderId="9" xfId="0" applyNumberFormat="1" applyFont="1" applyFill="1" applyBorder="1" applyAlignment="1">
      <alignment horizontal="right" vertical="center" readingOrder="2"/>
    </xf>
    <xf numFmtId="0" fontId="16" fillId="6" borderId="9" xfId="0" applyFont="1" applyFill="1" applyBorder="1" applyAlignment="1">
      <alignment horizontal="right" vertical="center" wrapText="1" readingOrder="2"/>
    </xf>
    <xf numFmtId="0" fontId="16" fillId="6" borderId="9" xfId="0" applyFont="1" applyFill="1" applyBorder="1" applyAlignment="1">
      <alignment horizontal="center" vertical="center" readingOrder="2"/>
    </xf>
    <xf numFmtId="0" fontId="16" fillId="0" borderId="9" xfId="0" applyNumberFormat="1" applyFont="1" applyFill="1" applyBorder="1" applyAlignment="1">
      <alignment horizontal="center" vertical="center" readingOrder="2"/>
    </xf>
    <xf numFmtId="0" fontId="18" fillId="4" borderId="9" xfId="0" applyFont="1" applyFill="1" applyBorder="1" applyAlignment="1">
      <alignment horizontal="right" vertical="center" readingOrder="2"/>
    </xf>
    <xf numFmtId="0" fontId="19" fillId="4" borderId="9" xfId="0" applyFont="1" applyFill="1" applyBorder="1" applyAlignment="1">
      <alignment horizontal="right" vertical="center" readingOrder="2"/>
    </xf>
    <xf numFmtId="0" fontId="20" fillId="4" borderId="9" xfId="0" applyFont="1" applyFill="1" applyBorder="1" applyAlignment="1">
      <alignment horizontal="right" vertical="center" readingOrder="2"/>
    </xf>
    <xf numFmtId="3" fontId="20" fillId="4" borderId="9" xfId="0" applyNumberFormat="1" applyFont="1" applyFill="1" applyBorder="1" applyAlignment="1">
      <alignment horizontal="right" vertical="center" readingOrder="2"/>
    </xf>
    <xf numFmtId="3" fontId="49" fillId="4" borderId="9" xfId="0" applyNumberFormat="1" applyFont="1" applyFill="1" applyBorder="1" applyAlignment="1">
      <alignment horizontal="right" vertical="center" readingOrder="2"/>
    </xf>
    <xf numFmtId="2" fontId="47" fillId="4" borderId="9" xfId="0" applyNumberFormat="1" applyFont="1" applyFill="1" applyBorder="1" applyAlignment="1">
      <alignment horizontal="center" vertical="center" wrapText="1" readingOrder="1"/>
    </xf>
    <xf numFmtId="3" fontId="47" fillId="4" borderId="9" xfId="0" applyNumberFormat="1" applyFont="1" applyFill="1" applyBorder="1" applyAlignment="1">
      <alignment horizontal="right" vertical="center" readingOrder="2"/>
    </xf>
    <xf numFmtId="3" fontId="47" fillId="4" borderId="9" xfId="0" applyNumberFormat="1" applyFont="1" applyFill="1" applyBorder="1" applyAlignment="1">
      <alignment horizontal="right" vertical="center" wrapText="1" readingOrder="2"/>
    </xf>
    <xf numFmtId="0" fontId="16" fillId="0" borderId="9" xfId="0" applyNumberFormat="1" applyFont="1" applyFill="1" applyBorder="1" applyAlignment="1">
      <alignment horizontal="right" vertical="center" readingOrder="2"/>
    </xf>
    <xf numFmtId="0" fontId="45" fillId="6" borderId="9" xfId="0" applyNumberFormat="1" applyFont="1" applyFill="1" applyBorder="1" applyAlignment="1">
      <alignment horizontal="center" vertical="center" readingOrder="1"/>
    </xf>
    <xf numFmtId="0" fontId="45" fillId="0" borderId="9" xfId="0" applyNumberFormat="1" applyFont="1" applyFill="1" applyBorder="1" applyAlignment="1">
      <alignment horizontal="center" vertical="center" readingOrder="1"/>
    </xf>
    <xf numFmtId="0" fontId="14" fillId="0" borderId="9" xfId="0" applyNumberFormat="1" applyFont="1" applyFill="1" applyBorder="1" applyAlignment="1">
      <alignment horizontal="right" vertical="center" readingOrder="2"/>
    </xf>
    <xf numFmtId="0" fontId="48" fillId="0" borderId="9" xfId="0" applyNumberFormat="1" applyFont="1" applyFill="1" applyBorder="1" applyAlignment="1">
      <alignment horizontal="right" vertical="center" readingOrder="2"/>
    </xf>
    <xf numFmtId="0" fontId="45" fillId="0" borderId="9" xfId="0" applyNumberFormat="1" applyFont="1" applyFill="1" applyBorder="1" applyAlignment="1">
      <alignment horizontal="center" vertical="center" readingOrder="2"/>
    </xf>
    <xf numFmtId="2" fontId="45" fillId="0" borderId="9" xfId="0" applyNumberFormat="1" applyFont="1" applyFill="1" applyBorder="1" applyAlignment="1">
      <alignment horizontal="center" vertical="center" readingOrder="2"/>
    </xf>
    <xf numFmtId="0" fontId="14" fillId="6" borderId="9" xfId="0" applyNumberFormat="1" applyFont="1" applyFill="1" applyBorder="1" applyAlignment="1">
      <alignment horizontal="right" vertical="center" readingOrder="2"/>
    </xf>
    <xf numFmtId="0" fontId="16" fillId="6" borderId="9" xfId="0" applyNumberFormat="1" applyFont="1" applyFill="1" applyBorder="1" applyAlignment="1">
      <alignment horizontal="right" vertical="center" readingOrder="2"/>
    </xf>
    <xf numFmtId="0" fontId="48" fillId="6" borderId="9" xfId="0" applyNumberFormat="1" applyFont="1" applyFill="1" applyBorder="1" applyAlignment="1">
      <alignment horizontal="right" vertical="center" readingOrder="2"/>
    </xf>
    <xf numFmtId="4" fontId="45" fillId="6" borderId="9" xfId="0" applyNumberFormat="1" applyFont="1" applyFill="1" applyBorder="1" applyAlignment="1">
      <alignment horizontal="center" vertical="center" readingOrder="1"/>
    </xf>
    <xf numFmtId="4" fontId="45" fillId="6" borderId="9" xfId="0" applyNumberFormat="1" applyFont="1" applyFill="1" applyBorder="1" applyAlignment="1">
      <alignment horizontal="center" vertical="center" readingOrder="2"/>
    </xf>
    <xf numFmtId="0" fontId="16" fillId="0" borderId="9" xfId="0" applyFont="1" applyFill="1" applyBorder="1" applyAlignment="1">
      <alignment horizontal="center" vertical="center" readingOrder="2"/>
    </xf>
    <xf numFmtId="0" fontId="7" fillId="2" borderId="9" xfId="0" applyNumberFormat="1" applyFont="1" applyFill="1" applyBorder="1" applyAlignment="1">
      <alignment horizontal="right" vertical="center" readingOrder="2"/>
    </xf>
    <xf numFmtId="0" fontId="14" fillId="2" borderId="9" xfId="0" applyFont="1" applyFill="1" applyBorder="1" applyAlignment="1">
      <alignment horizontal="right" vertical="center" readingOrder="2"/>
    </xf>
    <xf numFmtId="0" fontId="7" fillId="2" borderId="9" xfId="0" applyFont="1" applyFill="1" applyBorder="1" applyAlignment="1">
      <alignment horizontal="right" vertical="center" readingOrder="2"/>
    </xf>
    <xf numFmtId="0" fontId="6" fillId="2" borderId="9" xfId="0" applyFont="1" applyFill="1" applyBorder="1" applyAlignment="1">
      <alignment horizontal="right" vertical="center" wrapText="1" readingOrder="2"/>
    </xf>
    <xf numFmtId="0" fontId="16" fillId="2" borderId="9" xfId="0" applyFont="1" applyFill="1" applyBorder="1" applyAlignment="1">
      <alignment horizontal="right" vertical="center" readingOrder="2"/>
    </xf>
    <xf numFmtId="3" fontId="16" fillId="2" borderId="9" xfId="0" applyNumberFormat="1" applyFont="1" applyFill="1" applyBorder="1" applyAlignment="1">
      <alignment horizontal="right" vertical="center" readingOrder="2"/>
    </xf>
    <xf numFmtId="1" fontId="16" fillId="2" borderId="9" xfId="0" applyNumberFormat="1" applyFont="1" applyFill="1" applyBorder="1" applyAlignment="1">
      <alignment horizontal="right" vertical="center" readingOrder="2"/>
    </xf>
    <xf numFmtId="3" fontId="50" fillId="2" borderId="9" xfId="0" applyNumberFormat="1" applyFont="1" applyFill="1" applyBorder="1" applyAlignment="1">
      <alignment horizontal="right" vertical="center" readingOrder="2"/>
    </xf>
    <xf numFmtId="3" fontId="48" fillId="2" borderId="9" xfId="0" applyNumberFormat="1" applyFont="1" applyFill="1" applyBorder="1" applyAlignment="1">
      <alignment horizontal="right" vertical="center"/>
    </xf>
    <xf numFmtId="2" fontId="45" fillId="2" borderId="9" xfId="0" applyNumberFormat="1" applyFont="1" applyFill="1" applyBorder="1" applyAlignment="1">
      <alignment horizontal="center" vertical="center" readingOrder="1"/>
    </xf>
    <xf numFmtId="0" fontId="16" fillId="2" borderId="9" xfId="0" applyFont="1" applyFill="1" applyBorder="1" applyAlignment="1">
      <alignment horizontal="center" vertical="center" readingOrder="2"/>
    </xf>
    <xf numFmtId="3" fontId="45" fillId="2" borderId="9" xfId="0" applyNumberFormat="1" applyFont="1" applyFill="1" applyBorder="1" applyAlignment="1">
      <alignment horizontal="right" vertical="center" readingOrder="2"/>
    </xf>
    <xf numFmtId="0" fontId="45" fillId="2" borderId="9" xfId="0" applyFont="1" applyFill="1" applyBorder="1" applyAlignment="1">
      <alignment horizontal="right" vertical="center" readingOrder="2"/>
    </xf>
    <xf numFmtId="0" fontId="46" fillId="0" borderId="9" xfId="0" applyNumberFormat="1" applyFont="1" applyFill="1" applyBorder="1" applyAlignment="1">
      <alignment horizontal="center" vertical="center" readingOrder="1"/>
    </xf>
    <xf numFmtId="3" fontId="46" fillId="0" borderId="9" xfId="0" applyNumberFormat="1" applyFont="1" applyFill="1" applyBorder="1" applyAlignment="1">
      <alignment horizontal="right" vertical="center" readingOrder="2"/>
    </xf>
    <xf numFmtId="0" fontId="16" fillId="0" borderId="9" xfId="0" applyNumberFormat="1" applyFont="1" applyFill="1" applyBorder="1" applyAlignment="1">
      <alignment horizontal="center" vertical="center"/>
    </xf>
    <xf numFmtId="0" fontId="60" fillId="3" borderId="9" xfId="0" applyFont="1" applyFill="1" applyBorder="1" applyAlignment="1">
      <alignment horizontal="right" vertical="center" readingOrder="2"/>
    </xf>
    <xf numFmtId="0" fontId="61" fillId="3" borderId="9" xfId="0" applyFont="1" applyFill="1" applyBorder="1" applyAlignment="1">
      <alignment horizontal="right" vertical="center" readingOrder="2"/>
    </xf>
    <xf numFmtId="0" fontId="62" fillId="3" borderId="9" xfId="0" applyFont="1" applyFill="1" applyBorder="1" applyAlignment="1">
      <alignment horizontal="right" vertical="center" readingOrder="2"/>
    </xf>
    <xf numFmtId="3" fontId="62" fillId="3" borderId="9" xfId="0" applyNumberFormat="1" applyFont="1" applyFill="1" applyBorder="1" applyAlignment="1">
      <alignment horizontal="right" vertical="center" readingOrder="2"/>
    </xf>
    <xf numFmtId="3" fontId="63" fillId="3" borderId="9" xfId="0" applyNumberFormat="1" applyFont="1" applyFill="1" applyBorder="1" applyAlignment="1">
      <alignment horizontal="right" vertical="center" readingOrder="2"/>
    </xf>
    <xf numFmtId="2" fontId="63" fillId="3" borderId="9" xfId="0" applyNumberFormat="1" applyFont="1" applyFill="1" applyBorder="1" applyAlignment="1">
      <alignment horizontal="right" vertical="center"/>
    </xf>
    <xf numFmtId="2" fontId="63" fillId="3" borderId="9" xfId="0" applyNumberFormat="1" applyFont="1" applyFill="1" applyBorder="1" applyAlignment="1">
      <alignment horizontal="center" vertical="center" readingOrder="1"/>
    </xf>
    <xf numFmtId="3" fontId="63" fillId="3" borderId="9" xfId="0" applyNumberFormat="1" applyFont="1" applyFill="1" applyBorder="1" applyAlignment="1">
      <alignment horizontal="right" vertical="center" wrapText="1" readingOrder="2"/>
    </xf>
    <xf numFmtId="2" fontId="45" fillId="0" borderId="9" xfId="0" applyNumberFormat="1" applyFont="1" applyFill="1" applyBorder="1" applyAlignment="1">
      <alignment horizontal="center" vertical="center"/>
    </xf>
    <xf numFmtId="3" fontId="67" fillId="2" borderId="9" xfId="0" applyNumberFormat="1" applyFont="1" applyFill="1" applyBorder="1" applyAlignment="1">
      <alignment vertical="center" wrapText="1" readingOrder="2"/>
    </xf>
    <xf numFmtId="0" fontId="45" fillId="6" borderId="9" xfId="0" applyNumberFormat="1" applyFont="1" applyFill="1" applyBorder="1" applyAlignment="1">
      <alignment horizontal="center" vertical="center"/>
    </xf>
    <xf numFmtId="3" fontId="45" fillId="6" borderId="9" xfId="0" applyNumberFormat="1" applyFont="1" applyFill="1" applyBorder="1" applyAlignment="1">
      <alignment vertical="center" readingOrder="2"/>
    </xf>
    <xf numFmtId="0" fontId="7" fillId="0" borderId="9" xfId="0" applyFont="1" applyFill="1" applyBorder="1" applyAlignment="1">
      <alignment horizontal="right" vertical="center"/>
    </xf>
    <xf numFmtId="0" fontId="48" fillId="6" borderId="9" xfId="0" applyFont="1" applyFill="1" applyBorder="1" applyAlignment="1">
      <alignment horizontal="center" vertical="center" readingOrder="1"/>
    </xf>
    <xf numFmtId="0" fontId="16" fillId="6" borderId="9" xfId="0" applyFont="1" applyFill="1" applyBorder="1" applyAlignment="1">
      <alignment horizontal="center" vertical="center"/>
    </xf>
    <xf numFmtId="0" fontId="48" fillId="0" borderId="9" xfId="0" applyNumberFormat="1" applyFont="1" applyFill="1" applyBorder="1" applyAlignment="1">
      <alignment horizontal="right" vertical="center"/>
    </xf>
    <xf numFmtId="0" fontId="45" fillId="0" borderId="9" xfId="0" applyNumberFormat="1" applyFont="1" applyFill="1" applyBorder="1" applyAlignment="1">
      <alignment horizontal="center" vertical="center"/>
    </xf>
    <xf numFmtId="3" fontId="63" fillId="3" borderId="9" xfId="0" applyNumberFormat="1" applyFont="1" applyFill="1" applyBorder="1" applyAlignment="1">
      <alignment vertical="center" wrapText="1" readingOrder="2"/>
    </xf>
    <xf numFmtId="2" fontId="63" fillId="3" borderId="9" xfId="0" applyNumberFormat="1" applyFont="1" applyFill="1" applyBorder="1" applyAlignment="1">
      <alignment horizontal="right" vertical="center" readingOrder="2"/>
    </xf>
    <xf numFmtId="3" fontId="63" fillId="3" borderId="9" xfId="0" applyNumberFormat="1" applyFont="1" applyFill="1" applyBorder="1" applyAlignment="1">
      <alignment horizontal="center" vertical="center" wrapText="1" readingOrder="1"/>
    </xf>
    <xf numFmtId="0" fontId="60" fillId="3" borderId="9" xfId="0" applyNumberFormat="1" applyFont="1" applyFill="1" applyBorder="1" applyAlignment="1">
      <alignment horizontal="right" vertical="center" wrapText="1" readingOrder="2"/>
    </xf>
    <xf numFmtId="0" fontId="17" fillId="3" borderId="9" xfId="0" applyFont="1" applyFill="1" applyBorder="1" applyAlignment="1">
      <alignment horizontal="right" vertical="center" wrapText="1" readingOrder="2"/>
    </xf>
    <xf numFmtId="0" fontId="43" fillId="4" borderId="9" xfId="0" applyFont="1" applyFill="1" applyBorder="1" applyAlignment="1">
      <alignment horizontal="right" vertical="center" readingOrder="2"/>
    </xf>
    <xf numFmtId="0" fontId="38" fillId="0" borderId="22" xfId="0" applyFont="1" applyBorder="1" applyAlignment="1">
      <alignment horizontal="right" wrapText="1" readingOrder="2"/>
    </xf>
    <xf numFmtId="0" fontId="38" fillId="0" borderId="23" xfId="0" applyFont="1" applyBorder="1" applyAlignment="1">
      <alignment horizontal="right" wrapText="1" readingOrder="2"/>
    </xf>
    <xf numFmtId="0" fontId="38" fillId="0" borderId="24" xfId="0" applyFont="1" applyBorder="1" applyAlignment="1">
      <alignment horizontal="right" wrapText="1" readingOrder="2"/>
    </xf>
    <xf numFmtId="0" fontId="35" fillId="12" borderId="28" xfId="0" applyFont="1" applyFill="1" applyBorder="1" applyAlignment="1">
      <alignment horizontal="center" vertical="center"/>
    </xf>
    <xf numFmtId="0" fontId="35" fillId="12" borderId="5" xfId="0" applyFont="1" applyFill="1" applyBorder="1" applyAlignment="1">
      <alignment horizontal="center" vertical="center"/>
    </xf>
    <xf numFmtId="0" fontId="35" fillId="12" borderId="35" xfId="0" applyFont="1" applyFill="1" applyBorder="1" applyAlignment="1">
      <alignment horizontal="center" vertical="center"/>
    </xf>
    <xf numFmtId="0" fontId="35" fillId="12" borderId="6" xfId="0" applyFont="1" applyFill="1" applyBorder="1" applyAlignment="1">
      <alignment horizontal="center" vertical="center"/>
    </xf>
    <xf numFmtId="2" fontId="24" fillId="10" borderId="31" xfId="0" applyNumberFormat="1" applyFont="1" applyFill="1" applyBorder="1" applyAlignment="1">
      <alignment horizontal="center" vertical="center"/>
    </xf>
    <xf numFmtId="2" fontId="24" fillId="10" borderId="32" xfId="0" applyNumberFormat="1" applyFont="1" applyFill="1" applyBorder="1" applyAlignment="1">
      <alignment horizontal="center" vertical="center"/>
    </xf>
    <xf numFmtId="2" fontId="24" fillId="10" borderId="33" xfId="0" applyNumberFormat="1" applyFont="1" applyFill="1" applyBorder="1" applyAlignment="1">
      <alignment horizontal="center" vertical="center"/>
    </xf>
    <xf numFmtId="2" fontId="24" fillId="10" borderId="8" xfId="0" applyNumberFormat="1" applyFont="1" applyFill="1" applyBorder="1" applyAlignment="1">
      <alignment horizontal="center" vertical="center"/>
    </xf>
    <xf numFmtId="2" fontId="24" fillId="10" borderId="29" xfId="0" applyNumberFormat="1" applyFont="1" applyFill="1" applyBorder="1" applyAlignment="1">
      <alignment horizontal="center" vertical="center"/>
    </xf>
    <xf numFmtId="2" fontId="24" fillId="10" borderId="15" xfId="0" applyNumberFormat="1" applyFont="1" applyFill="1" applyBorder="1" applyAlignment="1">
      <alignment horizontal="center" vertical="center"/>
    </xf>
    <xf numFmtId="2" fontId="26" fillId="10" borderId="13" xfId="0" applyNumberFormat="1" applyFont="1" applyFill="1" applyBorder="1" applyAlignment="1">
      <alignment horizontal="center" vertical="center"/>
    </xf>
    <xf numFmtId="2" fontId="26" fillId="10" borderId="30" xfId="0" applyNumberFormat="1" applyFont="1" applyFill="1" applyBorder="1" applyAlignment="1">
      <alignment horizontal="center" vertical="center"/>
    </xf>
    <xf numFmtId="2" fontId="26" fillId="10" borderId="16" xfId="0" applyNumberFormat="1" applyFont="1" applyFill="1" applyBorder="1" applyAlignment="1">
      <alignment horizontal="center" vertical="center"/>
    </xf>
    <xf numFmtId="2" fontId="26" fillId="10" borderId="8" xfId="0" applyNumberFormat="1" applyFont="1" applyFill="1" applyBorder="1" applyAlignment="1">
      <alignment horizontal="center" vertical="center"/>
    </xf>
    <xf numFmtId="2" fontId="26" fillId="10" borderId="29" xfId="0" applyNumberFormat="1" applyFont="1" applyFill="1" applyBorder="1" applyAlignment="1">
      <alignment horizontal="center" vertical="center"/>
    </xf>
    <xf numFmtId="2" fontId="26" fillId="10" borderId="15" xfId="0" applyNumberFormat="1" applyFont="1" applyFill="1" applyBorder="1" applyAlignment="1">
      <alignment horizontal="center" vertical="center"/>
    </xf>
    <xf numFmtId="0" fontId="25" fillId="10" borderId="8" xfId="0" applyFont="1" applyFill="1" applyBorder="1" applyAlignment="1">
      <alignment horizontal="center" vertical="center"/>
    </xf>
    <xf numFmtId="0" fontId="25" fillId="10" borderId="29" xfId="0" applyFont="1" applyFill="1" applyBorder="1" applyAlignment="1">
      <alignment horizontal="center" vertical="center"/>
    </xf>
    <xf numFmtId="0" fontId="24" fillId="10" borderId="8" xfId="0" applyFont="1" applyFill="1" applyBorder="1" applyAlignment="1">
      <alignment horizontal="center" vertical="center"/>
    </xf>
    <xf numFmtId="0" fontId="24" fillId="10" borderId="29" xfId="0" applyFont="1" applyFill="1" applyBorder="1" applyAlignment="1">
      <alignment horizontal="center" vertical="center"/>
    </xf>
    <xf numFmtId="0" fontId="24" fillId="10" borderId="15" xfId="0" applyFont="1" applyFill="1" applyBorder="1" applyAlignment="1">
      <alignment horizontal="center" vertical="center"/>
    </xf>
    <xf numFmtId="0" fontId="33" fillId="10" borderId="20" xfId="0" applyFont="1" applyFill="1" applyBorder="1" applyAlignment="1">
      <alignment horizontal="center" vertical="center" readingOrder="2"/>
    </xf>
    <xf numFmtId="0" fontId="33" fillId="10" borderId="12" xfId="0" applyFont="1" applyFill="1" applyBorder="1" applyAlignment="1">
      <alignment horizontal="center" vertical="center" readingOrder="2"/>
    </xf>
    <xf numFmtId="0" fontId="34" fillId="10" borderId="20" xfId="0" applyFont="1" applyFill="1" applyBorder="1" applyAlignment="1">
      <alignment horizontal="center" vertical="center"/>
    </xf>
    <xf numFmtId="0" fontId="34" fillId="10" borderId="12" xfId="0" applyFont="1" applyFill="1" applyBorder="1" applyAlignment="1">
      <alignment horizontal="center" vertical="center"/>
    </xf>
    <xf numFmtId="0" fontId="33" fillId="10" borderId="19" xfId="0" applyFont="1" applyFill="1" applyBorder="1" applyAlignment="1">
      <alignment horizontal="center" vertical="center"/>
    </xf>
    <xf numFmtId="0" fontId="33" fillId="10" borderId="12" xfId="0" applyFont="1" applyFill="1" applyBorder="1" applyAlignment="1">
      <alignment horizontal="center" vertical="center"/>
    </xf>
    <xf numFmtId="0" fontId="38" fillId="0" borderId="10" xfId="0" applyFont="1" applyBorder="1" applyAlignment="1">
      <alignment horizontal="right" readingOrder="2"/>
    </xf>
    <xf numFmtId="0" fontId="38" fillId="0" borderId="11" xfId="0" applyFont="1" applyBorder="1" applyAlignment="1">
      <alignment horizontal="right" readingOrder="2"/>
    </xf>
    <xf numFmtId="0" fontId="38" fillId="0" borderId="12" xfId="0" applyFont="1" applyBorder="1" applyAlignment="1">
      <alignment horizontal="right" readingOrder="2"/>
    </xf>
    <xf numFmtId="2" fontId="24" fillId="10" borderId="11" xfId="0" applyNumberFormat="1" applyFont="1" applyFill="1" applyBorder="1" applyAlignment="1">
      <alignment horizontal="center" vertical="center"/>
    </xf>
    <xf numFmtId="2" fontId="24" fillId="10" borderId="34" xfId="0" applyNumberFormat="1" applyFont="1" applyFill="1" applyBorder="1" applyAlignment="1">
      <alignment horizontal="center" vertical="center"/>
    </xf>
    <xf numFmtId="2" fontId="24" fillId="10" borderId="12" xfId="0" applyNumberFormat="1" applyFont="1" applyFill="1" applyBorder="1" applyAlignment="1">
      <alignment horizontal="center" vertical="center"/>
    </xf>
    <xf numFmtId="0" fontId="64" fillId="10" borderId="20" xfId="0" applyFont="1" applyFill="1" applyBorder="1" applyAlignment="1">
      <alignment horizontal="center" vertical="center" readingOrder="2"/>
    </xf>
    <xf numFmtId="0" fontId="64" fillId="10" borderId="12" xfId="0" applyFont="1" applyFill="1" applyBorder="1" applyAlignment="1">
      <alignment horizontal="center" vertical="center" readingOrder="2"/>
    </xf>
    <xf numFmtId="0" fontId="4" fillId="10" borderId="7" xfId="0" applyFont="1" applyFill="1" applyBorder="1" applyAlignment="1">
      <alignment horizontal="center" vertical="center" readingOrder="2"/>
    </xf>
    <xf numFmtId="0" fontId="4" fillId="10" borderId="36" xfId="0" applyFont="1" applyFill="1" applyBorder="1" applyAlignment="1">
      <alignment horizontal="center" vertical="center" readingOrder="2"/>
    </xf>
    <xf numFmtId="0" fontId="4" fillId="10" borderId="14" xfId="0" applyFont="1" applyFill="1" applyBorder="1" applyAlignment="1">
      <alignment horizontal="center" vertical="center" readingOrder="2"/>
    </xf>
    <xf numFmtId="0" fontId="37" fillId="11" borderId="40" xfId="1" applyFont="1" applyFill="1" applyBorder="1" applyAlignment="1">
      <alignment horizontal="center" vertical="center"/>
    </xf>
    <xf numFmtId="0" fontId="37" fillId="11" borderId="41" xfId="1" applyFont="1" applyFill="1" applyBorder="1" applyAlignment="1">
      <alignment horizontal="center" vertical="center"/>
    </xf>
    <xf numFmtId="0" fontId="37" fillId="11" borderId="42" xfId="1" applyFont="1" applyFill="1" applyBorder="1" applyAlignment="1">
      <alignment horizontal="center" vertical="center"/>
    </xf>
    <xf numFmtId="0" fontId="65" fillId="8" borderId="20" xfId="2" applyFont="1" applyFill="1" applyBorder="1" applyAlignment="1">
      <alignment horizontal="center" vertical="center"/>
    </xf>
    <xf numFmtId="0" fontId="65" fillId="8" borderId="12" xfId="2" applyFont="1" applyFill="1" applyBorder="1" applyAlignment="1">
      <alignment horizontal="center" vertical="center"/>
    </xf>
    <xf numFmtId="0" fontId="4" fillId="8" borderId="3" xfId="0" applyFont="1" applyFill="1" applyBorder="1" applyAlignment="1">
      <alignment horizontal="center" vertical="center"/>
    </xf>
    <xf numFmtId="0" fontId="4" fillId="8" borderId="17" xfId="0" applyFont="1" applyFill="1" applyBorder="1" applyAlignment="1">
      <alignment horizontal="center" vertical="center"/>
    </xf>
    <xf numFmtId="0" fontId="24" fillId="8" borderId="4" xfId="2" applyFont="1" applyFill="1" applyBorder="1" applyAlignment="1">
      <alignment horizontal="center" vertical="center"/>
    </xf>
    <xf numFmtId="0" fontId="24" fillId="8" borderId="9" xfId="2" applyFont="1" applyFill="1" applyBorder="1" applyAlignment="1">
      <alignment horizontal="center" vertical="center"/>
    </xf>
    <xf numFmtId="0" fontId="26" fillId="8" borderId="27" xfId="2" applyFont="1" applyFill="1" applyBorder="1" applyAlignment="1">
      <alignment horizontal="center" vertical="center"/>
    </xf>
    <xf numFmtId="0" fontId="26" fillId="8" borderId="5" xfId="2" applyFont="1" applyFill="1" applyBorder="1" applyAlignment="1">
      <alignment horizontal="center" vertical="center"/>
    </xf>
    <xf numFmtId="0" fontId="26" fillId="8" borderId="37" xfId="2" applyFont="1" applyFill="1" applyBorder="1" applyAlignment="1">
      <alignment horizontal="center" vertical="center"/>
    </xf>
    <xf numFmtId="0" fontId="26" fillId="8" borderId="6" xfId="2" applyFont="1" applyFill="1" applyBorder="1" applyAlignment="1">
      <alignment horizontal="center" vertical="center"/>
    </xf>
    <xf numFmtId="0" fontId="26" fillId="8" borderId="9" xfId="2" applyFont="1" applyFill="1" applyBorder="1" applyAlignment="1">
      <alignment horizontal="center" vertical="center"/>
    </xf>
    <xf numFmtId="0" fontId="26" fillId="8" borderId="10" xfId="2" applyFont="1" applyFill="1" applyBorder="1" applyAlignment="1">
      <alignment horizontal="center" vertical="center"/>
    </xf>
    <xf numFmtId="0" fontId="26" fillId="8" borderId="11" xfId="2" applyFont="1" applyFill="1" applyBorder="1" applyAlignment="1">
      <alignment horizontal="center" vertical="center"/>
    </xf>
    <xf numFmtId="0" fontId="26" fillId="8" borderId="12" xfId="2" applyFont="1" applyFill="1" applyBorder="1" applyAlignment="1">
      <alignment horizontal="center" vertical="center"/>
    </xf>
    <xf numFmtId="0" fontId="26" fillId="8" borderId="38" xfId="2" applyFont="1" applyFill="1" applyBorder="1" applyAlignment="1">
      <alignment horizontal="center" vertical="center"/>
    </xf>
    <xf numFmtId="0" fontId="28" fillId="8" borderId="39" xfId="2" applyFont="1" applyFill="1" applyBorder="1" applyAlignment="1">
      <alignment horizontal="center" vertical="center"/>
    </xf>
    <xf numFmtId="0" fontId="28" fillId="8" borderId="24" xfId="2" applyFont="1" applyFill="1" applyBorder="1" applyAlignment="1">
      <alignment horizontal="center" vertical="center"/>
    </xf>
    <xf numFmtId="0" fontId="66" fillId="8" borderId="19" xfId="2" applyFont="1" applyFill="1" applyBorder="1" applyAlignment="1">
      <alignment horizontal="center" vertical="center"/>
    </xf>
    <xf numFmtId="0" fontId="66" fillId="8" borderId="33" xfId="2" applyFont="1" applyFill="1" applyBorder="1" applyAlignment="1">
      <alignment horizontal="center" vertical="center"/>
    </xf>
    <xf numFmtId="0" fontId="30" fillId="8" borderId="20" xfId="2" applyFont="1" applyFill="1" applyBorder="1" applyAlignment="1">
      <alignment horizontal="center" vertical="center"/>
    </xf>
    <xf numFmtId="0" fontId="30" fillId="8" borderId="12" xfId="2" applyFont="1" applyFill="1" applyBorder="1" applyAlignment="1">
      <alignment horizontal="center" vertical="center"/>
    </xf>
    <xf numFmtId="0" fontId="29" fillId="8" borderId="20" xfId="2" applyFont="1" applyFill="1" applyBorder="1" applyAlignment="1">
      <alignment horizontal="center" vertical="center"/>
    </xf>
    <xf numFmtId="0" fontId="29" fillId="8" borderId="12" xfId="2" applyFont="1" applyFill="1" applyBorder="1" applyAlignment="1">
      <alignment horizontal="center" vertical="center"/>
    </xf>
    <xf numFmtId="0" fontId="28" fillId="8" borderId="19" xfId="2" applyFont="1" applyFill="1" applyBorder="1" applyAlignment="1">
      <alignment horizontal="center" vertical="center"/>
    </xf>
    <xf numFmtId="0" fontId="28" fillId="8" borderId="12" xfId="2" applyFont="1" applyFill="1" applyBorder="1" applyAlignment="1">
      <alignment horizontal="center" vertical="center"/>
    </xf>
    <xf numFmtId="0" fontId="68" fillId="13" borderId="40" xfId="0" applyFont="1" applyFill="1" applyBorder="1" applyAlignment="1">
      <alignment horizontal="center" vertical="center"/>
    </xf>
    <xf numFmtId="0" fontId="68" fillId="13" borderId="41" xfId="0" applyFont="1" applyFill="1" applyBorder="1" applyAlignment="1">
      <alignment horizontal="center" vertical="center"/>
    </xf>
    <xf numFmtId="0" fontId="68" fillId="13" borderId="42" xfId="0" applyFont="1" applyFill="1" applyBorder="1" applyAlignment="1">
      <alignment horizontal="center" vertical="center"/>
    </xf>
    <xf numFmtId="0" fontId="32" fillId="14" borderId="39" xfId="2" applyFont="1" applyFill="1" applyBorder="1" applyAlignment="1">
      <alignment horizontal="center"/>
    </xf>
    <xf numFmtId="0" fontId="32" fillId="14" borderId="24" xfId="2" applyFont="1" applyFill="1" applyBorder="1" applyAlignment="1">
      <alignment horizontal="center"/>
    </xf>
    <xf numFmtId="0" fontId="32" fillId="14" borderId="20" xfId="2" applyFont="1" applyFill="1" applyBorder="1" applyAlignment="1">
      <alignment horizontal="center" vertical="center"/>
    </xf>
    <xf numFmtId="0" fontId="32" fillId="14" borderId="12" xfId="2" applyFont="1" applyFill="1" applyBorder="1" applyAlignment="1">
      <alignment horizontal="center" vertical="center"/>
    </xf>
    <xf numFmtId="0" fontId="69" fillId="14" borderId="3" xfId="2" applyFont="1" applyFill="1" applyBorder="1" applyAlignment="1">
      <alignment horizontal="center" vertical="center"/>
    </xf>
    <xf numFmtId="0" fontId="69" fillId="14" borderId="17" xfId="2" applyFont="1" applyFill="1" applyBorder="1" applyAlignment="1">
      <alignment horizontal="center" vertical="center"/>
    </xf>
    <xf numFmtId="0" fontId="70" fillId="14" borderId="4" xfId="2" applyFont="1" applyFill="1" applyBorder="1" applyAlignment="1">
      <alignment horizontal="center" vertical="center"/>
    </xf>
    <xf numFmtId="0" fontId="70" fillId="14" borderId="9" xfId="2" applyFont="1" applyFill="1" applyBorder="1" applyAlignment="1">
      <alignment horizontal="center" vertical="center"/>
    </xf>
    <xf numFmtId="0" fontId="70" fillId="14" borderId="43" xfId="2" applyFont="1" applyFill="1" applyBorder="1" applyAlignment="1">
      <alignment horizontal="center" vertical="center"/>
    </xf>
    <xf numFmtId="0" fontId="0" fillId="0" borderId="0" xfId="0" applyAlignment="1">
      <alignment horizontal="center" vertical="center"/>
    </xf>
    <xf numFmtId="0" fontId="69" fillId="0" borderId="0" xfId="0" applyFont="1" applyAlignment="1">
      <alignment horizontal="right" readingOrder="2"/>
    </xf>
    <xf numFmtId="0" fontId="72" fillId="0" borderId="0" xfId="0" applyFont="1" applyBorder="1" applyAlignment="1">
      <alignment horizontal="right" vertical="center" wrapText="1" readingOrder="2"/>
    </xf>
    <xf numFmtId="0" fontId="75" fillId="0" borderId="0" xfId="0" applyFont="1" applyAlignment="1">
      <alignment horizontal="left" vertical="top" readingOrder="2"/>
    </xf>
    <xf numFmtId="0" fontId="72" fillId="0" borderId="0" xfId="0" applyFont="1" applyAlignment="1">
      <alignment horizontal="right" vertical="top" wrapText="1" readingOrder="2"/>
    </xf>
    <xf numFmtId="0" fontId="57" fillId="16" borderId="45" xfId="0" applyFont="1" applyFill="1" applyBorder="1" applyAlignment="1">
      <alignment horizontal="center" vertical="center" wrapText="1" readingOrder="2"/>
    </xf>
    <xf numFmtId="0" fontId="57" fillId="16" borderId="46" xfId="0" applyFont="1" applyFill="1" applyBorder="1" applyAlignment="1">
      <alignment horizontal="center" vertical="center" wrapText="1" readingOrder="2"/>
    </xf>
    <xf numFmtId="0" fontId="57" fillId="16" borderId="47" xfId="0" applyFont="1" applyFill="1" applyBorder="1" applyAlignment="1">
      <alignment horizontal="center" vertical="center" wrapText="1" readingOrder="2"/>
    </xf>
    <xf numFmtId="0" fontId="51" fillId="16" borderId="48" xfId="0" applyFont="1" applyFill="1" applyBorder="1" applyAlignment="1">
      <alignment horizontal="center" wrapText="1" readingOrder="2"/>
    </xf>
    <xf numFmtId="0" fontId="51" fillId="16" borderId="52" xfId="0" applyFont="1" applyFill="1" applyBorder="1" applyAlignment="1">
      <alignment horizontal="center" wrapText="1" readingOrder="2"/>
    </xf>
    <xf numFmtId="0" fontId="51" fillId="16" borderId="45" xfId="0" applyFont="1" applyFill="1" applyBorder="1" applyAlignment="1">
      <alignment horizontal="center" wrapText="1" readingOrder="2"/>
    </xf>
    <xf numFmtId="0" fontId="51" fillId="16" borderId="47" xfId="0" applyFont="1" applyFill="1" applyBorder="1" applyAlignment="1">
      <alignment horizontal="center" wrapText="1" readingOrder="2"/>
    </xf>
    <xf numFmtId="2" fontId="4" fillId="0" borderId="45" xfId="0" applyNumberFormat="1" applyFont="1" applyBorder="1" applyAlignment="1">
      <alignment horizontal="center" vertical="center" wrapText="1" readingOrder="1"/>
    </xf>
    <xf numFmtId="2" fontId="4" fillId="0" borderId="46" xfId="0" applyNumberFormat="1" applyFont="1" applyBorder="1" applyAlignment="1">
      <alignment horizontal="center" vertical="center" wrapText="1" readingOrder="1"/>
    </xf>
    <xf numFmtId="2" fontId="4" fillId="0" borderId="47" xfId="0" applyNumberFormat="1" applyFont="1" applyBorder="1" applyAlignment="1">
      <alignment horizontal="center" vertical="center" wrapText="1" readingOrder="1"/>
    </xf>
    <xf numFmtId="0" fontId="51" fillId="16" borderId="45" xfId="0" applyFont="1" applyFill="1" applyBorder="1" applyAlignment="1">
      <alignment horizontal="center" vertical="center" wrapText="1" readingOrder="2"/>
    </xf>
    <xf numFmtId="0" fontId="51" fillId="16" borderId="46" xfId="0" applyFont="1" applyFill="1" applyBorder="1" applyAlignment="1">
      <alignment horizontal="center" vertical="center" wrapText="1" readingOrder="2"/>
    </xf>
    <xf numFmtId="0" fontId="51" fillId="16" borderId="47" xfId="0" applyFont="1" applyFill="1" applyBorder="1" applyAlignment="1">
      <alignment horizontal="center" vertical="center" wrapText="1" readingOrder="2"/>
    </xf>
    <xf numFmtId="0" fontId="51" fillId="16" borderId="44" xfId="0" applyFont="1" applyFill="1" applyBorder="1" applyAlignment="1">
      <alignment horizontal="center" vertical="center" wrapText="1" readingOrder="2"/>
    </xf>
    <xf numFmtId="0" fontId="51" fillId="16" borderId="46" xfId="0" applyFont="1" applyFill="1" applyBorder="1" applyAlignment="1">
      <alignment horizontal="center" wrapText="1" readingOrder="2"/>
    </xf>
    <xf numFmtId="0" fontId="51" fillId="16" borderId="44" xfId="0" applyFont="1" applyFill="1" applyBorder="1" applyAlignment="1">
      <alignment horizontal="center" wrapText="1" readingOrder="2"/>
    </xf>
    <xf numFmtId="0" fontId="51" fillId="16" borderId="49" xfId="0" applyFont="1" applyFill="1" applyBorder="1" applyAlignment="1">
      <alignment horizontal="center" wrapText="1" readingOrder="2"/>
    </xf>
  </cellXfs>
  <cellStyles count="5">
    <cellStyle name="Normal" xfId="0" builtinId="0"/>
    <cellStyle name="Normal 2" xfId="3"/>
    <cellStyle name="Normal 2 2" xfId="1"/>
    <cellStyle name="Normal 2 3" xfId="2"/>
    <cellStyle name="Normal 3" xfId="4"/>
  </cellStyles>
  <dxfs count="0"/>
  <tableStyles count="0" defaultTableStyle="TableStyleMedium9" defaultPivotStyle="PivotStyleLight16"/>
  <colors>
    <mruColors>
      <color rgb="FF99FF33"/>
      <color rgb="FFFF99FF"/>
      <color rgb="FFFF66FF"/>
      <color rgb="FF336600"/>
      <color rgb="FF339933"/>
      <color rgb="FFFFFF00"/>
      <color rgb="FFCCFF99"/>
      <color rgb="FFCCFF33"/>
      <color rgb="FF008000"/>
      <color rgb="FF003300"/>
    </mruColors>
  </color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2:EH133"/>
  <sheetViews>
    <sheetView rightToLeft="1" topLeftCell="C31" zoomScale="50" zoomScaleNormal="50" workbookViewId="0">
      <pane xSplit="3" topLeftCell="N1" activePane="topRight" state="frozen"/>
      <selection activeCell="C1" sqref="C1"/>
      <selection pane="topRight" activeCell="D2" sqref="D2:X129"/>
    </sheetView>
  </sheetViews>
  <sheetFormatPr defaultRowHeight="37.5"/>
  <cols>
    <col min="1" max="1" width="6.140625" style="93" hidden="1" customWidth="1"/>
    <col min="2" max="2" width="0.85546875" style="94" hidden="1" customWidth="1"/>
    <col min="3" max="3" width="8.42578125" style="94" customWidth="1"/>
    <col min="4" max="4" width="6.7109375" style="5" customWidth="1"/>
    <col min="5" max="5" width="47.42578125" style="6" bestFit="1" customWidth="1"/>
    <col min="6" max="6" width="35.42578125" style="95" customWidth="1"/>
    <col min="7" max="7" width="26.42578125" style="95" customWidth="1"/>
    <col min="8" max="8" width="10.7109375" style="95" customWidth="1"/>
    <col min="9" max="9" width="30.7109375" style="6" customWidth="1"/>
    <col min="10" max="10" width="25.42578125" style="5" customWidth="1"/>
    <col min="11" max="11" width="25.5703125" style="5" bestFit="1" customWidth="1"/>
    <col min="12" max="12" width="15" style="5" customWidth="1"/>
    <col min="13" max="13" width="25.5703125" style="5" customWidth="1"/>
    <col min="14" max="14" width="28.7109375" style="5" customWidth="1"/>
    <col min="15" max="15" width="24.7109375" style="96" customWidth="1"/>
    <col min="16" max="16" width="19.28515625" style="96" customWidth="1"/>
    <col min="17" max="17" width="15.28515625" style="96" customWidth="1"/>
    <col min="18" max="18" width="23.28515625" style="7" customWidth="1"/>
    <col min="19" max="19" width="21.5703125" style="7" customWidth="1"/>
    <col min="20" max="20" width="19" style="7" customWidth="1"/>
    <col min="21" max="21" width="13.7109375" style="7" customWidth="1"/>
    <col min="22" max="22" width="15.42578125" style="7" customWidth="1"/>
    <col min="23" max="23" width="15.5703125" style="5" customWidth="1"/>
    <col min="24" max="24" width="18.85546875" style="5" customWidth="1"/>
    <col min="25" max="29" width="11.42578125" style="97" customWidth="1"/>
    <col min="30" max="55" width="9" style="93"/>
    <col min="56" max="208" width="9" style="5"/>
    <col min="209" max="209" width="6.42578125" style="5" customWidth="1"/>
    <col min="210" max="211" width="0" style="5" hidden="1" customWidth="1"/>
    <col min="212" max="212" width="8.42578125" style="5" customWidth="1"/>
    <col min="213" max="213" width="6" style="5" customWidth="1"/>
    <col min="214" max="214" width="32.42578125" style="5" customWidth="1"/>
    <col min="215" max="215" width="37.28515625" style="5" customWidth="1"/>
    <col min="216" max="216" width="26.42578125" style="5" customWidth="1"/>
    <col min="217" max="217" width="10.7109375" style="5" customWidth="1"/>
    <col min="218" max="219" width="24.28515625" style="5" customWidth="1"/>
    <col min="220" max="220" width="21.5703125" style="5" customWidth="1"/>
    <col min="221" max="221" width="19.7109375" style="5" customWidth="1"/>
    <col min="222" max="222" width="11" style="5" customWidth="1"/>
    <col min="223" max="223" width="21.85546875" style="5" customWidth="1"/>
    <col min="224" max="224" width="21.5703125" style="5" customWidth="1"/>
    <col min="225" max="225" width="24.7109375" style="5" customWidth="1"/>
    <col min="226" max="226" width="21.42578125" style="5" customWidth="1"/>
    <col min="227" max="228" width="15.28515625" style="5" customWidth="1"/>
    <col min="229" max="229" width="20.140625" style="5" bestFit="1" customWidth="1"/>
    <col min="230" max="230" width="27.85546875" style="5" bestFit="1" customWidth="1"/>
    <col min="231" max="231" width="17.28515625" style="5" bestFit="1" customWidth="1"/>
    <col min="232" max="232" width="16.42578125" style="5" customWidth="1"/>
    <col min="233" max="233" width="15.42578125" style="5" customWidth="1"/>
    <col min="234" max="234" width="17.5703125" style="5" bestFit="1" customWidth="1"/>
    <col min="235" max="235" width="19.140625" style="5" customWidth="1"/>
    <col min="236" max="464" width="9" style="5"/>
    <col min="465" max="465" width="6.42578125" style="5" customWidth="1"/>
    <col min="466" max="467" width="0" style="5" hidden="1" customWidth="1"/>
    <col min="468" max="468" width="8.42578125" style="5" customWidth="1"/>
    <col min="469" max="469" width="6" style="5" customWidth="1"/>
    <col min="470" max="470" width="32.42578125" style="5" customWidth="1"/>
    <col min="471" max="471" width="37.28515625" style="5" customWidth="1"/>
    <col min="472" max="472" width="26.42578125" style="5" customWidth="1"/>
    <col min="473" max="473" width="10.7109375" style="5" customWidth="1"/>
    <col min="474" max="475" width="24.28515625" style="5" customWidth="1"/>
    <col min="476" max="476" width="21.5703125" style="5" customWidth="1"/>
    <col min="477" max="477" width="19.7109375" style="5" customWidth="1"/>
    <col min="478" max="478" width="11" style="5" customWidth="1"/>
    <col min="479" max="479" width="21.85546875" style="5" customWidth="1"/>
    <col min="480" max="480" width="21.5703125" style="5" customWidth="1"/>
    <col min="481" max="481" width="24.7109375" style="5" customWidth="1"/>
    <col min="482" max="482" width="21.42578125" style="5" customWidth="1"/>
    <col min="483" max="484" width="15.28515625" style="5" customWidth="1"/>
    <col min="485" max="485" width="20.140625" style="5" bestFit="1" customWidth="1"/>
    <col min="486" max="486" width="27.85546875" style="5" bestFit="1" customWidth="1"/>
    <col min="487" max="487" width="17.28515625" style="5" bestFit="1" customWidth="1"/>
    <col min="488" max="488" width="16.42578125" style="5" customWidth="1"/>
    <col min="489" max="489" width="15.42578125" style="5" customWidth="1"/>
    <col min="490" max="490" width="17.5703125" style="5" bestFit="1" customWidth="1"/>
    <col min="491" max="491" width="19.140625" style="5" customWidth="1"/>
    <col min="492" max="720" width="9" style="5"/>
    <col min="721" max="721" width="6.42578125" style="5" customWidth="1"/>
    <col min="722" max="723" width="0" style="5" hidden="1" customWidth="1"/>
    <col min="724" max="724" width="8.42578125" style="5" customWidth="1"/>
    <col min="725" max="725" width="6" style="5" customWidth="1"/>
    <col min="726" max="726" width="32.42578125" style="5" customWidth="1"/>
    <col min="727" max="727" width="37.28515625" style="5" customWidth="1"/>
    <col min="728" max="728" width="26.42578125" style="5" customWidth="1"/>
    <col min="729" max="729" width="10.7109375" style="5" customWidth="1"/>
    <col min="730" max="731" width="24.28515625" style="5" customWidth="1"/>
    <col min="732" max="732" width="21.5703125" style="5" customWidth="1"/>
    <col min="733" max="733" width="19.7109375" style="5" customWidth="1"/>
    <col min="734" max="734" width="11" style="5" customWidth="1"/>
    <col min="735" max="735" width="21.85546875" style="5" customWidth="1"/>
    <col min="736" max="736" width="21.5703125" style="5" customWidth="1"/>
    <col min="737" max="737" width="24.7109375" style="5" customWidth="1"/>
    <col min="738" max="738" width="21.42578125" style="5" customWidth="1"/>
    <col min="739" max="740" width="15.28515625" style="5" customWidth="1"/>
    <col min="741" max="741" width="20.140625" style="5" bestFit="1" customWidth="1"/>
    <col min="742" max="742" width="27.85546875" style="5" bestFit="1" customWidth="1"/>
    <col min="743" max="743" width="17.28515625" style="5" bestFit="1" customWidth="1"/>
    <col min="744" max="744" width="16.42578125" style="5" customWidth="1"/>
    <col min="745" max="745" width="15.42578125" style="5" customWidth="1"/>
    <col min="746" max="746" width="17.5703125" style="5" bestFit="1" customWidth="1"/>
    <col min="747" max="747" width="19.140625" style="5" customWidth="1"/>
    <col min="748" max="976" width="9" style="5"/>
    <col min="977" max="977" width="6.42578125" style="5" customWidth="1"/>
    <col min="978" max="979" width="0" style="5" hidden="1" customWidth="1"/>
    <col min="980" max="980" width="8.42578125" style="5" customWidth="1"/>
    <col min="981" max="981" width="6" style="5" customWidth="1"/>
    <col min="982" max="982" width="32.42578125" style="5" customWidth="1"/>
    <col min="983" max="983" width="37.28515625" style="5" customWidth="1"/>
    <col min="984" max="984" width="26.42578125" style="5" customWidth="1"/>
    <col min="985" max="985" width="10.7109375" style="5" customWidth="1"/>
    <col min="986" max="987" width="24.28515625" style="5" customWidth="1"/>
    <col min="988" max="988" width="21.5703125" style="5" customWidth="1"/>
    <col min="989" max="989" width="19.7109375" style="5" customWidth="1"/>
    <col min="990" max="990" width="11" style="5" customWidth="1"/>
    <col min="991" max="991" width="21.85546875" style="5" customWidth="1"/>
    <col min="992" max="992" width="21.5703125" style="5" customWidth="1"/>
    <col min="993" max="993" width="24.7109375" style="5" customWidth="1"/>
    <col min="994" max="994" width="21.42578125" style="5" customWidth="1"/>
    <col min="995" max="996" width="15.28515625" style="5" customWidth="1"/>
    <col min="997" max="997" width="20.140625" style="5" bestFit="1" customWidth="1"/>
    <col min="998" max="998" width="27.85546875" style="5" bestFit="1" customWidth="1"/>
    <col min="999" max="999" width="17.28515625" style="5" bestFit="1" customWidth="1"/>
    <col min="1000" max="1000" width="16.42578125" style="5" customWidth="1"/>
    <col min="1001" max="1001" width="15.42578125" style="5" customWidth="1"/>
    <col min="1002" max="1002" width="17.5703125" style="5" bestFit="1" customWidth="1"/>
    <col min="1003" max="1003" width="19.140625" style="5" customWidth="1"/>
    <col min="1004" max="1232" width="9" style="5"/>
    <col min="1233" max="1233" width="6.42578125" style="5" customWidth="1"/>
    <col min="1234" max="1235" width="0" style="5" hidden="1" customWidth="1"/>
    <col min="1236" max="1236" width="8.42578125" style="5" customWidth="1"/>
    <col min="1237" max="1237" width="6" style="5" customWidth="1"/>
    <col min="1238" max="1238" width="32.42578125" style="5" customWidth="1"/>
    <col min="1239" max="1239" width="37.28515625" style="5" customWidth="1"/>
    <col min="1240" max="1240" width="26.42578125" style="5" customWidth="1"/>
    <col min="1241" max="1241" width="10.7109375" style="5" customWidth="1"/>
    <col min="1242" max="1243" width="24.28515625" style="5" customWidth="1"/>
    <col min="1244" max="1244" width="21.5703125" style="5" customWidth="1"/>
    <col min="1245" max="1245" width="19.7109375" style="5" customWidth="1"/>
    <col min="1246" max="1246" width="11" style="5" customWidth="1"/>
    <col min="1247" max="1247" width="21.85546875" style="5" customWidth="1"/>
    <col min="1248" max="1248" width="21.5703125" style="5" customWidth="1"/>
    <col min="1249" max="1249" width="24.7109375" style="5" customWidth="1"/>
    <col min="1250" max="1250" width="21.42578125" style="5" customWidth="1"/>
    <col min="1251" max="1252" width="15.28515625" style="5" customWidth="1"/>
    <col min="1253" max="1253" width="20.140625" style="5" bestFit="1" customWidth="1"/>
    <col min="1254" max="1254" width="27.85546875" style="5" bestFit="1" customWidth="1"/>
    <col min="1255" max="1255" width="17.28515625" style="5" bestFit="1" customWidth="1"/>
    <col min="1256" max="1256" width="16.42578125" style="5" customWidth="1"/>
    <col min="1257" max="1257" width="15.42578125" style="5" customWidth="1"/>
    <col min="1258" max="1258" width="17.5703125" style="5" bestFit="1" customWidth="1"/>
    <col min="1259" max="1259" width="19.140625" style="5" customWidth="1"/>
    <col min="1260" max="1488" width="9" style="5"/>
    <col min="1489" max="1489" width="6.42578125" style="5" customWidth="1"/>
    <col min="1490" max="1491" width="0" style="5" hidden="1" customWidth="1"/>
    <col min="1492" max="1492" width="8.42578125" style="5" customWidth="1"/>
    <col min="1493" max="1493" width="6" style="5" customWidth="1"/>
    <col min="1494" max="1494" width="32.42578125" style="5" customWidth="1"/>
    <col min="1495" max="1495" width="37.28515625" style="5" customWidth="1"/>
    <col min="1496" max="1496" width="26.42578125" style="5" customWidth="1"/>
    <col min="1497" max="1497" width="10.7109375" style="5" customWidth="1"/>
    <col min="1498" max="1499" width="24.28515625" style="5" customWidth="1"/>
    <col min="1500" max="1500" width="21.5703125" style="5" customWidth="1"/>
    <col min="1501" max="1501" width="19.7109375" style="5" customWidth="1"/>
    <col min="1502" max="1502" width="11" style="5" customWidth="1"/>
    <col min="1503" max="1503" width="21.85546875" style="5" customWidth="1"/>
    <col min="1504" max="1504" width="21.5703125" style="5" customWidth="1"/>
    <col min="1505" max="1505" width="24.7109375" style="5" customWidth="1"/>
    <col min="1506" max="1506" width="21.42578125" style="5" customWidth="1"/>
    <col min="1507" max="1508" width="15.28515625" style="5" customWidth="1"/>
    <col min="1509" max="1509" width="20.140625" style="5" bestFit="1" customWidth="1"/>
    <col min="1510" max="1510" width="27.85546875" style="5" bestFit="1" customWidth="1"/>
    <col min="1511" max="1511" width="17.28515625" style="5" bestFit="1" customWidth="1"/>
    <col min="1512" max="1512" width="16.42578125" style="5" customWidth="1"/>
    <col min="1513" max="1513" width="15.42578125" style="5" customWidth="1"/>
    <col min="1514" max="1514" width="17.5703125" style="5" bestFit="1" customWidth="1"/>
    <col min="1515" max="1515" width="19.140625" style="5" customWidth="1"/>
    <col min="1516" max="1744" width="9" style="5"/>
    <col min="1745" max="1745" width="6.42578125" style="5" customWidth="1"/>
    <col min="1746" max="1747" width="0" style="5" hidden="1" customWidth="1"/>
    <col min="1748" max="1748" width="8.42578125" style="5" customWidth="1"/>
    <col min="1749" max="1749" width="6" style="5" customWidth="1"/>
    <col min="1750" max="1750" width="32.42578125" style="5" customWidth="1"/>
    <col min="1751" max="1751" width="37.28515625" style="5" customWidth="1"/>
    <col min="1752" max="1752" width="26.42578125" style="5" customWidth="1"/>
    <col min="1753" max="1753" width="10.7109375" style="5" customWidth="1"/>
    <col min="1754" max="1755" width="24.28515625" style="5" customWidth="1"/>
    <col min="1756" max="1756" width="21.5703125" style="5" customWidth="1"/>
    <col min="1757" max="1757" width="19.7109375" style="5" customWidth="1"/>
    <col min="1758" max="1758" width="11" style="5" customWidth="1"/>
    <col min="1759" max="1759" width="21.85546875" style="5" customWidth="1"/>
    <col min="1760" max="1760" width="21.5703125" style="5" customWidth="1"/>
    <col min="1761" max="1761" width="24.7109375" style="5" customWidth="1"/>
    <col min="1762" max="1762" width="21.42578125" style="5" customWidth="1"/>
    <col min="1763" max="1764" width="15.28515625" style="5" customWidth="1"/>
    <col min="1765" max="1765" width="20.140625" style="5" bestFit="1" customWidth="1"/>
    <col min="1766" max="1766" width="27.85546875" style="5" bestFit="1" customWidth="1"/>
    <col min="1767" max="1767" width="17.28515625" style="5" bestFit="1" customWidth="1"/>
    <col min="1768" max="1768" width="16.42578125" style="5" customWidth="1"/>
    <col min="1769" max="1769" width="15.42578125" style="5" customWidth="1"/>
    <col min="1770" max="1770" width="17.5703125" style="5" bestFit="1" customWidth="1"/>
    <col min="1771" max="1771" width="19.140625" style="5" customWidth="1"/>
    <col min="1772" max="2000" width="9" style="5"/>
    <col min="2001" max="2001" width="6.42578125" style="5" customWidth="1"/>
    <col min="2002" max="2003" width="0" style="5" hidden="1" customWidth="1"/>
    <col min="2004" max="2004" width="8.42578125" style="5" customWidth="1"/>
    <col min="2005" max="2005" width="6" style="5" customWidth="1"/>
    <col min="2006" max="2006" width="32.42578125" style="5" customWidth="1"/>
    <col min="2007" max="2007" width="37.28515625" style="5" customWidth="1"/>
    <col min="2008" max="2008" width="26.42578125" style="5" customWidth="1"/>
    <col min="2009" max="2009" width="10.7109375" style="5" customWidth="1"/>
    <col min="2010" max="2011" width="24.28515625" style="5" customWidth="1"/>
    <col min="2012" max="2012" width="21.5703125" style="5" customWidth="1"/>
    <col min="2013" max="2013" width="19.7109375" style="5" customWidth="1"/>
    <col min="2014" max="2014" width="11" style="5" customWidth="1"/>
    <col min="2015" max="2015" width="21.85546875" style="5" customWidth="1"/>
    <col min="2016" max="2016" width="21.5703125" style="5" customWidth="1"/>
    <col min="2017" max="2017" width="24.7109375" style="5" customWidth="1"/>
    <col min="2018" max="2018" width="21.42578125" style="5" customWidth="1"/>
    <col min="2019" max="2020" width="15.28515625" style="5" customWidth="1"/>
    <col min="2021" max="2021" width="20.140625" style="5" bestFit="1" customWidth="1"/>
    <col min="2022" max="2022" width="27.85546875" style="5" bestFit="1" customWidth="1"/>
    <col min="2023" max="2023" width="17.28515625" style="5" bestFit="1" customWidth="1"/>
    <col min="2024" max="2024" width="16.42578125" style="5" customWidth="1"/>
    <col min="2025" max="2025" width="15.42578125" style="5" customWidth="1"/>
    <col min="2026" max="2026" width="17.5703125" style="5" bestFit="1" customWidth="1"/>
    <col min="2027" max="2027" width="19.140625" style="5" customWidth="1"/>
    <col min="2028" max="2256" width="9" style="5"/>
    <col min="2257" max="2257" width="6.42578125" style="5" customWidth="1"/>
    <col min="2258" max="2259" width="0" style="5" hidden="1" customWidth="1"/>
    <col min="2260" max="2260" width="8.42578125" style="5" customWidth="1"/>
    <col min="2261" max="2261" width="6" style="5" customWidth="1"/>
    <col min="2262" max="2262" width="32.42578125" style="5" customWidth="1"/>
    <col min="2263" max="2263" width="37.28515625" style="5" customWidth="1"/>
    <col min="2264" max="2264" width="26.42578125" style="5" customWidth="1"/>
    <col min="2265" max="2265" width="10.7109375" style="5" customWidth="1"/>
    <col min="2266" max="2267" width="24.28515625" style="5" customWidth="1"/>
    <col min="2268" max="2268" width="21.5703125" style="5" customWidth="1"/>
    <col min="2269" max="2269" width="19.7109375" style="5" customWidth="1"/>
    <col min="2270" max="2270" width="11" style="5" customWidth="1"/>
    <col min="2271" max="2271" width="21.85546875" style="5" customWidth="1"/>
    <col min="2272" max="2272" width="21.5703125" style="5" customWidth="1"/>
    <col min="2273" max="2273" width="24.7109375" style="5" customWidth="1"/>
    <col min="2274" max="2274" width="21.42578125" style="5" customWidth="1"/>
    <col min="2275" max="2276" width="15.28515625" style="5" customWidth="1"/>
    <col min="2277" max="2277" width="20.140625" style="5" bestFit="1" customWidth="1"/>
    <col min="2278" max="2278" width="27.85546875" style="5" bestFit="1" customWidth="1"/>
    <col min="2279" max="2279" width="17.28515625" style="5" bestFit="1" customWidth="1"/>
    <col min="2280" max="2280" width="16.42578125" style="5" customWidth="1"/>
    <col min="2281" max="2281" width="15.42578125" style="5" customWidth="1"/>
    <col min="2282" max="2282" width="17.5703125" style="5" bestFit="1" customWidth="1"/>
    <col min="2283" max="2283" width="19.140625" style="5" customWidth="1"/>
    <col min="2284" max="2512" width="9" style="5"/>
    <col min="2513" max="2513" width="6.42578125" style="5" customWidth="1"/>
    <col min="2514" max="2515" width="0" style="5" hidden="1" customWidth="1"/>
    <col min="2516" max="2516" width="8.42578125" style="5" customWidth="1"/>
    <col min="2517" max="2517" width="6" style="5" customWidth="1"/>
    <col min="2518" max="2518" width="32.42578125" style="5" customWidth="1"/>
    <col min="2519" max="2519" width="37.28515625" style="5" customWidth="1"/>
    <col min="2520" max="2520" width="26.42578125" style="5" customWidth="1"/>
    <col min="2521" max="2521" width="10.7109375" style="5" customWidth="1"/>
    <col min="2522" max="2523" width="24.28515625" style="5" customWidth="1"/>
    <col min="2524" max="2524" width="21.5703125" style="5" customWidth="1"/>
    <col min="2525" max="2525" width="19.7109375" style="5" customWidth="1"/>
    <col min="2526" max="2526" width="11" style="5" customWidth="1"/>
    <col min="2527" max="2527" width="21.85546875" style="5" customWidth="1"/>
    <col min="2528" max="2528" width="21.5703125" style="5" customWidth="1"/>
    <col min="2529" max="2529" width="24.7109375" style="5" customWidth="1"/>
    <col min="2530" max="2530" width="21.42578125" style="5" customWidth="1"/>
    <col min="2531" max="2532" width="15.28515625" style="5" customWidth="1"/>
    <col min="2533" max="2533" width="20.140625" style="5" bestFit="1" customWidth="1"/>
    <col min="2534" max="2534" width="27.85546875" style="5" bestFit="1" customWidth="1"/>
    <col min="2535" max="2535" width="17.28515625" style="5" bestFit="1" customWidth="1"/>
    <col min="2536" max="2536" width="16.42578125" style="5" customWidth="1"/>
    <col min="2537" max="2537" width="15.42578125" style="5" customWidth="1"/>
    <col min="2538" max="2538" width="17.5703125" style="5" bestFit="1" customWidth="1"/>
    <col min="2539" max="2539" width="19.140625" style="5" customWidth="1"/>
    <col min="2540" max="2768" width="9" style="5"/>
    <col min="2769" max="2769" width="6.42578125" style="5" customWidth="1"/>
    <col min="2770" max="2771" width="0" style="5" hidden="1" customWidth="1"/>
    <col min="2772" max="2772" width="8.42578125" style="5" customWidth="1"/>
    <col min="2773" max="2773" width="6" style="5" customWidth="1"/>
    <col min="2774" max="2774" width="32.42578125" style="5" customWidth="1"/>
    <col min="2775" max="2775" width="37.28515625" style="5" customWidth="1"/>
    <col min="2776" max="2776" width="26.42578125" style="5" customWidth="1"/>
    <col min="2777" max="2777" width="10.7109375" style="5" customWidth="1"/>
    <col min="2778" max="2779" width="24.28515625" style="5" customWidth="1"/>
    <col min="2780" max="2780" width="21.5703125" style="5" customWidth="1"/>
    <col min="2781" max="2781" width="19.7109375" style="5" customWidth="1"/>
    <col min="2782" max="2782" width="11" style="5" customWidth="1"/>
    <col min="2783" max="2783" width="21.85546875" style="5" customWidth="1"/>
    <col min="2784" max="2784" width="21.5703125" style="5" customWidth="1"/>
    <col min="2785" max="2785" width="24.7109375" style="5" customWidth="1"/>
    <col min="2786" max="2786" width="21.42578125" style="5" customWidth="1"/>
    <col min="2787" max="2788" width="15.28515625" style="5" customWidth="1"/>
    <col min="2789" max="2789" width="20.140625" style="5" bestFit="1" customWidth="1"/>
    <col min="2790" max="2790" width="27.85546875" style="5" bestFit="1" customWidth="1"/>
    <col min="2791" max="2791" width="17.28515625" style="5" bestFit="1" customWidth="1"/>
    <col min="2792" max="2792" width="16.42578125" style="5" customWidth="1"/>
    <col min="2793" max="2793" width="15.42578125" style="5" customWidth="1"/>
    <col min="2794" max="2794" width="17.5703125" style="5" bestFit="1" customWidth="1"/>
    <col min="2795" max="2795" width="19.140625" style="5" customWidth="1"/>
    <col min="2796" max="3024" width="9" style="5"/>
    <col min="3025" max="3025" width="6.42578125" style="5" customWidth="1"/>
    <col min="3026" max="3027" width="0" style="5" hidden="1" customWidth="1"/>
    <col min="3028" max="3028" width="8.42578125" style="5" customWidth="1"/>
    <col min="3029" max="3029" width="6" style="5" customWidth="1"/>
    <col min="3030" max="3030" width="32.42578125" style="5" customWidth="1"/>
    <col min="3031" max="3031" width="37.28515625" style="5" customWidth="1"/>
    <col min="3032" max="3032" width="26.42578125" style="5" customWidth="1"/>
    <col min="3033" max="3033" width="10.7109375" style="5" customWidth="1"/>
    <col min="3034" max="3035" width="24.28515625" style="5" customWidth="1"/>
    <col min="3036" max="3036" width="21.5703125" style="5" customWidth="1"/>
    <col min="3037" max="3037" width="19.7109375" style="5" customWidth="1"/>
    <col min="3038" max="3038" width="11" style="5" customWidth="1"/>
    <col min="3039" max="3039" width="21.85546875" style="5" customWidth="1"/>
    <col min="3040" max="3040" width="21.5703125" style="5" customWidth="1"/>
    <col min="3041" max="3041" width="24.7109375" style="5" customWidth="1"/>
    <col min="3042" max="3042" width="21.42578125" style="5" customWidth="1"/>
    <col min="3043" max="3044" width="15.28515625" style="5" customWidth="1"/>
    <col min="3045" max="3045" width="20.140625" style="5" bestFit="1" customWidth="1"/>
    <col min="3046" max="3046" width="27.85546875" style="5" bestFit="1" customWidth="1"/>
    <col min="3047" max="3047" width="17.28515625" style="5" bestFit="1" customWidth="1"/>
    <col min="3048" max="3048" width="16.42578125" style="5" customWidth="1"/>
    <col min="3049" max="3049" width="15.42578125" style="5" customWidth="1"/>
    <col min="3050" max="3050" width="17.5703125" style="5" bestFit="1" customWidth="1"/>
    <col min="3051" max="3051" width="19.140625" style="5" customWidth="1"/>
    <col min="3052" max="3280" width="9" style="5"/>
    <col min="3281" max="3281" width="6.42578125" style="5" customWidth="1"/>
    <col min="3282" max="3283" width="0" style="5" hidden="1" customWidth="1"/>
    <col min="3284" max="3284" width="8.42578125" style="5" customWidth="1"/>
    <col min="3285" max="3285" width="6" style="5" customWidth="1"/>
    <col min="3286" max="3286" width="32.42578125" style="5" customWidth="1"/>
    <col min="3287" max="3287" width="37.28515625" style="5" customWidth="1"/>
    <col min="3288" max="3288" width="26.42578125" style="5" customWidth="1"/>
    <col min="3289" max="3289" width="10.7109375" style="5" customWidth="1"/>
    <col min="3290" max="3291" width="24.28515625" style="5" customWidth="1"/>
    <col min="3292" max="3292" width="21.5703125" style="5" customWidth="1"/>
    <col min="3293" max="3293" width="19.7109375" style="5" customWidth="1"/>
    <col min="3294" max="3294" width="11" style="5" customWidth="1"/>
    <col min="3295" max="3295" width="21.85546875" style="5" customWidth="1"/>
    <col min="3296" max="3296" width="21.5703125" style="5" customWidth="1"/>
    <col min="3297" max="3297" width="24.7109375" style="5" customWidth="1"/>
    <col min="3298" max="3298" width="21.42578125" style="5" customWidth="1"/>
    <col min="3299" max="3300" width="15.28515625" style="5" customWidth="1"/>
    <col min="3301" max="3301" width="20.140625" style="5" bestFit="1" customWidth="1"/>
    <col min="3302" max="3302" width="27.85546875" style="5" bestFit="1" customWidth="1"/>
    <col min="3303" max="3303" width="17.28515625" style="5" bestFit="1" customWidth="1"/>
    <col min="3304" max="3304" width="16.42578125" style="5" customWidth="1"/>
    <col min="3305" max="3305" width="15.42578125" style="5" customWidth="1"/>
    <col min="3306" max="3306" width="17.5703125" style="5" bestFit="1" customWidth="1"/>
    <col min="3307" max="3307" width="19.140625" style="5" customWidth="1"/>
    <col min="3308" max="3536" width="9" style="5"/>
    <col min="3537" max="3537" width="6.42578125" style="5" customWidth="1"/>
    <col min="3538" max="3539" width="0" style="5" hidden="1" customWidth="1"/>
    <col min="3540" max="3540" width="8.42578125" style="5" customWidth="1"/>
    <col min="3541" max="3541" width="6" style="5" customWidth="1"/>
    <col min="3542" max="3542" width="32.42578125" style="5" customWidth="1"/>
    <col min="3543" max="3543" width="37.28515625" style="5" customWidth="1"/>
    <col min="3544" max="3544" width="26.42578125" style="5" customWidth="1"/>
    <col min="3545" max="3545" width="10.7109375" style="5" customWidth="1"/>
    <col min="3546" max="3547" width="24.28515625" style="5" customWidth="1"/>
    <col min="3548" max="3548" width="21.5703125" style="5" customWidth="1"/>
    <col min="3549" max="3549" width="19.7109375" style="5" customWidth="1"/>
    <col min="3550" max="3550" width="11" style="5" customWidth="1"/>
    <col min="3551" max="3551" width="21.85546875" style="5" customWidth="1"/>
    <col min="3552" max="3552" width="21.5703125" style="5" customWidth="1"/>
    <col min="3553" max="3553" width="24.7109375" style="5" customWidth="1"/>
    <col min="3554" max="3554" width="21.42578125" style="5" customWidth="1"/>
    <col min="3555" max="3556" width="15.28515625" style="5" customWidth="1"/>
    <col min="3557" max="3557" width="20.140625" style="5" bestFit="1" customWidth="1"/>
    <col min="3558" max="3558" width="27.85546875" style="5" bestFit="1" customWidth="1"/>
    <col min="3559" max="3559" width="17.28515625" style="5" bestFit="1" customWidth="1"/>
    <col min="3560" max="3560" width="16.42578125" style="5" customWidth="1"/>
    <col min="3561" max="3561" width="15.42578125" style="5" customWidth="1"/>
    <col min="3562" max="3562" width="17.5703125" style="5" bestFit="1" customWidth="1"/>
    <col min="3563" max="3563" width="19.140625" style="5" customWidth="1"/>
    <col min="3564" max="3792" width="9" style="5"/>
    <col min="3793" max="3793" width="6.42578125" style="5" customWidth="1"/>
    <col min="3794" max="3795" width="0" style="5" hidden="1" customWidth="1"/>
    <col min="3796" max="3796" width="8.42578125" style="5" customWidth="1"/>
    <col min="3797" max="3797" width="6" style="5" customWidth="1"/>
    <col min="3798" max="3798" width="32.42578125" style="5" customWidth="1"/>
    <col min="3799" max="3799" width="37.28515625" style="5" customWidth="1"/>
    <col min="3800" max="3800" width="26.42578125" style="5" customWidth="1"/>
    <col min="3801" max="3801" width="10.7109375" style="5" customWidth="1"/>
    <col min="3802" max="3803" width="24.28515625" style="5" customWidth="1"/>
    <col min="3804" max="3804" width="21.5703125" style="5" customWidth="1"/>
    <col min="3805" max="3805" width="19.7109375" style="5" customWidth="1"/>
    <col min="3806" max="3806" width="11" style="5" customWidth="1"/>
    <col min="3807" max="3807" width="21.85546875" style="5" customWidth="1"/>
    <col min="3808" max="3808" width="21.5703125" style="5" customWidth="1"/>
    <col min="3809" max="3809" width="24.7109375" style="5" customWidth="1"/>
    <col min="3810" max="3810" width="21.42578125" style="5" customWidth="1"/>
    <col min="3811" max="3812" width="15.28515625" style="5" customWidth="1"/>
    <col min="3813" max="3813" width="20.140625" style="5" bestFit="1" customWidth="1"/>
    <col min="3814" max="3814" width="27.85546875" style="5" bestFit="1" customWidth="1"/>
    <col min="3815" max="3815" width="17.28515625" style="5" bestFit="1" customWidth="1"/>
    <col min="3816" max="3816" width="16.42578125" style="5" customWidth="1"/>
    <col min="3817" max="3817" width="15.42578125" style="5" customWidth="1"/>
    <col min="3818" max="3818" width="17.5703125" style="5" bestFit="1" customWidth="1"/>
    <col min="3819" max="3819" width="19.140625" style="5" customWidth="1"/>
    <col min="3820" max="4048" width="9" style="5"/>
    <col min="4049" max="4049" width="6.42578125" style="5" customWidth="1"/>
    <col min="4050" max="4051" width="0" style="5" hidden="1" customWidth="1"/>
    <col min="4052" max="4052" width="8.42578125" style="5" customWidth="1"/>
    <col min="4053" max="4053" width="6" style="5" customWidth="1"/>
    <col min="4054" max="4054" width="32.42578125" style="5" customWidth="1"/>
    <col min="4055" max="4055" width="37.28515625" style="5" customWidth="1"/>
    <col min="4056" max="4056" width="26.42578125" style="5" customWidth="1"/>
    <col min="4057" max="4057" width="10.7109375" style="5" customWidth="1"/>
    <col min="4058" max="4059" width="24.28515625" style="5" customWidth="1"/>
    <col min="4060" max="4060" width="21.5703125" style="5" customWidth="1"/>
    <col min="4061" max="4061" width="19.7109375" style="5" customWidth="1"/>
    <col min="4062" max="4062" width="11" style="5" customWidth="1"/>
    <col min="4063" max="4063" width="21.85546875" style="5" customWidth="1"/>
    <col min="4064" max="4064" width="21.5703125" style="5" customWidth="1"/>
    <col min="4065" max="4065" width="24.7109375" style="5" customWidth="1"/>
    <col min="4066" max="4066" width="21.42578125" style="5" customWidth="1"/>
    <col min="4067" max="4068" width="15.28515625" style="5" customWidth="1"/>
    <col min="4069" max="4069" width="20.140625" style="5" bestFit="1" customWidth="1"/>
    <col min="4070" max="4070" width="27.85546875" style="5" bestFit="1" customWidth="1"/>
    <col min="4071" max="4071" width="17.28515625" style="5" bestFit="1" customWidth="1"/>
    <col min="4072" max="4072" width="16.42578125" style="5" customWidth="1"/>
    <col min="4073" max="4073" width="15.42578125" style="5" customWidth="1"/>
    <col min="4074" max="4074" width="17.5703125" style="5" bestFit="1" customWidth="1"/>
    <col min="4075" max="4075" width="19.140625" style="5" customWidth="1"/>
    <col min="4076" max="4304" width="9" style="5"/>
    <col min="4305" max="4305" width="6.42578125" style="5" customWidth="1"/>
    <col min="4306" max="4307" width="0" style="5" hidden="1" customWidth="1"/>
    <col min="4308" max="4308" width="8.42578125" style="5" customWidth="1"/>
    <col min="4309" max="4309" width="6" style="5" customWidth="1"/>
    <col min="4310" max="4310" width="32.42578125" style="5" customWidth="1"/>
    <col min="4311" max="4311" width="37.28515625" style="5" customWidth="1"/>
    <col min="4312" max="4312" width="26.42578125" style="5" customWidth="1"/>
    <col min="4313" max="4313" width="10.7109375" style="5" customWidth="1"/>
    <col min="4314" max="4315" width="24.28515625" style="5" customWidth="1"/>
    <col min="4316" max="4316" width="21.5703125" style="5" customWidth="1"/>
    <col min="4317" max="4317" width="19.7109375" style="5" customWidth="1"/>
    <col min="4318" max="4318" width="11" style="5" customWidth="1"/>
    <col min="4319" max="4319" width="21.85546875" style="5" customWidth="1"/>
    <col min="4320" max="4320" width="21.5703125" style="5" customWidth="1"/>
    <col min="4321" max="4321" width="24.7109375" style="5" customWidth="1"/>
    <col min="4322" max="4322" width="21.42578125" style="5" customWidth="1"/>
    <col min="4323" max="4324" width="15.28515625" style="5" customWidth="1"/>
    <col min="4325" max="4325" width="20.140625" style="5" bestFit="1" customWidth="1"/>
    <col min="4326" max="4326" width="27.85546875" style="5" bestFit="1" customWidth="1"/>
    <col min="4327" max="4327" width="17.28515625" style="5" bestFit="1" customWidth="1"/>
    <col min="4328" max="4328" width="16.42578125" style="5" customWidth="1"/>
    <col min="4329" max="4329" width="15.42578125" style="5" customWidth="1"/>
    <col min="4330" max="4330" width="17.5703125" style="5" bestFit="1" customWidth="1"/>
    <col min="4331" max="4331" width="19.140625" style="5" customWidth="1"/>
    <col min="4332" max="4560" width="9" style="5"/>
    <col min="4561" max="4561" width="6.42578125" style="5" customWidth="1"/>
    <col min="4562" max="4563" width="0" style="5" hidden="1" customWidth="1"/>
    <col min="4564" max="4564" width="8.42578125" style="5" customWidth="1"/>
    <col min="4565" max="4565" width="6" style="5" customWidth="1"/>
    <col min="4566" max="4566" width="32.42578125" style="5" customWidth="1"/>
    <col min="4567" max="4567" width="37.28515625" style="5" customWidth="1"/>
    <col min="4568" max="4568" width="26.42578125" style="5" customWidth="1"/>
    <col min="4569" max="4569" width="10.7109375" style="5" customWidth="1"/>
    <col min="4570" max="4571" width="24.28515625" style="5" customWidth="1"/>
    <col min="4572" max="4572" width="21.5703125" style="5" customWidth="1"/>
    <col min="4573" max="4573" width="19.7109375" style="5" customWidth="1"/>
    <col min="4574" max="4574" width="11" style="5" customWidth="1"/>
    <col min="4575" max="4575" width="21.85546875" style="5" customWidth="1"/>
    <col min="4576" max="4576" width="21.5703125" style="5" customWidth="1"/>
    <col min="4577" max="4577" width="24.7109375" style="5" customWidth="1"/>
    <col min="4578" max="4578" width="21.42578125" style="5" customWidth="1"/>
    <col min="4579" max="4580" width="15.28515625" style="5" customWidth="1"/>
    <col min="4581" max="4581" width="20.140625" style="5" bestFit="1" customWidth="1"/>
    <col min="4582" max="4582" width="27.85546875" style="5" bestFit="1" customWidth="1"/>
    <col min="4583" max="4583" width="17.28515625" style="5" bestFit="1" customWidth="1"/>
    <col min="4584" max="4584" width="16.42578125" style="5" customWidth="1"/>
    <col min="4585" max="4585" width="15.42578125" style="5" customWidth="1"/>
    <col min="4586" max="4586" width="17.5703125" style="5" bestFit="1" customWidth="1"/>
    <col min="4587" max="4587" width="19.140625" style="5" customWidth="1"/>
    <col min="4588" max="4816" width="9" style="5"/>
    <col min="4817" max="4817" width="6.42578125" style="5" customWidth="1"/>
    <col min="4818" max="4819" width="0" style="5" hidden="1" customWidth="1"/>
    <col min="4820" max="4820" width="8.42578125" style="5" customWidth="1"/>
    <col min="4821" max="4821" width="6" style="5" customWidth="1"/>
    <col min="4822" max="4822" width="32.42578125" style="5" customWidth="1"/>
    <col min="4823" max="4823" width="37.28515625" style="5" customWidth="1"/>
    <col min="4824" max="4824" width="26.42578125" style="5" customWidth="1"/>
    <col min="4825" max="4825" width="10.7109375" style="5" customWidth="1"/>
    <col min="4826" max="4827" width="24.28515625" style="5" customWidth="1"/>
    <col min="4828" max="4828" width="21.5703125" style="5" customWidth="1"/>
    <col min="4829" max="4829" width="19.7109375" style="5" customWidth="1"/>
    <col min="4830" max="4830" width="11" style="5" customWidth="1"/>
    <col min="4831" max="4831" width="21.85546875" style="5" customWidth="1"/>
    <col min="4832" max="4832" width="21.5703125" style="5" customWidth="1"/>
    <col min="4833" max="4833" width="24.7109375" style="5" customWidth="1"/>
    <col min="4834" max="4834" width="21.42578125" style="5" customWidth="1"/>
    <col min="4835" max="4836" width="15.28515625" style="5" customWidth="1"/>
    <col min="4837" max="4837" width="20.140625" style="5" bestFit="1" customWidth="1"/>
    <col min="4838" max="4838" width="27.85546875" style="5" bestFit="1" customWidth="1"/>
    <col min="4839" max="4839" width="17.28515625" style="5" bestFit="1" customWidth="1"/>
    <col min="4840" max="4840" width="16.42578125" style="5" customWidth="1"/>
    <col min="4841" max="4841" width="15.42578125" style="5" customWidth="1"/>
    <col min="4842" max="4842" width="17.5703125" style="5" bestFit="1" customWidth="1"/>
    <col min="4843" max="4843" width="19.140625" style="5" customWidth="1"/>
    <col min="4844" max="5072" width="9" style="5"/>
    <col min="5073" max="5073" width="6.42578125" style="5" customWidth="1"/>
    <col min="5074" max="5075" width="0" style="5" hidden="1" customWidth="1"/>
    <col min="5076" max="5076" width="8.42578125" style="5" customWidth="1"/>
    <col min="5077" max="5077" width="6" style="5" customWidth="1"/>
    <col min="5078" max="5078" width="32.42578125" style="5" customWidth="1"/>
    <col min="5079" max="5079" width="37.28515625" style="5" customWidth="1"/>
    <col min="5080" max="5080" width="26.42578125" style="5" customWidth="1"/>
    <col min="5081" max="5081" width="10.7109375" style="5" customWidth="1"/>
    <col min="5082" max="5083" width="24.28515625" style="5" customWidth="1"/>
    <col min="5084" max="5084" width="21.5703125" style="5" customWidth="1"/>
    <col min="5085" max="5085" width="19.7109375" style="5" customWidth="1"/>
    <col min="5086" max="5086" width="11" style="5" customWidth="1"/>
    <col min="5087" max="5087" width="21.85546875" style="5" customWidth="1"/>
    <col min="5088" max="5088" width="21.5703125" style="5" customWidth="1"/>
    <col min="5089" max="5089" width="24.7109375" style="5" customWidth="1"/>
    <col min="5090" max="5090" width="21.42578125" style="5" customWidth="1"/>
    <col min="5091" max="5092" width="15.28515625" style="5" customWidth="1"/>
    <col min="5093" max="5093" width="20.140625" style="5" bestFit="1" customWidth="1"/>
    <col min="5094" max="5094" width="27.85546875" style="5" bestFit="1" customWidth="1"/>
    <col min="5095" max="5095" width="17.28515625" style="5" bestFit="1" customWidth="1"/>
    <col min="5096" max="5096" width="16.42578125" style="5" customWidth="1"/>
    <col min="5097" max="5097" width="15.42578125" style="5" customWidth="1"/>
    <col min="5098" max="5098" width="17.5703125" style="5" bestFit="1" customWidth="1"/>
    <col min="5099" max="5099" width="19.140625" style="5" customWidth="1"/>
    <col min="5100" max="5328" width="9" style="5"/>
    <col min="5329" max="5329" width="6.42578125" style="5" customWidth="1"/>
    <col min="5330" max="5331" width="0" style="5" hidden="1" customWidth="1"/>
    <col min="5332" max="5332" width="8.42578125" style="5" customWidth="1"/>
    <col min="5333" max="5333" width="6" style="5" customWidth="1"/>
    <col min="5334" max="5334" width="32.42578125" style="5" customWidth="1"/>
    <col min="5335" max="5335" width="37.28515625" style="5" customWidth="1"/>
    <col min="5336" max="5336" width="26.42578125" style="5" customWidth="1"/>
    <col min="5337" max="5337" width="10.7109375" style="5" customWidth="1"/>
    <col min="5338" max="5339" width="24.28515625" style="5" customWidth="1"/>
    <col min="5340" max="5340" width="21.5703125" style="5" customWidth="1"/>
    <col min="5341" max="5341" width="19.7109375" style="5" customWidth="1"/>
    <col min="5342" max="5342" width="11" style="5" customWidth="1"/>
    <col min="5343" max="5343" width="21.85546875" style="5" customWidth="1"/>
    <col min="5344" max="5344" width="21.5703125" style="5" customWidth="1"/>
    <col min="5345" max="5345" width="24.7109375" style="5" customWidth="1"/>
    <col min="5346" max="5346" width="21.42578125" style="5" customWidth="1"/>
    <col min="5347" max="5348" width="15.28515625" style="5" customWidth="1"/>
    <col min="5349" max="5349" width="20.140625" style="5" bestFit="1" customWidth="1"/>
    <col min="5350" max="5350" width="27.85546875" style="5" bestFit="1" customWidth="1"/>
    <col min="5351" max="5351" width="17.28515625" style="5" bestFit="1" customWidth="1"/>
    <col min="5352" max="5352" width="16.42578125" style="5" customWidth="1"/>
    <col min="5353" max="5353" width="15.42578125" style="5" customWidth="1"/>
    <col min="5354" max="5354" width="17.5703125" style="5" bestFit="1" customWidth="1"/>
    <col min="5355" max="5355" width="19.140625" style="5" customWidth="1"/>
    <col min="5356" max="5584" width="9" style="5"/>
    <col min="5585" max="5585" width="6.42578125" style="5" customWidth="1"/>
    <col min="5586" max="5587" width="0" style="5" hidden="1" customWidth="1"/>
    <col min="5588" max="5588" width="8.42578125" style="5" customWidth="1"/>
    <col min="5589" max="5589" width="6" style="5" customWidth="1"/>
    <col min="5590" max="5590" width="32.42578125" style="5" customWidth="1"/>
    <col min="5591" max="5591" width="37.28515625" style="5" customWidth="1"/>
    <col min="5592" max="5592" width="26.42578125" style="5" customWidth="1"/>
    <col min="5593" max="5593" width="10.7109375" style="5" customWidth="1"/>
    <col min="5594" max="5595" width="24.28515625" style="5" customWidth="1"/>
    <col min="5596" max="5596" width="21.5703125" style="5" customWidth="1"/>
    <col min="5597" max="5597" width="19.7109375" style="5" customWidth="1"/>
    <col min="5598" max="5598" width="11" style="5" customWidth="1"/>
    <col min="5599" max="5599" width="21.85546875" style="5" customWidth="1"/>
    <col min="5600" max="5600" width="21.5703125" style="5" customWidth="1"/>
    <col min="5601" max="5601" width="24.7109375" style="5" customWidth="1"/>
    <col min="5602" max="5602" width="21.42578125" style="5" customWidth="1"/>
    <col min="5603" max="5604" width="15.28515625" style="5" customWidth="1"/>
    <col min="5605" max="5605" width="20.140625" style="5" bestFit="1" customWidth="1"/>
    <col min="5606" max="5606" width="27.85546875" style="5" bestFit="1" customWidth="1"/>
    <col min="5607" max="5607" width="17.28515625" style="5" bestFit="1" customWidth="1"/>
    <col min="5608" max="5608" width="16.42578125" style="5" customWidth="1"/>
    <col min="5609" max="5609" width="15.42578125" style="5" customWidth="1"/>
    <col min="5610" max="5610" width="17.5703125" style="5" bestFit="1" customWidth="1"/>
    <col min="5611" max="5611" width="19.140625" style="5" customWidth="1"/>
    <col min="5612" max="5840" width="9" style="5"/>
    <col min="5841" max="5841" width="6.42578125" style="5" customWidth="1"/>
    <col min="5842" max="5843" width="0" style="5" hidden="1" customWidth="1"/>
    <col min="5844" max="5844" width="8.42578125" style="5" customWidth="1"/>
    <col min="5845" max="5845" width="6" style="5" customWidth="1"/>
    <col min="5846" max="5846" width="32.42578125" style="5" customWidth="1"/>
    <col min="5847" max="5847" width="37.28515625" style="5" customWidth="1"/>
    <col min="5848" max="5848" width="26.42578125" style="5" customWidth="1"/>
    <col min="5849" max="5849" width="10.7109375" style="5" customWidth="1"/>
    <col min="5850" max="5851" width="24.28515625" style="5" customWidth="1"/>
    <col min="5852" max="5852" width="21.5703125" style="5" customWidth="1"/>
    <col min="5853" max="5853" width="19.7109375" style="5" customWidth="1"/>
    <col min="5854" max="5854" width="11" style="5" customWidth="1"/>
    <col min="5855" max="5855" width="21.85546875" style="5" customWidth="1"/>
    <col min="5856" max="5856" width="21.5703125" style="5" customWidth="1"/>
    <col min="5857" max="5857" width="24.7109375" style="5" customWidth="1"/>
    <col min="5858" max="5858" width="21.42578125" style="5" customWidth="1"/>
    <col min="5859" max="5860" width="15.28515625" style="5" customWidth="1"/>
    <col min="5861" max="5861" width="20.140625" style="5" bestFit="1" customWidth="1"/>
    <col min="5862" max="5862" width="27.85546875" style="5" bestFit="1" customWidth="1"/>
    <col min="5863" max="5863" width="17.28515625" style="5" bestFit="1" customWidth="1"/>
    <col min="5864" max="5864" width="16.42578125" style="5" customWidth="1"/>
    <col min="5865" max="5865" width="15.42578125" style="5" customWidth="1"/>
    <col min="5866" max="5866" width="17.5703125" style="5" bestFit="1" customWidth="1"/>
    <col min="5867" max="5867" width="19.140625" style="5" customWidth="1"/>
    <col min="5868" max="6096" width="9" style="5"/>
    <col min="6097" max="6097" width="6.42578125" style="5" customWidth="1"/>
    <col min="6098" max="6099" width="0" style="5" hidden="1" customWidth="1"/>
    <col min="6100" max="6100" width="8.42578125" style="5" customWidth="1"/>
    <col min="6101" max="6101" width="6" style="5" customWidth="1"/>
    <col min="6102" max="6102" width="32.42578125" style="5" customWidth="1"/>
    <col min="6103" max="6103" width="37.28515625" style="5" customWidth="1"/>
    <col min="6104" max="6104" width="26.42578125" style="5" customWidth="1"/>
    <col min="6105" max="6105" width="10.7109375" style="5" customWidth="1"/>
    <col min="6106" max="6107" width="24.28515625" style="5" customWidth="1"/>
    <col min="6108" max="6108" width="21.5703125" style="5" customWidth="1"/>
    <col min="6109" max="6109" width="19.7109375" style="5" customWidth="1"/>
    <col min="6110" max="6110" width="11" style="5" customWidth="1"/>
    <col min="6111" max="6111" width="21.85546875" style="5" customWidth="1"/>
    <col min="6112" max="6112" width="21.5703125" style="5" customWidth="1"/>
    <col min="6113" max="6113" width="24.7109375" style="5" customWidth="1"/>
    <col min="6114" max="6114" width="21.42578125" style="5" customWidth="1"/>
    <col min="6115" max="6116" width="15.28515625" style="5" customWidth="1"/>
    <col min="6117" max="6117" width="20.140625" style="5" bestFit="1" customWidth="1"/>
    <col min="6118" max="6118" width="27.85546875" style="5" bestFit="1" customWidth="1"/>
    <col min="6119" max="6119" width="17.28515625" style="5" bestFit="1" customWidth="1"/>
    <col min="6120" max="6120" width="16.42578125" style="5" customWidth="1"/>
    <col min="6121" max="6121" width="15.42578125" style="5" customWidth="1"/>
    <col min="6122" max="6122" width="17.5703125" style="5" bestFit="1" customWidth="1"/>
    <col min="6123" max="6123" width="19.140625" style="5" customWidth="1"/>
    <col min="6124" max="6352" width="9" style="5"/>
    <col min="6353" max="6353" width="6.42578125" style="5" customWidth="1"/>
    <col min="6354" max="6355" width="0" style="5" hidden="1" customWidth="1"/>
    <col min="6356" max="6356" width="8.42578125" style="5" customWidth="1"/>
    <col min="6357" max="6357" width="6" style="5" customWidth="1"/>
    <col min="6358" max="6358" width="32.42578125" style="5" customWidth="1"/>
    <col min="6359" max="6359" width="37.28515625" style="5" customWidth="1"/>
    <col min="6360" max="6360" width="26.42578125" style="5" customWidth="1"/>
    <col min="6361" max="6361" width="10.7109375" style="5" customWidth="1"/>
    <col min="6362" max="6363" width="24.28515625" style="5" customWidth="1"/>
    <col min="6364" max="6364" width="21.5703125" style="5" customWidth="1"/>
    <col min="6365" max="6365" width="19.7109375" style="5" customWidth="1"/>
    <col min="6366" max="6366" width="11" style="5" customWidth="1"/>
    <col min="6367" max="6367" width="21.85546875" style="5" customWidth="1"/>
    <col min="6368" max="6368" width="21.5703125" style="5" customWidth="1"/>
    <col min="6369" max="6369" width="24.7109375" style="5" customWidth="1"/>
    <col min="6370" max="6370" width="21.42578125" style="5" customWidth="1"/>
    <col min="6371" max="6372" width="15.28515625" style="5" customWidth="1"/>
    <col min="6373" max="6373" width="20.140625" style="5" bestFit="1" customWidth="1"/>
    <col min="6374" max="6374" width="27.85546875" style="5" bestFit="1" customWidth="1"/>
    <col min="6375" max="6375" width="17.28515625" style="5" bestFit="1" customWidth="1"/>
    <col min="6376" max="6376" width="16.42578125" style="5" customWidth="1"/>
    <col min="6377" max="6377" width="15.42578125" style="5" customWidth="1"/>
    <col min="6378" max="6378" width="17.5703125" style="5" bestFit="1" customWidth="1"/>
    <col min="6379" max="6379" width="19.140625" style="5" customWidth="1"/>
    <col min="6380" max="6608" width="9" style="5"/>
    <col min="6609" max="6609" width="6.42578125" style="5" customWidth="1"/>
    <col min="6610" max="6611" width="0" style="5" hidden="1" customWidth="1"/>
    <col min="6612" max="6612" width="8.42578125" style="5" customWidth="1"/>
    <col min="6613" max="6613" width="6" style="5" customWidth="1"/>
    <col min="6614" max="6614" width="32.42578125" style="5" customWidth="1"/>
    <col min="6615" max="6615" width="37.28515625" style="5" customWidth="1"/>
    <col min="6616" max="6616" width="26.42578125" style="5" customWidth="1"/>
    <col min="6617" max="6617" width="10.7109375" style="5" customWidth="1"/>
    <col min="6618" max="6619" width="24.28515625" style="5" customWidth="1"/>
    <col min="6620" max="6620" width="21.5703125" style="5" customWidth="1"/>
    <col min="6621" max="6621" width="19.7109375" style="5" customWidth="1"/>
    <col min="6622" max="6622" width="11" style="5" customWidth="1"/>
    <col min="6623" max="6623" width="21.85546875" style="5" customWidth="1"/>
    <col min="6624" max="6624" width="21.5703125" style="5" customWidth="1"/>
    <col min="6625" max="6625" width="24.7109375" style="5" customWidth="1"/>
    <col min="6626" max="6626" width="21.42578125" style="5" customWidth="1"/>
    <col min="6627" max="6628" width="15.28515625" style="5" customWidth="1"/>
    <col min="6629" max="6629" width="20.140625" style="5" bestFit="1" customWidth="1"/>
    <col min="6630" max="6630" width="27.85546875" style="5" bestFit="1" customWidth="1"/>
    <col min="6631" max="6631" width="17.28515625" style="5" bestFit="1" customWidth="1"/>
    <col min="6632" max="6632" width="16.42578125" style="5" customWidth="1"/>
    <col min="6633" max="6633" width="15.42578125" style="5" customWidth="1"/>
    <col min="6634" max="6634" width="17.5703125" style="5" bestFit="1" customWidth="1"/>
    <col min="6635" max="6635" width="19.140625" style="5" customWidth="1"/>
    <col min="6636" max="6864" width="9" style="5"/>
    <col min="6865" max="6865" width="6.42578125" style="5" customWidth="1"/>
    <col min="6866" max="6867" width="0" style="5" hidden="1" customWidth="1"/>
    <col min="6868" max="6868" width="8.42578125" style="5" customWidth="1"/>
    <col min="6869" max="6869" width="6" style="5" customWidth="1"/>
    <col min="6870" max="6870" width="32.42578125" style="5" customWidth="1"/>
    <col min="6871" max="6871" width="37.28515625" style="5" customWidth="1"/>
    <col min="6872" max="6872" width="26.42578125" style="5" customWidth="1"/>
    <col min="6873" max="6873" width="10.7109375" style="5" customWidth="1"/>
    <col min="6874" max="6875" width="24.28515625" style="5" customWidth="1"/>
    <col min="6876" max="6876" width="21.5703125" style="5" customWidth="1"/>
    <col min="6877" max="6877" width="19.7109375" style="5" customWidth="1"/>
    <col min="6878" max="6878" width="11" style="5" customWidth="1"/>
    <col min="6879" max="6879" width="21.85546875" style="5" customWidth="1"/>
    <col min="6880" max="6880" width="21.5703125" style="5" customWidth="1"/>
    <col min="6881" max="6881" width="24.7109375" style="5" customWidth="1"/>
    <col min="6882" max="6882" width="21.42578125" style="5" customWidth="1"/>
    <col min="6883" max="6884" width="15.28515625" style="5" customWidth="1"/>
    <col min="6885" max="6885" width="20.140625" style="5" bestFit="1" customWidth="1"/>
    <col min="6886" max="6886" width="27.85546875" style="5" bestFit="1" customWidth="1"/>
    <col min="6887" max="6887" width="17.28515625" style="5" bestFit="1" customWidth="1"/>
    <col min="6888" max="6888" width="16.42578125" style="5" customWidth="1"/>
    <col min="6889" max="6889" width="15.42578125" style="5" customWidth="1"/>
    <col min="6890" max="6890" width="17.5703125" style="5" bestFit="1" customWidth="1"/>
    <col min="6891" max="6891" width="19.140625" style="5" customWidth="1"/>
    <col min="6892" max="7120" width="9" style="5"/>
    <col min="7121" max="7121" width="6.42578125" style="5" customWidth="1"/>
    <col min="7122" max="7123" width="0" style="5" hidden="1" customWidth="1"/>
    <col min="7124" max="7124" width="8.42578125" style="5" customWidth="1"/>
    <col min="7125" max="7125" width="6" style="5" customWidth="1"/>
    <col min="7126" max="7126" width="32.42578125" style="5" customWidth="1"/>
    <col min="7127" max="7127" width="37.28515625" style="5" customWidth="1"/>
    <col min="7128" max="7128" width="26.42578125" style="5" customWidth="1"/>
    <col min="7129" max="7129" width="10.7109375" style="5" customWidth="1"/>
    <col min="7130" max="7131" width="24.28515625" style="5" customWidth="1"/>
    <col min="7132" max="7132" width="21.5703125" style="5" customWidth="1"/>
    <col min="7133" max="7133" width="19.7109375" style="5" customWidth="1"/>
    <col min="7134" max="7134" width="11" style="5" customWidth="1"/>
    <col min="7135" max="7135" width="21.85546875" style="5" customWidth="1"/>
    <col min="7136" max="7136" width="21.5703125" style="5" customWidth="1"/>
    <col min="7137" max="7137" width="24.7109375" style="5" customWidth="1"/>
    <col min="7138" max="7138" width="21.42578125" style="5" customWidth="1"/>
    <col min="7139" max="7140" width="15.28515625" style="5" customWidth="1"/>
    <col min="7141" max="7141" width="20.140625" style="5" bestFit="1" customWidth="1"/>
    <col min="7142" max="7142" width="27.85546875" style="5" bestFit="1" customWidth="1"/>
    <col min="7143" max="7143" width="17.28515625" style="5" bestFit="1" customWidth="1"/>
    <col min="7144" max="7144" width="16.42578125" style="5" customWidth="1"/>
    <col min="7145" max="7145" width="15.42578125" style="5" customWidth="1"/>
    <col min="7146" max="7146" width="17.5703125" style="5" bestFit="1" customWidth="1"/>
    <col min="7147" max="7147" width="19.140625" style="5" customWidth="1"/>
    <col min="7148" max="7376" width="9" style="5"/>
    <col min="7377" max="7377" width="6.42578125" style="5" customWidth="1"/>
    <col min="7378" max="7379" width="0" style="5" hidden="1" customWidth="1"/>
    <col min="7380" max="7380" width="8.42578125" style="5" customWidth="1"/>
    <col min="7381" max="7381" width="6" style="5" customWidth="1"/>
    <col min="7382" max="7382" width="32.42578125" style="5" customWidth="1"/>
    <col min="7383" max="7383" width="37.28515625" style="5" customWidth="1"/>
    <col min="7384" max="7384" width="26.42578125" style="5" customWidth="1"/>
    <col min="7385" max="7385" width="10.7109375" style="5" customWidth="1"/>
    <col min="7386" max="7387" width="24.28515625" style="5" customWidth="1"/>
    <col min="7388" max="7388" width="21.5703125" style="5" customWidth="1"/>
    <col min="7389" max="7389" width="19.7109375" style="5" customWidth="1"/>
    <col min="7390" max="7390" width="11" style="5" customWidth="1"/>
    <col min="7391" max="7391" width="21.85546875" style="5" customWidth="1"/>
    <col min="7392" max="7392" width="21.5703125" style="5" customWidth="1"/>
    <col min="7393" max="7393" width="24.7109375" style="5" customWidth="1"/>
    <col min="7394" max="7394" width="21.42578125" style="5" customWidth="1"/>
    <col min="7395" max="7396" width="15.28515625" style="5" customWidth="1"/>
    <col min="7397" max="7397" width="20.140625" style="5" bestFit="1" customWidth="1"/>
    <col min="7398" max="7398" width="27.85546875" style="5" bestFit="1" customWidth="1"/>
    <col min="7399" max="7399" width="17.28515625" style="5" bestFit="1" customWidth="1"/>
    <col min="7400" max="7400" width="16.42578125" style="5" customWidth="1"/>
    <col min="7401" max="7401" width="15.42578125" style="5" customWidth="1"/>
    <col min="7402" max="7402" width="17.5703125" style="5" bestFit="1" customWidth="1"/>
    <col min="7403" max="7403" width="19.140625" style="5" customWidth="1"/>
    <col min="7404" max="7632" width="9" style="5"/>
    <col min="7633" max="7633" width="6.42578125" style="5" customWidth="1"/>
    <col min="7634" max="7635" width="0" style="5" hidden="1" customWidth="1"/>
    <col min="7636" max="7636" width="8.42578125" style="5" customWidth="1"/>
    <col min="7637" max="7637" width="6" style="5" customWidth="1"/>
    <col min="7638" max="7638" width="32.42578125" style="5" customWidth="1"/>
    <col min="7639" max="7639" width="37.28515625" style="5" customWidth="1"/>
    <col min="7640" max="7640" width="26.42578125" style="5" customWidth="1"/>
    <col min="7641" max="7641" width="10.7109375" style="5" customWidth="1"/>
    <col min="7642" max="7643" width="24.28515625" style="5" customWidth="1"/>
    <col min="7644" max="7644" width="21.5703125" style="5" customWidth="1"/>
    <col min="7645" max="7645" width="19.7109375" style="5" customWidth="1"/>
    <col min="7646" max="7646" width="11" style="5" customWidth="1"/>
    <col min="7647" max="7647" width="21.85546875" style="5" customWidth="1"/>
    <col min="7648" max="7648" width="21.5703125" style="5" customWidth="1"/>
    <col min="7649" max="7649" width="24.7109375" style="5" customWidth="1"/>
    <col min="7650" max="7650" width="21.42578125" style="5" customWidth="1"/>
    <col min="7651" max="7652" width="15.28515625" style="5" customWidth="1"/>
    <col min="7653" max="7653" width="20.140625" style="5" bestFit="1" customWidth="1"/>
    <col min="7654" max="7654" width="27.85546875" style="5" bestFit="1" customWidth="1"/>
    <col min="7655" max="7655" width="17.28515625" style="5" bestFit="1" customWidth="1"/>
    <col min="7656" max="7656" width="16.42578125" style="5" customWidth="1"/>
    <col min="7657" max="7657" width="15.42578125" style="5" customWidth="1"/>
    <col min="7658" max="7658" width="17.5703125" style="5" bestFit="1" customWidth="1"/>
    <col min="7659" max="7659" width="19.140625" style="5" customWidth="1"/>
    <col min="7660" max="7888" width="9" style="5"/>
    <col min="7889" max="7889" width="6.42578125" style="5" customWidth="1"/>
    <col min="7890" max="7891" width="0" style="5" hidden="1" customWidth="1"/>
    <col min="7892" max="7892" width="8.42578125" style="5" customWidth="1"/>
    <col min="7893" max="7893" width="6" style="5" customWidth="1"/>
    <col min="7894" max="7894" width="32.42578125" style="5" customWidth="1"/>
    <col min="7895" max="7895" width="37.28515625" style="5" customWidth="1"/>
    <col min="7896" max="7896" width="26.42578125" style="5" customWidth="1"/>
    <col min="7897" max="7897" width="10.7109375" style="5" customWidth="1"/>
    <col min="7898" max="7899" width="24.28515625" style="5" customWidth="1"/>
    <col min="7900" max="7900" width="21.5703125" style="5" customWidth="1"/>
    <col min="7901" max="7901" width="19.7109375" style="5" customWidth="1"/>
    <col min="7902" max="7902" width="11" style="5" customWidth="1"/>
    <col min="7903" max="7903" width="21.85546875" style="5" customWidth="1"/>
    <col min="7904" max="7904" width="21.5703125" style="5" customWidth="1"/>
    <col min="7905" max="7905" width="24.7109375" style="5" customWidth="1"/>
    <col min="7906" max="7906" width="21.42578125" style="5" customWidth="1"/>
    <col min="7907" max="7908" width="15.28515625" style="5" customWidth="1"/>
    <col min="7909" max="7909" width="20.140625" style="5" bestFit="1" customWidth="1"/>
    <col min="7910" max="7910" width="27.85546875" style="5" bestFit="1" customWidth="1"/>
    <col min="7911" max="7911" width="17.28515625" style="5" bestFit="1" customWidth="1"/>
    <col min="7912" max="7912" width="16.42578125" style="5" customWidth="1"/>
    <col min="7913" max="7913" width="15.42578125" style="5" customWidth="1"/>
    <col min="7914" max="7914" width="17.5703125" style="5" bestFit="1" customWidth="1"/>
    <col min="7915" max="7915" width="19.140625" style="5" customWidth="1"/>
    <col min="7916" max="8144" width="9" style="5"/>
    <col min="8145" max="8145" width="6.42578125" style="5" customWidth="1"/>
    <col min="8146" max="8147" width="0" style="5" hidden="1" customWidth="1"/>
    <col min="8148" max="8148" width="8.42578125" style="5" customWidth="1"/>
    <col min="8149" max="8149" width="6" style="5" customWidth="1"/>
    <col min="8150" max="8150" width="32.42578125" style="5" customWidth="1"/>
    <col min="8151" max="8151" width="37.28515625" style="5" customWidth="1"/>
    <col min="8152" max="8152" width="26.42578125" style="5" customWidth="1"/>
    <col min="8153" max="8153" width="10.7109375" style="5" customWidth="1"/>
    <col min="8154" max="8155" width="24.28515625" style="5" customWidth="1"/>
    <col min="8156" max="8156" width="21.5703125" style="5" customWidth="1"/>
    <col min="8157" max="8157" width="19.7109375" style="5" customWidth="1"/>
    <col min="8158" max="8158" width="11" style="5" customWidth="1"/>
    <col min="8159" max="8159" width="21.85546875" style="5" customWidth="1"/>
    <col min="8160" max="8160" width="21.5703125" style="5" customWidth="1"/>
    <col min="8161" max="8161" width="24.7109375" style="5" customWidth="1"/>
    <col min="8162" max="8162" width="21.42578125" style="5" customWidth="1"/>
    <col min="8163" max="8164" width="15.28515625" style="5" customWidth="1"/>
    <col min="8165" max="8165" width="20.140625" style="5" bestFit="1" customWidth="1"/>
    <col min="8166" max="8166" width="27.85546875" style="5" bestFit="1" customWidth="1"/>
    <col min="8167" max="8167" width="17.28515625" style="5" bestFit="1" customWidth="1"/>
    <col min="8168" max="8168" width="16.42578125" style="5" customWidth="1"/>
    <col min="8169" max="8169" width="15.42578125" style="5" customWidth="1"/>
    <col min="8170" max="8170" width="17.5703125" style="5" bestFit="1" customWidth="1"/>
    <col min="8171" max="8171" width="19.140625" style="5" customWidth="1"/>
    <col min="8172" max="8400" width="9" style="5"/>
    <col min="8401" max="8401" width="6.42578125" style="5" customWidth="1"/>
    <col min="8402" max="8403" width="0" style="5" hidden="1" customWidth="1"/>
    <col min="8404" max="8404" width="8.42578125" style="5" customWidth="1"/>
    <col min="8405" max="8405" width="6" style="5" customWidth="1"/>
    <col min="8406" max="8406" width="32.42578125" style="5" customWidth="1"/>
    <col min="8407" max="8407" width="37.28515625" style="5" customWidth="1"/>
    <col min="8408" max="8408" width="26.42578125" style="5" customWidth="1"/>
    <col min="8409" max="8409" width="10.7109375" style="5" customWidth="1"/>
    <col min="8410" max="8411" width="24.28515625" style="5" customWidth="1"/>
    <col min="8412" max="8412" width="21.5703125" style="5" customWidth="1"/>
    <col min="8413" max="8413" width="19.7109375" style="5" customWidth="1"/>
    <col min="8414" max="8414" width="11" style="5" customWidth="1"/>
    <col min="8415" max="8415" width="21.85546875" style="5" customWidth="1"/>
    <col min="8416" max="8416" width="21.5703125" style="5" customWidth="1"/>
    <col min="8417" max="8417" width="24.7109375" style="5" customWidth="1"/>
    <col min="8418" max="8418" width="21.42578125" style="5" customWidth="1"/>
    <col min="8419" max="8420" width="15.28515625" style="5" customWidth="1"/>
    <col min="8421" max="8421" width="20.140625" style="5" bestFit="1" customWidth="1"/>
    <col min="8422" max="8422" width="27.85546875" style="5" bestFit="1" customWidth="1"/>
    <col min="8423" max="8423" width="17.28515625" style="5" bestFit="1" customWidth="1"/>
    <col min="8424" max="8424" width="16.42578125" style="5" customWidth="1"/>
    <col min="8425" max="8425" width="15.42578125" style="5" customWidth="1"/>
    <col min="8426" max="8426" width="17.5703125" style="5" bestFit="1" customWidth="1"/>
    <col min="8427" max="8427" width="19.140625" style="5" customWidth="1"/>
    <col min="8428" max="8656" width="9" style="5"/>
    <col min="8657" max="8657" width="6.42578125" style="5" customWidth="1"/>
    <col min="8658" max="8659" width="0" style="5" hidden="1" customWidth="1"/>
    <col min="8660" max="8660" width="8.42578125" style="5" customWidth="1"/>
    <col min="8661" max="8661" width="6" style="5" customWidth="1"/>
    <col min="8662" max="8662" width="32.42578125" style="5" customWidth="1"/>
    <col min="8663" max="8663" width="37.28515625" style="5" customWidth="1"/>
    <col min="8664" max="8664" width="26.42578125" style="5" customWidth="1"/>
    <col min="8665" max="8665" width="10.7109375" style="5" customWidth="1"/>
    <col min="8666" max="8667" width="24.28515625" style="5" customWidth="1"/>
    <col min="8668" max="8668" width="21.5703125" style="5" customWidth="1"/>
    <col min="8669" max="8669" width="19.7109375" style="5" customWidth="1"/>
    <col min="8670" max="8670" width="11" style="5" customWidth="1"/>
    <col min="8671" max="8671" width="21.85546875" style="5" customWidth="1"/>
    <col min="8672" max="8672" width="21.5703125" style="5" customWidth="1"/>
    <col min="8673" max="8673" width="24.7109375" style="5" customWidth="1"/>
    <col min="8674" max="8674" width="21.42578125" style="5" customWidth="1"/>
    <col min="8675" max="8676" width="15.28515625" style="5" customWidth="1"/>
    <col min="8677" max="8677" width="20.140625" style="5" bestFit="1" customWidth="1"/>
    <col min="8678" max="8678" width="27.85546875" style="5" bestFit="1" customWidth="1"/>
    <col min="8679" max="8679" width="17.28515625" style="5" bestFit="1" customWidth="1"/>
    <col min="8680" max="8680" width="16.42578125" style="5" customWidth="1"/>
    <col min="8681" max="8681" width="15.42578125" style="5" customWidth="1"/>
    <col min="8682" max="8682" width="17.5703125" style="5" bestFit="1" customWidth="1"/>
    <col min="8683" max="8683" width="19.140625" style="5" customWidth="1"/>
    <col min="8684" max="8912" width="9" style="5"/>
    <col min="8913" max="8913" width="6.42578125" style="5" customWidth="1"/>
    <col min="8914" max="8915" width="0" style="5" hidden="1" customWidth="1"/>
    <col min="8916" max="8916" width="8.42578125" style="5" customWidth="1"/>
    <col min="8917" max="8917" width="6" style="5" customWidth="1"/>
    <col min="8918" max="8918" width="32.42578125" style="5" customWidth="1"/>
    <col min="8919" max="8919" width="37.28515625" style="5" customWidth="1"/>
    <col min="8920" max="8920" width="26.42578125" style="5" customWidth="1"/>
    <col min="8921" max="8921" width="10.7109375" style="5" customWidth="1"/>
    <col min="8922" max="8923" width="24.28515625" style="5" customWidth="1"/>
    <col min="8924" max="8924" width="21.5703125" style="5" customWidth="1"/>
    <col min="8925" max="8925" width="19.7109375" style="5" customWidth="1"/>
    <col min="8926" max="8926" width="11" style="5" customWidth="1"/>
    <col min="8927" max="8927" width="21.85546875" style="5" customWidth="1"/>
    <col min="8928" max="8928" width="21.5703125" style="5" customWidth="1"/>
    <col min="8929" max="8929" width="24.7109375" style="5" customWidth="1"/>
    <col min="8930" max="8930" width="21.42578125" style="5" customWidth="1"/>
    <col min="8931" max="8932" width="15.28515625" style="5" customWidth="1"/>
    <col min="8933" max="8933" width="20.140625" style="5" bestFit="1" customWidth="1"/>
    <col min="8934" max="8934" width="27.85546875" style="5" bestFit="1" customWidth="1"/>
    <col min="8935" max="8935" width="17.28515625" style="5" bestFit="1" customWidth="1"/>
    <col min="8936" max="8936" width="16.42578125" style="5" customWidth="1"/>
    <col min="8937" max="8937" width="15.42578125" style="5" customWidth="1"/>
    <col min="8938" max="8938" width="17.5703125" style="5" bestFit="1" customWidth="1"/>
    <col min="8939" max="8939" width="19.140625" style="5" customWidth="1"/>
    <col min="8940" max="9168" width="9" style="5"/>
    <col min="9169" max="9169" width="6.42578125" style="5" customWidth="1"/>
    <col min="9170" max="9171" width="0" style="5" hidden="1" customWidth="1"/>
    <col min="9172" max="9172" width="8.42578125" style="5" customWidth="1"/>
    <col min="9173" max="9173" width="6" style="5" customWidth="1"/>
    <col min="9174" max="9174" width="32.42578125" style="5" customWidth="1"/>
    <col min="9175" max="9175" width="37.28515625" style="5" customWidth="1"/>
    <col min="9176" max="9176" width="26.42578125" style="5" customWidth="1"/>
    <col min="9177" max="9177" width="10.7109375" style="5" customWidth="1"/>
    <col min="9178" max="9179" width="24.28515625" style="5" customWidth="1"/>
    <col min="9180" max="9180" width="21.5703125" style="5" customWidth="1"/>
    <col min="9181" max="9181" width="19.7109375" style="5" customWidth="1"/>
    <col min="9182" max="9182" width="11" style="5" customWidth="1"/>
    <col min="9183" max="9183" width="21.85546875" style="5" customWidth="1"/>
    <col min="9184" max="9184" width="21.5703125" style="5" customWidth="1"/>
    <col min="9185" max="9185" width="24.7109375" style="5" customWidth="1"/>
    <col min="9186" max="9186" width="21.42578125" style="5" customWidth="1"/>
    <col min="9187" max="9188" width="15.28515625" style="5" customWidth="1"/>
    <col min="9189" max="9189" width="20.140625" style="5" bestFit="1" customWidth="1"/>
    <col min="9190" max="9190" width="27.85546875" style="5" bestFit="1" customWidth="1"/>
    <col min="9191" max="9191" width="17.28515625" style="5" bestFit="1" customWidth="1"/>
    <col min="9192" max="9192" width="16.42578125" style="5" customWidth="1"/>
    <col min="9193" max="9193" width="15.42578125" style="5" customWidth="1"/>
    <col min="9194" max="9194" width="17.5703125" style="5" bestFit="1" customWidth="1"/>
    <col min="9195" max="9195" width="19.140625" style="5" customWidth="1"/>
    <col min="9196" max="9424" width="9" style="5"/>
    <col min="9425" max="9425" width="6.42578125" style="5" customWidth="1"/>
    <col min="9426" max="9427" width="0" style="5" hidden="1" customWidth="1"/>
    <col min="9428" max="9428" width="8.42578125" style="5" customWidth="1"/>
    <col min="9429" max="9429" width="6" style="5" customWidth="1"/>
    <col min="9430" max="9430" width="32.42578125" style="5" customWidth="1"/>
    <col min="9431" max="9431" width="37.28515625" style="5" customWidth="1"/>
    <col min="9432" max="9432" width="26.42578125" style="5" customWidth="1"/>
    <col min="9433" max="9433" width="10.7109375" style="5" customWidth="1"/>
    <col min="9434" max="9435" width="24.28515625" style="5" customWidth="1"/>
    <col min="9436" max="9436" width="21.5703125" style="5" customWidth="1"/>
    <col min="9437" max="9437" width="19.7109375" style="5" customWidth="1"/>
    <col min="9438" max="9438" width="11" style="5" customWidth="1"/>
    <col min="9439" max="9439" width="21.85546875" style="5" customWidth="1"/>
    <col min="9440" max="9440" width="21.5703125" style="5" customWidth="1"/>
    <col min="9441" max="9441" width="24.7109375" style="5" customWidth="1"/>
    <col min="9442" max="9442" width="21.42578125" style="5" customWidth="1"/>
    <col min="9443" max="9444" width="15.28515625" style="5" customWidth="1"/>
    <col min="9445" max="9445" width="20.140625" style="5" bestFit="1" customWidth="1"/>
    <col min="9446" max="9446" width="27.85546875" style="5" bestFit="1" customWidth="1"/>
    <col min="9447" max="9447" width="17.28515625" style="5" bestFit="1" customWidth="1"/>
    <col min="9448" max="9448" width="16.42578125" style="5" customWidth="1"/>
    <col min="9449" max="9449" width="15.42578125" style="5" customWidth="1"/>
    <col min="9450" max="9450" width="17.5703125" style="5" bestFit="1" customWidth="1"/>
    <col min="9451" max="9451" width="19.140625" style="5" customWidth="1"/>
    <col min="9452" max="9680" width="9" style="5"/>
    <col min="9681" max="9681" width="6.42578125" style="5" customWidth="1"/>
    <col min="9682" max="9683" width="0" style="5" hidden="1" customWidth="1"/>
    <col min="9684" max="9684" width="8.42578125" style="5" customWidth="1"/>
    <col min="9685" max="9685" width="6" style="5" customWidth="1"/>
    <col min="9686" max="9686" width="32.42578125" style="5" customWidth="1"/>
    <col min="9687" max="9687" width="37.28515625" style="5" customWidth="1"/>
    <col min="9688" max="9688" width="26.42578125" style="5" customWidth="1"/>
    <col min="9689" max="9689" width="10.7109375" style="5" customWidth="1"/>
    <col min="9690" max="9691" width="24.28515625" style="5" customWidth="1"/>
    <col min="9692" max="9692" width="21.5703125" style="5" customWidth="1"/>
    <col min="9693" max="9693" width="19.7109375" style="5" customWidth="1"/>
    <col min="9694" max="9694" width="11" style="5" customWidth="1"/>
    <col min="9695" max="9695" width="21.85546875" style="5" customWidth="1"/>
    <col min="9696" max="9696" width="21.5703125" style="5" customWidth="1"/>
    <col min="9697" max="9697" width="24.7109375" style="5" customWidth="1"/>
    <col min="9698" max="9698" width="21.42578125" style="5" customWidth="1"/>
    <col min="9699" max="9700" width="15.28515625" style="5" customWidth="1"/>
    <col min="9701" max="9701" width="20.140625" style="5" bestFit="1" customWidth="1"/>
    <col min="9702" max="9702" width="27.85546875" style="5" bestFit="1" customWidth="1"/>
    <col min="9703" max="9703" width="17.28515625" style="5" bestFit="1" customWidth="1"/>
    <col min="9704" max="9704" width="16.42578125" style="5" customWidth="1"/>
    <col min="9705" max="9705" width="15.42578125" style="5" customWidth="1"/>
    <col min="9706" max="9706" width="17.5703125" style="5" bestFit="1" customWidth="1"/>
    <col min="9707" max="9707" width="19.140625" style="5" customWidth="1"/>
    <col min="9708" max="9936" width="9" style="5"/>
    <col min="9937" max="9937" width="6.42578125" style="5" customWidth="1"/>
    <col min="9938" max="9939" width="0" style="5" hidden="1" customWidth="1"/>
    <col min="9940" max="9940" width="8.42578125" style="5" customWidth="1"/>
    <col min="9941" max="9941" width="6" style="5" customWidth="1"/>
    <col min="9942" max="9942" width="32.42578125" style="5" customWidth="1"/>
    <col min="9943" max="9943" width="37.28515625" style="5" customWidth="1"/>
    <col min="9944" max="9944" width="26.42578125" style="5" customWidth="1"/>
    <col min="9945" max="9945" width="10.7109375" style="5" customWidth="1"/>
    <col min="9946" max="9947" width="24.28515625" style="5" customWidth="1"/>
    <col min="9948" max="9948" width="21.5703125" style="5" customWidth="1"/>
    <col min="9949" max="9949" width="19.7109375" style="5" customWidth="1"/>
    <col min="9950" max="9950" width="11" style="5" customWidth="1"/>
    <col min="9951" max="9951" width="21.85546875" style="5" customWidth="1"/>
    <col min="9952" max="9952" width="21.5703125" style="5" customWidth="1"/>
    <col min="9953" max="9953" width="24.7109375" style="5" customWidth="1"/>
    <col min="9954" max="9954" width="21.42578125" style="5" customWidth="1"/>
    <col min="9955" max="9956" width="15.28515625" style="5" customWidth="1"/>
    <col min="9957" max="9957" width="20.140625" style="5" bestFit="1" customWidth="1"/>
    <col min="9958" max="9958" width="27.85546875" style="5" bestFit="1" customWidth="1"/>
    <col min="9959" max="9959" width="17.28515625" style="5" bestFit="1" customWidth="1"/>
    <col min="9960" max="9960" width="16.42578125" style="5" customWidth="1"/>
    <col min="9961" max="9961" width="15.42578125" style="5" customWidth="1"/>
    <col min="9962" max="9962" width="17.5703125" style="5" bestFit="1" customWidth="1"/>
    <col min="9963" max="9963" width="19.140625" style="5" customWidth="1"/>
    <col min="9964" max="10192" width="9" style="5"/>
    <col min="10193" max="10193" width="6.42578125" style="5" customWidth="1"/>
    <col min="10194" max="10195" width="0" style="5" hidden="1" customWidth="1"/>
    <col min="10196" max="10196" width="8.42578125" style="5" customWidth="1"/>
    <col min="10197" max="10197" width="6" style="5" customWidth="1"/>
    <col min="10198" max="10198" width="32.42578125" style="5" customWidth="1"/>
    <col min="10199" max="10199" width="37.28515625" style="5" customWidth="1"/>
    <col min="10200" max="10200" width="26.42578125" style="5" customWidth="1"/>
    <col min="10201" max="10201" width="10.7109375" style="5" customWidth="1"/>
    <col min="10202" max="10203" width="24.28515625" style="5" customWidth="1"/>
    <col min="10204" max="10204" width="21.5703125" style="5" customWidth="1"/>
    <col min="10205" max="10205" width="19.7109375" style="5" customWidth="1"/>
    <col min="10206" max="10206" width="11" style="5" customWidth="1"/>
    <col min="10207" max="10207" width="21.85546875" style="5" customWidth="1"/>
    <col min="10208" max="10208" width="21.5703125" style="5" customWidth="1"/>
    <col min="10209" max="10209" width="24.7109375" style="5" customWidth="1"/>
    <col min="10210" max="10210" width="21.42578125" style="5" customWidth="1"/>
    <col min="10211" max="10212" width="15.28515625" style="5" customWidth="1"/>
    <col min="10213" max="10213" width="20.140625" style="5" bestFit="1" customWidth="1"/>
    <col min="10214" max="10214" width="27.85546875" style="5" bestFit="1" customWidth="1"/>
    <col min="10215" max="10215" width="17.28515625" style="5" bestFit="1" customWidth="1"/>
    <col min="10216" max="10216" width="16.42578125" style="5" customWidth="1"/>
    <col min="10217" max="10217" width="15.42578125" style="5" customWidth="1"/>
    <col min="10218" max="10218" width="17.5703125" style="5" bestFit="1" customWidth="1"/>
    <col min="10219" max="10219" width="19.140625" style="5" customWidth="1"/>
    <col min="10220" max="10448" width="9" style="5"/>
    <col min="10449" max="10449" width="6.42578125" style="5" customWidth="1"/>
    <col min="10450" max="10451" width="0" style="5" hidden="1" customWidth="1"/>
    <col min="10452" max="10452" width="8.42578125" style="5" customWidth="1"/>
    <col min="10453" max="10453" width="6" style="5" customWidth="1"/>
    <col min="10454" max="10454" width="32.42578125" style="5" customWidth="1"/>
    <col min="10455" max="10455" width="37.28515625" style="5" customWidth="1"/>
    <col min="10456" max="10456" width="26.42578125" style="5" customWidth="1"/>
    <col min="10457" max="10457" width="10.7109375" style="5" customWidth="1"/>
    <col min="10458" max="10459" width="24.28515625" style="5" customWidth="1"/>
    <col min="10460" max="10460" width="21.5703125" style="5" customWidth="1"/>
    <col min="10461" max="10461" width="19.7109375" style="5" customWidth="1"/>
    <col min="10462" max="10462" width="11" style="5" customWidth="1"/>
    <col min="10463" max="10463" width="21.85546875" style="5" customWidth="1"/>
    <col min="10464" max="10464" width="21.5703125" style="5" customWidth="1"/>
    <col min="10465" max="10465" width="24.7109375" style="5" customWidth="1"/>
    <col min="10466" max="10466" width="21.42578125" style="5" customWidth="1"/>
    <col min="10467" max="10468" width="15.28515625" style="5" customWidth="1"/>
    <col min="10469" max="10469" width="20.140625" style="5" bestFit="1" customWidth="1"/>
    <col min="10470" max="10470" width="27.85546875" style="5" bestFit="1" customWidth="1"/>
    <col min="10471" max="10471" width="17.28515625" style="5" bestFit="1" customWidth="1"/>
    <col min="10472" max="10472" width="16.42578125" style="5" customWidth="1"/>
    <col min="10473" max="10473" width="15.42578125" style="5" customWidth="1"/>
    <col min="10474" max="10474" width="17.5703125" style="5" bestFit="1" customWidth="1"/>
    <col min="10475" max="10475" width="19.140625" style="5" customWidth="1"/>
    <col min="10476" max="10704" width="9" style="5"/>
    <col min="10705" max="10705" width="6.42578125" style="5" customWidth="1"/>
    <col min="10706" max="10707" width="0" style="5" hidden="1" customWidth="1"/>
    <col min="10708" max="10708" width="8.42578125" style="5" customWidth="1"/>
    <col min="10709" max="10709" width="6" style="5" customWidth="1"/>
    <col min="10710" max="10710" width="32.42578125" style="5" customWidth="1"/>
    <col min="10711" max="10711" width="37.28515625" style="5" customWidth="1"/>
    <col min="10712" max="10712" width="26.42578125" style="5" customWidth="1"/>
    <col min="10713" max="10713" width="10.7109375" style="5" customWidth="1"/>
    <col min="10714" max="10715" width="24.28515625" style="5" customWidth="1"/>
    <col min="10716" max="10716" width="21.5703125" style="5" customWidth="1"/>
    <col min="10717" max="10717" width="19.7109375" style="5" customWidth="1"/>
    <col min="10718" max="10718" width="11" style="5" customWidth="1"/>
    <col min="10719" max="10719" width="21.85546875" style="5" customWidth="1"/>
    <col min="10720" max="10720" width="21.5703125" style="5" customWidth="1"/>
    <col min="10721" max="10721" width="24.7109375" style="5" customWidth="1"/>
    <col min="10722" max="10722" width="21.42578125" style="5" customWidth="1"/>
    <col min="10723" max="10724" width="15.28515625" style="5" customWidth="1"/>
    <col min="10725" max="10725" width="20.140625" style="5" bestFit="1" customWidth="1"/>
    <col min="10726" max="10726" width="27.85546875" style="5" bestFit="1" customWidth="1"/>
    <col min="10727" max="10727" width="17.28515625" style="5" bestFit="1" customWidth="1"/>
    <col min="10728" max="10728" width="16.42578125" style="5" customWidth="1"/>
    <col min="10729" max="10729" width="15.42578125" style="5" customWidth="1"/>
    <col min="10730" max="10730" width="17.5703125" style="5" bestFit="1" customWidth="1"/>
    <col min="10731" max="10731" width="19.140625" style="5" customWidth="1"/>
    <col min="10732" max="10960" width="9" style="5"/>
    <col min="10961" max="10961" width="6.42578125" style="5" customWidth="1"/>
    <col min="10962" max="10963" width="0" style="5" hidden="1" customWidth="1"/>
    <col min="10964" max="10964" width="8.42578125" style="5" customWidth="1"/>
    <col min="10965" max="10965" width="6" style="5" customWidth="1"/>
    <col min="10966" max="10966" width="32.42578125" style="5" customWidth="1"/>
    <col min="10967" max="10967" width="37.28515625" style="5" customWidth="1"/>
    <col min="10968" max="10968" width="26.42578125" style="5" customWidth="1"/>
    <col min="10969" max="10969" width="10.7109375" style="5" customWidth="1"/>
    <col min="10970" max="10971" width="24.28515625" style="5" customWidth="1"/>
    <col min="10972" max="10972" width="21.5703125" style="5" customWidth="1"/>
    <col min="10973" max="10973" width="19.7109375" style="5" customWidth="1"/>
    <col min="10974" max="10974" width="11" style="5" customWidth="1"/>
    <col min="10975" max="10975" width="21.85546875" style="5" customWidth="1"/>
    <col min="10976" max="10976" width="21.5703125" style="5" customWidth="1"/>
    <col min="10977" max="10977" width="24.7109375" style="5" customWidth="1"/>
    <col min="10978" max="10978" width="21.42578125" style="5" customWidth="1"/>
    <col min="10979" max="10980" width="15.28515625" style="5" customWidth="1"/>
    <col min="10981" max="10981" width="20.140625" style="5" bestFit="1" customWidth="1"/>
    <col min="10982" max="10982" width="27.85546875" style="5" bestFit="1" customWidth="1"/>
    <col min="10983" max="10983" width="17.28515625" style="5" bestFit="1" customWidth="1"/>
    <col min="10984" max="10984" width="16.42578125" style="5" customWidth="1"/>
    <col min="10985" max="10985" width="15.42578125" style="5" customWidth="1"/>
    <col min="10986" max="10986" width="17.5703125" style="5" bestFit="1" customWidth="1"/>
    <col min="10987" max="10987" width="19.140625" style="5" customWidth="1"/>
    <col min="10988" max="11216" width="9" style="5"/>
    <col min="11217" max="11217" width="6.42578125" style="5" customWidth="1"/>
    <col min="11218" max="11219" width="0" style="5" hidden="1" customWidth="1"/>
    <col min="11220" max="11220" width="8.42578125" style="5" customWidth="1"/>
    <col min="11221" max="11221" width="6" style="5" customWidth="1"/>
    <col min="11222" max="11222" width="32.42578125" style="5" customWidth="1"/>
    <col min="11223" max="11223" width="37.28515625" style="5" customWidth="1"/>
    <col min="11224" max="11224" width="26.42578125" style="5" customWidth="1"/>
    <col min="11225" max="11225" width="10.7109375" style="5" customWidth="1"/>
    <col min="11226" max="11227" width="24.28515625" style="5" customWidth="1"/>
    <col min="11228" max="11228" width="21.5703125" style="5" customWidth="1"/>
    <col min="11229" max="11229" width="19.7109375" style="5" customWidth="1"/>
    <col min="11230" max="11230" width="11" style="5" customWidth="1"/>
    <col min="11231" max="11231" width="21.85546875" style="5" customWidth="1"/>
    <col min="11232" max="11232" width="21.5703125" style="5" customWidth="1"/>
    <col min="11233" max="11233" width="24.7109375" style="5" customWidth="1"/>
    <col min="11234" max="11234" width="21.42578125" style="5" customWidth="1"/>
    <col min="11235" max="11236" width="15.28515625" style="5" customWidth="1"/>
    <col min="11237" max="11237" width="20.140625" style="5" bestFit="1" customWidth="1"/>
    <col min="11238" max="11238" width="27.85546875" style="5" bestFit="1" customWidth="1"/>
    <col min="11239" max="11239" width="17.28515625" style="5" bestFit="1" customWidth="1"/>
    <col min="11240" max="11240" width="16.42578125" style="5" customWidth="1"/>
    <col min="11241" max="11241" width="15.42578125" style="5" customWidth="1"/>
    <col min="11242" max="11242" width="17.5703125" style="5" bestFit="1" customWidth="1"/>
    <col min="11243" max="11243" width="19.140625" style="5" customWidth="1"/>
    <col min="11244" max="11472" width="9" style="5"/>
    <col min="11473" max="11473" width="6.42578125" style="5" customWidth="1"/>
    <col min="11474" max="11475" width="0" style="5" hidden="1" customWidth="1"/>
    <col min="11476" max="11476" width="8.42578125" style="5" customWidth="1"/>
    <col min="11477" max="11477" width="6" style="5" customWidth="1"/>
    <col min="11478" max="11478" width="32.42578125" style="5" customWidth="1"/>
    <col min="11479" max="11479" width="37.28515625" style="5" customWidth="1"/>
    <col min="11480" max="11480" width="26.42578125" style="5" customWidth="1"/>
    <col min="11481" max="11481" width="10.7109375" style="5" customWidth="1"/>
    <col min="11482" max="11483" width="24.28515625" style="5" customWidth="1"/>
    <col min="11484" max="11484" width="21.5703125" style="5" customWidth="1"/>
    <col min="11485" max="11485" width="19.7109375" style="5" customWidth="1"/>
    <col min="11486" max="11486" width="11" style="5" customWidth="1"/>
    <col min="11487" max="11487" width="21.85546875" style="5" customWidth="1"/>
    <col min="11488" max="11488" width="21.5703125" style="5" customWidth="1"/>
    <col min="11489" max="11489" width="24.7109375" style="5" customWidth="1"/>
    <col min="11490" max="11490" width="21.42578125" style="5" customWidth="1"/>
    <col min="11491" max="11492" width="15.28515625" style="5" customWidth="1"/>
    <col min="11493" max="11493" width="20.140625" style="5" bestFit="1" customWidth="1"/>
    <col min="11494" max="11494" width="27.85546875" style="5" bestFit="1" customWidth="1"/>
    <col min="11495" max="11495" width="17.28515625" style="5" bestFit="1" customWidth="1"/>
    <col min="11496" max="11496" width="16.42578125" style="5" customWidth="1"/>
    <col min="11497" max="11497" width="15.42578125" style="5" customWidth="1"/>
    <col min="11498" max="11498" width="17.5703125" style="5" bestFit="1" customWidth="1"/>
    <col min="11499" max="11499" width="19.140625" style="5" customWidth="1"/>
    <col min="11500" max="11728" width="9" style="5"/>
    <col min="11729" max="11729" width="6.42578125" style="5" customWidth="1"/>
    <col min="11730" max="11731" width="0" style="5" hidden="1" customWidth="1"/>
    <col min="11732" max="11732" width="8.42578125" style="5" customWidth="1"/>
    <col min="11733" max="11733" width="6" style="5" customWidth="1"/>
    <col min="11734" max="11734" width="32.42578125" style="5" customWidth="1"/>
    <col min="11735" max="11735" width="37.28515625" style="5" customWidth="1"/>
    <col min="11736" max="11736" width="26.42578125" style="5" customWidth="1"/>
    <col min="11737" max="11737" width="10.7109375" style="5" customWidth="1"/>
    <col min="11738" max="11739" width="24.28515625" style="5" customWidth="1"/>
    <col min="11740" max="11740" width="21.5703125" style="5" customWidth="1"/>
    <col min="11741" max="11741" width="19.7109375" style="5" customWidth="1"/>
    <col min="11742" max="11742" width="11" style="5" customWidth="1"/>
    <col min="11743" max="11743" width="21.85546875" style="5" customWidth="1"/>
    <col min="11744" max="11744" width="21.5703125" style="5" customWidth="1"/>
    <col min="11745" max="11745" width="24.7109375" style="5" customWidth="1"/>
    <col min="11746" max="11746" width="21.42578125" style="5" customWidth="1"/>
    <col min="11747" max="11748" width="15.28515625" style="5" customWidth="1"/>
    <col min="11749" max="11749" width="20.140625" style="5" bestFit="1" customWidth="1"/>
    <col min="11750" max="11750" width="27.85546875" style="5" bestFit="1" customWidth="1"/>
    <col min="11751" max="11751" width="17.28515625" style="5" bestFit="1" customWidth="1"/>
    <col min="11752" max="11752" width="16.42578125" style="5" customWidth="1"/>
    <col min="11753" max="11753" width="15.42578125" style="5" customWidth="1"/>
    <col min="11754" max="11754" width="17.5703125" style="5" bestFit="1" customWidth="1"/>
    <col min="11755" max="11755" width="19.140625" style="5" customWidth="1"/>
    <col min="11756" max="11984" width="9" style="5"/>
    <col min="11985" max="11985" width="6.42578125" style="5" customWidth="1"/>
    <col min="11986" max="11987" width="0" style="5" hidden="1" customWidth="1"/>
    <col min="11988" max="11988" width="8.42578125" style="5" customWidth="1"/>
    <col min="11989" max="11989" width="6" style="5" customWidth="1"/>
    <col min="11990" max="11990" width="32.42578125" style="5" customWidth="1"/>
    <col min="11991" max="11991" width="37.28515625" style="5" customWidth="1"/>
    <col min="11992" max="11992" width="26.42578125" style="5" customWidth="1"/>
    <col min="11993" max="11993" width="10.7109375" style="5" customWidth="1"/>
    <col min="11994" max="11995" width="24.28515625" style="5" customWidth="1"/>
    <col min="11996" max="11996" width="21.5703125" style="5" customWidth="1"/>
    <col min="11997" max="11997" width="19.7109375" style="5" customWidth="1"/>
    <col min="11998" max="11998" width="11" style="5" customWidth="1"/>
    <col min="11999" max="11999" width="21.85546875" style="5" customWidth="1"/>
    <col min="12000" max="12000" width="21.5703125" style="5" customWidth="1"/>
    <col min="12001" max="12001" width="24.7109375" style="5" customWidth="1"/>
    <col min="12002" max="12002" width="21.42578125" style="5" customWidth="1"/>
    <col min="12003" max="12004" width="15.28515625" style="5" customWidth="1"/>
    <col min="12005" max="12005" width="20.140625" style="5" bestFit="1" customWidth="1"/>
    <col min="12006" max="12006" width="27.85546875" style="5" bestFit="1" customWidth="1"/>
    <col min="12007" max="12007" width="17.28515625" style="5" bestFit="1" customWidth="1"/>
    <col min="12008" max="12008" width="16.42578125" style="5" customWidth="1"/>
    <col min="12009" max="12009" width="15.42578125" style="5" customWidth="1"/>
    <col min="12010" max="12010" width="17.5703125" style="5" bestFit="1" customWidth="1"/>
    <col min="12011" max="12011" width="19.140625" style="5" customWidth="1"/>
    <col min="12012" max="12240" width="9" style="5"/>
    <col min="12241" max="12241" width="6.42578125" style="5" customWidth="1"/>
    <col min="12242" max="12243" width="0" style="5" hidden="1" customWidth="1"/>
    <col min="12244" max="12244" width="8.42578125" style="5" customWidth="1"/>
    <col min="12245" max="12245" width="6" style="5" customWidth="1"/>
    <col min="12246" max="12246" width="32.42578125" style="5" customWidth="1"/>
    <col min="12247" max="12247" width="37.28515625" style="5" customWidth="1"/>
    <col min="12248" max="12248" width="26.42578125" style="5" customWidth="1"/>
    <col min="12249" max="12249" width="10.7109375" style="5" customWidth="1"/>
    <col min="12250" max="12251" width="24.28515625" style="5" customWidth="1"/>
    <col min="12252" max="12252" width="21.5703125" style="5" customWidth="1"/>
    <col min="12253" max="12253" width="19.7109375" style="5" customWidth="1"/>
    <col min="12254" max="12254" width="11" style="5" customWidth="1"/>
    <col min="12255" max="12255" width="21.85546875" style="5" customWidth="1"/>
    <col min="12256" max="12256" width="21.5703125" style="5" customWidth="1"/>
    <col min="12257" max="12257" width="24.7109375" style="5" customWidth="1"/>
    <col min="12258" max="12258" width="21.42578125" style="5" customWidth="1"/>
    <col min="12259" max="12260" width="15.28515625" style="5" customWidth="1"/>
    <col min="12261" max="12261" width="20.140625" style="5" bestFit="1" customWidth="1"/>
    <col min="12262" max="12262" width="27.85546875" style="5" bestFit="1" customWidth="1"/>
    <col min="12263" max="12263" width="17.28515625" style="5" bestFit="1" customWidth="1"/>
    <col min="12264" max="12264" width="16.42578125" style="5" customWidth="1"/>
    <col min="12265" max="12265" width="15.42578125" style="5" customWidth="1"/>
    <col min="12266" max="12266" width="17.5703125" style="5" bestFit="1" customWidth="1"/>
    <col min="12267" max="12267" width="19.140625" style="5" customWidth="1"/>
    <col min="12268" max="12496" width="9" style="5"/>
    <col min="12497" max="12497" width="6.42578125" style="5" customWidth="1"/>
    <col min="12498" max="12499" width="0" style="5" hidden="1" customWidth="1"/>
    <col min="12500" max="12500" width="8.42578125" style="5" customWidth="1"/>
    <col min="12501" max="12501" width="6" style="5" customWidth="1"/>
    <col min="12502" max="12502" width="32.42578125" style="5" customWidth="1"/>
    <col min="12503" max="12503" width="37.28515625" style="5" customWidth="1"/>
    <col min="12504" max="12504" width="26.42578125" style="5" customWidth="1"/>
    <col min="12505" max="12505" width="10.7109375" style="5" customWidth="1"/>
    <col min="12506" max="12507" width="24.28515625" style="5" customWidth="1"/>
    <col min="12508" max="12508" width="21.5703125" style="5" customWidth="1"/>
    <col min="12509" max="12509" width="19.7109375" style="5" customWidth="1"/>
    <col min="12510" max="12510" width="11" style="5" customWidth="1"/>
    <col min="12511" max="12511" width="21.85546875" style="5" customWidth="1"/>
    <col min="12512" max="12512" width="21.5703125" style="5" customWidth="1"/>
    <col min="12513" max="12513" width="24.7109375" style="5" customWidth="1"/>
    <col min="12514" max="12514" width="21.42578125" style="5" customWidth="1"/>
    <col min="12515" max="12516" width="15.28515625" style="5" customWidth="1"/>
    <col min="12517" max="12517" width="20.140625" style="5" bestFit="1" customWidth="1"/>
    <col min="12518" max="12518" width="27.85546875" style="5" bestFit="1" customWidth="1"/>
    <col min="12519" max="12519" width="17.28515625" style="5" bestFit="1" customWidth="1"/>
    <col min="12520" max="12520" width="16.42578125" style="5" customWidth="1"/>
    <col min="12521" max="12521" width="15.42578125" style="5" customWidth="1"/>
    <col min="12522" max="12522" width="17.5703125" style="5" bestFit="1" customWidth="1"/>
    <col min="12523" max="12523" width="19.140625" style="5" customWidth="1"/>
    <col min="12524" max="12752" width="9" style="5"/>
    <col min="12753" max="12753" width="6.42578125" style="5" customWidth="1"/>
    <col min="12754" max="12755" width="0" style="5" hidden="1" customWidth="1"/>
    <col min="12756" max="12756" width="8.42578125" style="5" customWidth="1"/>
    <col min="12757" max="12757" width="6" style="5" customWidth="1"/>
    <col min="12758" max="12758" width="32.42578125" style="5" customWidth="1"/>
    <col min="12759" max="12759" width="37.28515625" style="5" customWidth="1"/>
    <col min="12760" max="12760" width="26.42578125" style="5" customWidth="1"/>
    <col min="12761" max="12761" width="10.7109375" style="5" customWidth="1"/>
    <col min="12762" max="12763" width="24.28515625" style="5" customWidth="1"/>
    <col min="12764" max="12764" width="21.5703125" style="5" customWidth="1"/>
    <col min="12765" max="12765" width="19.7109375" style="5" customWidth="1"/>
    <col min="12766" max="12766" width="11" style="5" customWidth="1"/>
    <col min="12767" max="12767" width="21.85546875" style="5" customWidth="1"/>
    <col min="12768" max="12768" width="21.5703125" style="5" customWidth="1"/>
    <col min="12769" max="12769" width="24.7109375" style="5" customWidth="1"/>
    <col min="12770" max="12770" width="21.42578125" style="5" customWidth="1"/>
    <col min="12771" max="12772" width="15.28515625" style="5" customWidth="1"/>
    <col min="12773" max="12773" width="20.140625" style="5" bestFit="1" customWidth="1"/>
    <col min="12774" max="12774" width="27.85546875" style="5" bestFit="1" customWidth="1"/>
    <col min="12775" max="12775" width="17.28515625" style="5" bestFit="1" customWidth="1"/>
    <col min="12776" max="12776" width="16.42578125" style="5" customWidth="1"/>
    <col min="12777" max="12777" width="15.42578125" style="5" customWidth="1"/>
    <col min="12778" max="12778" width="17.5703125" style="5" bestFit="1" customWidth="1"/>
    <col min="12779" max="12779" width="19.140625" style="5" customWidth="1"/>
    <col min="12780" max="13008" width="9" style="5"/>
    <col min="13009" max="13009" width="6.42578125" style="5" customWidth="1"/>
    <col min="13010" max="13011" width="0" style="5" hidden="1" customWidth="1"/>
    <col min="13012" max="13012" width="8.42578125" style="5" customWidth="1"/>
    <col min="13013" max="13013" width="6" style="5" customWidth="1"/>
    <col min="13014" max="13014" width="32.42578125" style="5" customWidth="1"/>
    <col min="13015" max="13015" width="37.28515625" style="5" customWidth="1"/>
    <col min="13016" max="13016" width="26.42578125" style="5" customWidth="1"/>
    <col min="13017" max="13017" width="10.7109375" style="5" customWidth="1"/>
    <col min="13018" max="13019" width="24.28515625" style="5" customWidth="1"/>
    <col min="13020" max="13020" width="21.5703125" style="5" customWidth="1"/>
    <col min="13021" max="13021" width="19.7109375" style="5" customWidth="1"/>
    <col min="13022" max="13022" width="11" style="5" customWidth="1"/>
    <col min="13023" max="13023" width="21.85546875" style="5" customWidth="1"/>
    <col min="13024" max="13024" width="21.5703125" style="5" customWidth="1"/>
    <col min="13025" max="13025" width="24.7109375" style="5" customWidth="1"/>
    <col min="13026" max="13026" width="21.42578125" style="5" customWidth="1"/>
    <col min="13027" max="13028" width="15.28515625" style="5" customWidth="1"/>
    <col min="13029" max="13029" width="20.140625" style="5" bestFit="1" customWidth="1"/>
    <col min="13030" max="13030" width="27.85546875" style="5" bestFit="1" customWidth="1"/>
    <col min="13031" max="13031" width="17.28515625" style="5" bestFit="1" customWidth="1"/>
    <col min="13032" max="13032" width="16.42578125" style="5" customWidth="1"/>
    <col min="13033" max="13033" width="15.42578125" style="5" customWidth="1"/>
    <col min="13034" max="13034" width="17.5703125" style="5" bestFit="1" customWidth="1"/>
    <col min="13035" max="13035" width="19.140625" style="5" customWidth="1"/>
    <col min="13036" max="13264" width="9" style="5"/>
    <col min="13265" max="13265" width="6.42578125" style="5" customWidth="1"/>
    <col min="13266" max="13267" width="0" style="5" hidden="1" customWidth="1"/>
    <col min="13268" max="13268" width="8.42578125" style="5" customWidth="1"/>
    <col min="13269" max="13269" width="6" style="5" customWidth="1"/>
    <col min="13270" max="13270" width="32.42578125" style="5" customWidth="1"/>
    <col min="13271" max="13271" width="37.28515625" style="5" customWidth="1"/>
    <col min="13272" max="13272" width="26.42578125" style="5" customWidth="1"/>
    <col min="13273" max="13273" width="10.7109375" style="5" customWidth="1"/>
    <col min="13274" max="13275" width="24.28515625" style="5" customWidth="1"/>
    <col min="13276" max="13276" width="21.5703125" style="5" customWidth="1"/>
    <col min="13277" max="13277" width="19.7109375" style="5" customWidth="1"/>
    <col min="13278" max="13278" width="11" style="5" customWidth="1"/>
    <col min="13279" max="13279" width="21.85546875" style="5" customWidth="1"/>
    <col min="13280" max="13280" width="21.5703125" style="5" customWidth="1"/>
    <col min="13281" max="13281" width="24.7109375" style="5" customWidth="1"/>
    <col min="13282" max="13282" width="21.42578125" style="5" customWidth="1"/>
    <col min="13283" max="13284" width="15.28515625" style="5" customWidth="1"/>
    <col min="13285" max="13285" width="20.140625" style="5" bestFit="1" customWidth="1"/>
    <col min="13286" max="13286" width="27.85546875" style="5" bestFit="1" customWidth="1"/>
    <col min="13287" max="13287" width="17.28515625" style="5" bestFit="1" customWidth="1"/>
    <col min="13288" max="13288" width="16.42578125" style="5" customWidth="1"/>
    <col min="13289" max="13289" width="15.42578125" style="5" customWidth="1"/>
    <col min="13290" max="13290" width="17.5703125" style="5" bestFit="1" customWidth="1"/>
    <col min="13291" max="13291" width="19.140625" style="5" customWidth="1"/>
    <col min="13292" max="13520" width="9" style="5"/>
    <col min="13521" max="13521" width="6.42578125" style="5" customWidth="1"/>
    <col min="13522" max="13523" width="0" style="5" hidden="1" customWidth="1"/>
    <col min="13524" max="13524" width="8.42578125" style="5" customWidth="1"/>
    <col min="13525" max="13525" width="6" style="5" customWidth="1"/>
    <col min="13526" max="13526" width="32.42578125" style="5" customWidth="1"/>
    <col min="13527" max="13527" width="37.28515625" style="5" customWidth="1"/>
    <col min="13528" max="13528" width="26.42578125" style="5" customWidth="1"/>
    <col min="13529" max="13529" width="10.7109375" style="5" customWidth="1"/>
    <col min="13530" max="13531" width="24.28515625" style="5" customWidth="1"/>
    <col min="13532" max="13532" width="21.5703125" style="5" customWidth="1"/>
    <col min="13533" max="13533" width="19.7109375" style="5" customWidth="1"/>
    <col min="13534" max="13534" width="11" style="5" customWidth="1"/>
    <col min="13535" max="13535" width="21.85546875" style="5" customWidth="1"/>
    <col min="13536" max="13536" width="21.5703125" style="5" customWidth="1"/>
    <col min="13537" max="13537" width="24.7109375" style="5" customWidth="1"/>
    <col min="13538" max="13538" width="21.42578125" style="5" customWidth="1"/>
    <col min="13539" max="13540" width="15.28515625" style="5" customWidth="1"/>
    <col min="13541" max="13541" width="20.140625" style="5" bestFit="1" customWidth="1"/>
    <col min="13542" max="13542" width="27.85546875" style="5" bestFit="1" customWidth="1"/>
    <col min="13543" max="13543" width="17.28515625" style="5" bestFit="1" customWidth="1"/>
    <col min="13544" max="13544" width="16.42578125" style="5" customWidth="1"/>
    <col min="13545" max="13545" width="15.42578125" style="5" customWidth="1"/>
    <col min="13546" max="13546" width="17.5703125" style="5" bestFit="1" customWidth="1"/>
    <col min="13547" max="13547" width="19.140625" style="5" customWidth="1"/>
    <col min="13548" max="13776" width="9" style="5"/>
    <col min="13777" max="13777" width="6.42578125" style="5" customWidth="1"/>
    <col min="13778" max="13779" width="0" style="5" hidden="1" customWidth="1"/>
    <col min="13780" max="13780" width="8.42578125" style="5" customWidth="1"/>
    <col min="13781" max="13781" width="6" style="5" customWidth="1"/>
    <col min="13782" max="13782" width="32.42578125" style="5" customWidth="1"/>
    <col min="13783" max="13783" width="37.28515625" style="5" customWidth="1"/>
    <col min="13784" max="13784" width="26.42578125" style="5" customWidth="1"/>
    <col min="13785" max="13785" width="10.7109375" style="5" customWidth="1"/>
    <col min="13786" max="13787" width="24.28515625" style="5" customWidth="1"/>
    <col min="13788" max="13788" width="21.5703125" style="5" customWidth="1"/>
    <col min="13789" max="13789" width="19.7109375" style="5" customWidth="1"/>
    <col min="13790" max="13790" width="11" style="5" customWidth="1"/>
    <col min="13791" max="13791" width="21.85546875" style="5" customWidth="1"/>
    <col min="13792" max="13792" width="21.5703125" style="5" customWidth="1"/>
    <col min="13793" max="13793" width="24.7109375" style="5" customWidth="1"/>
    <col min="13794" max="13794" width="21.42578125" style="5" customWidth="1"/>
    <col min="13795" max="13796" width="15.28515625" style="5" customWidth="1"/>
    <col min="13797" max="13797" width="20.140625" style="5" bestFit="1" customWidth="1"/>
    <col min="13798" max="13798" width="27.85546875" style="5" bestFit="1" customWidth="1"/>
    <col min="13799" max="13799" width="17.28515625" style="5" bestFit="1" customWidth="1"/>
    <col min="13800" max="13800" width="16.42578125" style="5" customWidth="1"/>
    <col min="13801" max="13801" width="15.42578125" style="5" customWidth="1"/>
    <col min="13802" max="13802" width="17.5703125" style="5" bestFit="1" customWidth="1"/>
    <col min="13803" max="13803" width="19.140625" style="5" customWidth="1"/>
    <col min="13804" max="14032" width="9" style="5"/>
    <col min="14033" max="14033" width="6.42578125" style="5" customWidth="1"/>
    <col min="14034" max="14035" width="0" style="5" hidden="1" customWidth="1"/>
    <col min="14036" max="14036" width="8.42578125" style="5" customWidth="1"/>
    <col min="14037" max="14037" width="6" style="5" customWidth="1"/>
    <col min="14038" max="14038" width="32.42578125" style="5" customWidth="1"/>
    <col min="14039" max="14039" width="37.28515625" style="5" customWidth="1"/>
    <col min="14040" max="14040" width="26.42578125" style="5" customWidth="1"/>
    <col min="14041" max="14041" width="10.7109375" style="5" customWidth="1"/>
    <col min="14042" max="14043" width="24.28515625" style="5" customWidth="1"/>
    <col min="14044" max="14044" width="21.5703125" style="5" customWidth="1"/>
    <col min="14045" max="14045" width="19.7109375" style="5" customWidth="1"/>
    <col min="14046" max="14046" width="11" style="5" customWidth="1"/>
    <col min="14047" max="14047" width="21.85546875" style="5" customWidth="1"/>
    <col min="14048" max="14048" width="21.5703125" style="5" customWidth="1"/>
    <col min="14049" max="14049" width="24.7109375" style="5" customWidth="1"/>
    <col min="14050" max="14050" width="21.42578125" style="5" customWidth="1"/>
    <col min="14051" max="14052" width="15.28515625" style="5" customWidth="1"/>
    <col min="14053" max="14053" width="20.140625" style="5" bestFit="1" customWidth="1"/>
    <col min="14054" max="14054" width="27.85546875" style="5" bestFit="1" customWidth="1"/>
    <col min="14055" max="14055" width="17.28515625" style="5" bestFit="1" customWidth="1"/>
    <col min="14056" max="14056" width="16.42578125" style="5" customWidth="1"/>
    <col min="14057" max="14057" width="15.42578125" style="5" customWidth="1"/>
    <col min="14058" max="14058" width="17.5703125" style="5" bestFit="1" customWidth="1"/>
    <col min="14059" max="14059" width="19.140625" style="5" customWidth="1"/>
    <col min="14060" max="14288" width="9" style="5"/>
    <col min="14289" max="14289" width="6.42578125" style="5" customWidth="1"/>
    <col min="14290" max="14291" width="0" style="5" hidden="1" customWidth="1"/>
    <col min="14292" max="14292" width="8.42578125" style="5" customWidth="1"/>
    <col min="14293" max="14293" width="6" style="5" customWidth="1"/>
    <col min="14294" max="14294" width="32.42578125" style="5" customWidth="1"/>
    <col min="14295" max="14295" width="37.28515625" style="5" customWidth="1"/>
    <col min="14296" max="14296" width="26.42578125" style="5" customWidth="1"/>
    <col min="14297" max="14297" width="10.7109375" style="5" customWidth="1"/>
    <col min="14298" max="14299" width="24.28515625" style="5" customWidth="1"/>
    <col min="14300" max="14300" width="21.5703125" style="5" customWidth="1"/>
    <col min="14301" max="14301" width="19.7109375" style="5" customWidth="1"/>
    <col min="14302" max="14302" width="11" style="5" customWidth="1"/>
    <col min="14303" max="14303" width="21.85546875" style="5" customWidth="1"/>
    <col min="14304" max="14304" width="21.5703125" style="5" customWidth="1"/>
    <col min="14305" max="14305" width="24.7109375" style="5" customWidth="1"/>
    <col min="14306" max="14306" width="21.42578125" style="5" customWidth="1"/>
    <col min="14307" max="14308" width="15.28515625" style="5" customWidth="1"/>
    <col min="14309" max="14309" width="20.140625" style="5" bestFit="1" customWidth="1"/>
    <col min="14310" max="14310" width="27.85546875" style="5" bestFit="1" customWidth="1"/>
    <col min="14311" max="14311" width="17.28515625" style="5" bestFit="1" customWidth="1"/>
    <col min="14312" max="14312" width="16.42578125" style="5" customWidth="1"/>
    <col min="14313" max="14313" width="15.42578125" style="5" customWidth="1"/>
    <col min="14314" max="14314" width="17.5703125" style="5" bestFit="1" customWidth="1"/>
    <col min="14315" max="14315" width="19.140625" style="5" customWidth="1"/>
    <col min="14316" max="14544" width="9" style="5"/>
    <col min="14545" max="14545" width="6.42578125" style="5" customWidth="1"/>
    <col min="14546" max="14547" width="0" style="5" hidden="1" customWidth="1"/>
    <col min="14548" max="14548" width="8.42578125" style="5" customWidth="1"/>
    <col min="14549" max="14549" width="6" style="5" customWidth="1"/>
    <col min="14550" max="14550" width="32.42578125" style="5" customWidth="1"/>
    <col min="14551" max="14551" width="37.28515625" style="5" customWidth="1"/>
    <col min="14552" max="14552" width="26.42578125" style="5" customWidth="1"/>
    <col min="14553" max="14553" width="10.7109375" style="5" customWidth="1"/>
    <col min="14554" max="14555" width="24.28515625" style="5" customWidth="1"/>
    <col min="14556" max="14556" width="21.5703125" style="5" customWidth="1"/>
    <col min="14557" max="14557" width="19.7109375" style="5" customWidth="1"/>
    <col min="14558" max="14558" width="11" style="5" customWidth="1"/>
    <col min="14559" max="14559" width="21.85546875" style="5" customWidth="1"/>
    <col min="14560" max="14560" width="21.5703125" style="5" customWidth="1"/>
    <col min="14561" max="14561" width="24.7109375" style="5" customWidth="1"/>
    <col min="14562" max="14562" width="21.42578125" style="5" customWidth="1"/>
    <col min="14563" max="14564" width="15.28515625" style="5" customWidth="1"/>
    <col min="14565" max="14565" width="20.140625" style="5" bestFit="1" customWidth="1"/>
    <col min="14566" max="14566" width="27.85546875" style="5" bestFit="1" customWidth="1"/>
    <col min="14567" max="14567" width="17.28515625" style="5" bestFit="1" customWidth="1"/>
    <col min="14568" max="14568" width="16.42578125" style="5" customWidth="1"/>
    <col min="14569" max="14569" width="15.42578125" style="5" customWidth="1"/>
    <col min="14570" max="14570" width="17.5703125" style="5" bestFit="1" customWidth="1"/>
    <col min="14571" max="14571" width="19.140625" style="5" customWidth="1"/>
    <col min="14572" max="14800" width="9" style="5"/>
    <col min="14801" max="14801" width="6.42578125" style="5" customWidth="1"/>
    <col min="14802" max="14803" width="0" style="5" hidden="1" customWidth="1"/>
    <col min="14804" max="14804" width="8.42578125" style="5" customWidth="1"/>
    <col min="14805" max="14805" width="6" style="5" customWidth="1"/>
    <col min="14806" max="14806" width="32.42578125" style="5" customWidth="1"/>
    <col min="14807" max="14807" width="37.28515625" style="5" customWidth="1"/>
    <col min="14808" max="14808" width="26.42578125" style="5" customWidth="1"/>
    <col min="14809" max="14809" width="10.7109375" style="5" customWidth="1"/>
    <col min="14810" max="14811" width="24.28515625" style="5" customWidth="1"/>
    <col min="14812" max="14812" width="21.5703125" style="5" customWidth="1"/>
    <col min="14813" max="14813" width="19.7109375" style="5" customWidth="1"/>
    <col min="14814" max="14814" width="11" style="5" customWidth="1"/>
    <col min="14815" max="14815" width="21.85546875" style="5" customWidth="1"/>
    <col min="14816" max="14816" width="21.5703125" style="5" customWidth="1"/>
    <col min="14817" max="14817" width="24.7109375" style="5" customWidth="1"/>
    <col min="14818" max="14818" width="21.42578125" style="5" customWidth="1"/>
    <col min="14819" max="14820" width="15.28515625" style="5" customWidth="1"/>
    <col min="14821" max="14821" width="20.140625" style="5" bestFit="1" customWidth="1"/>
    <col min="14822" max="14822" width="27.85546875" style="5" bestFit="1" customWidth="1"/>
    <col min="14823" max="14823" width="17.28515625" style="5" bestFit="1" customWidth="1"/>
    <col min="14824" max="14824" width="16.42578125" style="5" customWidth="1"/>
    <col min="14825" max="14825" width="15.42578125" style="5" customWidth="1"/>
    <col min="14826" max="14826" width="17.5703125" style="5" bestFit="1" customWidth="1"/>
    <col min="14827" max="14827" width="19.140625" style="5" customWidth="1"/>
    <col min="14828" max="15056" width="9" style="5"/>
    <col min="15057" max="15057" width="6.42578125" style="5" customWidth="1"/>
    <col min="15058" max="15059" width="0" style="5" hidden="1" customWidth="1"/>
    <col min="15060" max="15060" width="8.42578125" style="5" customWidth="1"/>
    <col min="15061" max="15061" width="6" style="5" customWidth="1"/>
    <col min="15062" max="15062" width="32.42578125" style="5" customWidth="1"/>
    <col min="15063" max="15063" width="37.28515625" style="5" customWidth="1"/>
    <col min="15064" max="15064" width="26.42578125" style="5" customWidth="1"/>
    <col min="15065" max="15065" width="10.7109375" style="5" customWidth="1"/>
    <col min="15066" max="15067" width="24.28515625" style="5" customWidth="1"/>
    <col min="15068" max="15068" width="21.5703125" style="5" customWidth="1"/>
    <col min="15069" max="15069" width="19.7109375" style="5" customWidth="1"/>
    <col min="15070" max="15070" width="11" style="5" customWidth="1"/>
    <col min="15071" max="15071" width="21.85546875" style="5" customWidth="1"/>
    <col min="15072" max="15072" width="21.5703125" style="5" customWidth="1"/>
    <col min="15073" max="15073" width="24.7109375" style="5" customWidth="1"/>
    <col min="15074" max="15074" width="21.42578125" style="5" customWidth="1"/>
    <col min="15075" max="15076" width="15.28515625" style="5" customWidth="1"/>
    <col min="15077" max="15077" width="20.140625" style="5" bestFit="1" customWidth="1"/>
    <col min="15078" max="15078" width="27.85546875" style="5" bestFit="1" customWidth="1"/>
    <col min="15079" max="15079" width="17.28515625" style="5" bestFit="1" customWidth="1"/>
    <col min="15080" max="15080" width="16.42578125" style="5" customWidth="1"/>
    <col min="15081" max="15081" width="15.42578125" style="5" customWidth="1"/>
    <col min="15082" max="15082" width="17.5703125" style="5" bestFit="1" customWidth="1"/>
    <col min="15083" max="15083" width="19.140625" style="5" customWidth="1"/>
    <col min="15084" max="15312" width="9" style="5"/>
    <col min="15313" max="15313" width="6.42578125" style="5" customWidth="1"/>
    <col min="15314" max="15315" width="0" style="5" hidden="1" customWidth="1"/>
    <col min="15316" max="15316" width="8.42578125" style="5" customWidth="1"/>
    <col min="15317" max="15317" width="6" style="5" customWidth="1"/>
    <col min="15318" max="15318" width="32.42578125" style="5" customWidth="1"/>
    <col min="15319" max="15319" width="37.28515625" style="5" customWidth="1"/>
    <col min="15320" max="15320" width="26.42578125" style="5" customWidth="1"/>
    <col min="15321" max="15321" width="10.7109375" style="5" customWidth="1"/>
    <col min="15322" max="15323" width="24.28515625" style="5" customWidth="1"/>
    <col min="15324" max="15324" width="21.5703125" style="5" customWidth="1"/>
    <col min="15325" max="15325" width="19.7109375" style="5" customWidth="1"/>
    <col min="15326" max="15326" width="11" style="5" customWidth="1"/>
    <col min="15327" max="15327" width="21.85546875" style="5" customWidth="1"/>
    <col min="15328" max="15328" width="21.5703125" style="5" customWidth="1"/>
    <col min="15329" max="15329" width="24.7109375" style="5" customWidth="1"/>
    <col min="15330" max="15330" width="21.42578125" style="5" customWidth="1"/>
    <col min="15331" max="15332" width="15.28515625" style="5" customWidth="1"/>
    <col min="15333" max="15333" width="20.140625" style="5" bestFit="1" customWidth="1"/>
    <col min="15334" max="15334" width="27.85546875" style="5" bestFit="1" customWidth="1"/>
    <col min="15335" max="15335" width="17.28515625" style="5" bestFit="1" customWidth="1"/>
    <col min="15336" max="15336" width="16.42578125" style="5" customWidth="1"/>
    <col min="15337" max="15337" width="15.42578125" style="5" customWidth="1"/>
    <col min="15338" max="15338" width="17.5703125" style="5" bestFit="1" customWidth="1"/>
    <col min="15339" max="15339" width="19.140625" style="5" customWidth="1"/>
    <col min="15340" max="15568" width="9" style="5"/>
    <col min="15569" max="15569" width="6.42578125" style="5" customWidth="1"/>
    <col min="15570" max="15571" width="0" style="5" hidden="1" customWidth="1"/>
    <col min="15572" max="15572" width="8.42578125" style="5" customWidth="1"/>
    <col min="15573" max="15573" width="6" style="5" customWidth="1"/>
    <col min="15574" max="15574" width="32.42578125" style="5" customWidth="1"/>
    <col min="15575" max="15575" width="37.28515625" style="5" customWidth="1"/>
    <col min="15576" max="15576" width="26.42578125" style="5" customWidth="1"/>
    <col min="15577" max="15577" width="10.7109375" style="5" customWidth="1"/>
    <col min="15578" max="15579" width="24.28515625" style="5" customWidth="1"/>
    <col min="15580" max="15580" width="21.5703125" style="5" customWidth="1"/>
    <col min="15581" max="15581" width="19.7109375" style="5" customWidth="1"/>
    <col min="15582" max="15582" width="11" style="5" customWidth="1"/>
    <col min="15583" max="15583" width="21.85546875" style="5" customWidth="1"/>
    <col min="15584" max="15584" width="21.5703125" style="5" customWidth="1"/>
    <col min="15585" max="15585" width="24.7109375" style="5" customWidth="1"/>
    <col min="15586" max="15586" width="21.42578125" style="5" customWidth="1"/>
    <col min="15587" max="15588" width="15.28515625" style="5" customWidth="1"/>
    <col min="15589" max="15589" width="20.140625" style="5" bestFit="1" customWidth="1"/>
    <col min="15590" max="15590" width="27.85546875" style="5" bestFit="1" customWidth="1"/>
    <col min="15591" max="15591" width="17.28515625" style="5" bestFit="1" customWidth="1"/>
    <col min="15592" max="15592" width="16.42578125" style="5" customWidth="1"/>
    <col min="15593" max="15593" width="15.42578125" style="5" customWidth="1"/>
    <col min="15594" max="15594" width="17.5703125" style="5" bestFit="1" customWidth="1"/>
    <col min="15595" max="15595" width="19.140625" style="5" customWidth="1"/>
    <col min="15596" max="15824" width="9" style="5"/>
    <col min="15825" max="15825" width="6.42578125" style="5" customWidth="1"/>
    <col min="15826" max="15827" width="0" style="5" hidden="1" customWidth="1"/>
    <col min="15828" max="15828" width="8.42578125" style="5" customWidth="1"/>
    <col min="15829" max="15829" width="6" style="5" customWidth="1"/>
    <col min="15830" max="15830" width="32.42578125" style="5" customWidth="1"/>
    <col min="15831" max="15831" width="37.28515625" style="5" customWidth="1"/>
    <col min="15832" max="15832" width="26.42578125" style="5" customWidth="1"/>
    <col min="15833" max="15833" width="10.7109375" style="5" customWidth="1"/>
    <col min="15834" max="15835" width="24.28515625" style="5" customWidth="1"/>
    <col min="15836" max="15836" width="21.5703125" style="5" customWidth="1"/>
    <col min="15837" max="15837" width="19.7109375" style="5" customWidth="1"/>
    <col min="15838" max="15838" width="11" style="5" customWidth="1"/>
    <col min="15839" max="15839" width="21.85546875" style="5" customWidth="1"/>
    <col min="15840" max="15840" width="21.5703125" style="5" customWidth="1"/>
    <col min="15841" max="15841" width="24.7109375" style="5" customWidth="1"/>
    <col min="15842" max="15842" width="21.42578125" style="5" customWidth="1"/>
    <col min="15843" max="15844" width="15.28515625" style="5" customWidth="1"/>
    <col min="15845" max="15845" width="20.140625" style="5" bestFit="1" customWidth="1"/>
    <col min="15846" max="15846" width="27.85546875" style="5" bestFit="1" customWidth="1"/>
    <col min="15847" max="15847" width="17.28515625" style="5" bestFit="1" customWidth="1"/>
    <col min="15848" max="15848" width="16.42578125" style="5" customWidth="1"/>
    <col min="15849" max="15849" width="15.42578125" style="5" customWidth="1"/>
    <col min="15850" max="15850" width="17.5703125" style="5" bestFit="1" customWidth="1"/>
    <col min="15851" max="15851" width="19.140625" style="5" customWidth="1"/>
    <col min="15852" max="16080" width="9" style="5"/>
    <col min="16081" max="16081" width="6.42578125" style="5" customWidth="1"/>
    <col min="16082" max="16083" width="0" style="5" hidden="1" customWidth="1"/>
    <col min="16084" max="16084" width="8.42578125" style="5" customWidth="1"/>
    <col min="16085" max="16085" width="6" style="5" customWidth="1"/>
    <col min="16086" max="16086" width="32.42578125" style="5" customWidth="1"/>
    <col min="16087" max="16087" width="37.28515625" style="5" customWidth="1"/>
    <col min="16088" max="16088" width="26.42578125" style="5" customWidth="1"/>
    <col min="16089" max="16089" width="10.7109375" style="5" customWidth="1"/>
    <col min="16090" max="16091" width="24.28515625" style="5" customWidth="1"/>
    <col min="16092" max="16092" width="21.5703125" style="5" customWidth="1"/>
    <col min="16093" max="16093" width="19.7109375" style="5" customWidth="1"/>
    <col min="16094" max="16094" width="11" style="5" customWidth="1"/>
    <col min="16095" max="16095" width="21.85546875" style="5" customWidth="1"/>
    <col min="16096" max="16096" width="21.5703125" style="5" customWidth="1"/>
    <col min="16097" max="16097" width="24.7109375" style="5" customWidth="1"/>
    <col min="16098" max="16098" width="21.42578125" style="5" customWidth="1"/>
    <col min="16099" max="16100" width="15.28515625" style="5" customWidth="1"/>
    <col min="16101" max="16101" width="20.140625" style="5" bestFit="1" customWidth="1"/>
    <col min="16102" max="16102" width="27.85546875" style="5" bestFit="1" customWidth="1"/>
    <col min="16103" max="16103" width="17.28515625" style="5" bestFit="1" customWidth="1"/>
    <col min="16104" max="16104" width="16.42578125" style="5" customWidth="1"/>
    <col min="16105" max="16105" width="15.42578125" style="5" customWidth="1"/>
    <col min="16106" max="16106" width="17.5703125" style="5" bestFit="1" customWidth="1"/>
    <col min="16107" max="16107" width="19.140625" style="5" customWidth="1"/>
    <col min="16108" max="16381" width="9" style="5"/>
    <col min="16382" max="16384" width="9" style="5" customWidth="1"/>
  </cols>
  <sheetData>
    <row r="2" spans="1:55" s="100" customFormat="1" ht="84.75" customHeight="1">
      <c r="A2" s="98"/>
      <c r="B2" s="94"/>
      <c r="C2" s="94"/>
      <c r="D2" s="299" t="s">
        <v>362</v>
      </c>
      <c r="E2" s="299"/>
      <c r="F2" s="299"/>
      <c r="G2" s="299"/>
      <c r="H2" s="299"/>
      <c r="I2" s="299"/>
      <c r="J2" s="299"/>
      <c r="K2" s="299"/>
      <c r="L2" s="299"/>
      <c r="M2" s="299"/>
      <c r="N2" s="299"/>
      <c r="O2" s="299"/>
      <c r="P2" s="299"/>
      <c r="Q2" s="299"/>
      <c r="R2" s="299"/>
      <c r="S2" s="299"/>
      <c r="T2" s="299"/>
      <c r="U2" s="299"/>
      <c r="V2" s="299"/>
      <c r="W2" s="299"/>
      <c r="X2" s="299"/>
      <c r="Y2" s="99"/>
      <c r="Z2" s="99"/>
      <c r="AA2" s="99"/>
      <c r="AB2" s="99"/>
      <c r="AC2" s="99"/>
      <c r="AD2" s="98"/>
      <c r="AE2" s="98"/>
      <c r="AF2" s="98"/>
      <c r="AG2" s="98"/>
      <c r="AH2" s="98"/>
      <c r="AI2" s="98"/>
      <c r="AJ2" s="98"/>
      <c r="AK2" s="98"/>
      <c r="AL2" s="98"/>
      <c r="AM2" s="98"/>
      <c r="AN2" s="98"/>
      <c r="AO2" s="98"/>
      <c r="AP2" s="98"/>
      <c r="AQ2" s="98"/>
      <c r="AR2" s="98"/>
      <c r="AS2" s="98"/>
      <c r="AT2" s="98"/>
      <c r="AU2" s="98"/>
      <c r="AV2" s="98"/>
      <c r="AW2" s="98"/>
      <c r="AX2" s="98"/>
      <c r="AY2" s="98"/>
      <c r="AZ2" s="98"/>
      <c r="BA2" s="98"/>
      <c r="BB2" s="98"/>
      <c r="BC2" s="98"/>
    </row>
    <row r="3" spans="1:55" s="103" customFormat="1" ht="141.75" customHeight="1">
      <c r="A3" s="101"/>
      <c r="B3" s="102"/>
      <c r="C3" s="114"/>
      <c r="D3" s="202" t="s">
        <v>0</v>
      </c>
      <c r="E3" s="203" t="s">
        <v>1</v>
      </c>
      <c r="F3" s="204" t="s">
        <v>2</v>
      </c>
      <c r="G3" s="204" t="s">
        <v>3</v>
      </c>
      <c r="H3" s="205" t="s">
        <v>4</v>
      </c>
      <c r="I3" s="206" t="s">
        <v>363</v>
      </c>
      <c r="J3" s="206" t="s">
        <v>364</v>
      </c>
      <c r="K3" s="206" t="s">
        <v>5</v>
      </c>
      <c r="L3" s="206" t="s">
        <v>6</v>
      </c>
      <c r="M3" s="206" t="s">
        <v>7</v>
      </c>
      <c r="N3" s="206" t="s">
        <v>8</v>
      </c>
      <c r="O3" s="207" t="s">
        <v>9</v>
      </c>
      <c r="P3" s="208" t="s">
        <v>10</v>
      </c>
      <c r="Q3" s="208" t="s">
        <v>174</v>
      </c>
      <c r="R3" s="209" t="s">
        <v>11</v>
      </c>
      <c r="S3" s="209" t="s">
        <v>12</v>
      </c>
      <c r="T3" s="209" t="s">
        <v>13</v>
      </c>
      <c r="U3" s="209" t="s">
        <v>14</v>
      </c>
      <c r="V3" s="209" t="s">
        <v>15</v>
      </c>
      <c r="W3" s="209" t="s">
        <v>16</v>
      </c>
      <c r="X3" s="209" t="s">
        <v>17</v>
      </c>
      <c r="Y3" s="99"/>
      <c r="Z3" s="99"/>
      <c r="AA3" s="99"/>
      <c r="AB3" s="99"/>
      <c r="AC3" s="99"/>
      <c r="AD3" s="101"/>
      <c r="AE3" s="101"/>
      <c r="AF3" s="101"/>
      <c r="AG3" s="101"/>
      <c r="AH3" s="101"/>
      <c r="AI3" s="101"/>
      <c r="AJ3" s="101"/>
      <c r="AK3" s="101"/>
      <c r="AL3" s="101"/>
      <c r="AM3" s="101"/>
      <c r="AN3" s="101"/>
      <c r="AO3" s="101"/>
      <c r="AP3" s="101"/>
      <c r="AQ3" s="101"/>
      <c r="AR3" s="101"/>
      <c r="AS3" s="101"/>
      <c r="AT3" s="101"/>
      <c r="AU3" s="101"/>
      <c r="AV3" s="101"/>
      <c r="AW3" s="101"/>
      <c r="AX3" s="101"/>
      <c r="AY3" s="101"/>
      <c r="AZ3" s="101"/>
      <c r="BA3" s="101"/>
      <c r="BB3" s="101"/>
      <c r="BC3" s="101"/>
    </row>
    <row r="4" spans="1:55" s="105" customFormat="1" ht="62.25" customHeight="1">
      <c r="A4" s="93"/>
      <c r="B4" s="94"/>
      <c r="C4" s="94"/>
      <c r="D4" s="210">
        <v>1</v>
      </c>
      <c r="E4" s="211" t="s">
        <v>18</v>
      </c>
      <c r="F4" s="212" t="s">
        <v>19</v>
      </c>
      <c r="G4" s="213" t="s">
        <v>20</v>
      </c>
      <c r="H4" s="214">
        <v>20</v>
      </c>
      <c r="I4" s="215">
        <v>2136412.0431189998</v>
      </c>
      <c r="J4" s="215">
        <v>1945992.8682639999</v>
      </c>
      <c r="K4" s="216" t="s">
        <v>365</v>
      </c>
      <c r="L4" s="216">
        <v>81</v>
      </c>
      <c r="M4" s="215">
        <v>1936201</v>
      </c>
      <c r="N4" s="217">
        <v>4000000</v>
      </c>
      <c r="O4" s="218">
        <v>1005057</v>
      </c>
      <c r="P4" s="219">
        <v>1.9889988660901425</v>
      </c>
      <c r="Q4" s="219">
        <v>5.733473747914684</v>
      </c>
      <c r="R4" s="219">
        <v>22.605063848042754</v>
      </c>
      <c r="S4" s="219">
        <v>128.18600000000001</v>
      </c>
      <c r="T4" s="220">
        <v>2562</v>
      </c>
      <c r="U4" s="221">
        <v>81</v>
      </c>
      <c r="V4" s="220">
        <v>29</v>
      </c>
      <c r="W4" s="222">
        <v>19</v>
      </c>
      <c r="X4" s="220">
        <v>2591</v>
      </c>
      <c r="Y4" s="104"/>
      <c r="Z4" s="104"/>
      <c r="AA4" s="104"/>
      <c r="AB4" s="104"/>
      <c r="AC4" s="97"/>
      <c r="AD4" s="93"/>
      <c r="AE4" s="93"/>
      <c r="AF4" s="93"/>
      <c r="AG4" s="93"/>
      <c r="AH4" s="93"/>
      <c r="AI4" s="93"/>
      <c r="AJ4" s="93"/>
      <c r="AK4" s="93"/>
      <c r="AL4" s="93"/>
      <c r="AM4" s="93"/>
      <c r="AN4" s="93"/>
      <c r="AO4" s="93"/>
      <c r="AP4" s="93"/>
      <c r="AQ4" s="93"/>
      <c r="AR4" s="93"/>
      <c r="AS4" s="93"/>
      <c r="AT4" s="93"/>
      <c r="AU4" s="93"/>
      <c r="AV4" s="93"/>
      <c r="AW4" s="93"/>
      <c r="AX4" s="93"/>
      <c r="AY4" s="93"/>
      <c r="AZ4" s="93"/>
      <c r="BA4" s="93"/>
      <c r="BB4" s="93"/>
      <c r="BC4" s="93"/>
    </row>
    <row r="5" spans="1:55" s="93" customFormat="1" ht="62.25" customHeight="1">
      <c r="B5" s="94"/>
      <c r="C5" s="94"/>
      <c r="D5" s="223">
        <v>2</v>
      </c>
      <c r="E5" s="224" t="s">
        <v>31</v>
      </c>
      <c r="F5" s="225" t="s">
        <v>25</v>
      </c>
      <c r="G5" s="226" t="s">
        <v>20</v>
      </c>
      <c r="H5" s="227">
        <v>19</v>
      </c>
      <c r="I5" s="228">
        <v>971861.17399399995</v>
      </c>
      <c r="J5" s="228">
        <v>871013.87217700004</v>
      </c>
      <c r="K5" s="229" t="s">
        <v>366</v>
      </c>
      <c r="L5" s="229">
        <v>63</v>
      </c>
      <c r="M5" s="228">
        <v>821412</v>
      </c>
      <c r="N5" s="230">
        <v>1000000</v>
      </c>
      <c r="O5" s="231">
        <v>1060386</v>
      </c>
      <c r="P5" s="232">
        <v>1.504749117591198</v>
      </c>
      <c r="Q5" s="232">
        <v>6.498153376784412</v>
      </c>
      <c r="R5" s="232">
        <v>13.41085617154619</v>
      </c>
      <c r="S5" s="232">
        <v>182.75479999999999</v>
      </c>
      <c r="T5" s="233">
        <v>606</v>
      </c>
      <c r="U5" s="234">
        <v>68</v>
      </c>
      <c r="V5" s="233">
        <v>22</v>
      </c>
      <c r="W5" s="235">
        <v>32</v>
      </c>
      <c r="X5" s="233">
        <v>628</v>
      </c>
      <c r="Y5" s="104"/>
      <c r="Z5" s="104"/>
      <c r="AA5" s="104"/>
      <c r="AB5" s="104"/>
      <c r="AC5" s="97"/>
    </row>
    <row r="6" spans="1:55" s="105" customFormat="1" ht="62.25" customHeight="1">
      <c r="A6" s="93"/>
      <c r="B6" s="94"/>
      <c r="C6" s="94"/>
      <c r="D6" s="210">
        <v>3</v>
      </c>
      <c r="E6" s="211" t="s">
        <v>24</v>
      </c>
      <c r="F6" s="212" t="s">
        <v>25</v>
      </c>
      <c r="G6" s="213" t="s">
        <v>20</v>
      </c>
      <c r="H6" s="214">
        <v>20</v>
      </c>
      <c r="I6" s="215">
        <v>337744.01900799997</v>
      </c>
      <c r="J6" s="215">
        <v>318353.95625599998</v>
      </c>
      <c r="K6" s="216" t="s">
        <v>367</v>
      </c>
      <c r="L6" s="216">
        <v>51</v>
      </c>
      <c r="M6" s="215">
        <v>309195</v>
      </c>
      <c r="N6" s="217">
        <v>2000000</v>
      </c>
      <c r="O6" s="218">
        <v>1029622</v>
      </c>
      <c r="P6" s="219">
        <v>0.18887183863475146</v>
      </c>
      <c r="Q6" s="219">
        <v>4.2726443106332317</v>
      </c>
      <c r="R6" s="219">
        <v>20.59251193779394</v>
      </c>
      <c r="S6" s="219">
        <v>85.032700000000006</v>
      </c>
      <c r="T6" s="220">
        <v>1042</v>
      </c>
      <c r="U6" s="221">
        <v>85</v>
      </c>
      <c r="V6" s="220">
        <v>8</v>
      </c>
      <c r="W6" s="222">
        <v>15</v>
      </c>
      <c r="X6" s="220">
        <v>1050</v>
      </c>
      <c r="Y6" s="104"/>
      <c r="Z6" s="104"/>
      <c r="AA6" s="104"/>
      <c r="AB6" s="104"/>
      <c r="AC6" s="97"/>
      <c r="AD6" s="93"/>
      <c r="AE6" s="93"/>
      <c r="AF6" s="93"/>
      <c r="AG6" s="93"/>
      <c r="AH6" s="93"/>
      <c r="AI6" s="93"/>
      <c r="AJ6" s="93"/>
      <c r="AK6" s="93"/>
      <c r="AL6" s="93"/>
      <c r="AM6" s="93"/>
      <c r="AN6" s="93"/>
      <c r="AO6" s="93"/>
      <c r="AP6" s="93"/>
      <c r="AQ6" s="93"/>
      <c r="AR6" s="93"/>
      <c r="AS6" s="93"/>
      <c r="AT6" s="93"/>
      <c r="AU6" s="93"/>
      <c r="AV6" s="93"/>
      <c r="AW6" s="93"/>
      <c r="AX6" s="93"/>
      <c r="AY6" s="93"/>
      <c r="AZ6" s="93"/>
      <c r="BA6" s="93"/>
      <c r="BB6" s="93"/>
      <c r="BC6" s="93"/>
    </row>
    <row r="7" spans="1:55" s="93" customFormat="1" ht="62.25" customHeight="1">
      <c r="B7" s="94"/>
      <c r="C7" s="94"/>
      <c r="D7" s="223">
        <v>4</v>
      </c>
      <c r="E7" s="224" t="s">
        <v>26</v>
      </c>
      <c r="F7" s="225" t="s">
        <v>25</v>
      </c>
      <c r="G7" s="226" t="s">
        <v>20</v>
      </c>
      <c r="H7" s="236">
        <v>20</v>
      </c>
      <c r="I7" s="228">
        <v>1070138.5644360001</v>
      </c>
      <c r="J7" s="228">
        <v>1047267.616594</v>
      </c>
      <c r="K7" s="227" t="s">
        <v>368</v>
      </c>
      <c r="L7" s="227">
        <v>49</v>
      </c>
      <c r="M7" s="228">
        <v>988055</v>
      </c>
      <c r="N7" s="237">
        <v>2000000</v>
      </c>
      <c r="O7" s="231">
        <v>1059928</v>
      </c>
      <c r="P7" s="232">
        <v>2.0760435893661274E-2</v>
      </c>
      <c r="Q7" s="232">
        <v>4.3387377979991983</v>
      </c>
      <c r="R7" s="232">
        <v>25.111535638419397</v>
      </c>
      <c r="S7" s="232">
        <v>85.446699999999993</v>
      </c>
      <c r="T7" s="233">
        <v>793</v>
      </c>
      <c r="U7" s="234">
        <v>53</v>
      </c>
      <c r="V7" s="233">
        <v>33</v>
      </c>
      <c r="W7" s="235">
        <v>47</v>
      </c>
      <c r="X7" s="233">
        <v>826</v>
      </c>
      <c r="Y7" s="104"/>
      <c r="Z7" s="104"/>
      <c r="AA7" s="104"/>
      <c r="AB7" s="104"/>
      <c r="AC7" s="97"/>
    </row>
    <row r="8" spans="1:55" s="105" customFormat="1" ht="62.25" customHeight="1">
      <c r="A8" s="93"/>
      <c r="B8" s="94"/>
      <c r="C8" s="94"/>
      <c r="D8" s="210">
        <v>5</v>
      </c>
      <c r="E8" s="211" t="s">
        <v>27</v>
      </c>
      <c r="F8" s="212" t="s">
        <v>22</v>
      </c>
      <c r="G8" s="213" t="s">
        <v>20</v>
      </c>
      <c r="H8" s="214">
        <v>20</v>
      </c>
      <c r="I8" s="215">
        <v>156026.888175</v>
      </c>
      <c r="J8" s="215">
        <v>143378.29738</v>
      </c>
      <c r="K8" s="216" t="s">
        <v>369</v>
      </c>
      <c r="L8" s="216">
        <v>46</v>
      </c>
      <c r="M8" s="215">
        <v>147470</v>
      </c>
      <c r="N8" s="217">
        <v>1000000</v>
      </c>
      <c r="O8" s="218">
        <v>972254</v>
      </c>
      <c r="P8" s="219">
        <v>-2.7746</v>
      </c>
      <c r="Q8" s="219">
        <v>1.3042762244144794</v>
      </c>
      <c r="R8" s="219">
        <v>22.687056628783232</v>
      </c>
      <c r="S8" s="219">
        <v>81.180399999999992</v>
      </c>
      <c r="T8" s="220">
        <v>120</v>
      </c>
      <c r="U8" s="221">
        <v>32</v>
      </c>
      <c r="V8" s="220">
        <v>8</v>
      </c>
      <c r="W8" s="221">
        <v>68</v>
      </c>
      <c r="X8" s="220">
        <v>128</v>
      </c>
      <c r="Y8" s="104"/>
      <c r="Z8" s="104"/>
      <c r="AA8" s="104"/>
      <c r="AB8" s="104"/>
      <c r="AC8" s="97"/>
      <c r="AD8" s="93"/>
      <c r="AE8" s="93"/>
      <c r="AF8" s="93"/>
      <c r="AG8" s="93"/>
      <c r="AH8" s="93"/>
      <c r="AI8" s="93"/>
      <c r="AJ8" s="93"/>
      <c r="AK8" s="93"/>
      <c r="AL8" s="93"/>
      <c r="AM8" s="93"/>
      <c r="AN8" s="93"/>
      <c r="AO8" s="93"/>
      <c r="AP8" s="93"/>
      <c r="AQ8" s="93"/>
      <c r="AR8" s="93"/>
      <c r="AS8" s="93"/>
      <c r="AT8" s="93"/>
      <c r="AU8" s="93"/>
      <c r="AV8" s="93"/>
      <c r="AW8" s="93"/>
      <c r="AX8" s="93"/>
      <c r="AY8" s="93"/>
      <c r="AZ8" s="93"/>
      <c r="BA8" s="93"/>
      <c r="BB8" s="93"/>
      <c r="BC8" s="93"/>
    </row>
    <row r="9" spans="1:55" s="93" customFormat="1" ht="62.25" customHeight="1">
      <c r="B9" s="94"/>
      <c r="C9" s="94"/>
      <c r="D9" s="223">
        <v>6</v>
      </c>
      <c r="E9" s="224" t="s">
        <v>28</v>
      </c>
      <c r="F9" s="225" t="s">
        <v>29</v>
      </c>
      <c r="G9" s="226" t="s">
        <v>23</v>
      </c>
      <c r="H9" s="236">
        <v>20</v>
      </c>
      <c r="I9" s="228">
        <v>17205849.694534</v>
      </c>
      <c r="J9" s="228">
        <v>15971158.847991001</v>
      </c>
      <c r="K9" s="228" t="s">
        <v>370</v>
      </c>
      <c r="L9" s="228">
        <v>37</v>
      </c>
      <c r="M9" s="228">
        <v>15771978</v>
      </c>
      <c r="N9" s="237" t="s">
        <v>371</v>
      </c>
      <c r="O9" s="231">
        <v>1012629</v>
      </c>
      <c r="P9" s="232">
        <v>1.2083487000506727</v>
      </c>
      <c r="Q9" s="232">
        <v>4.2072743675882291</v>
      </c>
      <c r="R9" s="232">
        <v>21.5927833283517</v>
      </c>
      <c r="S9" s="232">
        <v>62.068599999999996</v>
      </c>
      <c r="T9" s="233">
        <v>37070</v>
      </c>
      <c r="U9" s="234">
        <v>76</v>
      </c>
      <c r="V9" s="233">
        <v>293</v>
      </c>
      <c r="W9" s="235">
        <v>24</v>
      </c>
      <c r="X9" s="233">
        <v>37363</v>
      </c>
      <c r="Y9" s="104"/>
      <c r="Z9" s="104"/>
      <c r="AA9" s="104"/>
      <c r="AB9" s="104"/>
      <c r="AC9" s="97"/>
    </row>
    <row r="10" spans="1:55" s="105" customFormat="1" ht="62.25" customHeight="1">
      <c r="A10" s="93"/>
      <c r="B10" s="94"/>
      <c r="C10" s="94"/>
      <c r="D10" s="210">
        <v>7</v>
      </c>
      <c r="E10" s="211" t="s">
        <v>30</v>
      </c>
      <c r="F10" s="212" t="s">
        <v>19</v>
      </c>
      <c r="G10" s="213" t="s">
        <v>23</v>
      </c>
      <c r="H10" s="214">
        <v>20</v>
      </c>
      <c r="I10" s="215">
        <v>794170.78882100002</v>
      </c>
      <c r="J10" s="215">
        <v>787032.07484300004</v>
      </c>
      <c r="K10" s="216" t="s">
        <v>372</v>
      </c>
      <c r="L10" s="216">
        <v>37</v>
      </c>
      <c r="M10" s="215">
        <v>771723</v>
      </c>
      <c r="N10" s="217">
        <v>2000000</v>
      </c>
      <c r="O10" s="218">
        <v>1000000</v>
      </c>
      <c r="P10" s="219">
        <v>1.9838000000000002</v>
      </c>
      <c r="Q10" s="219">
        <v>5.7186000000000003</v>
      </c>
      <c r="R10" s="219">
        <v>22.41808233654525</v>
      </c>
      <c r="S10" s="219">
        <v>64.266400000000004</v>
      </c>
      <c r="T10" s="220">
        <v>1124</v>
      </c>
      <c r="U10" s="221">
        <v>93</v>
      </c>
      <c r="V10" s="220">
        <v>6</v>
      </c>
      <c r="W10" s="222">
        <v>7</v>
      </c>
      <c r="X10" s="220">
        <v>1130</v>
      </c>
      <c r="Y10" s="104"/>
      <c r="Z10" s="104"/>
      <c r="AA10" s="104"/>
      <c r="AB10" s="104"/>
      <c r="AC10" s="97"/>
      <c r="AD10" s="93"/>
      <c r="AE10" s="93"/>
      <c r="AF10" s="93"/>
      <c r="AG10" s="93"/>
      <c r="AH10" s="93"/>
      <c r="AI10" s="93"/>
      <c r="AJ10" s="93"/>
      <c r="AK10" s="93"/>
      <c r="AL10" s="93"/>
      <c r="AM10" s="93"/>
      <c r="AN10" s="93"/>
      <c r="AO10" s="93"/>
      <c r="AP10" s="93"/>
      <c r="AQ10" s="93"/>
      <c r="AR10" s="93"/>
      <c r="AS10" s="93"/>
      <c r="AT10" s="93"/>
      <c r="AU10" s="93"/>
      <c r="AV10" s="93"/>
      <c r="AW10" s="93"/>
      <c r="AX10" s="93"/>
      <c r="AY10" s="93"/>
      <c r="AZ10" s="93"/>
      <c r="BA10" s="93"/>
      <c r="BB10" s="93"/>
      <c r="BC10" s="93"/>
    </row>
    <row r="11" spans="1:55" s="107" customFormat="1" ht="62.25" customHeight="1">
      <c r="A11" s="93"/>
      <c r="B11" s="94"/>
      <c r="C11" s="94"/>
      <c r="D11" s="223">
        <v>8</v>
      </c>
      <c r="E11" s="224" t="s">
        <v>50</v>
      </c>
      <c r="F11" s="225" t="s">
        <v>42</v>
      </c>
      <c r="G11" s="226" t="s">
        <v>23</v>
      </c>
      <c r="H11" s="227">
        <v>20</v>
      </c>
      <c r="I11" s="228">
        <v>63866.868306999997</v>
      </c>
      <c r="J11" s="228">
        <v>62183.214505000004</v>
      </c>
      <c r="K11" s="229" t="s">
        <v>373</v>
      </c>
      <c r="L11" s="229">
        <v>33</v>
      </c>
      <c r="M11" s="228">
        <v>61360</v>
      </c>
      <c r="N11" s="230">
        <v>500000</v>
      </c>
      <c r="O11" s="231">
        <v>1013416</v>
      </c>
      <c r="P11" s="232">
        <v>1.3416000000000001</v>
      </c>
      <c r="Q11" s="232">
        <v>4.7695474343731163</v>
      </c>
      <c r="R11" s="232">
        <v>47.699977966582317</v>
      </c>
      <c r="S11" s="232">
        <v>102.6777</v>
      </c>
      <c r="T11" s="233">
        <v>163</v>
      </c>
      <c r="U11" s="234">
        <v>37</v>
      </c>
      <c r="V11" s="233">
        <v>3</v>
      </c>
      <c r="W11" s="235">
        <v>63</v>
      </c>
      <c r="X11" s="233">
        <v>166</v>
      </c>
      <c r="Y11" s="104"/>
      <c r="Z11" s="104"/>
      <c r="AA11" s="104"/>
      <c r="AB11" s="104"/>
      <c r="AC11" s="97"/>
      <c r="AD11" s="93"/>
      <c r="AE11" s="93"/>
      <c r="AF11" s="93"/>
      <c r="AG11" s="93"/>
      <c r="AH11" s="93"/>
      <c r="AI11" s="93"/>
      <c r="AJ11" s="93"/>
      <c r="AK11" s="93"/>
      <c r="AL11" s="93"/>
      <c r="AM11" s="93"/>
      <c r="AN11" s="93"/>
      <c r="AO11" s="93"/>
      <c r="AP11" s="93"/>
      <c r="AQ11" s="93"/>
      <c r="AR11" s="93"/>
      <c r="AS11" s="93"/>
      <c r="AT11" s="93"/>
      <c r="AU11" s="93"/>
      <c r="AV11" s="93"/>
      <c r="AW11" s="93"/>
      <c r="AX11" s="93"/>
      <c r="AY11" s="93"/>
      <c r="AZ11" s="93"/>
      <c r="BA11" s="93"/>
      <c r="BB11" s="93"/>
      <c r="BC11" s="93"/>
    </row>
    <row r="12" spans="1:55" s="105" customFormat="1" ht="62.25" customHeight="1">
      <c r="A12" s="93"/>
      <c r="B12" s="94"/>
      <c r="C12" s="94"/>
      <c r="D12" s="210">
        <v>9</v>
      </c>
      <c r="E12" s="211" t="s">
        <v>34</v>
      </c>
      <c r="F12" s="212" t="s">
        <v>25</v>
      </c>
      <c r="G12" s="213" t="s">
        <v>23</v>
      </c>
      <c r="H12" s="214">
        <v>20</v>
      </c>
      <c r="I12" s="215">
        <v>59124.868661</v>
      </c>
      <c r="J12" s="215">
        <v>59507.059402999999</v>
      </c>
      <c r="K12" s="216" t="s">
        <v>374</v>
      </c>
      <c r="L12" s="216">
        <v>32</v>
      </c>
      <c r="M12" s="215">
        <v>57907</v>
      </c>
      <c r="N12" s="217">
        <v>200000</v>
      </c>
      <c r="O12" s="218">
        <v>1027631</v>
      </c>
      <c r="P12" s="219">
        <v>0.64640544704323377</v>
      </c>
      <c r="Q12" s="219">
        <v>1.4649897797067102</v>
      </c>
      <c r="R12" s="219">
        <v>17.349186842277369</v>
      </c>
      <c r="S12" s="219">
        <v>56.882600000000004</v>
      </c>
      <c r="T12" s="220">
        <v>4</v>
      </c>
      <c r="U12" s="221">
        <v>0</v>
      </c>
      <c r="V12" s="220">
        <v>6</v>
      </c>
      <c r="W12" s="222">
        <v>100</v>
      </c>
      <c r="X12" s="220">
        <v>10</v>
      </c>
      <c r="Y12" s="108"/>
      <c r="Z12" s="108"/>
      <c r="AA12" s="109"/>
      <c r="AB12" s="109"/>
      <c r="AC12" s="97"/>
      <c r="AD12" s="93"/>
      <c r="AE12" s="93"/>
      <c r="AF12" s="93"/>
      <c r="AG12" s="93"/>
      <c r="AH12" s="93"/>
      <c r="AI12" s="93"/>
      <c r="AJ12" s="93"/>
      <c r="AK12" s="93"/>
      <c r="AL12" s="93"/>
      <c r="AM12" s="93"/>
      <c r="AN12" s="93"/>
      <c r="AO12" s="93"/>
      <c r="AP12" s="93"/>
      <c r="AQ12" s="93"/>
      <c r="AR12" s="93"/>
      <c r="AS12" s="93"/>
      <c r="AT12" s="93"/>
      <c r="AU12" s="93"/>
      <c r="AV12" s="93"/>
      <c r="AW12" s="93"/>
      <c r="AX12" s="93"/>
      <c r="AY12" s="93"/>
      <c r="AZ12" s="93"/>
      <c r="BA12" s="93"/>
      <c r="BB12" s="93"/>
      <c r="BC12" s="93"/>
    </row>
    <row r="13" spans="1:55" s="93" customFormat="1" ht="62.25" customHeight="1">
      <c r="B13" s="94"/>
      <c r="C13" s="94"/>
      <c r="D13" s="223">
        <v>10</v>
      </c>
      <c r="E13" s="224" t="s">
        <v>65</v>
      </c>
      <c r="F13" s="225" t="s">
        <v>66</v>
      </c>
      <c r="G13" s="226" t="s">
        <v>23</v>
      </c>
      <c r="H13" s="227">
        <v>20</v>
      </c>
      <c r="I13" s="228">
        <v>337746.96633600001</v>
      </c>
      <c r="J13" s="228">
        <v>335392.87697300001</v>
      </c>
      <c r="K13" s="229" t="s">
        <v>375</v>
      </c>
      <c r="L13" s="229">
        <v>32</v>
      </c>
      <c r="M13" s="228">
        <v>362621</v>
      </c>
      <c r="N13" s="230">
        <v>500000</v>
      </c>
      <c r="O13" s="231">
        <v>924913</v>
      </c>
      <c r="P13" s="232">
        <v>-0.54720312429435636</v>
      </c>
      <c r="Q13" s="232">
        <v>-3.5679060485813241</v>
      </c>
      <c r="R13" s="232">
        <v>22.594608667981312</v>
      </c>
      <c r="S13" s="232">
        <v>53.682300000000005</v>
      </c>
      <c r="T13" s="233">
        <v>21828</v>
      </c>
      <c r="U13" s="234">
        <v>89</v>
      </c>
      <c r="V13" s="233">
        <v>8</v>
      </c>
      <c r="W13" s="234">
        <v>11</v>
      </c>
      <c r="X13" s="233">
        <v>21836</v>
      </c>
      <c r="Y13" s="104"/>
      <c r="Z13" s="104"/>
      <c r="AA13" s="104"/>
      <c r="AB13" s="104"/>
      <c r="AC13" s="97"/>
    </row>
    <row r="14" spans="1:55" s="105" customFormat="1" ht="62.25" customHeight="1">
      <c r="A14" s="93"/>
      <c r="B14" s="94"/>
      <c r="C14" s="94"/>
      <c r="D14" s="210">
        <v>11</v>
      </c>
      <c r="E14" s="211" t="s">
        <v>35</v>
      </c>
      <c r="F14" s="212" t="s">
        <v>22</v>
      </c>
      <c r="G14" s="213" t="s">
        <v>20</v>
      </c>
      <c r="H14" s="238">
        <v>20</v>
      </c>
      <c r="I14" s="215">
        <v>44008.781664000002</v>
      </c>
      <c r="J14" s="215">
        <v>41071.443150999999</v>
      </c>
      <c r="K14" s="215" t="s">
        <v>376</v>
      </c>
      <c r="L14" s="215">
        <v>30</v>
      </c>
      <c r="M14" s="215">
        <v>38570</v>
      </c>
      <c r="N14" s="217">
        <v>1000000</v>
      </c>
      <c r="O14" s="218">
        <v>1064855</v>
      </c>
      <c r="P14" s="219">
        <v>-0.80835894192353652</v>
      </c>
      <c r="Q14" s="219">
        <v>2.4151061259548121</v>
      </c>
      <c r="R14" s="219">
        <v>25.069024954275843</v>
      </c>
      <c r="S14" s="219">
        <v>57.483200000000004</v>
      </c>
      <c r="T14" s="220">
        <v>95</v>
      </c>
      <c r="U14" s="221">
        <v>48</v>
      </c>
      <c r="V14" s="220">
        <v>3</v>
      </c>
      <c r="W14" s="222">
        <v>52</v>
      </c>
      <c r="X14" s="220">
        <v>98</v>
      </c>
      <c r="Y14" s="104"/>
      <c r="Z14" s="104"/>
      <c r="AA14" s="109"/>
      <c r="AB14" s="104"/>
      <c r="AC14" s="97"/>
      <c r="AD14" s="93"/>
      <c r="AE14" s="93"/>
      <c r="AF14" s="93"/>
      <c r="AG14" s="93"/>
      <c r="AH14" s="93"/>
      <c r="AI14" s="93"/>
      <c r="AJ14" s="93"/>
      <c r="AK14" s="93"/>
      <c r="AL14" s="93"/>
      <c r="AM14" s="93"/>
      <c r="AN14" s="93"/>
      <c r="AO14" s="93"/>
      <c r="AP14" s="93"/>
      <c r="AQ14" s="93"/>
      <c r="AR14" s="93"/>
      <c r="AS14" s="93"/>
      <c r="AT14" s="93"/>
      <c r="AU14" s="93"/>
      <c r="AV14" s="93"/>
      <c r="AW14" s="93"/>
      <c r="AX14" s="93"/>
      <c r="AY14" s="93"/>
      <c r="AZ14" s="93"/>
      <c r="BA14" s="93"/>
      <c r="BB14" s="93"/>
      <c r="BC14" s="93"/>
    </row>
    <row r="15" spans="1:55" s="93" customFormat="1" ht="62.25" customHeight="1">
      <c r="B15" s="94"/>
      <c r="C15" s="94"/>
      <c r="D15" s="223">
        <v>12</v>
      </c>
      <c r="E15" s="224" t="s">
        <v>36</v>
      </c>
      <c r="F15" s="225" t="s">
        <v>25</v>
      </c>
      <c r="G15" s="226" t="s">
        <v>20</v>
      </c>
      <c r="H15" s="227">
        <v>20</v>
      </c>
      <c r="I15" s="228">
        <v>153022.542892</v>
      </c>
      <c r="J15" s="228">
        <v>151327.68527700001</v>
      </c>
      <c r="K15" s="229" t="s">
        <v>377</v>
      </c>
      <c r="L15" s="229">
        <v>30</v>
      </c>
      <c r="M15" s="228">
        <v>147948</v>
      </c>
      <c r="N15" s="230">
        <v>1000000</v>
      </c>
      <c r="O15" s="231">
        <v>1022844</v>
      </c>
      <c r="P15" s="232">
        <v>7.5532839173756833E-2</v>
      </c>
      <c r="Q15" s="232">
        <v>4.6861295092319395</v>
      </c>
      <c r="R15" s="232">
        <v>20.732472822074964</v>
      </c>
      <c r="S15" s="232">
        <v>57.322099999999999</v>
      </c>
      <c r="T15" s="233">
        <v>310</v>
      </c>
      <c r="U15" s="234">
        <v>32</v>
      </c>
      <c r="V15" s="233">
        <v>2</v>
      </c>
      <c r="W15" s="235">
        <v>68</v>
      </c>
      <c r="X15" s="233">
        <v>312</v>
      </c>
      <c r="Y15" s="104"/>
      <c r="Z15" s="104"/>
      <c r="AA15" s="104"/>
      <c r="AB15" s="104"/>
      <c r="AC15" s="97"/>
    </row>
    <row r="16" spans="1:55" s="105" customFormat="1" ht="62.25" customHeight="1">
      <c r="A16" s="93"/>
      <c r="B16" s="94"/>
      <c r="C16" s="94"/>
      <c r="D16" s="210">
        <v>13</v>
      </c>
      <c r="E16" s="211" t="s">
        <v>37</v>
      </c>
      <c r="F16" s="212" t="s">
        <v>25</v>
      </c>
      <c r="G16" s="213" t="s">
        <v>23</v>
      </c>
      <c r="H16" s="238">
        <v>20</v>
      </c>
      <c r="I16" s="215">
        <v>273723.33640500001</v>
      </c>
      <c r="J16" s="215">
        <v>269996.942125</v>
      </c>
      <c r="K16" s="215" t="s">
        <v>378</v>
      </c>
      <c r="L16" s="215">
        <v>30</v>
      </c>
      <c r="M16" s="215">
        <v>263547</v>
      </c>
      <c r="N16" s="217">
        <v>1000000</v>
      </c>
      <c r="O16" s="218">
        <v>1024473</v>
      </c>
      <c r="P16" s="219">
        <v>0.62260959755788525</v>
      </c>
      <c r="Q16" s="219">
        <v>4.7964375968442816</v>
      </c>
      <c r="R16" s="219">
        <v>22.488150203661522</v>
      </c>
      <c r="S16" s="219">
        <v>56.385799999999996</v>
      </c>
      <c r="T16" s="220">
        <v>56</v>
      </c>
      <c r="U16" s="221">
        <v>16</v>
      </c>
      <c r="V16" s="220">
        <v>4</v>
      </c>
      <c r="W16" s="222">
        <v>84</v>
      </c>
      <c r="X16" s="220">
        <v>60</v>
      </c>
      <c r="Y16" s="104"/>
      <c r="Z16" s="108"/>
      <c r="AA16" s="109"/>
      <c r="AB16" s="104"/>
      <c r="AC16" s="97"/>
      <c r="AD16" s="93"/>
      <c r="AE16" s="93"/>
      <c r="AF16" s="93"/>
      <c r="AG16" s="93"/>
      <c r="AH16" s="93"/>
      <c r="AI16" s="93"/>
      <c r="AJ16" s="93"/>
      <c r="AK16" s="93"/>
      <c r="AL16" s="93"/>
      <c r="AM16" s="93"/>
      <c r="AN16" s="93"/>
      <c r="AO16" s="93"/>
      <c r="AP16" s="93"/>
      <c r="AQ16" s="93"/>
      <c r="AR16" s="93"/>
      <c r="AS16" s="93"/>
      <c r="AT16" s="93"/>
      <c r="AU16" s="93"/>
      <c r="AV16" s="93"/>
      <c r="AW16" s="93"/>
      <c r="AX16" s="93"/>
      <c r="AY16" s="93"/>
      <c r="AZ16" s="93"/>
      <c r="BA16" s="93"/>
      <c r="BB16" s="93"/>
      <c r="BC16" s="93"/>
    </row>
    <row r="17" spans="1:55" s="93" customFormat="1" ht="62.25" customHeight="1">
      <c r="B17" s="94"/>
      <c r="C17" s="94"/>
      <c r="D17" s="223">
        <v>14</v>
      </c>
      <c r="E17" s="224" t="s">
        <v>40</v>
      </c>
      <c r="F17" s="225" t="s">
        <v>22</v>
      </c>
      <c r="G17" s="226" t="s">
        <v>20</v>
      </c>
      <c r="H17" s="227">
        <v>20</v>
      </c>
      <c r="I17" s="228">
        <v>740907.62641899998</v>
      </c>
      <c r="J17" s="228">
        <v>688307.66714899999</v>
      </c>
      <c r="K17" s="229" t="s">
        <v>379</v>
      </c>
      <c r="L17" s="229">
        <v>30</v>
      </c>
      <c r="M17" s="228">
        <v>688581</v>
      </c>
      <c r="N17" s="230">
        <v>1000000</v>
      </c>
      <c r="O17" s="231">
        <v>999603</v>
      </c>
      <c r="P17" s="232">
        <v>-0.69313983303844018</v>
      </c>
      <c r="Q17" s="232">
        <v>0.88086094549511174</v>
      </c>
      <c r="R17" s="232">
        <v>19.859028447799851</v>
      </c>
      <c r="S17" s="232">
        <v>51.9617</v>
      </c>
      <c r="T17" s="233">
        <v>1374</v>
      </c>
      <c r="U17" s="234">
        <v>94</v>
      </c>
      <c r="V17" s="233">
        <v>5</v>
      </c>
      <c r="W17" s="235">
        <v>6</v>
      </c>
      <c r="X17" s="233">
        <v>1379</v>
      </c>
      <c r="Y17" s="104"/>
      <c r="Z17" s="104"/>
      <c r="AA17" s="104"/>
      <c r="AB17" s="104"/>
      <c r="AC17" s="97"/>
    </row>
    <row r="18" spans="1:55" s="105" customFormat="1" ht="62.25" customHeight="1">
      <c r="A18" s="93"/>
      <c r="B18" s="94"/>
      <c r="C18" s="94"/>
      <c r="D18" s="210">
        <v>15</v>
      </c>
      <c r="E18" s="211" t="s">
        <v>38</v>
      </c>
      <c r="F18" s="212" t="s">
        <v>175</v>
      </c>
      <c r="G18" s="213" t="s">
        <v>20</v>
      </c>
      <c r="H18" s="214">
        <v>20</v>
      </c>
      <c r="I18" s="215">
        <v>82004.678262000001</v>
      </c>
      <c r="J18" s="215">
        <v>78163.915573000006</v>
      </c>
      <c r="K18" s="216" t="s">
        <v>380</v>
      </c>
      <c r="L18" s="216">
        <v>30</v>
      </c>
      <c r="M18" s="215">
        <v>74513</v>
      </c>
      <c r="N18" s="217">
        <v>1000000</v>
      </c>
      <c r="O18" s="218">
        <v>1048997</v>
      </c>
      <c r="P18" s="219">
        <v>5.9616243089285106E-2</v>
      </c>
      <c r="Q18" s="219">
        <v>-0.48456927125663457</v>
      </c>
      <c r="R18" s="219">
        <v>20.560241355942583</v>
      </c>
      <c r="S18" s="219">
        <v>56.445299999999996</v>
      </c>
      <c r="T18" s="220">
        <v>386</v>
      </c>
      <c r="U18" s="221">
        <v>65</v>
      </c>
      <c r="V18" s="220">
        <v>4</v>
      </c>
      <c r="W18" s="222">
        <v>35</v>
      </c>
      <c r="X18" s="220">
        <v>390</v>
      </c>
      <c r="Y18" s="104"/>
      <c r="Z18" s="104"/>
      <c r="AA18" s="104"/>
      <c r="AB18" s="104"/>
      <c r="AC18" s="97"/>
      <c r="AD18" s="93"/>
      <c r="AE18" s="93"/>
      <c r="AF18" s="93"/>
      <c r="AG18" s="93"/>
      <c r="AH18" s="93"/>
      <c r="AI18" s="93"/>
      <c r="AJ18" s="93"/>
      <c r="AK18" s="93"/>
      <c r="AL18" s="93"/>
      <c r="AM18" s="93"/>
      <c r="AN18" s="93"/>
      <c r="AO18" s="93"/>
      <c r="AP18" s="93"/>
      <c r="AQ18" s="93"/>
      <c r="AR18" s="93"/>
      <c r="AS18" s="93"/>
      <c r="AT18" s="93"/>
      <c r="AU18" s="93"/>
      <c r="AV18" s="93"/>
      <c r="AW18" s="93"/>
      <c r="AX18" s="93"/>
      <c r="AY18" s="93"/>
      <c r="AZ18" s="93"/>
      <c r="BA18" s="93"/>
      <c r="BB18" s="93"/>
      <c r="BC18" s="93"/>
    </row>
    <row r="19" spans="1:55" s="93" customFormat="1" ht="62.25" customHeight="1">
      <c r="B19" s="94"/>
      <c r="C19" s="94"/>
      <c r="D19" s="223">
        <v>16</v>
      </c>
      <c r="E19" s="224" t="s">
        <v>39</v>
      </c>
      <c r="F19" s="225" t="s">
        <v>25</v>
      </c>
      <c r="G19" s="226" t="s">
        <v>20</v>
      </c>
      <c r="H19" s="227">
        <v>20</v>
      </c>
      <c r="I19" s="228">
        <v>141654.67099700001</v>
      </c>
      <c r="J19" s="228">
        <v>141000.408352</v>
      </c>
      <c r="K19" s="229" t="s">
        <v>381</v>
      </c>
      <c r="L19" s="229">
        <v>30</v>
      </c>
      <c r="M19" s="228">
        <v>137366</v>
      </c>
      <c r="N19" s="230">
        <v>1000000</v>
      </c>
      <c r="O19" s="231">
        <v>1026458</v>
      </c>
      <c r="P19" s="232">
        <v>1.5417366968946644</v>
      </c>
      <c r="Q19" s="232">
        <v>4.5837292005605192</v>
      </c>
      <c r="R19" s="232">
        <v>20.138323331990417</v>
      </c>
      <c r="S19" s="232">
        <v>55.222800000000007</v>
      </c>
      <c r="T19" s="233">
        <v>205</v>
      </c>
      <c r="U19" s="234">
        <v>27</v>
      </c>
      <c r="V19" s="233">
        <v>2</v>
      </c>
      <c r="W19" s="235">
        <v>73</v>
      </c>
      <c r="X19" s="233">
        <v>207</v>
      </c>
      <c r="Y19" s="104"/>
      <c r="Z19" s="104"/>
      <c r="AA19" s="104"/>
      <c r="AB19" s="104"/>
      <c r="AC19" s="97"/>
    </row>
    <row r="20" spans="1:55" s="105" customFormat="1" ht="62.25" customHeight="1">
      <c r="A20" s="93"/>
      <c r="B20" s="94"/>
      <c r="C20" s="94"/>
      <c r="D20" s="210">
        <v>17</v>
      </c>
      <c r="E20" s="211" t="s">
        <v>41</v>
      </c>
      <c r="F20" s="212" t="s">
        <v>42</v>
      </c>
      <c r="G20" s="213" t="s">
        <v>23</v>
      </c>
      <c r="H20" s="214">
        <v>20</v>
      </c>
      <c r="I20" s="215">
        <v>279696.05369999999</v>
      </c>
      <c r="J20" s="215">
        <v>179932.607292</v>
      </c>
      <c r="K20" s="216" t="s">
        <v>382</v>
      </c>
      <c r="L20" s="216">
        <v>26</v>
      </c>
      <c r="M20" s="215">
        <v>178701</v>
      </c>
      <c r="N20" s="217">
        <v>1000000</v>
      </c>
      <c r="O20" s="218">
        <v>1006892</v>
      </c>
      <c r="P20" s="219">
        <v>0.68919999999999992</v>
      </c>
      <c r="Q20" s="219">
        <v>4.2595171543525243</v>
      </c>
      <c r="R20" s="219">
        <v>36.151159579805459</v>
      </c>
      <c r="S20" s="219">
        <v>91.428100000000001</v>
      </c>
      <c r="T20" s="220">
        <v>618</v>
      </c>
      <c r="U20" s="221">
        <v>89</v>
      </c>
      <c r="V20" s="220">
        <v>2</v>
      </c>
      <c r="W20" s="221">
        <v>11</v>
      </c>
      <c r="X20" s="220">
        <v>620</v>
      </c>
      <c r="Y20" s="104"/>
      <c r="Z20" s="104"/>
      <c r="AA20" s="104"/>
      <c r="AB20" s="104"/>
      <c r="AC20" s="97"/>
      <c r="AD20" s="93"/>
      <c r="AE20" s="93"/>
      <c r="AF20" s="93"/>
      <c r="AG20" s="93"/>
      <c r="AH20" s="93"/>
      <c r="AI20" s="93"/>
      <c r="AJ20" s="93"/>
      <c r="AK20" s="93"/>
      <c r="AL20" s="93"/>
      <c r="AM20" s="93"/>
      <c r="AN20" s="93"/>
      <c r="AO20" s="93"/>
      <c r="AP20" s="93"/>
      <c r="AQ20" s="93"/>
      <c r="AR20" s="93"/>
      <c r="AS20" s="93"/>
      <c r="AT20" s="93"/>
      <c r="AU20" s="93"/>
      <c r="AV20" s="93"/>
      <c r="AW20" s="93"/>
      <c r="AX20" s="93"/>
      <c r="AY20" s="93"/>
      <c r="AZ20" s="93"/>
      <c r="BA20" s="93"/>
      <c r="BB20" s="93"/>
      <c r="BC20" s="93"/>
    </row>
    <row r="21" spans="1:55" s="93" customFormat="1" ht="62.25" customHeight="1">
      <c r="B21" s="94"/>
      <c r="C21" s="94"/>
      <c r="D21" s="223">
        <v>18</v>
      </c>
      <c r="E21" s="224" t="s">
        <v>43</v>
      </c>
      <c r="F21" s="225" t="s">
        <v>44</v>
      </c>
      <c r="G21" s="226" t="s">
        <v>20</v>
      </c>
      <c r="H21" s="227">
        <v>20</v>
      </c>
      <c r="I21" s="228">
        <v>286033.40302000003</v>
      </c>
      <c r="J21" s="228">
        <v>192567.36434</v>
      </c>
      <c r="K21" s="229" t="s">
        <v>383</v>
      </c>
      <c r="L21" s="229">
        <v>26</v>
      </c>
      <c r="M21" s="228">
        <v>195364</v>
      </c>
      <c r="N21" s="230">
        <v>1000000</v>
      </c>
      <c r="O21" s="231">
        <v>985685</v>
      </c>
      <c r="P21" s="232">
        <v>-1.4315</v>
      </c>
      <c r="Q21" s="232">
        <v>-6.439395643197388</v>
      </c>
      <c r="R21" s="232">
        <v>19.47970002985787</v>
      </c>
      <c r="S21" s="232">
        <v>46.658100000000005</v>
      </c>
      <c r="T21" s="233">
        <v>407</v>
      </c>
      <c r="U21" s="234">
        <v>79</v>
      </c>
      <c r="V21" s="233">
        <v>5</v>
      </c>
      <c r="W21" s="234">
        <v>21</v>
      </c>
      <c r="X21" s="233">
        <v>412</v>
      </c>
      <c r="Y21" s="104"/>
      <c r="Z21" s="104"/>
      <c r="AA21" s="104"/>
      <c r="AB21" s="104"/>
      <c r="AC21" s="97"/>
    </row>
    <row r="22" spans="1:55" s="105" customFormat="1" ht="62.25" customHeight="1">
      <c r="A22" s="93"/>
      <c r="B22" s="94"/>
      <c r="C22" s="94"/>
      <c r="D22" s="210">
        <v>19</v>
      </c>
      <c r="E22" s="211" t="s">
        <v>45</v>
      </c>
      <c r="F22" s="212" t="s">
        <v>46</v>
      </c>
      <c r="G22" s="213" t="s">
        <v>23</v>
      </c>
      <c r="H22" s="214">
        <v>20</v>
      </c>
      <c r="I22" s="215">
        <v>32130.474552</v>
      </c>
      <c r="J22" s="215">
        <v>21465.039148</v>
      </c>
      <c r="K22" s="216" t="s">
        <v>384</v>
      </c>
      <c r="L22" s="216">
        <v>23</v>
      </c>
      <c r="M22" s="215">
        <v>21404</v>
      </c>
      <c r="N22" s="217">
        <v>500000</v>
      </c>
      <c r="O22" s="218">
        <v>1002852</v>
      </c>
      <c r="P22" s="219">
        <v>2.2702982052854153</v>
      </c>
      <c r="Q22" s="219">
        <v>5.5534525905660992</v>
      </c>
      <c r="R22" s="219">
        <v>21.199838546520031</v>
      </c>
      <c r="S22" s="219">
        <v>43.586100000000002</v>
      </c>
      <c r="T22" s="220">
        <v>35</v>
      </c>
      <c r="U22" s="221">
        <v>38</v>
      </c>
      <c r="V22" s="220">
        <v>6</v>
      </c>
      <c r="W22" s="222">
        <v>62</v>
      </c>
      <c r="X22" s="220">
        <v>41</v>
      </c>
      <c r="Y22" s="104"/>
      <c r="Z22" s="104"/>
      <c r="AA22" s="104"/>
      <c r="AB22" s="104"/>
      <c r="AC22" s="97"/>
      <c r="AD22" s="93"/>
      <c r="AE22" s="93"/>
      <c r="AF22" s="93"/>
      <c r="AG22" s="93"/>
      <c r="AH22" s="93"/>
      <c r="AI22" s="93"/>
      <c r="AJ22" s="93"/>
      <c r="AK22" s="93"/>
      <c r="AL22" s="93"/>
      <c r="AM22" s="93"/>
      <c r="AN22" s="93"/>
      <c r="AO22" s="93"/>
      <c r="AP22" s="93"/>
      <c r="AQ22" s="93"/>
      <c r="AR22" s="93"/>
      <c r="AS22" s="93"/>
      <c r="AT22" s="93"/>
      <c r="AU22" s="93"/>
      <c r="AV22" s="93"/>
      <c r="AW22" s="93"/>
      <c r="AX22" s="93"/>
      <c r="AY22" s="93"/>
      <c r="AZ22" s="93"/>
      <c r="BA22" s="93"/>
      <c r="BB22" s="93"/>
      <c r="BC22" s="93"/>
    </row>
    <row r="23" spans="1:55" s="93" customFormat="1" ht="62.25" customHeight="1">
      <c r="B23" s="94"/>
      <c r="C23" s="94"/>
      <c r="D23" s="223">
        <v>20</v>
      </c>
      <c r="E23" s="224" t="s">
        <v>168</v>
      </c>
      <c r="F23" s="225" t="s">
        <v>44</v>
      </c>
      <c r="G23" s="226" t="s">
        <v>20</v>
      </c>
      <c r="H23" s="227">
        <v>20</v>
      </c>
      <c r="I23" s="228">
        <v>91934.546625000003</v>
      </c>
      <c r="J23" s="228">
        <v>82207.107218999998</v>
      </c>
      <c r="K23" s="229" t="s">
        <v>385</v>
      </c>
      <c r="L23" s="229">
        <v>21</v>
      </c>
      <c r="M23" s="228">
        <v>83513</v>
      </c>
      <c r="N23" s="230">
        <v>500000</v>
      </c>
      <c r="O23" s="231">
        <v>984363</v>
      </c>
      <c r="P23" s="232">
        <v>-1.5637999999999999</v>
      </c>
      <c r="Q23" s="232">
        <v>-4.9876876249814233</v>
      </c>
      <c r="R23" s="232">
        <v>18.032972714978921</v>
      </c>
      <c r="S23" s="232">
        <v>35.633700000000005</v>
      </c>
      <c r="T23" s="233">
        <v>43</v>
      </c>
      <c r="U23" s="234">
        <v>14.000000000000002</v>
      </c>
      <c r="V23" s="233">
        <v>6</v>
      </c>
      <c r="W23" s="234">
        <v>86</v>
      </c>
      <c r="X23" s="233">
        <v>49</v>
      </c>
      <c r="Y23" s="108"/>
      <c r="Z23" s="108"/>
      <c r="AA23" s="109"/>
      <c r="AB23" s="109"/>
      <c r="AC23" s="97"/>
    </row>
    <row r="24" spans="1:55" s="105" customFormat="1" ht="62.25" customHeight="1">
      <c r="A24" s="93"/>
      <c r="B24" s="94"/>
      <c r="C24" s="94"/>
      <c r="D24" s="210">
        <v>21</v>
      </c>
      <c r="E24" s="211" t="s">
        <v>151</v>
      </c>
      <c r="F24" s="212" t="s">
        <v>115</v>
      </c>
      <c r="G24" s="213" t="s">
        <v>20</v>
      </c>
      <c r="H24" s="214">
        <v>20</v>
      </c>
      <c r="I24" s="215">
        <v>219199.272876</v>
      </c>
      <c r="J24" s="215">
        <v>212625.26864200001</v>
      </c>
      <c r="K24" s="216" t="s">
        <v>386</v>
      </c>
      <c r="L24" s="216">
        <v>19</v>
      </c>
      <c r="M24" s="215">
        <v>210043</v>
      </c>
      <c r="N24" s="217">
        <v>1000000</v>
      </c>
      <c r="O24" s="218">
        <v>1012294</v>
      </c>
      <c r="P24" s="219">
        <v>1.2294</v>
      </c>
      <c r="Q24" s="219">
        <v>-3.4306720465974392</v>
      </c>
      <c r="R24" s="219">
        <v>17.637236505233922</v>
      </c>
      <c r="S24" s="219">
        <v>32.877600000000001</v>
      </c>
      <c r="T24" s="220">
        <v>32</v>
      </c>
      <c r="U24" s="221">
        <v>1</v>
      </c>
      <c r="V24" s="220">
        <v>6</v>
      </c>
      <c r="W24" s="221">
        <v>99</v>
      </c>
      <c r="X24" s="220">
        <v>38</v>
      </c>
      <c r="Y24" s="108"/>
      <c r="Z24" s="108"/>
      <c r="AA24" s="109"/>
      <c r="AB24" s="109"/>
      <c r="AC24" s="97"/>
      <c r="AD24" s="93"/>
      <c r="AE24" s="93"/>
      <c r="AF24" s="93"/>
      <c r="AG24" s="93"/>
      <c r="AH24" s="93"/>
      <c r="AI24" s="93"/>
      <c r="AJ24" s="93"/>
      <c r="AK24" s="93"/>
      <c r="AL24" s="93"/>
      <c r="AM24" s="93"/>
      <c r="AN24" s="93"/>
      <c r="AO24" s="93"/>
      <c r="AP24" s="93"/>
      <c r="AQ24" s="93"/>
      <c r="AR24" s="93"/>
      <c r="AS24" s="93"/>
      <c r="AT24" s="93"/>
      <c r="AU24" s="93"/>
      <c r="AV24" s="93"/>
      <c r="AW24" s="93"/>
      <c r="AX24" s="93"/>
      <c r="AY24" s="93"/>
      <c r="AZ24" s="93"/>
      <c r="BA24" s="93"/>
      <c r="BB24" s="93"/>
      <c r="BC24" s="93"/>
    </row>
    <row r="25" spans="1:55" s="107" customFormat="1" ht="62.25" customHeight="1">
      <c r="A25" s="93"/>
      <c r="B25" s="94"/>
      <c r="C25" s="94"/>
      <c r="D25" s="223">
        <v>22</v>
      </c>
      <c r="E25" s="224" t="s">
        <v>152</v>
      </c>
      <c r="F25" s="225" t="s">
        <v>153</v>
      </c>
      <c r="G25" s="226" t="s">
        <v>20</v>
      </c>
      <c r="H25" s="227">
        <v>20</v>
      </c>
      <c r="I25" s="228">
        <v>2423886.5662250002</v>
      </c>
      <c r="J25" s="228">
        <v>2231706.0245400001</v>
      </c>
      <c r="K25" s="229" t="s">
        <v>387</v>
      </c>
      <c r="L25" s="229">
        <v>18</v>
      </c>
      <c r="M25" s="228">
        <v>2151580</v>
      </c>
      <c r="N25" s="230">
        <v>3500000</v>
      </c>
      <c r="O25" s="231">
        <v>1037241</v>
      </c>
      <c r="P25" s="232">
        <v>1.739468193940797</v>
      </c>
      <c r="Q25" s="232">
        <v>5.2565034672573381</v>
      </c>
      <c r="R25" s="232">
        <v>21.627063292589284</v>
      </c>
      <c r="S25" s="232">
        <v>34.89</v>
      </c>
      <c r="T25" s="233">
        <v>4227</v>
      </c>
      <c r="U25" s="234">
        <v>69</v>
      </c>
      <c r="V25" s="233">
        <v>21</v>
      </c>
      <c r="W25" s="235">
        <v>31</v>
      </c>
      <c r="X25" s="233">
        <v>4248</v>
      </c>
      <c r="Y25" s="108"/>
      <c r="Z25" s="108"/>
      <c r="AA25" s="109"/>
      <c r="AB25" s="109"/>
      <c r="AC25" s="97"/>
      <c r="AD25" s="93"/>
      <c r="AE25" s="93"/>
      <c r="AF25" s="93"/>
      <c r="AG25" s="93"/>
      <c r="AH25" s="93"/>
      <c r="AI25" s="93"/>
      <c r="AJ25" s="93"/>
      <c r="AK25" s="93"/>
      <c r="AL25" s="93"/>
      <c r="AM25" s="93"/>
      <c r="AN25" s="93"/>
      <c r="AO25" s="93"/>
      <c r="AP25" s="93"/>
      <c r="AQ25" s="93"/>
      <c r="AR25" s="93"/>
      <c r="AS25" s="93"/>
      <c r="AT25" s="93"/>
      <c r="AU25" s="93"/>
      <c r="AV25" s="93"/>
      <c r="AW25" s="93"/>
      <c r="AX25" s="93"/>
      <c r="AY25" s="93"/>
      <c r="AZ25" s="93"/>
      <c r="BA25" s="93"/>
      <c r="BB25" s="93"/>
      <c r="BC25" s="93"/>
    </row>
    <row r="26" spans="1:55" s="105" customFormat="1" ht="62.25" customHeight="1">
      <c r="A26" s="93"/>
      <c r="B26" s="94"/>
      <c r="C26" s="94"/>
      <c r="D26" s="210">
        <v>23</v>
      </c>
      <c r="E26" s="211" t="s">
        <v>163</v>
      </c>
      <c r="F26" s="212" t="s">
        <v>164</v>
      </c>
      <c r="G26" s="213" t="s">
        <v>23</v>
      </c>
      <c r="H26" s="214">
        <v>20</v>
      </c>
      <c r="I26" s="215">
        <v>26274.924669</v>
      </c>
      <c r="J26" s="215">
        <v>25594.870079</v>
      </c>
      <c r="K26" s="216" t="s">
        <v>388</v>
      </c>
      <c r="L26" s="216">
        <v>11</v>
      </c>
      <c r="M26" s="215">
        <v>25188</v>
      </c>
      <c r="N26" s="217">
        <v>1000000</v>
      </c>
      <c r="O26" s="218">
        <v>1016153</v>
      </c>
      <c r="P26" s="219">
        <v>0.42059616739648398</v>
      </c>
      <c r="Q26" s="219">
        <v>3.7796159192347321</v>
      </c>
      <c r="R26" s="239">
        <v>16.445330974145726</v>
      </c>
      <c r="S26" s="219">
        <v>19.907599999999999</v>
      </c>
      <c r="T26" s="220">
        <v>25</v>
      </c>
      <c r="U26" s="221">
        <v>17</v>
      </c>
      <c r="V26" s="220">
        <v>4</v>
      </c>
      <c r="W26" s="222">
        <v>83</v>
      </c>
      <c r="X26" s="220">
        <v>29</v>
      </c>
      <c r="Y26" s="108"/>
      <c r="Z26" s="108"/>
      <c r="AA26" s="109"/>
      <c r="AB26" s="109"/>
      <c r="AC26" s="97"/>
      <c r="AD26" s="93"/>
      <c r="AE26" s="93"/>
      <c r="AF26" s="93"/>
      <c r="AG26" s="93"/>
      <c r="AH26" s="93"/>
      <c r="AI26" s="93"/>
      <c r="AJ26" s="93"/>
      <c r="AK26" s="93"/>
      <c r="AL26" s="93"/>
      <c r="AM26" s="93"/>
      <c r="AN26" s="93"/>
      <c r="AO26" s="93"/>
      <c r="AP26" s="93"/>
      <c r="AQ26" s="93"/>
      <c r="AR26" s="93"/>
      <c r="AS26" s="93"/>
      <c r="AT26" s="93"/>
      <c r="AU26" s="93"/>
      <c r="AV26" s="93"/>
      <c r="AW26" s="93"/>
      <c r="AX26" s="93"/>
      <c r="AY26" s="93"/>
      <c r="AZ26" s="93"/>
      <c r="BA26" s="93"/>
      <c r="BB26" s="93"/>
      <c r="BC26" s="93"/>
    </row>
    <row r="27" spans="1:55" s="107" customFormat="1" ht="62.25" customHeight="1">
      <c r="A27" s="93"/>
      <c r="B27" s="94"/>
      <c r="C27" s="94"/>
      <c r="D27" s="223">
        <v>24</v>
      </c>
      <c r="E27" s="224" t="s">
        <v>165</v>
      </c>
      <c r="F27" s="225" t="s">
        <v>42</v>
      </c>
      <c r="G27" s="226" t="s">
        <v>23</v>
      </c>
      <c r="H27" s="227">
        <v>20</v>
      </c>
      <c r="I27" s="228">
        <v>51469.615782000001</v>
      </c>
      <c r="J27" s="228">
        <v>48919.502269999997</v>
      </c>
      <c r="K27" s="229" t="s">
        <v>389</v>
      </c>
      <c r="L27" s="229">
        <v>11</v>
      </c>
      <c r="M27" s="228">
        <v>48999</v>
      </c>
      <c r="N27" s="230">
        <v>500000</v>
      </c>
      <c r="O27" s="231">
        <v>998377</v>
      </c>
      <c r="P27" s="232">
        <v>-0.1623</v>
      </c>
      <c r="Q27" s="232">
        <v>3.9696496866431259</v>
      </c>
      <c r="R27" s="240" t="s">
        <v>49</v>
      </c>
      <c r="S27" s="232">
        <v>35.154999999999994</v>
      </c>
      <c r="T27" s="233">
        <v>13</v>
      </c>
      <c r="U27" s="234">
        <v>6</v>
      </c>
      <c r="V27" s="233">
        <v>2</v>
      </c>
      <c r="W27" s="235">
        <v>94</v>
      </c>
      <c r="X27" s="233">
        <v>15</v>
      </c>
      <c r="Y27" s="108"/>
      <c r="Z27" s="108"/>
      <c r="AA27" s="109"/>
      <c r="AB27" s="109"/>
      <c r="AC27" s="97"/>
      <c r="AD27" s="93"/>
      <c r="AE27" s="93"/>
      <c r="AF27" s="93"/>
      <c r="AG27" s="93"/>
      <c r="AH27" s="93"/>
      <c r="AI27" s="93"/>
      <c r="AJ27" s="93"/>
      <c r="AK27" s="93"/>
      <c r="AL27" s="93"/>
      <c r="AM27" s="93"/>
      <c r="AN27" s="93"/>
      <c r="AO27" s="93"/>
      <c r="AP27" s="93"/>
      <c r="AQ27" s="93"/>
      <c r="AR27" s="93"/>
      <c r="AS27" s="93"/>
      <c r="AT27" s="93"/>
      <c r="AU27" s="93"/>
      <c r="AV27" s="93"/>
      <c r="AW27" s="93"/>
      <c r="AX27" s="93"/>
      <c r="AY27" s="93"/>
      <c r="AZ27" s="93"/>
      <c r="BA27" s="93"/>
      <c r="BB27" s="93"/>
      <c r="BC27" s="93"/>
    </row>
    <row r="28" spans="1:55" s="105" customFormat="1" ht="62.25" customHeight="1">
      <c r="A28" s="93"/>
      <c r="B28" s="94"/>
      <c r="C28" s="94"/>
      <c r="D28" s="210">
        <v>25</v>
      </c>
      <c r="E28" s="211" t="s">
        <v>169</v>
      </c>
      <c r="F28" s="212" t="s">
        <v>72</v>
      </c>
      <c r="G28" s="213" t="s">
        <v>23</v>
      </c>
      <c r="H28" s="214">
        <v>18</v>
      </c>
      <c r="I28" s="215">
        <v>5192.8252839999996</v>
      </c>
      <c r="J28" s="215">
        <v>5050.3617270000004</v>
      </c>
      <c r="K28" s="216" t="s">
        <v>390</v>
      </c>
      <c r="L28" s="216">
        <v>9</v>
      </c>
      <c r="M28" s="215">
        <v>5000</v>
      </c>
      <c r="N28" s="217">
        <v>500000</v>
      </c>
      <c r="O28" s="218">
        <v>1010073</v>
      </c>
      <c r="P28" s="219">
        <v>1.0073000000000001</v>
      </c>
      <c r="Q28" s="219">
        <v>4.3872721028504875</v>
      </c>
      <c r="R28" s="239" t="s">
        <v>49</v>
      </c>
      <c r="S28" s="219">
        <v>10.091999999999999</v>
      </c>
      <c r="T28" s="220">
        <v>6</v>
      </c>
      <c r="U28" s="221">
        <v>78</v>
      </c>
      <c r="V28" s="220">
        <v>1</v>
      </c>
      <c r="W28" s="222">
        <v>22</v>
      </c>
      <c r="X28" s="220">
        <v>7</v>
      </c>
      <c r="Y28" s="108"/>
      <c r="Z28" s="108"/>
      <c r="AA28" s="109"/>
      <c r="AB28" s="109"/>
      <c r="AC28" s="97"/>
      <c r="AD28" s="93"/>
      <c r="AE28" s="93"/>
      <c r="AF28" s="93"/>
      <c r="AG28" s="93"/>
      <c r="AH28" s="93"/>
      <c r="AI28" s="93"/>
      <c r="AJ28" s="93"/>
      <c r="AK28" s="93"/>
      <c r="AL28" s="93"/>
      <c r="AM28" s="93"/>
      <c r="AN28" s="93"/>
      <c r="AO28" s="93"/>
      <c r="AP28" s="93"/>
      <c r="AQ28" s="93"/>
      <c r="AR28" s="93"/>
      <c r="AS28" s="93"/>
      <c r="AT28" s="93"/>
      <c r="AU28" s="93"/>
      <c r="AV28" s="93"/>
      <c r="AW28" s="93"/>
      <c r="AX28" s="93"/>
      <c r="AY28" s="93"/>
      <c r="AZ28" s="93"/>
      <c r="BA28" s="93"/>
      <c r="BB28" s="93"/>
      <c r="BC28" s="93"/>
    </row>
    <row r="29" spans="1:55" s="107" customFormat="1" ht="62.25" customHeight="1">
      <c r="A29" s="93"/>
      <c r="B29" s="94"/>
      <c r="C29" s="94"/>
      <c r="D29" s="223">
        <v>26</v>
      </c>
      <c r="E29" s="224" t="s">
        <v>170</v>
      </c>
      <c r="F29" s="225" t="s">
        <v>199</v>
      </c>
      <c r="G29" s="226" t="s">
        <v>23</v>
      </c>
      <c r="H29" s="227">
        <v>20</v>
      </c>
      <c r="I29" s="228">
        <v>143914.141011</v>
      </c>
      <c r="J29" s="228">
        <v>101475.60041499999</v>
      </c>
      <c r="K29" s="229" t="s">
        <v>391</v>
      </c>
      <c r="L29" s="229">
        <v>9</v>
      </c>
      <c r="M29" s="228">
        <v>102515</v>
      </c>
      <c r="N29" s="230">
        <v>500000</v>
      </c>
      <c r="O29" s="231">
        <v>989861</v>
      </c>
      <c r="P29" s="232">
        <v>-1.05</v>
      </c>
      <c r="Q29" s="232">
        <v>-1.01</v>
      </c>
      <c r="R29" s="240" t="s">
        <v>49</v>
      </c>
      <c r="S29" s="232">
        <v>-3.44</v>
      </c>
      <c r="T29" s="233">
        <v>498</v>
      </c>
      <c r="U29" s="234">
        <v>84</v>
      </c>
      <c r="V29" s="233">
        <v>3</v>
      </c>
      <c r="W29" s="234">
        <v>16</v>
      </c>
      <c r="X29" s="233">
        <v>501</v>
      </c>
      <c r="Y29" s="108"/>
      <c r="Z29" s="108"/>
      <c r="AA29" s="109"/>
      <c r="AB29" s="109"/>
      <c r="AC29" s="97"/>
      <c r="AD29" s="93"/>
      <c r="AE29" s="93"/>
      <c r="AF29" s="93"/>
      <c r="AG29" s="93"/>
      <c r="AH29" s="93"/>
      <c r="AI29" s="93"/>
      <c r="AJ29" s="93"/>
      <c r="AK29" s="93"/>
      <c r="AL29" s="93"/>
      <c r="AM29" s="93"/>
      <c r="AN29" s="93"/>
      <c r="AO29" s="93"/>
      <c r="AP29" s="93"/>
      <c r="AQ29" s="93"/>
      <c r="AR29" s="93"/>
      <c r="AS29" s="93"/>
      <c r="AT29" s="93"/>
      <c r="AU29" s="93"/>
      <c r="AV29" s="93"/>
      <c r="AW29" s="93"/>
      <c r="AX29" s="93"/>
      <c r="AY29" s="93"/>
      <c r="AZ29" s="93"/>
      <c r="BA29" s="93"/>
      <c r="BB29" s="93"/>
      <c r="BC29" s="93"/>
    </row>
    <row r="30" spans="1:55" s="105" customFormat="1" ht="62.25" customHeight="1">
      <c r="A30" s="93"/>
      <c r="B30" s="94"/>
      <c r="C30" s="94"/>
      <c r="D30" s="210">
        <v>27</v>
      </c>
      <c r="E30" s="211" t="s">
        <v>180</v>
      </c>
      <c r="F30" s="212" t="s">
        <v>181</v>
      </c>
      <c r="G30" s="213" t="s">
        <v>23</v>
      </c>
      <c r="H30" s="214">
        <v>20</v>
      </c>
      <c r="I30" s="215">
        <v>233489.34234900001</v>
      </c>
      <c r="J30" s="215">
        <v>229608.146129</v>
      </c>
      <c r="K30" s="216" t="s">
        <v>392</v>
      </c>
      <c r="L30" s="216">
        <v>8</v>
      </c>
      <c r="M30" s="215">
        <v>231648</v>
      </c>
      <c r="N30" s="217">
        <v>2000000</v>
      </c>
      <c r="O30" s="218">
        <v>991194</v>
      </c>
      <c r="P30" s="219">
        <v>-0.88</v>
      </c>
      <c r="Q30" s="219">
        <v>0.62</v>
      </c>
      <c r="R30" s="239" t="s">
        <v>49</v>
      </c>
      <c r="S30" s="219">
        <v>16.86</v>
      </c>
      <c r="T30" s="220">
        <v>107</v>
      </c>
      <c r="U30" s="221">
        <v>5</v>
      </c>
      <c r="V30" s="220">
        <v>4</v>
      </c>
      <c r="W30" s="222">
        <v>95</v>
      </c>
      <c r="X30" s="220">
        <v>111</v>
      </c>
      <c r="Y30" s="108"/>
      <c r="Z30" s="108"/>
      <c r="AA30" s="109"/>
      <c r="AB30" s="109"/>
      <c r="AC30" s="97"/>
      <c r="AD30" s="93"/>
      <c r="AE30" s="93"/>
      <c r="AF30" s="93"/>
      <c r="AG30" s="93"/>
      <c r="AH30" s="93"/>
      <c r="AI30" s="93"/>
      <c r="AJ30" s="93"/>
      <c r="AK30" s="93"/>
      <c r="AL30" s="93"/>
      <c r="AM30" s="93"/>
      <c r="AN30" s="93"/>
      <c r="AO30" s="93"/>
      <c r="AP30" s="93"/>
      <c r="AQ30" s="93"/>
      <c r="AR30" s="93"/>
      <c r="AS30" s="93"/>
      <c r="AT30" s="93"/>
      <c r="AU30" s="93"/>
      <c r="AV30" s="93"/>
      <c r="AW30" s="93"/>
      <c r="AX30" s="93"/>
      <c r="AY30" s="93"/>
      <c r="AZ30" s="93"/>
      <c r="BA30" s="93"/>
      <c r="BB30" s="93"/>
      <c r="BC30" s="93"/>
    </row>
    <row r="31" spans="1:55" s="105" customFormat="1" ht="62.25" customHeight="1">
      <c r="A31" s="93"/>
      <c r="B31" s="94"/>
      <c r="C31" s="94"/>
      <c r="D31" s="223">
        <v>28</v>
      </c>
      <c r="E31" s="224" t="s">
        <v>337</v>
      </c>
      <c r="F31" s="225" t="s">
        <v>339</v>
      </c>
      <c r="G31" s="226" t="s">
        <v>23</v>
      </c>
      <c r="H31" s="227">
        <v>17</v>
      </c>
      <c r="I31" s="228">
        <v>10588.005290999999</v>
      </c>
      <c r="J31" s="228">
        <v>5498.6855439999999</v>
      </c>
      <c r="K31" s="229" t="s">
        <v>393</v>
      </c>
      <c r="L31" s="229">
        <v>3</v>
      </c>
      <c r="M31" s="228">
        <v>5180</v>
      </c>
      <c r="N31" s="230">
        <v>500000</v>
      </c>
      <c r="O31" s="231">
        <v>1061522</v>
      </c>
      <c r="P31" s="232">
        <v>2.0099999999999998</v>
      </c>
      <c r="Q31" s="232">
        <v>6.15</v>
      </c>
      <c r="R31" s="240" t="s">
        <v>49</v>
      </c>
      <c r="S31" s="232">
        <v>4.66</v>
      </c>
      <c r="T31" s="233">
        <v>81</v>
      </c>
      <c r="U31" s="234">
        <v>3</v>
      </c>
      <c r="V31" s="233">
        <v>2</v>
      </c>
      <c r="W31" s="235">
        <v>97</v>
      </c>
      <c r="X31" s="233">
        <v>83</v>
      </c>
      <c r="Y31" s="109"/>
      <c r="Z31" s="109"/>
      <c r="AA31" s="109"/>
      <c r="AB31" s="109"/>
      <c r="AC31" s="97"/>
      <c r="AD31" s="93"/>
      <c r="AE31" s="93"/>
      <c r="AF31" s="93"/>
      <c r="AG31" s="93"/>
      <c r="AH31" s="93"/>
      <c r="AI31" s="93"/>
      <c r="AJ31" s="93"/>
      <c r="AK31" s="93"/>
      <c r="AL31" s="93"/>
      <c r="AM31" s="93"/>
      <c r="AN31" s="93"/>
      <c r="AO31" s="93"/>
      <c r="AP31" s="93"/>
      <c r="AQ31" s="93"/>
      <c r="AR31" s="93"/>
      <c r="AS31" s="93"/>
      <c r="AT31" s="93"/>
      <c r="AU31" s="93"/>
      <c r="AV31" s="93"/>
      <c r="AW31" s="93"/>
      <c r="AX31" s="93"/>
      <c r="AY31" s="93"/>
      <c r="AZ31" s="93"/>
      <c r="BA31" s="93"/>
      <c r="BB31" s="93"/>
      <c r="BC31" s="93"/>
    </row>
    <row r="32" spans="1:55" s="105" customFormat="1" ht="62.25" customHeight="1">
      <c r="A32" s="93"/>
      <c r="B32" s="94"/>
      <c r="C32" s="94"/>
      <c r="D32" s="210">
        <v>29</v>
      </c>
      <c r="E32" s="211" t="s">
        <v>338</v>
      </c>
      <c r="F32" s="212" t="s">
        <v>123</v>
      </c>
      <c r="G32" s="213" t="s">
        <v>23</v>
      </c>
      <c r="H32" s="214">
        <v>20</v>
      </c>
      <c r="I32" s="215">
        <v>189666.18555600001</v>
      </c>
      <c r="J32" s="215">
        <v>167735.328939</v>
      </c>
      <c r="K32" s="216" t="s">
        <v>394</v>
      </c>
      <c r="L32" s="216">
        <v>3</v>
      </c>
      <c r="M32" s="215">
        <v>161334</v>
      </c>
      <c r="N32" s="217">
        <v>500000</v>
      </c>
      <c r="O32" s="218">
        <v>1039678</v>
      </c>
      <c r="P32" s="219">
        <v>1.57</v>
      </c>
      <c r="Q32" s="219">
        <v>6</v>
      </c>
      <c r="R32" s="239" t="s">
        <v>49</v>
      </c>
      <c r="S32" s="219">
        <v>4.72</v>
      </c>
      <c r="T32" s="220">
        <v>18</v>
      </c>
      <c r="U32" s="221">
        <v>11</v>
      </c>
      <c r="V32" s="220">
        <v>10</v>
      </c>
      <c r="W32" s="222">
        <v>89</v>
      </c>
      <c r="X32" s="220">
        <v>28</v>
      </c>
      <c r="Y32" s="104"/>
      <c r="Z32" s="104"/>
      <c r="AA32" s="104"/>
      <c r="AB32" s="104"/>
      <c r="AC32" s="97"/>
      <c r="AD32" s="93"/>
      <c r="AE32" s="93"/>
      <c r="AF32" s="93"/>
      <c r="AG32" s="93"/>
      <c r="AH32" s="93"/>
      <c r="AI32" s="93"/>
      <c r="AJ32" s="93"/>
      <c r="AK32" s="93"/>
      <c r="AL32" s="93"/>
      <c r="AM32" s="93"/>
      <c r="AN32" s="93"/>
      <c r="AO32" s="93"/>
      <c r="AP32" s="93"/>
      <c r="AQ32" s="93"/>
      <c r="AR32" s="93"/>
      <c r="AS32" s="93"/>
      <c r="AT32" s="93"/>
      <c r="AU32" s="93"/>
      <c r="AV32" s="93"/>
      <c r="AW32" s="93"/>
      <c r="AX32" s="93"/>
      <c r="AY32" s="93"/>
      <c r="AZ32" s="93"/>
      <c r="BA32" s="93"/>
      <c r="BB32" s="93"/>
      <c r="BC32" s="93"/>
    </row>
    <row r="33" spans="1:138" s="105" customFormat="1" ht="62.25" customHeight="1">
      <c r="A33" s="93"/>
      <c r="B33" s="94"/>
      <c r="C33" s="94"/>
      <c r="D33" s="223">
        <v>30</v>
      </c>
      <c r="E33" s="224" t="s">
        <v>357</v>
      </c>
      <c r="F33" s="225" t="s">
        <v>46</v>
      </c>
      <c r="G33" s="226" t="s">
        <v>359</v>
      </c>
      <c r="H33" s="227" t="s">
        <v>49</v>
      </c>
      <c r="I33" s="228">
        <v>55217.052028999999</v>
      </c>
      <c r="J33" s="228">
        <v>56125.501580999997</v>
      </c>
      <c r="K33" s="229" t="s">
        <v>395</v>
      </c>
      <c r="L33" s="229">
        <v>2</v>
      </c>
      <c r="M33" s="228">
        <v>550924</v>
      </c>
      <c r="N33" s="230">
        <v>5000000</v>
      </c>
      <c r="O33" s="231">
        <v>101875</v>
      </c>
      <c r="P33" s="232">
        <v>1.54</v>
      </c>
      <c r="Q33" s="232" t="s">
        <v>49</v>
      </c>
      <c r="R33" s="240" t="s">
        <v>49</v>
      </c>
      <c r="S33" s="232">
        <v>1.88</v>
      </c>
      <c r="T33" s="233">
        <v>23</v>
      </c>
      <c r="U33" s="234">
        <v>1</v>
      </c>
      <c r="V33" s="233">
        <v>4</v>
      </c>
      <c r="W33" s="235">
        <v>99</v>
      </c>
      <c r="X33" s="233">
        <v>27</v>
      </c>
      <c r="Y33" s="104"/>
      <c r="Z33" s="104"/>
      <c r="AA33" s="104"/>
      <c r="AB33" s="104"/>
      <c r="AC33" s="97"/>
      <c r="AD33" s="93"/>
      <c r="AE33" s="93"/>
      <c r="AF33" s="93"/>
      <c r="AG33" s="93"/>
      <c r="AH33" s="93"/>
      <c r="AI33" s="93"/>
      <c r="AJ33" s="93"/>
      <c r="AK33" s="93"/>
      <c r="AL33" s="93"/>
      <c r="AM33" s="93"/>
      <c r="AN33" s="93"/>
      <c r="AO33" s="93"/>
      <c r="AP33" s="93"/>
      <c r="AQ33" s="93"/>
      <c r="AR33" s="93"/>
      <c r="AS33" s="93"/>
      <c r="AT33" s="93"/>
      <c r="AU33" s="93"/>
      <c r="AV33" s="93"/>
      <c r="AW33" s="93"/>
      <c r="AX33" s="93"/>
      <c r="AY33" s="93"/>
      <c r="AZ33" s="93"/>
      <c r="BA33" s="93"/>
      <c r="BB33" s="93"/>
      <c r="BC33" s="93"/>
    </row>
    <row r="34" spans="1:138" s="107" customFormat="1" ht="48.75" customHeight="1">
      <c r="A34" s="93"/>
      <c r="B34" s="94"/>
      <c r="C34" s="94"/>
      <c r="D34" s="300" t="s">
        <v>48</v>
      </c>
      <c r="E34" s="300"/>
      <c r="F34" s="241" t="s">
        <v>49</v>
      </c>
      <c r="G34" s="242" t="s">
        <v>49</v>
      </c>
      <c r="H34" s="243"/>
      <c r="I34" s="244">
        <f>SUM(I4:I33)</f>
        <v>28616955.920999002</v>
      </c>
      <c r="J34" s="244">
        <f>SUM(J4:J33)</f>
        <v>26471660.153877992</v>
      </c>
      <c r="K34" s="245" t="s">
        <v>49</v>
      </c>
      <c r="L34" s="245"/>
      <c r="M34" s="244">
        <f>SUM(M4:M33)</f>
        <v>26549840</v>
      </c>
      <c r="N34" s="245" t="s">
        <v>49</v>
      </c>
      <c r="O34" s="245" t="s">
        <v>49</v>
      </c>
      <c r="P34" s="246">
        <f>AVERAGE(P4:P33)</f>
        <v>0.4582796816461871</v>
      </c>
      <c r="Q34" s="246">
        <f t="shared" ref="Q34:S34" si="0">AVERAGE(Q4:Q33)</f>
        <v>2.6112324380617533</v>
      </c>
      <c r="R34" s="246">
        <f t="shared" si="0"/>
        <v>22.412269831530431</v>
      </c>
      <c r="S34" s="246">
        <f t="shared" si="0"/>
        <v>53.730243333333348</v>
      </c>
      <c r="T34" s="247">
        <f>SUM(T4:T33)</f>
        <v>73871</v>
      </c>
      <c r="U34" s="248">
        <v>72</v>
      </c>
      <c r="V34" s="247">
        <f>SUM(V4:V33)</f>
        <v>512</v>
      </c>
      <c r="W34" s="248">
        <f>100-U34</f>
        <v>28</v>
      </c>
      <c r="X34" s="247">
        <f>V34+T34</f>
        <v>74383</v>
      </c>
      <c r="Y34" s="109"/>
      <c r="Z34" s="109"/>
      <c r="AA34" s="109"/>
      <c r="AB34" s="109"/>
      <c r="AC34" s="97"/>
      <c r="AD34" s="93"/>
      <c r="AE34" s="93"/>
      <c r="AF34" s="93"/>
      <c r="AG34" s="93"/>
      <c r="AH34" s="93"/>
      <c r="AI34" s="93"/>
      <c r="AJ34" s="93"/>
      <c r="AK34" s="93"/>
      <c r="AL34" s="93"/>
      <c r="AM34" s="93"/>
      <c r="AN34" s="93"/>
      <c r="AO34" s="93"/>
      <c r="AP34" s="93"/>
      <c r="AQ34" s="93"/>
      <c r="AR34" s="93"/>
      <c r="AS34" s="93"/>
      <c r="AT34" s="93"/>
      <c r="AU34" s="93"/>
      <c r="AV34" s="93"/>
      <c r="AW34" s="93"/>
      <c r="AX34" s="93"/>
      <c r="AY34" s="93"/>
      <c r="AZ34" s="93"/>
      <c r="BA34" s="93"/>
      <c r="BB34" s="93"/>
      <c r="BC34" s="93"/>
    </row>
    <row r="35" spans="1:138" s="105" customFormat="1" ht="59.25" customHeight="1">
      <c r="A35" s="93"/>
      <c r="B35" s="94"/>
      <c r="C35" s="94"/>
      <c r="D35" s="210">
        <v>31</v>
      </c>
      <c r="E35" s="211" t="s">
        <v>21</v>
      </c>
      <c r="F35" s="212" t="s">
        <v>22</v>
      </c>
      <c r="G35" s="213" t="s">
        <v>51</v>
      </c>
      <c r="H35" s="214">
        <v>20</v>
      </c>
      <c r="I35" s="215">
        <v>152543.80030999999</v>
      </c>
      <c r="J35" s="215">
        <v>147485.58404799999</v>
      </c>
      <c r="K35" s="216" t="s">
        <v>396</v>
      </c>
      <c r="L35" s="216">
        <v>58</v>
      </c>
      <c r="M35" s="215">
        <v>172324</v>
      </c>
      <c r="N35" s="217">
        <v>500000</v>
      </c>
      <c r="O35" s="218">
        <v>855862</v>
      </c>
      <c r="P35" s="219">
        <v>-3.44</v>
      </c>
      <c r="Q35" s="219">
        <v>-10.7</v>
      </c>
      <c r="R35" s="219">
        <v>9.44</v>
      </c>
      <c r="S35" s="219">
        <v>109.71</v>
      </c>
      <c r="T35" s="220">
        <v>7</v>
      </c>
      <c r="U35" s="221">
        <v>0</v>
      </c>
      <c r="V35" s="220">
        <v>4</v>
      </c>
      <c r="W35" s="221">
        <v>100</v>
      </c>
      <c r="X35" s="220">
        <v>11</v>
      </c>
      <c r="Y35" s="108"/>
      <c r="Z35" s="108"/>
      <c r="AA35" s="109"/>
      <c r="AB35" s="109"/>
      <c r="AC35" s="97"/>
      <c r="AD35" s="93"/>
      <c r="AE35" s="93"/>
      <c r="AF35" s="93"/>
      <c r="AG35" s="93"/>
      <c r="AH35" s="93"/>
      <c r="AI35" s="93"/>
      <c r="AJ35" s="93"/>
      <c r="AK35" s="93"/>
      <c r="AL35" s="93"/>
      <c r="AM35" s="93"/>
      <c r="AN35" s="93"/>
      <c r="AO35" s="93"/>
      <c r="AP35" s="93"/>
      <c r="AQ35" s="93"/>
      <c r="AR35" s="93"/>
      <c r="AS35" s="93"/>
      <c r="AT35" s="93"/>
      <c r="AU35" s="93"/>
      <c r="AV35" s="93"/>
      <c r="AW35" s="93"/>
      <c r="AX35" s="93"/>
      <c r="AY35" s="93"/>
      <c r="AZ35" s="93"/>
      <c r="BA35" s="93"/>
      <c r="BB35" s="93"/>
      <c r="BC35" s="93"/>
    </row>
    <row r="36" spans="1:138" s="107" customFormat="1" ht="48.75" customHeight="1">
      <c r="A36" s="93"/>
      <c r="B36" s="94"/>
      <c r="C36" s="94"/>
      <c r="D36" s="223">
        <v>32</v>
      </c>
      <c r="E36" s="224" t="s">
        <v>106</v>
      </c>
      <c r="F36" s="225" t="s">
        <v>107</v>
      </c>
      <c r="G36" s="223" t="s">
        <v>51</v>
      </c>
      <c r="H36" s="249" t="s">
        <v>49</v>
      </c>
      <c r="I36" s="228">
        <v>66170.642265000002</v>
      </c>
      <c r="J36" s="228">
        <v>62922.934656999998</v>
      </c>
      <c r="K36" s="229" t="s">
        <v>397</v>
      </c>
      <c r="L36" s="229">
        <v>49</v>
      </c>
      <c r="M36" s="228">
        <v>13123</v>
      </c>
      <c r="N36" s="230">
        <v>50000</v>
      </c>
      <c r="O36" s="231">
        <v>4794859</v>
      </c>
      <c r="P36" s="232">
        <v>-4.21</v>
      </c>
      <c r="Q36" s="232">
        <v>-4.96</v>
      </c>
      <c r="R36" s="232">
        <v>53.79</v>
      </c>
      <c r="S36" s="232">
        <v>379.49</v>
      </c>
      <c r="T36" s="233">
        <v>69</v>
      </c>
      <c r="U36" s="234">
        <v>92</v>
      </c>
      <c r="V36" s="233">
        <v>1</v>
      </c>
      <c r="W36" s="234">
        <v>8</v>
      </c>
      <c r="X36" s="233">
        <v>70</v>
      </c>
      <c r="Y36" s="108"/>
      <c r="Z36" s="108"/>
      <c r="AA36" s="109"/>
      <c r="AB36" s="109"/>
      <c r="AC36" s="97"/>
      <c r="AD36" s="93"/>
      <c r="AE36" s="93"/>
      <c r="AF36" s="93"/>
      <c r="AG36" s="93"/>
      <c r="AH36" s="93"/>
      <c r="AI36" s="93"/>
      <c r="AJ36" s="93"/>
      <c r="AK36" s="93"/>
      <c r="AL36" s="93"/>
      <c r="AM36" s="93"/>
      <c r="AN36" s="93"/>
      <c r="AO36" s="93"/>
      <c r="AP36" s="93"/>
      <c r="AQ36" s="93"/>
      <c r="AR36" s="93"/>
      <c r="AS36" s="93"/>
      <c r="AT36" s="93"/>
      <c r="AU36" s="93"/>
      <c r="AV36" s="93"/>
      <c r="AW36" s="93"/>
      <c r="AX36" s="93"/>
      <c r="AY36" s="93"/>
      <c r="AZ36" s="93"/>
      <c r="BA36" s="93"/>
      <c r="BB36" s="93"/>
      <c r="BC36" s="93"/>
    </row>
    <row r="37" spans="1:138" s="105" customFormat="1" ht="48.75" customHeight="1">
      <c r="A37" s="93"/>
      <c r="B37" s="94"/>
      <c r="C37" s="94"/>
      <c r="D37" s="210">
        <v>33</v>
      </c>
      <c r="E37" s="211" t="s">
        <v>52</v>
      </c>
      <c r="F37" s="212" t="s">
        <v>25</v>
      </c>
      <c r="G37" s="213" t="s">
        <v>51</v>
      </c>
      <c r="H37" s="214" t="s">
        <v>49</v>
      </c>
      <c r="I37" s="215">
        <v>108746.106489</v>
      </c>
      <c r="J37" s="215">
        <v>106397.33374</v>
      </c>
      <c r="K37" s="216" t="s">
        <v>398</v>
      </c>
      <c r="L37" s="216">
        <v>33</v>
      </c>
      <c r="M37" s="215">
        <v>51451</v>
      </c>
      <c r="N37" s="217">
        <v>500000</v>
      </c>
      <c r="O37" s="218">
        <v>2067936</v>
      </c>
      <c r="P37" s="250">
        <v>-2.1</v>
      </c>
      <c r="Q37" s="250">
        <v>-1.22</v>
      </c>
      <c r="R37" s="250">
        <v>34.909999999999997</v>
      </c>
      <c r="S37" s="250">
        <v>99.41</v>
      </c>
      <c r="T37" s="220">
        <v>19</v>
      </c>
      <c r="U37" s="221">
        <v>2</v>
      </c>
      <c r="V37" s="220">
        <v>3</v>
      </c>
      <c r="W37" s="221">
        <v>98</v>
      </c>
      <c r="X37" s="220">
        <v>22</v>
      </c>
      <c r="Y37" s="108"/>
      <c r="Z37" s="108"/>
      <c r="AA37" s="109"/>
      <c r="AB37" s="109"/>
      <c r="AC37" s="97"/>
      <c r="AD37" s="93"/>
      <c r="AE37" s="93"/>
      <c r="AF37" s="93"/>
      <c r="AG37" s="93"/>
      <c r="AH37" s="93"/>
      <c r="AI37" s="93"/>
      <c r="AJ37" s="93"/>
      <c r="AK37" s="93"/>
      <c r="AL37" s="93"/>
      <c r="AM37" s="93"/>
      <c r="AN37" s="93"/>
      <c r="AO37" s="93"/>
      <c r="AP37" s="93"/>
      <c r="AQ37" s="93"/>
      <c r="AR37" s="93"/>
      <c r="AS37" s="93"/>
      <c r="AT37" s="93"/>
      <c r="AU37" s="93"/>
      <c r="AV37" s="93"/>
      <c r="AW37" s="93"/>
      <c r="AX37" s="93"/>
      <c r="AY37" s="93"/>
      <c r="AZ37" s="93"/>
      <c r="BA37" s="93"/>
      <c r="BB37" s="93"/>
      <c r="BC37" s="93"/>
    </row>
    <row r="38" spans="1:138" s="107" customFormat="1" ht="48.75" customHeight="1">
      <c r="A38" s="93"/>
      <c r="B38" s="94"/>
      <c r="C38" s="94"/>
      <c r="D38" s="223">
        <v>34</v>
      </c>
      <c r="E38" s="224" t="s">
        <v>54</v>
      </c>
      <c r="F38" s="225" t="s">
        <v>42</v>
      </c>
      <c r="G38" s="226" t="s">
        <v>51</v>
      </c>
      <c r="H38" s="249" t="s">
        <v>49</v>
      </c>
      <c r="I38" s="228">
        <v>20801.556884000001</v>
      </c>
      <c r="J38" s="228">
        <v>18935.714318999999</v>
      </c>
      <c r="K38" s="229" t="s">
        <v>399</v>
      </c>
      <c r="L38" s="229">
        <v>29</v>
      </c>
      <c r="M38" s="228">
        <v>10725</v>
      </c>
      <c r="N38" s="230">
        <v>500000</v>
      </c>
      <c r="O38" s="231">
        <v>1765567</v>
      </c>
      <c r="P38" s="232">
        <v>-4.58</v>
      </c>
      <c r="Q38" s="251">
        <v>-7.71</v>
      </c>
      <c r="R38" s="232">
        <v>60.39</v>
      </c>
      <c r="S38" s="232">
        <v>131.69</v>
      </c>
      <c r="T38" s="233">
        <v>649</v>
      </c>
      <c r="U38" s="234">
        <v>27</v>
      </c>
      <c r="V38" s="233">
        <v>48</v>
      </c>
      <c r="W38" s="234">
        <v>73</v>
      </c>
      <c r="X38" s="233">
        <v>697</v>
      </c>
      <c r="Y38" s="108"/>
      <c r="Z38" s="108"/>
      <c r="AA38" s="109"/>
      <c r="AB38" s="109"/>
      <c r="AC38" s="97"/>
      <c r="AD38" s="93"/>
      <c r="AE38" s="93"/>
      <c r="AF38" s="93"/>
      <c r="AG38" s="93"/>
      <c r="AH38" s="93"/>
      <c r="AI38" s="93"/>
      <c r="AJ38" s="93"/>
      <c r="AK38" s="93"/>
      <c r="AL38" s="93"/>
      <c r="AM38" s="93"/>
      <c r="AN38" s="93"/>
      <c r="AO38" s="93"/>
      <c r="AP38" s="93"/>
      <c r="AQ38" s="93"/>
      <c r="AR38" s="93"/>
      <c r="AS38" s="93"/>
      <c r="AT38" s="93"/>
      <c r="AU38" s="93"/>
      <c r="AV38" s="93"/>
      <c r="AW38" s="93"/>
      <c r="AX38" s="93"/>
      <c r="AY38" s="93"/>
      <c r="AZ38" s="93"/>
      <c r="BA38" s="93"/>
      <c r="BB38" s="93"/>
      <c r="BC38" s="93"/>
    </row>
    <row r="39" spans="1:138" s="105" customFormat="1" ht="48.75" customHeight="1" thickBot="1">
      <c r="A39" s="93"/>
      <c r="B39" s="94"/>
      <c r="C39" s="94"/>
      <c r="D39" s="210">
        <v>35</v>
      </c>
      <c r="E39" s="211" t="s">
        <v>55</v>
      </c>
      <c r="F39" s="212" t="s">
        <v>42</v>
      </c>
      <c r="G39" s="213" t="s">
        <v>51</v>
      </c>
      <c r="H39" s="214" t="s">
        <v>49</v>
      </c>
      <c r="I39" s="215">
        <v>10613.668970999999</v>
      </c>
      <c r="J39" s="215">
        <v>9764.3400130000009</v>
      </c>
      <c r="K39" s="216" t="s">
        <v>400</v>
      </c>
      <c r="L39" s="216">
        <v>27</v>
      </c>
      <c r="M39" s="215">
        <v>5608</v>
      </c>
      <c r="N39" s="217">
        <v>200000</v>
      </c>
      <c r="O39" s="218">
        <v>1741144</v>
      </c>
      <c r="P39" s="219">
        <v>-4.8</v>
      </c>
      <c r="Q39" s="219">
        <v>-6.83</v>
      </c>
      <c r="R39" s="219">
        <v>54.66</v>
      </c>
      <c r="S39" s="219">
        <v>123.78</v>
      </c>
      <c r="T39" s="220">
        <v>128</v>
      </c>
      <c r="U39" s="221">
        <v>11</v>
      </c>
      <c r="V39" s="220">
        <v>23</v>
      </c>
      <c r="W39" s="221">
        <v>89</v>
      </c>
      <c r="X39" s="220">
        <v>151</v>
      </c>
      <c r="Y39" s="108"/>
      <c r="Z39" s="108"/>
      <c r="AA39" s="109"/>
      <c r="AB39" s="109"/>
      <c r="AC39" s="97"/>
      <c r="AD39" s="93"/>
      <c r="AE39" s="93"/>
      <c r="AF39" s="93"/>
      <c r="AG39" s="93"/>
      <c r="AH39" s="93"/>
      <c r="AI39" s="93"/>
      <c r="AJ39" s="93"/>
      <c r="AK39" s="93"/>
      <c r="AL39" s="93"/>
      <c r="AM39" s="93"/>
      <c r="AN39" s="93"/>
      <c r="AO39" s="93"/>
      <c r="AP39" s="93"/>
      <c r="AQ39" s="93"/>
      <c r="AR39" s="93"/>
      <c r="AS39" s="93"/>
      <c r="AT39" s="93"/>
      <c r="AU39" s="93"/>
      <c r="AV39" s="93"/>
      <c r="AW39" s="93"/>
      <c r="AX39" s="93"/>
      <c r="AY39" s="93"/>
      <c r="AZ39" s="93"/>
      <c r="BA39" s="93"/>
      <c r="BB39" s="93"/>
      <c r="BC39" s="93"/>
    </row>
    <row r="40" spans="1:138" s="110" customFormat="1" ht="48.75" customHeight="1" thickBot="1">
      <c r="A40" s="106"/>
      <c r="B40" s="106"/>
      <c r="C40" s="94"/>
      <c r="D40" s="223">
        <v>36</v>
      </c>
      <c r="E40" s="252" t="s">
        <v>154</v>
      </c>
      <c r="F40" s="223" t="s">
        <v>155</v>
      </c>
      <c r="G40" s="223" t="s">
        <v>51</v>
      </c>
      <c r="H40" s="249" t="s">
        <v>49</v>
      </c>
      <c r="I40" s="228">
        <v>11620.922039999999</v>
      </c>
      <c r="J40" s="228">
        <v>11221.898184</v>
      </c>
      <c r="K40" s="249" t="s">
        <v>401</v>
      </c>
      <c r="L40" s="249">
        <v>19</v>
      </c>
      <c r="M40" s="228">
        <v>6111</v>
      </c>
      <c r="N40" s="253">
        <v>50000</v>
      </c>
      <c r="O40" s="231">
        <v>1836344</v>
      </c>
      <c r="P40" s="251">
        <v>-3.44</v>
      </c>
      <c r="Q40" s="251">
        <v>-6.31</v>
      </c>
      <c r="R40" s="254">
        <v>47.63</v>
      </c>
      <c r="S40" s="255">
        <v>83.63</v>
      </c>
      <c r="T40" s="233">
        <v>11</v>
      </c>
      <c r="U40" s="235">
        <v>41</v>
      </c>
      <c r="V40" s="233">
        <v>5</v>
      </c>
      <c r="W40" s="234">
        <v>59</v>
      </c>
      <c r="X40" s="235">
        <v>16</v>
      </c>
      <c r="Y40" s="108"/>
      <c r="Z40" s="108"/>
      <c r="AA40" s="109"/>
      <c r="AB40" s="109"/>
      <c r="AC40" s="97"/>
      <c r="AD40" s="93"/>
      <c r="AE40" s="93"/>
      <c r="AF40" s="93"/>
      <c r="AG40" s="93"/>
      <c r="AH40" s="93"/>
      <c r="AI40" s="93"/>
      <c r="AJ40" s="93"/>
      <c r="AK40" s="93"/>
      <c r="AL40" s="93"/>
      <c r="AM40" s="93"/>
      <c r="AN40" s="93"/>
      <c r="AO40" s="93"/>
      <c r="AP40" s="93"/>
      <c r="AQ40" s="93"/>
      <c r="AR40" s="93"/>
      <c r="AS40" s="93"/>
      <c r="AT40" s="93"/>
      <c r="AU40" s="93"/>
      <c r="AV40" s="93"/>
      <c r="AW40" s="93"/>
      <c r="AX40" s="93"/>
      <c r="AY40" s="93"/>
      <c r="AZ40" s="93"/>
      <c r="BA40" s="93"/>
      <c r="BB40" s="93"/>
      <c r="BC40" s="93"/>
      <c r="BD40" s="93"/>
      <c r="BE40" s="93"/>
      <c r="BF40" s="93"/>
      <c r="BG40" s="93"/>
      <c r="BH40" s="93"/>
      <c r="BI40" s="93"/>
      <c r="BJ40" s="93"/>
      <c r="BK40" s="93"/>
      <c r="BL40" s="93"/>
      <c r="BM40" s="93"/>
      <c r="BN40" s="93"/>
      <c r="BO40" s="93"/>
      <c r="BP40" s="93"/>
      <c r="BQ40" s="93"/>
      <c r="BR40" s="93"/>
      <c r="BS40" s="93"/>
      <c r="BT40" s="93"/>
      <c r="BU40" s="93"/>
      <c r="BV40" s="93"/>
      <c r="BW40" s="93"/>
      <c r="BX40" s="93"/>
      <c r="BY40" s="93"/>
      <c r="BZ40" s="93"/>
      <c r="CA40" s="93"/>
      <c r="CB40" s="93"/>
      <c r="CC40" s="93"/>
      <c r="CD40" s="93"/>
      <c r="CE40" s="93"/>
      <c r="CF40" s="93"/>
      <c r="CG40" s="93"/>
      <c r="CH40" s="93"/>
      <c r="CI40" s="93"/>
      <c r="CJ40" s="93"/>
      <c r="CK40" s="93"/>
      <c r="CL40" s="93"/>
      <c r="CM40" s="93"/>
      <c r="CN40" s="93"/>
      <c r="CO40" s="93"/>
      <c r="CP40" s="93"/>
      <c r="CQ40" s="93"/>
      <c r="CR40" s="93"/>
      <c r="CS40" s="93"/>
      <c r="CT40" s="93"/>
      <c r="CU40" s="93"/>
      <c r="CV40" s="93"/>
      <c r="CW40" s="93"/>
      <c r="CX40" s="93"/>
      <c r="CY40" s="93"/>
      <c r="CZ40" s="93"/>
      <c r="DA40" s="93"/>
      <c r="DB40" s="93"/>
      <c r="DC40" s="93"/>
      <c r="DD40" s="93"/>
      <c r="DE40" s="93"/>
      <c r="DF40" s="93"/>
      <c r="DG40" s="93"/>
      <c r="DH40" s="93"/>
      <c r="DI40" s="93"/>
      <c r="DJ40" s="93"/>
      <c r="DK40" s="93"/>
      <c r="DL40" s="93"/>
      <c r="DM40" s="93"/>
      <c r="DN40" s="93"/>
      <c r="DO40" s="93"/>
      <c r="DP40" s="93"/>
      <c r="DQ40" s="93"/>
      <c r="DR40" s="93"/>
      <c r="DS40" s="93"/>
      <c r="DT40" s="93"/>
      <c r="DU40" s="93"/>
      <c r="DV40" s="93"/>
      <c r="DW40" s="93"/>
      <c r="DX40" s="93"/>
      <c r="DY40" s="93"/>
      <c r="DZ40" s="93"/>
      <c r="EA40" s="93"/>
      <c r="EB40" s="93"/>
      <c r="EC40" s="93"/>
      <c r="ED40" s="93"/>
      <c r="EE40" s="93"/>
      <c r="EF40" s="93"/>
      <c r="EG40" s="93"/>
      <c r="EH40" s="93"/>
    </row>
    <row r="41" spans="1:138" s="112" customFormat="1" ht="48.75" customHeight="1">
      <c r="A41" s="111"/>
      <c r="B41" s="111"/>
      <c r="C41" s="94"/>
      <c r="D41" s="210">
        <v>37</v>
      </c>
      <c r="E41" s="256" t="s">
        <v>159</v>
      </c>
      <c r="F41" s="210" t="s">
        <v>340</v>
      </c>
      <c r="G41" s="210" t="s">
        <v>51</v>
      </c>
      <c r="H41" s="214" t="s">
        <v>49</v>
      </c>
      <c r="I41" s="215">
        <v>20104.668441000002</v>
      </c>
      <c r="J41" s="215">
        <v>19205.734919999999</v>
      </c>
      <c r="K41" s="257" t="s">
        <v>402</v>
      </c>
      <c r="L41" s="257">
        <v>14</v>
      </c>
      <c r="M41" s="215">
        <v>14961</v>
      </c>
      <c r="N41" s="258">
        <v>50000</v>
      </c>
      <c r="O41" s="218">
        <v>1283720</v>
      </c>
      <c r="P41" s="259">
        <v>-4.2699999999999996</v>
      </c>
      <c r="Q41" s="219">
        <v>-8.91</v>
      </c>
      <c r="R41" s="239">
        <v>26.11</v>
      </c>
      <c r="S41" s="260">
        <v>36.01</v>
      </c>
      <c r="T41" s="220">
        <v>53</v>
      </c>
      <c r="U41" s="222">
        <v>15</v>
      </c>
      <c r="V41" s="220">
        <v>3</v>
      </c>
      <c r="W41" s="221">
        <v>85</v>
      </c>
      <c r="X41" s="222">
        <v>56</v>
      </c>
      <c r="Y41" s="108"/>
      <c r="Z41" s="108"/>
      <c r="AA41" s="109"/>
      <c r="AB41" s="109"/>
      <c r="AC41" s="97"/>
      <c r="AD41" s="93"/>
      <c r="AE41" s="93"/>
      <c r="AF41" s="93"/>
      <c r="AG41" s="93"/>
      <c r="AH41" s="93"/>
      <c r="AI41" s="93"/>
      <c r="AJ41" s="93"/>
      <c r="AK41" s="93"/>
      <c r="AL41" s="93"/>
      <c r="AM41" s="93"/>
      <c r="AN41" s="93"/>
      <c r="AO41" s="93"/>
      <c r="AP41" s="93"/>
      <c r="AQ41" s="93"/>
      <c r="AR41" s="93"/>
      <c r="AS41" s="93"/>
      <c r="AT41" s="93"/>
      <c r="AU41" s="93"/>
      <c r="AV41" s="93"/>
      <c r="AW41" s="93"/>
      <c r="AX41" s="93"/>
      <c r="AY41" s="93"/>
      <c r="AZ41" s="93"/>
      <c r="BA41" s="93"/>
      <c r="BB41" s="93"/>
      <c r="BC41" s="93"/>
      <c r="BD41" s="105"/>
      <c r="BE41" s="105"/>
      <c r="BF41" s="105"/>
      <c r="BG41" s="105"/>
      <c r="BH41" s="105"/>
      <c r="BI41" s="105"/>
      <c r="BJ41" s="105"/>
      <c r="BK41" s="105"/>
      <c r="BL41" s="105"/>
      <c r="BM41" s="105"/>
      <c r="BN41" s="105"/>
      <c r="BO41" s="105"/>
      <c r="BP41" s="105"/>
      <c r="BQ41" s="105"/>
      <c r="BR41" s="105"/>
      <c r="BS41" s="105"/>
      <c r="BT41" s="105"/>
      <c r="BU41" s="105"/>
      <c r="BV41" s="105"/>
      <c r="BW41" s="105"/>
      <c r="BX41" s="105"/>
      <c r="BY41" s="105"/>
      <c r="BZ41" s="105"/>
      <c r="CA41" s="105"/>
      <c r="CB41" s="105"/>
      <c r="CC41" s="105"/>
      <c r="CD41" s="105"/>
      <c r="CE41" s="105"/>
      <c r="CF41" s="105"/>
      <c r="CG41" s="105"/>
      <c r="CH41" s="105"/>
      <c r="CI41" s="105"/>
      <c r="CJ41" s="105"/>
      <c r="CK41" s="105"/>
      <c r="CL41" s="105"/>
      <c r="CM41" s="105"/>
      <c r="CN41" s="105"/>
      <c r="CO41" s="105"/>
      <c r="CP41" s="105"/>
      <c r="CQ41" s="105"/>
      <c r="CR41" s="105"/>
      <c r="CS41" s="105"/>
      <c r="CT41" s="105"/>
      <c r="CU41" s="105"/>
      <c r="CV41" s="105"/>
      <c r="CW41" s="105"/>
      <c r="CX41" s="105"/>
      <c r="CY41" s="105"/>
      <c r="CZ41" s="105"/>
      <c r="DA41" s="105"/>
      <c r="DB41" s="105"/>
      <c r="DC41" s="105"/>
      <c r="DD41" s="105"/>
      <c r="DE41" s="105"/>
      <c r="DF41" s="105"/>
      <c r="DG41" s="105"/>
      <c r="DH41" s="105"/>
      <c r="DI41" s="105"/>
      <c r="DJ41" s="105"/>
      <c r="DK41" s="105"/>
      <c r="DL41" s="105"/>
      <c r="DM41" s="105"/>
      <c r="DN41" s="105"/>
      <c r="DO41" s="105"/>
      <c r="DP41" s="105"/>
      <c r="DQ41" s="105"/>
      <c r="DR41" s="105"/>
      <c r="DS41" s="105"/>
      <c r="DT41" s="105"/>
      <c r="DU41" s="105"/>
      <c r="DV41" s="105"/>
      <c r="DW41" s="105"/>
      <c r="DX41" s="105"/>
      <c r="DY41" s="105"/>
      <c r="DZ41" s="105"/>
      <c r="EA41" s="105"/>
      <c r="EB41" s="105"/>
      <c r="EC41" s="105"/>
      <c r="ED41" s="105"/>
      <c r="EE41" s="105"/>
      <c r="EF41" s="105"/>
      <c r="EG41" s="105"/>
      <c r="EH41" s="105"/>
    </row>
    <row r="42" spans="1:138" s="93" customFormat="1" ht="48.75" customHeight="1">
      <c r="D42" s="223">
        <v>38</v>
      </c>
      <c r="E42" s="224" t="s">
        <v>162</v>
      </c>
      <c r="F42" s="225" t="s">
        <v>341</v>
      </c>
      <c r="G42" s="223" t="s">
        <v>51</v>
      </c>
      <c r="H42" s="227" t="s">
        <v>49</v>
      </c>
      <c r="I42" s="228">
        <v>7202.8480959999997</v>
      </c>
      <c r="J42" s="228">
        <v>7028.1097950000003</v>
      </c>
      <c r="K42" s="229" t="s">
        <v>403</v>
      </c>
      <c r="L42" s="229">
        <v>13</v>
      </c>
      <c r="M42" s="228">
        <v>6195</v>
      </c>
      <c r="N42" s="230">
        <v>50000</v>
      </c>
      <c r="O42" s="231">
        <v>1134481</v>
      </c>
      <c r="P42" s="232">
        <v>-2.06</v>
      </c>
      <c r="Q42" s="232">
        <v>-6.98</v>
      </c>
      <c r="R42" s="261">
        <v>40.22</v>
      </c>
      <c r="S42" s="232">
        <v>41.42</v>
      </c>
      <c r="T42" s="233">
        <v>26</v>
      </c>
      <c r="U42" s="234">
        <v>2</v>
      </c>
      <c r="V42" s="233">
        <v>3</v>
      </c>
      <c r="W42" s="234">
        <v>98</v>
      </c>
      <c r="X42" s="233">
        <v>29</v>
      </c>
      <c r="Y42" s="108"/>
      <c r="Z42" s="108"/>
      <c r="AA42" s="109"/>
      <c r="AB42" s="109"/>
      <c r="AC42" s="97"/>
    </row>
    <row r="43" spans="1:138" s="105" customFormat="1" ht="48.75" customHeight="1">
      <c r="A43" s="93"/>
      <c r="B43" s="93"/>
      <c r="C43" s="93"/>
      <c r="D43" s="210">
        <v>39</v>
      </c>
      <c r="E43" s="211" t="s">
        <v>172</v>
      </c>
      <c r="F43" s="212" t="s">
        <v>342</v>
      </c>
      <c r="G43" s="210" t="s">
        <v>51</v>
      </c>
      <c r="H43" s="214" t="s">
        <v>49</v>
      </c>
      <c r="I43" s="215">
        <v>12771.813714</v>
      </c>
      <c r="J43" s="215">
        <v>11875.0965</v>
      </c>
      <c r="K43" s="216" t="s">
        <v>404</v>
      </c>
      <c r="L43" s="216">
        <v>10</v>
      </c>
      <c r="M43" s="215">
        <v>8205</v>
      </c>
      <c r="N43" s="217">
        <v>50000</v>
      </c>
      <c r="O43" s="218">
        <v>1447300</v>
      </c>
      <c r="P43" s="219">
        <v>-3.55</v>
      </c>
      <c r="Q43" s="219">
        <v>-3.8</v>
      </c>
      <c r="R43" s="239">
        <v>44.73</v>
      </c>
      <c r="S43" s="219">
        <v>44.74</v>
      </c>
      <c r="T43" s="220">
        <v>107</v>
      </c>
      <c r="U43" s="221">
        <v>75</v>
      </c>
      <c r="V43" s="220">
        <v>2</v>
      </c>
      <c r="W43" s="221">
        <v>25</v>
      </c>
      <c r="X43" s="220">
        <v>109</v>
      </c>
      <c r="Y43" s="108"/>
      <c r="Z43" s="108"/>
      <c r="AA43" s="109"/>
      <c r="AB43" s="109"/>
      <c r="AC43" s="97"/>
      <c r="AD43" s="93"/>
      <c r="AE43" s="93"/>
      <c r="AF43" s="93"/>
      <c r="AG43" s="93"/>
      <c r="AH43" s="93"/>
      <c r="AI43" s="93"/>
      <c r="AJ43" s="93"/>
      <c r="AK43" s="93"/>
      <c r="AL43" s="93"/>
      <c r="AM43" s="93"/>
      <c r="AN43" s="93"/>
      <c r="AO43" s="93"/>
      <c r="AP43" s="93"/>
      <c r="AQ43" s="93"/>
      <c r="AR43" s="93"/>
      <c r="AS43" s="93"/>
      <c r="AT43" s="93"/>
      <c r="AU43" s="93"/>
      <c r="AV43" s="93"/>
      <c r="AW43" s="93"/>
      <c r="AX43" s="93"/>
      <c r="AY43" s="93"/>
      <c r="AZ43" s="93"/>
      <c r="BA43" s="93"/>
      <c r="BB43" s="93"/>
      <c r="BC43" s="93"/>
    </row>
    <row r="44" spans="1:138" s="93" customFormat="1" ht="48.75" customHeight="1">
      <c r="D44" s="223">
        <v>40</v>
      </c>
      <c r="E44" s="224" t="s">
        <v>195</v>
      </c>
      <c r="F44" s="225" t="s">
        <v>196</v>
      </c>
      <c r="G44" s="223" t="s">
        <v>51</v>
      </c>
      <c r="H44" s="249" t="s">
        <v>49</v>
      </c>
      <c r="I44" s="228">
        <v>58255.021176000002</v>
      </c>
      <c r="J44" s="228">
        <v>56229.293839999998</v>
      </c>
      <c r="K44" s="229" t="s">
        <v>405</v>
      </c>
      <c r="L44" s="229">
        <v>6</v>
      </c>
      <c r="M44" s="228">
        <v>51476</v>
      </c>
      <c r="N44" s="230">
        <v>50000</v>
      </c>
      <c r="O44" s="231">
        <v>1092340</v>
      </c>
      <c r="P44" s="232">
        <v>-3.37</v>
      </c>
      <c r="Q44" s="232">
        <v>-5.25</v>
      </c>
      <c r="R44" s="261">
        <v>9.23</v>
      </c>
      <c r="S44" s="232">
        <v>9.23</v>
      </c>
      <c r="T44" s="233">
        <v>20</v>
      </c>
      <c r="U44" s="234">
        <v>3</v>
      </c>
      <c r="V44" s="233">
        <v>3</v>
      </c>
      <c r="W44" s="234">
        <v>97</v>
      </c>
      <c r="X44" s="233">
        <v>23</v>
      </c>
      <c r="Y44" s="108"/>
      <c r="Z44" s="108"/>
      <c r="AA44" s="109"/>
      <c r="AB44" s="109"/>
      <c r="AC44" s="97"/>
    </row>
    <row r="45" spans="1:138" s="107" customFormat="1" ht="48.75" customHeight="1">
      <c r="A45" s="93"/>
      <c r="B45" s="94"/>
      <c r="C45" s="94"/>
      <c r="D45" s="300" t="s">
        <v>56</v>
      </c>
      <c r="E45" s="300"/>
      <c r="F45" s="241" t="s">
        <v>47</v>
      </c>
      <c r="G45" s="242" t="s">
        <v>47</v>
      </c>
      <c r="H45" s="243" t="s">
        <v>47</v>
      </c>
      <c r="I45" s="244">
        <f>SUM(I35:I44)</f>
        <v>468831.04838599998</v>
      </c>
      <c r="J45" s="244">
        <f>SUM(J35:J44)</f>
        <v>451066.04001599998</v>
      </c>
      <c r="K45" s="245" t="s">
        <v>47</v>
      </c>
      <c r="L45" s="245"/>
      <c r="M45" s="244">
        <f>SUM(M35:M44)</f>
        <v>340179</v>
      </c>
      <c r="N45" s="245" t="s">
        <v>47</v>
      </c>
      <c r="O45" s="245" t="s">
        <v>49</v>
      </c>
      <c r="P45" s="246">
        <f>AVERAGE(P35:P44)</f>
        <v>-3.5819999999999994</v>
      </c>
      <c r="Q45" s="246">
        <f>AVERAGE(Q35:Q44)</f>
        <v>-6.2670000000000003</v>
      </c>
      <c r="R45" s="246">
        <f>AVERAGE(R35:R44)</f>
        <v>38.111000000000004</v>
      </c>
      <c r="S45" s="246">
        <f>AVERAGE(S35:S44)</f>
        <v>105.91099999999999</v>
      </c>
      <c r="T45" s="247">
        <f>SUM(T35:T44)</f>
        <v>1089</v>
      </c>
      <c r="U45" s="248">
        <v>19</v>
      </c>
      <c r="V45" s="247">
        <f>SUM(V35:V44)</f>
        <v>95</v>
      </c>
      <c r="W45" s="248">
        <f>100-U45</f>
        <v>81</v>
      </c>
      <c r="X45" s="247">
        <f>SUM(X35:X44)</f>
        <v>1184</v>
      </c>
      <c r="Y45" s="109"/>
      <c r="Z45" s="109"/>
      <c r="AA45" s="109"/>
      <c r="AB45" s="109"/>
      <c r="AC45" s="97"/>
      <c r="AD45" s="93"/>
      <c r="AE45" s="93"/>
      <c r="AF45" s="93"/>
      <c r="AG45" s="93"/>
      <c r="AH45" s="93"/>
      <c r="AI45" s="93"/>
      <c r="AJ45" s="93"/>
      <c r="AK45" s="93"/>
      <c r="AL45" s="93"/>
      <c r="AM45" s="93"/>
      <c r="AN45" s="93"/>
      <c r="AO45" s="93"/>
      <c r="AP45" s="93"/>
      <c r="AQ45" s="93"/>
      <c r="AR45" s="93"/>
      <c r="AS45" s="93"/>
      <c r="AT45" s="93"/>
      <c r="AU45" s="93"/>
      <c r="AV45" s="93"/>
      <c r="AW45" s="93"/>
      <c r="AX45" s="93"/>
      <c r="AY45" s="93"/>
      <c r="AZ45" s="93"/>
      <c r="BA45" s="93"/>
      <c r="BB45" s="93"/>
      <c r="BC45" s="93"/>
    </row>
    <row r="46" spans="1:138" s="105" customFormat="1" ht="48.75" customHeight="1">
      <c r="A46" s="93"/>
      <c r="B46" s="94"/>
      <c r="C46" s="94"/>
      <c r="D46" s="210">
        <v>41</v>
      </c>
      <c r="E46" s="211" t="s">
        <v>297</v>
      </c>
      <c r="F46" s="212" t="s">
        <v>57</v>
      </c>
      <c r="G46" s="213" t="s">
        <v>53</v>
      </c>
      <c r="H46" s="214" t="s">
        <v>47</v>
      </c>
      <c r="I46" s="215">
        <v>293562.70556500001</v>
      </c>
      <c r="J46" s="215">
        <v>274904.87394600001</v>
      </c>
      <c r="K46" s="216" t="s">
        <v>406</v>
      </c>
      <c r="L46" s="216">
        <v>50</v>
      </c>
      <c r="M46" s="215">
        <v>49617</v>
      </c>
      <c r="N46" s="217">
        <v>500000</v>
      </c>
      <c r="O46" s="218">
        <v>5540538</v>
      </c>
      <c r="P46" s="219">
        <v>-5.52</v>
      </c>
      <c r="Q46" s="219">
        <v>-7.2</v>
      </c>
      <c r="R46" s="219">
        <v>67.13</v>
      </c>
      <c r="S46" s="219">
        <v>453.13</v>
      </c>
      <c r="T46" s="220">
        <v>521</v>
      </c>
      <c r="U46" s="221">
        <v>56.999999999999993</v>
      </c>
      <c r="V46" s="220">
        <v>6</v>
      </c>
      <c r="W46" s="221">
        <v>43</v>
      </c>
      <c r="X46" s="220">
        <v>527</v>
      </c>
      <c r="Y46" s="108"/>
      <c r="Z46" s="108"/>
      <c r="AA46" s="109"/>
      <c r="AB46" s="109"/>
      <c r="AC46" s="97"/>
      <c r="AD46" s="93"/>
      <c r="AE46" s="93"/>
      <c r="AF46" s="93"/>
      <c r="AG46" s="93"/>
      <c r="AH46" s="93"/>
      <c r="AI46" s="93"/>
      <c r="AJ46" s="93"/>
      <c r="AK46" s="93"/>
      <c r="AL46" s="93"/>
      <c r="AM46" s="93"/>
      <c r="AN46" s="93"/>
      <c r="AO46" s="93"/>
      <c r="AP46" s="93"/>
      <c r="AQ46" s="93"/>
      <c r="AR46" s="93"/>
      <c r="AS46" s="93"/>
      <c r="AT46" s="93"/>
      <c r="AU46" s="93"/>
      <c r="AV46" s="93"/>
      <c r="AW46" s="93"/>
      <c r="AX46" s="93"/>
      <c r="AY46" s="93"/>
      <c r="AZ46" s="93"/>
      <c r="BA46" s="93"/>
      <c r="BB46" s="93"/>
      <c r="BC46" s="93"/>
    </row>
    <row r="47" spans="1:138" s="93" customFormat="1" ht="48.75" customHeight="1">
      <c r="B47" s="94"/>
      <c r="C47" s="94"/>
      <c r="D47" s="223">
        <v>42</v>
      </c>
      <c r="E47" s="224" t="s">
        <v>58</v>
      </c>
      <c r="F47" s="225" t="s">
        <v>59</v>
      </c>
      <c r="G47" s="226" t="s">
        <v>53</v>
      </c>
      <c r="H47" s="227" t="s">
        <v>47</v>
      </c>
      <c r="I47" s="228">
        <v>284733.69227699999</v>
      </c>
      <c r="J47" s="228">
        <v>260526.23579400001</v>
      </c>
      <c r="K47" s="229" t="s">
        <v>407</v>
      </c>
      <c r="L47" s="229">
        <v>36</v>
      </c>
      <c r="M47" s="228">
        <v>138612</v>
      </c>
      <c r="N47" s="230">
        <v>1500000</v>
      </c>
      <c r="O47" s="231">
        <v>1879536</v>
      </c>
      <c r="P47" s="251">
        <v>-7.77</v>
      </c>
      <c r="Q47" s="251">
        <v>-12.24</v>
      </c>
      <c r="R47" s="251">
        <v>33.76</v>
      </c>
      <c r="S47" s="251">
        <v>87.98</v>
      </c>
      <c r="T47" s="233">
        <v>1520</v>
      </c>
      <c r="U47" s="234">
        <v>24</v>
      </c>
      <c r="V47" s="233">
        <v>5</v>
      </c>
      <c r="W47" s="235">
        <v>76</v>
      </c>
      <c r="X47" s="233">
        <v>1525</v>
      </c>
      <c r="Y47" s="108"/>
      <c r="Z47" s="108"/>
      <c r="AA47" s="109"/>
      <c r="AB47" s="109"/>
      <c r="AC47" s="97"/>
    </row>
    <row r="48" spans="1:138" s="105" customFormat="1" ht="48.75" customHeight="1">
      <c r="A48" s="93"/>
      <c r="B48" s="94"/>
      <c r="C48" s="94"/>
      <c r="D48" s="210">
        <v>43</v>
      </c>
      <c r="E48" s="211" t="s">
        <v>60</v>
      </c>
      <c r="F48" s="212" t="s">
        <v>61</v>
      </c>
      <c r="G48" s="213" t="s">
        <v>53</v>
      </c>
      <c r="H48" s="214" t="s">
        <v>47</v>
      </c>
      <c r="I48" s="215">
        <v>258312.64110800001</v>
      </c>
      <c r="J48" s="215">
        <v>237224.139658</v>
      </c>
      <c r="K48" s="216" t="s">
        <v>408</v>
      </c>
      <c r="L48" s="216">
        <v>36</v>
      </c>
      <c r="M48" s="215">
        <v>82214</v>
      </c>
      <c r="N48" s="217">
        <v>500000</v>
      </c>
      <c r="O48" s="218">
        <v>2885447</v>
      </c>
      <c r="P48" s="219">
        <v>-5.37</v>
      </c>
      <c r="Q48" s="219">
        <v>-6.63</v>
      </c>
      <c r="R48" s="219">
        <v>68.36</v>
      </c>
      <c r="S48" s="219">
        <v>188.26</v>
      </c>
      <c r="T48" s="220">
        <v>1207</v>
      </c>
      <c r="U48" s="221">
        <v>87</v>
      </c>
      <c r="V48" s="220">
        <v>6</v>
      </c>
      <c r="W48" s="221">
        <v>13</v>
      </c>
      <c r="X48" s="220">
        <v>1213</v>
      </c>
      <c r="Y48" s="108"/>
      <c r="Z48" s="108"/>
      <c r="AA48" s="109"/>
      <c r="AB48" s="109"/>
      <c r="AC48" s="97"/>
      <c r="AD48" s="93"/>
      <c r="AE48" s="93"/>
      <c r="AF48" s="93"/>
      <c r="AG48" s="93"/>
      <c r="AH48" s="93"/>
      <c r="AI48" s="93"/>
      <c r="AJ48" s="93"/>
      <c r="AK48" s="93"/>
      <c r="AL48" s="93"/>
      <c r="AM48" s="93"/>
      <c r="AN48" s="93"/>
      <c r="AO48" s="93"/>
      <c r="AP48" s="93"/>
      <c r="AQ48" s="93"/>
      <c r="AR48" s="93"/>
      <c r="AS48" s="93"/>
      <c r="AT48" s="93"/>
      <c r="AU48" s="93"/>
      <c r="AV48" s="93"/>
      <c r="AW48" s="93"/>
      <c r="AX48" s="93"/>
      <c r="AY48" s="93"/>
      <c r="AZ48" s="93"/>
      <c r="BA48" s="93"/>
      <c r="BB48" s="93"/>
      <c r="BC48" s="93"/>
    </row>
    <row r="49" spans="1:55" s="93" customFormat="1" ht="48.75" customHeight="1">
      <c r="B49" s="94"/>
      <c r="C49" s="94"/>
      <c r="D49" s="223">
        <v>44</v>
      </c>
      <c r="E49" s="224" t="s">
        <v>62</v>
      </c>
      <c r="F49" s="225" t="s">
        <v>42</v>
      </c>
      <c r="G49" s="226" t="s">
        <v>53</v>
      </c>
      <c r="H49" s="227" t="s">
        <v>47</v>
      </c>
      <c r="I49" s="228">
        <v>223242.60276800001</v>
      </c>
      <c r="J49" s="228">
        <v>203800.41044400001</v>
      </c>
      <c r="K49" s="229" t="s">
        <v>409</v>
      </c>
      <c r="L49" s="229">
        <v>34</v>
      </c>
      <c r="M49" s="228">
        <v>94161</v>
      </c>
      <c r="N49" s="230">
        <v>500000</v>
      </c>
      <c r="O49" s="231">
        <v>2164382</v>
      </c>
      <c r="P49" s="251">
        <v>-8.6</v>
      </c>
      <c r="Q49" s="251">
        <v>-15.35</v>
      </c>
      <c r="R49" s="251">
        <v>61.7</v>
      </c>
      <c r="S49" s="251">
        <v>116.44</v>
      </c>
      <c r="T49" s="233">
        <v>165</v>
      </c>
      <c r="U49" s="234">
        <v>6</v>
      </c>
      <c r="V49" s="233">
        <v>6</v>
      </c>
      <c r="W49" s="235">
        <v>94</v>
      </c>
      <c r="X49" s="233">
        <v>171</v>
      </c>
      <c r="Y49" s="108"/>
      <c r="Z49" s="108"/>
      <c r="AA49" s="109"/>
      <c r="AB49" s="109"/>
      <c r="AC49" s="97"/>
    </row>
    <row r="50" spans="1:55" s="105" customFormat="1" ht="48.75" customHeight="1">
      <c r="A50" s="93"/>
      <c r="B50" s="94"/>
      <c r="C50" s="94"/>
      <c r="D50" s="210">
        <v>45</v>
      </c>
      <c r="E50" s="211" t="s">
        <v>63</v>
      </c>
      <c r="F50" s="212" t="s">
        <v>64</v>
      </c>
      <c r="G50" s="213" t="s">
        <v>53</v>
      </c>
      <c r="H50" s="214" t="s">
        <v>47</v>
      </c>
      <c r="I50" s="215">
        <v>113532.40466499999</v>
      </c>
      <c r="J50" s="215">
        <v>103712.455587</v>
      </c>
      <c r="K50" s="216" t="s">
        <v>410</v>
      </c>
      <c r="L50" s="216">
        <v>34</v>
      </c>
      <c r="M50" s="215">
        <v>43548</v>
      </c>
      <c r="N50" s="217">
        <v>500000</v>
      </c>
      <c r="O50" s="218">
        <v>2381566</v>
      </c>
      <c r="P50" s="250">
        <v>-7.45</v>
      </c>
      <c r="Q50" s="250">
        <v>-13.32</v>
      </c>
      <c r="R50" s="250">
        <v>48.06</v>
      </c>
      <c r="S50" s="250">
        <v>136.26</v>
      </c>
      <c r="T50" s="220">
        <v>158</v>
      </c>
      <c r="U50" s="221">
        <v>29</v>
      </c>
      <c r="V50" s="220">
        <v>5</v>
      </c>
      <c r="W50" s="222">
        <v>71</v>
      </c>
      <c r="X50" s="220">
        <v>163</v>
      </c>
      <c r="Y50" s="108"/>
      <c r="Z50" s="108"/>
      <c r="AA50" s="109"/>
      <c r="AB50" s="109"/>
      <c r="AC50" s="97"/>
      <c r="AD50" s="93"/>
      <c r="AE50" s="93"/>
      <c r="AF50" s="93"/>
      <c r="AG50" s="93"/>
      <c r="AH50" s="93"/>
      <c r="AI50" s="93"/>
      <c r="AJ50" s="93"/>
      <c r="AK50" s="93"/>
      <c r="AL50" s="93"/>
      <c r="AM50" s="93"/>
      <c r="AN50" s="93"/>
      <c r="AO50" s="93"/>
      <c r="AP50" s="93"/>
      <c r="AQ50" s="93"/>
      <c r="AR50" s="93"/>
      <c r="AS50" s="93"/>
      <c r="AT50" s="93"/>
      <c r="AU50" s="93"/>
      <c r="AV50" s="93"/>
      <c r="AW50" s="93"/>
      <c r="AX50" s="93"/>
      <c r="AY50" s="93"/>
      <c r="AZ50" s="93"/>
      <c r="BA50" s="93"/>
      <c r="BB50" s="93"/>
      <c r="BC50" s="93"/>
    </row>
    <row r="51" spans="1:55" s="107" customFormat="1" ht="48.75" customHeight="1">
      <c r="A51" s="93"/>
      <c r="B51" s="94"/>
      <c r="C51" s="94"/>
      <c r="D51" s="223">
        <v>46</v>
      </c>
      <c r="E51" s="224" t="s">
        <v>160</v>
      </c>
      <c r="F51" s="225" t="s">
        <v>199</v>
      </c>
      <c r="G51" s="226" t="s">
        <v>53</v>
      </c>
      <c r="H51" s="227" t="s">
        <v>49</v>
      </c>
      <c r="I51" s="228">
        <v>346459.5</v>
      </c>
      <c r="J51" s="228">
        <v>330099.59999999998</v>
      </c>
      <c r="K51" s="229" t="s">
        <v>402</v>
      </c>
      <c r="L51" s="229">
        <v>14</v>
      </c>
      <c r="M51" s="228">
        <v>300000</v>
      </c>
      <c r="N51" s="227" t="s">
        <v>49</v>
      </c>
      <c r="O51" s="231">
        <v>1100332</v>
      </c>
      <c r="P51" s="232">
        <v>-4.72</v>
      </c>
      <c r="Q51" s="232">
        <v>-17.11</v>
      </c>
      <c r="R51" s="261">
        <v>6.17</v>
      </c>
      <c r="S51" s="232">
        <v>10.029999999999999</v>
      </c>
      <c r="T51" s="233">
        <v>0</v>
      </c>
      <c r="U51" s="234">
        <v>0</v>
      </c>
      <c r="V51" s="233">
        <v>10</v>
      </c>
      <c r="W51" s="234">
        <v>0</v>
      </c>
      <c r="X51" s="233">
        <v>10</v>
      </c>
      <c r="Y51" s="108"/>
      <c r="Z51" s="108"/>
      <c r="AA51" s="109"/>
      <c r="AB51" s="109"/>
      <c r="AC51" s="97"/>
      <c r="AD51" s="93"/>
      <c r="AE51" s="93"/>
      <c r="AF51" s="93"/>
      <c r="AG51" s="93"/>
      <c r="AH51" s="93"/>
      <c r="AI51" s="93"/>
      <c r="AJ51" s="93"/>
      <c r="AK51" s="93"/>
      <c r="AL51" s="93"/>
      <c r="AM51" s="93"/>
      <c r="AN51" s="93"/>
      <c r="AO51" s="93"/>
      <c r="AP51" s="93"/>
      <c r="AQ51" s="93"/>
      <c r="AR51" s="93"/>
      <c r="AS51" s="93"/>
      <c r="AT51" s="93"/>
      <c r="AU51" s="93"/>
      <c r="AV51" s="93"/>
      <c r="AW51" s="93"/>
      <c r="AX51" s="93"/>
      <c r="AY51" s="93"/>
      <c r="AZ51" s="93"/>
      <c r="BA51" s="93"/>
      <c r="BB51" s="93"/>
      <c r="BC51" s="93"/>
    </row>
    <row r="52" spans="1:55" s="105" customFormat="1" ht="48.75" customHeight="1">
      <c r="A52" s="93"/>
      <c r="B52" s="94"/>
      <c r="C52" s="94"/>
      <c r="D52" s="210">
        <v>47</v>
      </c>
      <c r="E52" s="211" t="s">
        <v>186</v>
      </c>
      <c r="F52" s="212" t="s">
        <v>187</v>
      </c>
      <c r="G52" s="213" t="s">
        <v>53</v>
      </c>
      <c r="H52" s="214" t="s">
        <v>49</v>
      </c>
      <c r="I52" s="215">
        <v>156761.29034400001</v>
      </c>
      <c r="J52" s="215">
        <v>137591.62351</v>
      </c>
      <c r="K52" s="216" t="s">
        <v>411</v>
      </c>
      <c r="L52" s="216">
        <v>6</v>
      </c>
      <c r="M52" s="215">
        <v>144426</v>
      </c>
      <c r="N52" s="217">
        <v>500000</v>
      </c>
      <c r="O52" s="218">
        <v>952679</v>
      </c>
      <c r="P52" s="250">
        <v>-7.66</v>
      </c>
      <c r="Q52" s="250">
        <v>-12.63</v>
      </c>
      <c r="R52" s="239" t="s">
        <v>49</v>
      </c>
      <c r="S52" s="250">
        <v>-4.7699999999999996</v>
      </c>
      <c r="T52" s="220">
        <v>1022</v>
      </c>
      <c r="U52" s="221">
        <v>85</v>
      </c>
      <c r="V52" s="220">
        <v>6</v>
      </c>
      <c r="W52" s="221">
        <v>15</v>
      </c>
      <c r="X52" s="220">
        <v>1028</v>
      </c>
      <c r="Y52" s="108"/>
      <c r="Z52" s="108"/>
      <c r="AA52" s="109"/>
      <c r="AB52" s="109"/>
      <c r="AC52" s="97"/>
      <c r="AD52" s="93"/>
      <c r="AE52" s="93"/>
      <c r="AF52" s="93"/>
      <c r="AG52" s="93"/>
      <c r="AH52" s="93"/>
      <c r="AI52" s="93"/>
      <c r="AJ52" s="93"/>
      <c r="AK52" s="93"/>
      <c r="AL52" s="93"/>
      <c r="AM52" s="93"/>
      <c r="AN52" s="93"/>
      <c r="AO52" s="93"/>
      <c r="AP52" s="93"/>
      <c r="AQ52" s="93"/>
      <c r="AR52" s="93"/>
      <c r="AS52" s="93"/>
      <c r="AT52" s="93"/>
      <c r="AU52" s="93"/>
      <c r="AV52" s="93"/>
      <c r="AW52" s="93"/>
      <c r="AX52" s="93"/>
      <c r="AY52" s="93"/>
      <c r="AZ52" s="93"/>
      <c r="BA52" s="93"/>
      <c r="BB52" s="93"/>
      <c r="BC52" s="93"/>
    </row>
    <row r="53" spans="1:55" s="105" customFormat="1" ht="48.75" customHeight="1">
      <c r="A53" s="93"/>
      <c r="B53" s="93"/>
      <c r="C53" s="93"/>
      <c r="D53" s="262">
        <v>48</v>
      </c>
      <c r="E53" s="263" t="s">
        <v>360</v>
      </c>
      <c r="F53" s="264" t="s">
        <v>93</v>
      </c>
      <c r="G53" s="265" t="s">
        <v>53</v>
      </c>
      <c r="H53" s="266" t="s">
        <v>49</v>
      </c>
      <c r="I53" s="267">
        <v>235821.59506399999</v>
      </c>
      <c r="J53" s="267">
        <v>224699.889314</v>
      </c>
      <c r="K53" s="268" t="s">
        <v>412</v>
      </c>
      <c r="L53" s="268">
        <v>2</v>
      </c>
      <c r="M53" s="267">
        <v>228074</v>
      </c>
      <c r="N53" s="269">
        <v>500000</v>
      </c>
      <c r="O53" s="270">
        <v>985206</v>
      </c>
      <c r="P53" s="271">
        <v>-5.29</v>
      </c>
      <c r="Q53" s="271" t="s">
        <v>49</v>
      </c>
      <c r="R53" s="272" t="s">
        <v>49</v>
      </c>
      <c r="S53" s="271">
        <v>-1.48</v>
      </c>
      <c r="T53" s="273">
        <v>246</v>
      </c>
      <c r="U53" s="274">
        <v>96</v>
      </c>
      <c r="V53" s="273">
        <v>5</v>
      </c>
      <c r="W53" s="274">
        <v>4</v>
      </c>
      <c r="X53" s="273">
        <v>251</v>
      </c>
      <c r="Y53" s="97"/>
      <c r="Z53" s="97"/>
      <c r="AA53" s="97"/>
      <c r="AB53" s="97"/>
      <c r="AC53" s="97"/>
      <c r="AD53" s="93"/>
      <c r="AE53" s="93"/>
      <c r="AF53" s="93"/>
      <c r="AG53" s="93"/>
      <c r="AH53" s="93"/>
      <c r="AI53" s="93"/>
      <c r="AJ53" s="93"/>
      <c r="AK53" s="93"/>
      <c r="AL53" s="93"/>
      <c r="AM53" s="93"/>
      <c r="AN53" s="93"/>
      <c r="AO53" s="93"/>
      <c r="AP53" s="93"/>
      <c r="AQ53" s="93"/>
      <c r="AR53" s="93"/>
      <c r="AS53" s="93"/>
      <c r="AT53" s="93"/>
      <c r="AU53" s="93"/>
      <c r="AV53" s="93"/>
      <c r="AW53" s="93"/>
      <c r="AX53" s="93"/>
      <c r="AY53" s="93"/>
      <c r="AZ53" s="93"/>
      <c r="BA53" s="93"/>
      <c r="BB53" s="93"/>
      <c r="BC53" s="93"/>
    </row>
    <row r="54" spans="1:55" s="105" customFormat="1" ht="48.75" customHeight="1">
      <c r="A54" s="93"/>
      <c r="B54" s="93"/>
      <c r="C54" s="93"/>
      <c r="D54" s="210">
        <v>49</v>
      </c>
      <c r="E54" s="211" t="s">
        <v>354</v>
      </c>
      <c r="F54" s="212" t="s">
        <v>356</v>
      </c>
      <c r="G54" s="213" t="s">
        <v>53</v>
      </c>
      <c r="H54" s="214" t="s">
        <v>49</v>
      </c>
      <c r="I54" s="215">
        <v>55170</v>
      </c>
      <c r="J54" s="215">
        <v>57666.081955000001</v>
      </c>
      <c r="K54" s="216" t="s">
        <v>413</v>
      </c>
      <c r="L54" s="216">
        <v>2</v>
      </c>
      <c r="M54" s="215">
        <v>57600</v>
      </c>
      <c r="N54" s="217">
        <v>500000</v>
      </c>
      <c r="O54" s="218">
        <v>1001148</v>
      </c>
      <c r="P54" s="250">
        <v>-0.25</v>
      </c>
      <c r="Q54" s="250" t="s">
        <v>49</v>
      </c>
      <c r="R54" s="239" t="s">
        <v>49</v>
      </c>
      <c r="S54" s="250">
        <v>0.04</v>
      </c>
      <c r="T54" s="220">
        <v>287</v>
      </c>
      <c r="U54" s="221">
        <v>50</v>
      </c>
      <c r="V54" s="220">
        <v>2</v>
      </c>
      <c r="W54" s="221">
        <v>50</v>
      </c>
      <c r="X54" s="220">
        <v>289</v>
      </c>
      <c r="Y54" s="97"/>
      <c r="Z54" s="97"/>
      <c r="AA54" s="97"/>
      <c r="AB54" s="97"/>
      <c r="AC54" s="97"/>
      <c r="AD54" s="93"/>
      <c r="AE54" s="93"/>
      <c r="AF54" s="93"/>
      <c r="AG54" s="93"/>
      <c r="AH54" s="93"/>
      <c r="AI54" s="93"/>
      <c r="AJ54" s="93"/>
      <c r="AK54" s="93"/>
      <c r="AL54" s="93"/>
      <c r="AM54" s="93"/>
      <c r="AN54" s="93"/>
      <c r="AO54" s="93"/>
      <c r="AP54" s="93"/>
      <c r="AQ54" s="93"/>
      <c r="AR54" s="93"/>
      <c r="AS54" s="93"/>
      <c r="AT54" s="93"/>
      <c r="AU54" s="93"/>
      <c r="AV54" s="93"/>
      <c r="AW54" s="93"/>
      <c r="AX54" s="93"/>
      <c r="AY54" s="93"/>
      <c r="AZ54" s="93"/>
      <c r="BA54" s="93"/>
      <c r="BB54" s="93"/>
      <c r="BC54" s="93"/>
    </row>
    <row r="55" spans="1:55" s="107" customFormat="1" ht="48.75" customHeight="1">
      <c r="A55" s="93"/>
      <c r="B55" s="94"/>
      <c r="C55" s="94"/>
      <c r="D55" s="300" t="s">
        <v>67</v>
      </c>
      <c r="E55" s="300"/>
      <c r="F55" s="241" t="s">
        <v>49</v>
      </c>
      <c r="G55" s="242" t="s">
        <v>49</v>
      </c>
      <c r="H55" s="243" t="s">
        <v>49</v>
      </c>
      <c r="I55" s="244">
        <f>SUM(I46:I54)</f>
        <v>1967596.4317910001</v>
      </c>
      <c r="J55" s="244">
        <f>SUM(J46:J54)</f>
        <v>1830225.3102080002</v>
      </c>
      <c r="K55" s="245" t="s">
        <v>49</v>
      </c>
      <c r="L55" s="245"/>
      <c r="M55" s="244">
        <f>SUM(M46:M54)</f>
        <v>1138252</v>
      </c>
      <c r="N55" s="245" t="s">
        <v>49</v>
      </c>
      <c r="O55" s="245" t="s">
        <v>47</v>
      </c>
      <c r="P55" s="246">
        <f>AVERAGE(P46:P54)</f>
        <v>-5.847777777777778</v>
      </c>
      <c r="Q55" s="246">
        <f>AVERAGE(Q46:Q54)</f>
        <v>-12.068571428571428</v>
      </c>
      <c r="R55" s="246">
        <f>AVERAGE(R46:R51)</f>
        <v>47.53</v>
      </c>
      <c r="S55" s="246">
        <f>AVERAGE(S46:S54)</f>
        <v>109.54333333333332</v>
      </c>
      <c r="T55" s="247">
        <f>SUM(T46:T54)</f>
        <v>5126</v>
      </c>
      <c r="U55" s="248">
        <v>32</v>
      </c>
      <c r="V55" s="247">
        <f>SUM(V46:V54)</f>
        <v>51</v>
      </c>
      <c r="W55" s="248">
        <f>100-U55</f>
        <v>68</v>
      </c>
      <c r="X55" s="247">
        <f>V55+T55</f>
        <v>5177</v>
      </c>
      <c r="Y55" s="109"/>
      <c r="Z55" s="109"/>
      <c r="AA55" s="109"/>
      <c r="AB55" s="109"/>
      <c r="AC55" s="97"/>
      <c r="AD55" s="93"/>
      <c r="AE55" s="93"/>
      <c r="AF55" s="93"/>
      <c r="AG55" s="93"/>
      <c r="AH55" s="93"/>
      <c r="AI55" s="93"/>
      <c r="AJ55" s="93"/>
      <c r="AK55" s="93"/>
      <c r="AL55" s="93"/>
      <c r="AM55" s="93"/>
      <c r="AN55" s="93"/>
      <c r="AO55" s="93"/>
      <c r="AP55" s="93"/>
      <c r="AQ55" s="93"/>
      <c r="AR55" s="93"/>
      <c r="AS55" s="93"/>
      <c r="AT55" s="93"/>
      <c r="AU55" s="93"/>
      <c r="AV55" s="93"/>
      <c r="AW55" s="93"/>
      <c r="AX55" s="93"/>
      <c r="AY55" s="93"/>
      <c r="AZ55" s="93"/>
      <c r="BA55" s="93"/>
      <c r="BB55" s="93"/>
      <c r="BC55" s="93"/>
    </row>
    <row r="56" spans="1:55" s="105" customFormat="1" ht="48.75" customHeight="1">
      <c r="A56" s="93"/>
      <c r="B56" s="94"/>
      <c r="C56" s="94"/>
      <c r="D56" s="223">
        <v>50</v>
      </c>
      <c r="E56" s="224" t="s">
        <v>68</v>
      </c>
      <c r="F56" s="225" t="s">
        <v>19</v>
      </c>
      <c r="G56" s="226" t="s">
        <v>69</v>
      </c>
      <c r="H56" s="227"/>
      <c r="I56" s="228">
        <v>96135.082993000004</v>
      </c>
      <c r="J56" s="228">
        <v>90322.196299000003</v>
      </c>
      <c r="K56" s="229" t="s">
        <v>414</v>
      </c>
      <c r="L56" s="229">
        <v>37</v>
      </c>
      <c r="M56" s="228">
        <v>35580</v>
      </c>
      <c r="N56" s="230">
        <v>500000</v>
      </c>
      <c r="O56" s="231">
        <v>2538567</v>
      </c>
      <c r="P56" s="232">
        <v>-6.05</v>
      </c>
      <c r="Q56" s="232">
        <v>-9.93</v>
      </c>
      <c r="R56" s="240">
        <v>70.55</v>
      </c>
      <c r="S56" s="232">
        <v>153.38</v>
      </c>
      <c r="T56" s="233">
        <v>40</v>
      </c>
      <c r="U56" s="234">
        <v>11</v>
      </c>
      <c r="V56" s="233">
        <v>4</v>
      </c>
      <c r="W56" s="235">
        <v>89</v>
      </c>
      <c r="X56" s="233">
        <v>44</v>
      </c>
      <c r="Y56" s="108"/>
      <c r="Z56" s="108"/>
      <c r="AA56" s="109"/>
      <c r="AB56" s="109"/>
      <c r="AC56" s="97"/>
      <c r="AD56" s="93"/>
      <c r="AE56" s="93"/>
      <c r="AF56" s="93"/>
      <c r="AG56" s="93"/>
      <c r="AH56" s="93"/>
      <c r="AI56" s="93"/>
      <c r="AJ56" s="93"/>
      <c r="AK56" s="93"/>
      <c r="AL56" s="93"/>
      <c r="AM56" s="93"/>
      <c r="AN56" s="93"/>
      <c r="AO56" s="93"/>
      <c r="AP56" s="93"/>
      <c r="AQ56" s="93"/>
      <c r="AR56" s="93"/>
      <c r="AS56" s="93"/>
      <c r="AT56" s="93"/>
      <c r="AU56" s="93"/>
      <c r="AV56" s="93"/>
      <c r="AW56" s="93"/>
      <c r="AX56" s="93"/>
      <c r="AY56" s="93"/>
      <c r="AZ56" s="93"/>
      <c r="BA56" s="93"/>
      <c r="BB56" s="93"/>
      <c r="BC56" s="93"/>
    </row>
    <row r="57" spans="1:55" s="107" customFormat="1" ht="48.75" customHeight="1">
      <c r="A57" s="93"/>
      <c r="B57" s="94"/>
      <c r="C57" s="94"/>
      <c r="D57" s="300" t="s">
        <v>70</v>
      </c>
      <c r="E57" s="300"/>
      <c r="F57" s="241" t="s">
        <v>49</v>
      </c>
      <c r="G57" s="242" t="s">
        <v>49</v>
      </c>
      <c r="H57" s="243"/>
      <c r="I57" s="244">
        <f>SUM(I56)</f>
        <v>96135.082993000004</v>
      </c>
      <c r="J57" s="244">
        <f>SUM(J56)</f>
        <v>90322.196299000003</v>
      </c>
      <c r="K57" s="245" t="s">
        <v>49</v>
      </c>
      <c r="L57" s="245"/>
      <c r="M57" s="244">
        <v>35580</v>
      </c>
      <c r="N57" s="245" t="s">
        <v>49</v>
      </c>
      <c r="O57" s="245" t="s">
        <v>49</v>
      </c>
      <c r="P57" s="246">
        <f t="shared" ref="P57:T57" si="1">P56</f>
        <v>-6.05</v>
      </c>
      <c r="Q57" s="246">
        <f t="shared" si="1"/>
        <v>-9.93</v>
      </c>
      <c r="R57" s="246">
        <f t="shared" si="1"/>
        <v>70.55</v>
      </c>
      <c r="S57" s="246">
        <f t="shared" si="1"/>
        <v>153.38</v>
      </c>
      <c r="T57" s="247">
        <f t="shared" si="1"/>
        <v>40</v>
      </c>
      <c r="U57" s="248">
        <v>11</v>
      </c>
      <c r="V57" s="247">
        <f>V56</f>
        <v>4</v>
      </c>
      <c r="W57" s="248">
        <f>W56</f>
        <v>89</v>
      </c>
      <c r="X57" s="247">
        <f>X56</f>
        <v>44</v>
      </c>
      <c r="Y57" s="109"/>
      <c r="Z57" s="109"/>
      <c r="AA57" s="109"/>
      <c r="AB57" s="109"/>
      <c r="AC57" s="97"/>
      <c r="AD57" s="93"/>
      <c r="AE57" s="93"/>
      <c r="AF57" s="93"/>
      <c r="AG57" s="93"/>
      <c r="AH57" s="93"/>
      <c r="AI57" s="93"/>
      <c r="AJ57" s="93"/>
      <c r="AK57" s="93"/>
      <c r="AL57" s="93"/>
      <c r="AM57" s="93"/>
      <c r="AN57" s="93"/>
      <c r="AO57" s="93"/>
      <c r="AP57" s="93"/>
      <c r="AQ57" s="93"/>
      <c r="AR57" s="93"/>
      <c r="AS57" s="93"/>
      <c r="AT57" s="93"/>
      <c r="AU57" s="93"/>
      <c r="AV57" s="93"/>
      <c r="AW57" s="93"/>
      <c r="AX57" s="93"/>
      <c r="AY57" s="93"/>
      <c r="AZ57" s="93"/>
      <c r="BA57" s="93"/>
      <c r="BB57" s="93"/>
      <c r="BC57" s="93"/>
    </row>
    <row r="58" spans="1:55" s="105" customFormat="1" ht="48.75" customHeight="1">
      <c r="A58" s="93"/>
      <c r="B58" s="94"/>
      <c r="C58" s="94"/>
      <c r="D58" s="210">
        <v>51</v>
      </c>
      <c r="E58" s="211" t="s">
        <v>71</v>
      </c>
      <c r="F58" s="212" t="s">
        <v>72</v>
      </c>
      <c r="G58" s="213" t="s">
        <v>73</v>
      </c>
      <c r="H58" s="214" t="s">
        <v>49</v>
      </c>
      <c r="I58" s="215">
        <v>112677.720846</v>
      </c>
      <c r="J58" s="215">
        <v>101533.766468</v>
      </c>
      <c r="K58" s="216" t="s">
        <v>415</v>
      </c>
      <c r="L58" s="216">
        <v>73</v>
      </c>
      <c r="M58" s="215">
        <v>8624</v>
      </c>
      <c r="N58" s="217">
        <v>50000</v>
      </c>
      <c r="O58" s="218">
        <v>11773395</v>
      </c>
      <c r="P58" s="250">
        <v>-7.35</v>
      </c>
      <c r="Q58" s="250">
        <v>-13.31</v>
      </c>
      <c r="R58" s="250">
        <v>106.51</v>
      </c>
      <c r="S58" s="250">
        <v>1076.33</v>
      </c>
      <c r="T58" s="220">
        <v>101</v>
      </c>
      <c r="U58" s="221">
        <v>131</v>
      </c>
      <c r="V58" s="220">
        <v>2</v>
      </c>
      <c r="W58" s="221">
        <v>-31</v>
      </c>
      <c r="X58" s="220">
        <v>103</v>
      </c>
      <c r="Y58" s="108"/>
      <c r="Z58" s="108"/>
      <c r="AA58" s="109"/>
      <c r="AB58" s="109"/>
      <c r="AC58" s="97"/>
      <c r="AD58" s="93"/>
      <c r="AE58" s="93"/>
      <c r="AF58" s="93"/>
      <c r="AG58" s="93"/>
      <c r="AH58" s="93"/>
      <c r="AI58" s="93"/>
      <c r="AJ58" s="93"/>
      <c r="AK58" s="93"/>
      <c r="AL58" s="93"/>
      <c r="AM58" s="93"/>
      <c r="AN58" s="93"/>
      <c r="AO58" s="93"/>
      <c r="AP58" s="93"/>
      <c r="AQ58" s="93"/>
      <c r="AR58" s="93"/>
      <c r="AS58" s="93"/>
      <c r="AT58" s="93"/>
      <c r="AU58" s="93"/>
      <c r="AV58" s="93"/>
      <c r="AW58" s="93"/>
      <c r="AX58" s="93"/>
      <c r="AY58" s="93"/>
      <c r="AZ58" s="93"/>
      <c r="BA58" s="93"/>
      <c r="BB58" s="93"/>
      <c r="BC58" s="93"/>
    </row>
    <row r="59" spans="1:55" s="93" customFormat="1" ht="48.75" customHeight="1">
      <c r="B59" s="94"/>
      <c r="C59" s="94"/>
      <c r="D59" s="223">
        <v>52</v>
      </c>
      <c r="E59" s="224" t="s">
        <v>74</v>
      </c>
      <c r="F59" s="225" t="s">
        <v>75</v>
      </c>
      <c r="G59" s="226" t="s">
        <v>73</v>
      </c>
      <c r="H59" s="249" t="s">
        <v>49</v>
      </c>
      <c r="I59" s="228">
        <v>112050.047918</v>
      </c>
      <c r="J59" s="228">
        <v>105016.516447</v>
      </c>
      <c r="K59" s="229" t="s">
        <v>415</v>
      </c>
      <c r="L59" s="229">
        <v>73</v>
      </c>
      <c r="M59" s="228">
        <v>14824</v>
      </c>
      <c r="N59" s="230">
        <v>50000</v>
      </c>
      <c r="O59" s="231">
        <v>7084223</v>
      </c>
      <c r="P59" s="251">
        <v>-4.7300000000000004</v>
      </c>
      <c r="Q59" s="251">
        <v>-6.91</v>
      </c>
      <c r="R59" s="251">
        <v>105.82</v>
      </c>
      <c r="S59" s="251">
        <v>608.79999999999995</v>
      </c>
      <c r="T59" s="233">
        <v>134</v>
      </c>
      <c r="U59" s="234">
        <v>43</v>
      </c>
      <c r="V59" s="233">
        <v>6</v>
      </c>
      <c r="W59" s="235">
        <v>57</v>
      </c>
      <c r="X59" s="233">
        <v>140</v>
      </c>
      <c r="Y59" s="108"/>
      <c r="Z59" s="108"/>
      <c r="AA59" s="109"/>
      <c r="AB59" s="109"/>
      <c r="AC59" s="97"/>
    </row>
    <row r="60" spans="1:55" s="105" customFormat="1" ht="48.75" customHeight="1">
      <c r="A60" s="93"/>
      <c r="B60" s="94"/>
      <c r="C60" s="94"/>
      <c r="D60" s="210">
        <v>53</v>
      </c>
      <c r="E60" s="211" t="s">
        <v>76</v>
      </c>
      <c r="F60" s="212" t="s">
        <v>59</v>
      </c>
      <c r="G60" s="213" t="s">
        <v>73</v>
      </c>
      <c r="H60" s="214" t="s">
        <v>49</v>
      </c>
      <c r="I60" s="215">
        <v>77642.674922999999</v>
      </c>
      <c r="J60" s="215">
        <v>70327.624156999998</v>
      </c>
      <c r="K60" s="216" t="s">
        <v>416</v>
      </c>
      <c r="L60" s="216">
        <v>73</v>
      </c>
      <c r="M60" s="215">
        <v>10740</v>
      </c>
      <c r="N60" s="217">
        <v>50000</v>
      </c>
      <c r="O60" s="218">
        <v>6548196</v>
      </c>
      <c r="P60" s="250">
        <v>-8.89</v>
      </c>
      <c r="Q60" s="250">
        <v>-14.49</v>
      </c>
      <c r="R60" s="250">
        <v>59.51</v>
      </c>
      <c r="S60" s="250">
        <v>555.96</v>
      </c>
      <c r="T60" s="220">
        <v>67</v>
      </c>
      <c r="U60" s="221">
        <v>15</v>
      </c>
      <c r="V60" s="220">
        <v>1</v>
      </c>
      <c r="W60" s="222">
        <v>85</v>
      </c>
      <c r="X60" s="220">
        <v>68</v>
      </c>
      <c r="Y60" s="108"/>
      <c r="Z60" s="108"/>
      <c r="AA60" s="109"/>
      <c r="AB60" s="109"/>
      <c r="AC60" s="97"/>
      <c r="AD60" s="93"/>
      <c r="AE60" s="93"/>
      <c r="AF60" s="93"/>
      <c r="AG60" s="93"/>
      <c r="AH60" s="93"/>
      <c r="AI60" s="93"/>
      <c r="AJ60" s="93"/>
      <c r="AK60" s="93"/>
      <c r="AL60" s="93"/>
      <c r="AM60" s="93"/>
      <c r="AN60" s="93"/>
      <c r="AO60" s="93"/>
      <c r="AP60" s="93"/>
      <c r="AQ60" s="93"/>
      <c r="AR60" s="93"/>
      <c r="AS60" s="93"/>
      <c r="AT60" s="93"/>
      <c r="AU60" s="93"/>
      <c r="AV60" s="93"/>
      <c r="AW60" s="93"/>
      <c r="AX60" s="93"/>
      <c r="AY60" s="93"/>
      <c r="AZ60" s="93"/>
      <c r="BA60" s="93"/>
      <c r="BB60" s="93"/>
      <c r="BC60" s="93"/>
    </row>
    <row r="61" spans="1:55" s="93" customFormat="1" ht="48.75" customHeight="1">
      <c r="B61" s="94"/>
      <c r="C61" s="94"/>
      <c r="D61" s="262">
        <v>54</v>
      </c>
      <c r="E61" s="224" t="s">
        <v>77</v>
      </c>
      <c r="F61" s="225" t="s">
        <v>78</v>
      </c>
      <c r="G61" s="226" t="s">
        <v>73</v>
      </c>
      <c r="H61" s="227" t="s">
        <v>49</v>
      </c>
      <c r="I61" s="228">
        <v>45148.751457999999</v>
      </c>
      <c r="J61" s="228">
        <v>41299.094627999999</v>
      </c>
      <c r="K61" s="229" t="s">
        <v>417</v>
      </c>
      <c r="L61" s="229">
        <v>72</v>
      </c>
      <c r="M61" s="228">
        <v>6660</v>
      </c>
      <c r="N61" s="230">
        <v>50000</v>
      </c>
      <c r="O61" s="231">
        <v>6201065</v>
      </c>
      <c r="P61" s="232">
        <v>-5.6</v>
      </c>
      <c r="Q61" s="232">
        <v>-11.47</v>
      </c>
      <c r="R61" s="240">
        <v>83.5</v>
      </c>
      <c r="S61" s="232">
        <v>517.24</v>
      </c>
      <c r="T61" s="233">
        <v>34</v>
      </c>
      <c r="U61" s="234">
        <v>11</v>
      </c>
      <c r="V61" s="233">
        <v>3</v>
      </c>
      <c r="W61" s="235">
        <v>89</v>
      </c>
      <c r="X61" s="233">
        <v>37</v>
      </c>
      <c r="Y61" s="108"/>
      <c r="Z61" s="108"/>
      <c r="AA61" s="109"/>
      <c r="AB61" s="109"/>
      <c r="AC61" s="97"/>
    </row>
    <row r="62" spans="1:55" s="105" customFormat="1" ht="48.75" customHeight="1">
      <c r="A62" s="93"/>
      <c r="B62" s="94"/>
      <c r="C62" s="94"/>
      <c r="D62" s="210">
        <v>55</v>
      </c>
      <c r="E62" s="211" t="s">
        <v>79</v>
      </c>
      <c r="F62" s="212" t="s">
        <v>80</v>
      </c>
      <c r="G62" s="213" t="s">
        <v>73</v>
      </c>
      <c r="H62" s="214" t="s">
        <v>49</v>
      </c>
      <c r="I62" s="215">
        <v>192611</v>
      </c>
      <c r="J62" s="215">
        <v>174846.55817599999</v>
      </c>
      <c r="K62" s="216" t="s">
        <v>418</v>
      </c>
      <c r="L62" s="216">
        <v>71</v>
      </c>
      <c r="M62" s="215">
        <v>11407</v>
      </c>
      <c r="N62" s="217">
        <v>50000</v>
      </c>
      <c r="O62" s="218">
        <v>15328006</v>
      </c>
      <c r="P62" s="219">
        <v>-8.3800000000000008</v>
      </c>
      <c r="Q62" s="219">
        <v>-15.38</v>
      </c>
      <c r="R62" s="239">
        <v>81.36</v>
      </c>
      <c r="S62" s="219">
        <v>1421.96</v>
      </c>
      <c r="T62" s="220">
        <v>215</v>
      </c>
      <c r="U62" s="221">
        <v>40</v>
      </c>
      <c r="V62" s="220">
        <v>7</v>
      </c>
      <c r="W62" s="221">
        <v>60</v>
      </c>
      <c r="X62" s="220">
        <v>222</v>
      </c>
      <c r="Y62" s="108"/>
      <c r="Z62" s="108"/>
      <c r="AA62" s="109"/>
      <c r="AB62" s="109"/>
      <c r="AC62" s="97"/>
      <c r="AD62" s="93"/>
      <c r="AE62" s="93"/>
      <c r="AF62" s="93"/>
      <c r="AG62" s="93"/>
      <c r="AH62" s="93"/>
      <c r="AI62" s="93"/>
      <c r="AJ62" s="93"/>
      <c r="AK62" s="93"/>
      <c r="AL62" s="93"/>
      <c r="AM62" s="93"/>
      <c r="AN62" s="93"/>
      <c r="AO62" s="93"/>
      <c r="AP62" s="93"/>
      <c r="AQ62" s="93"/>
      <c r="AR62" s="93"/>
      <c r="AS62" s="93"/>
      <c r="AT62" s="93"/>
      <c r="AU62" s="93"/>
      <c r="AV62" s="93"/>
      <c r="AW62" s="93"/>
      <c r="AX62" s="93"/>
      <c r="AY62" s="93"/>
      <c r="AZ62" s="93"/>
      <c r="BA62" s="93"/>
      <c r="BB62" s="93"/>
      <c r="BC62" s="93"/>
    </row>
    <row r="63" spans="1:55" s="93" customFormat="1" ht="48.75" customHeight="1">
      <c r="B63" s="94"/>
      <c r="C63" s="94"/>
      <c r="D63" s="262">
        <v>56</v>
      </c>
      <c r="E63" s="224" t="s">
        <v>81</v>
      </c>
      <c r="F63" s="225" t="s">
        <v>57</v>
      </c>
      <c r="G63" s="226" t="s">
        <v>73</v>
      </c>
      <c r="H63" s="227" t="s">
        <v>49</v>
      </c>
      <c r="I63" s="228">
        <v>111582.29196</v>
      </c>
      <c r="J63" s="228">
        <v>103889.171538</v>
      </c>
      <c r="K63" s="229" t="s">
        <v>419</v>
      </c>
      <c r="L63" s="229">
        <v>71</v>
      </c>
      <c r="M63" s="228">
        <v>9238</v>
      </c>
      <c r="N63" s="230">
        <v>50000</v>
      </c>
      <c r="O63" s="231">
        <v>11245851</v>
      </c>
      <c r="P63" s="232">
        <v>-5.3</v>
      </c>
      <c r="Q63" s="232">
        <v>-6.84</v>
      </c>
      <c r="R63" s="240">
        <v>70.150000000000006</v>
      </c>
      <c r="S63" s="232">
        <v>1024.5899999999999</v>
      </c>
      <c r="T63" s="233">
        <v>199</v>
      </c>
      <c r="U63" s="234">
        <v>87</v>
      </c>
      <c r="V63" s="233">
        <v>2</v>
      </c>
      <c r="W63" s="235">
        <v>13</v>
      </c>
      <c r="X63" s="233">
        <v>201</v>
      </c>
      <c r="Y63" s="108"/>
      <c r="Z63" s="108"/>
      <c r="AA63" s="109"/>
      <c r="AB63" s="109"/>
      <c r="AC63" s="97"/>
    </row>
    <row r="64" spans="1:55" s="105" customFormat="1" ht="48.75" customHeight="1">
      <c r="A64" s="93"/>
      <c r="B64" s="94"/>
      <c r="C64" s="94"/>
      <c r="D64" s="210">
        <v>57</v>
      </c>
      <c r="E64" s="211" t="s">
        <v>82</v>
      </c>
      <c r="F64" s="212" t="s">
        <v>178</v>
      </c>
      <c r="G64" s="213" t="s">
        <v>73</v>
      </c>
      <c r="H64" s="214" t="s">
        <v>49</v>
      </c>
      <c r="I64" s="215">
        <v>11698.454152</v>
      </c>
      <c r="J64" s="215">
        <v>10785.535645</v>
      </c>
      <c r="K64" s="216" t="s">
        <v>420</v>
      </c>
      <c r="L64" s="216">
        <v>67</v>
      </c>
      <c r="M64" s="215">
        <v>4170</v>
      </c>
      <c r="N64" s="217">
        <v>50000</v>
      </c>
      <c r="O64" s="218">
        <v>2586459</v>
      </c>
      <c r="P64" s="250">
        <v>-7.77</v>
      </c>
      <c r="Q64" s="250">
        <v>-13.65</v>
      </c>
      <c r="R64" s="250">
        <v>31.82</v>
      </c>
      <c r="S64" s="250">
        <v>158.03</v>
      </c>
      <c r="T64" s="220">
        <v>4</v>
      </c>
      <c r="U64" s="221">
        <v>2</v>
      </c>
      <c r="V64" s="220">
        <v>4</v>
      </c>
      <c r="W64" s="222">
        <v>98</v>
      </c>
      <c r="X64" s="220">
        <v>8</v>
      </c>
      <c r="Y64" s="108"/>
      <c r="Z64" s="108"/>
      <c r="AA64" s="109"/>
      <c r="AB64" s="109"/>
      <c r="AC64" s="97"/>
      <c r="AD64" s="93"/>
      <c r="AE64" s="93"/>
      <c r="AF64" s="93"/>
      <c r="AG64" s="93"/>
      <c r="AH64" s="93"/>
      <c r="AI64" s="93"/>
      <c r="AJ64" s="93"/>
      <c r="AK64" s="93"/>
      <c r="AL64" s="93"/>
      <c r="AM64" s="93"/>
      <c r="AN64" s="93"/>
      <c r="AO64" s="93"/>
      <c r="AP64" s="93"/>
      <c r="AQ64" s="93"/>
      <c r="AR64" s="93"/>
      <c r="AS64" s="93"/>
      <c r="AT64" s="93"/>
      <c r="AU64" s="93"/>
      <c r="AV64" s="93"/>
      <c r="AW64" s="93"/>
      <c r="AX64" s="93"/>
      <c r="AY64" s="93"/>
      <c r="AZ64" s="93"/>
      <c r="BA64" s="93"/>
      <c r="BB64" s="93"/>
      <c r="BC64" s="93"/>
    </row>
    <row r="65" spans="1:55" s="107" customFormat="1" ht="48.75" customHeight="1">
      <c r="A65" s="93"/>
      <c r="B65" s="94"/>
      <c r="C65" s="94"/>
      <c r="D65" s="223">
        <v>58</v>
      </c>
      <c r="E65" s="224" t="s">
        <v>83</v>
      </c>
      <c r="F65" s="225" t="s">
        <v>42</v>
      </c>
      <c r="G65" s="226" t="s">
        <v>73</v>
      </c>
      <c r="H65" s="249" t="s">
        <v>49</v>
      </c>
      <c r="I65" s="228">
        <v>693039.930192</v>
      </c>
      <c r="J65" s="228">
        <v>622384.81937599997</v>
      </c>
      <c r="K65" s="229" t="s">
        <v>421</v>
      </c>
      <c r="L65" s="229">
        <v>66</v>
      </c>
      <c r="M65" s="228">
        <v>34410</v>
      </c>
      <c r="N65" s="230">
        <v>50000</v>
      </c>
      <c r="O65" s="231">
        <v>18087324</v>
      </c>
      <c r="P65" s="251">
        <v>-5.89</v>
      </c>
      <c r="Q65" s="251">
        <v>-10.54</v>
      </c>
      <c r="R65" s="251">
        <v>108.28</v>
      </c>
      <c r="S65" s="251">
        <v>1706.35</v>
      </c>
      <c r="T65" s="233">
        <v>1577</v>
      </c>
      <c r="U65" s="234">
        <v>88</v>
      </c>
      <c r="V65" s="233">
        <v>8</v>
      </c>
      <c r="W65" s="235">
        <v>12</v>
      </c>
      <c r="X65" s="233">
        <v>1585</v>
      </c>
      <c r="Y65" s="108"/>
      <c r="Z65" s="108"/>
      <c r="AA65" s="109"/>
      <c r="AB65" s="109"/>
      <c r="AC65" s="97"/>
      <c r="AD65" s="93"/>
      <c r="AE65" s="93"/>
      <c r="AF65" s="93"/>
      <c r="AG65" s="93"/>
      <c r="AH65" s="93"/>
      <c r="AI65" s="93"/>
      <c r="AJ65" s="93"/>
      <c r="AK65" s="93"/>
      <c r="AL65" s="93"/>
      <c r="AM65" s="93"/>
      <c r="AN65" s="93"/>
      <c r="AO65" s="93"/>
      <c r="AP65" s="93"/>
      <c r="AQ65" s="93"/>
      <c r="AR65" s="93"/>
      <c r="AS65" s="93"/>
      <c r="AT65" s="93"/>
      <c r="AU65" s="93"/>
      <c r="AV65" s="93"/>
      <c r="AW65" s="93"/>
      <c r="AX65" s="93"/>
      <c r="AY65" s="93"/>
      <c r="AZ65" s="93"/>
      <c r="BA65" s="93"/>
      <c r="BB65" s="93"/>
      <c r="BC65" s="93"/>
    </row>
    <row r="66" spans="1:55" s="105" customFormat="1" ht="48.75" customHeight="1">
      <c r="A66" s="93"/>
      <c r="B66" s="94"/>
      <c r="C66" s="94"/>
      <c r="D66" s="210">
        <v>59</v>
      </c>
      <c r="E66" s="211" t="s">
        <v>84</v>
      </c>
      <c r="F66" s="212" t="s">
        <v>85</v>
      </c>
      <c r="G66" s="213" t="s">
        <v>73</v>
      </c>
      <c r="H66" s="214"/>
      <c r="I66" s="215">
        <v>64570.572827999997</v>
      </c>
      <c r="J66" s="215">
        <v>56708.784271999997</v>
      </c>
      <c r="K66" s="216" t="s">
        <v>422</v>
      </c>
      <c r="L66" s="216">
        <v>66</v>
      </c>
      <c r="M66" s="215">
        <v>9889</v>
      </c>
      <c r="N66" s="217">
        <v>50000</v>
      </c>
      <c r="O66" s="218">
        <v>5734532</v>
      </c>
      <c r="P66" s="250">
        <v>-7.28</v>
      </c>
      <c r="Q66" s="250">
        <v>-11.92</v>
      </c>
      <c r="R66" s="250">
        <v>45.6</v>
      </c>
      <c r="S66" s="250">
        <v>473.32</v>
      </c>
      <c r="T66" s="220">
        <v>42</v>
      </c>
      <c r="U66" s="221">
        <v>17</v>
      </c>
      <c r="V66" s="220">
        <v>8</v>
      </c>
      <c r="W66" s="222">
        <v>83</v>
      </c>
      <c r="X66" s="220">
        <v>50</v>
      </c>
      <c r="Y66" s="108"/>
      <c r="Z66" s="108"/>
      <c r="AA66" s="109"/>
      <c r="AB66" s="109"/>
      <c r="AC66" s="97"/>
      <c r="AD66" s="93"/>
      <c r="AE66" s="93"/>
      <c r="AF66" s="93"/>
      <c r="AG66" s="93"/>
      <c r="AH66" s="93"/>
      <c r="AI66" s="93"/>
      <c r="AJ66" s="93"/>
      <c r="AK66" s="93"/>
      <c r="AL66" s="93"/>
      <c r="AM66" s="93"/>
      <c r="AN66" s="93"/>
      <c r="AO66" s="93"/>
      <c r="AP66" s="93"/>
      <c r="AQ66" s="93"/>
      <c r="AR66" s="93"/>
      <c r="AS66" s="93"/>
      <c r="AT66" s="93"/>
      <c r="AU66" s="93"/>
      <c r="AV66" s="93"/>
      <c r="AW66" s="93"/>
      <c r="AX66" s="93"/>
      <c r="AY66" s="93"/>
      <c r="AZ66" s="93"/>
      <c r="BA66" s="93"/>
      <c r="BB66" s="93"/>
      <c r="BC66" s="93"/>
    </row>
    <row r="67" spans="1:55" s="93" customFormat="1" ht="48.75" customHeight="1">
      <c r="B67" s="94"/>
      <c r="C67" s="94"/>
      <c r="D67" s="262">
        <v>60</v>
      </c>
      <c r="E67" s="224" t="s">
        <v>86</v>
      </c>
      <c r="F67" s="225" t="s">
        <v>87</v>
      </c>
      <c r="G67" s="226" t="s">
        <v>73</v>
      </c>
      <c r="H67" s="227" t="s">
        <v>49</v>
      </c>
      <c r="I67" s="228">
        <v>52407.717365999997</v>
      </c>
      <c r="J67" s="228">
        <v>49015.753199999999</v>
      </c>
      <c r="K67" s="229" t="s">
        <v>423</v>
      </c>
      <c r="L67" s="229">
        <v>64</v>
      </c>
      <c r="M67" s="228">
        <v>10200</v>
      </c>
      <c r="N67" s="230">
        <v>50000</v>
      </c>
      <c r="O67" s="231">
        <v>4805466</v>
      </c>
      <c r="P67" s="232">
        <v>-6.33</v>
      </c>
      <c r="Q67" s="232">
        <v>-11.59</v>
      </c>
      <c r="R67" s="240">
        <v>59.23</v>
      </c>
      <c r="S67" s="232">
        <v>380.12</v>
      </c>
      <c r="T67" s="233">
        <v>44</v>
      </c>
      <c r="U67" s="234">
        <v>64</v>
      </c>
      <c r="V67" s="233">
        <v>15</v>
      </c>
      <c r="W67" s="235">
        <v>36</v>
      </c>
      <c r="X67" s="233">
        <v>59</v>
      </c>
      <c r="Y67" s="108"/>
      <c r="Z67" s="108"/>
      <c r="AA67" s="109"/>
      <c r="AB67" s="109"/>
      <c r="AC67" s="97"/>
    </row>
    <row r="68" spans="1:55" s="105" customFormat="1" ht="48.75" customHeight="1">
      <c r="A68" s="93"/>
      <c r="B68" s="94"/>
      <c r="C68" s="94"/>
      <c r="D68" s="210">
        <v>61</v>
      </c>
      <c r="E68" s="211" t="s">
        <v>88</v>
      </c>
      <c r="F68" s="212" t="s">
        <v>89</v>
      </c>
      <c r="G68" s="213" t="s">
        <v>73</v>
      </c>
      <c r="H68" s="214" t="s">
        <v>49</v>
      </c>
      <c r="I68" s="215">
        <v>30491.646123999999</v>
      </c>
      <c r="J68" s="215">
        <v>29172.213905000001</v>
      </c>
      <c r="K68" s="216" t="s">
        <v>424</v>
      </c>
      <c r="L68" s="216">
        <v>59</v>
      </c>
      <c r="M68" s="215">
        <v>8060</v>
      </c>
      <c r="N68" s="217">
        <v>50000</v>
      </c>
      <c r="O68" s="218">
        <v>3619382</v>
      </c>
      <c r="P68" s="219">
        <v>-3.74</v>
      </c>
      <c r="Q68" s="219">
        <v>-9.19</v>
      </c>
      <c r="R68" s="239">
        <v>72.97</v>
      </c>
      <c r="S68" s="219">
        <v>261.22000000000003</v>
      </c>
      <c r="T68" s="220">
        <v>40</v>
      </c>
      <c r="U68" s="221">
        <v>16</v>
      </c>
      <c r="V68" s="220">
        <v>3</v>
      </c>
      <c r="W68" s="221">
        <v>84</v>
      </c>
      <c r="X68" s="220">
        <v>43</v>
      </c>
      <c r="Y68" s="108"/>
      <c r="Z68" s="108"/>
      <c r="AA68" s="109"/>
      <c r="AB68" s="109"/>
      <c r="AC68" s="97"/>
      <c r="AD68" s="93"/>
      <c r="AE68" s="93"/>
      <c r="AF68" s="93"/>
      <c r="AG68" s="93"/>
      <c r="AH68" s="93"/>
      <c r="AI68" s="93"/>
      <c r="AJ68" s="93"/>
      <c r="AK68" s="93"/>
      <c r="AL68" s="93"/>
      <c r="AM68" s="93"/>
      <c r="AN68" s="93"/>
      <c r="AO68" s="93"/>
      <c r="AP68" s="93"/>
      <c r="AQ68" s="93"/>
      <c r="AR68" s="93"/>
      <c r="AS68" s="93"/>
      <c r="AT68" s="93"/>
      <c r="AU68" s="93"/>
      <c r="AV68" s="93"/>
      <c r="AW68" s="93"/>
      <c r="AX68" s="93"/>
      <c r="AY68" s="93"/>
      <c r="AZ68" s="93"/>
      <c r="BA68" s="93"/>
      <c r="BB68" s="93"/>
      <c r="BC68" s="93"/>
    </row>
    <row r="69" spans="1:55" s="93" customFormat="1" ht="48.75" customHeight="1">
      <c r="B69" s="94"/>
      <c r="C69" s="94"/>
      <c r="D69" s="262">
        <v>62</v>
      </c>
      <c r="E69" s="224" t="s">
        <v>90</v>
      </c>
      <c r="F69" s="225" t="s">
        <v>91</v>
      </c>
      <c r="G69" s="226" t="s">
        <v>73</v>
      </c>
      <c r="H69" s="227" t="s">
        <v>49</v>
      </c>
      <c r="I69" s="228">
        <v>23629.663842000002</v>
      </c>
      <c r="J69" s="228">
        <v>21082.477481999998</v>
      </c>
      <c r="K69" s="229" t="s">
        <v>425</v>
      </c>
      <c r="L69" s="229">
        <v>58</v>
      </c>
      <c r="M69" s="228">
        <v>6042</v>
      </c>
      <c r="N69" s="230">
        <v>50000</v>
      </c>
      <c r="O69" s="231">
        <v>3489321</v>
      </c>
      <c r="P69" s="232">
        <v>-10.78</v>
      </c>
      <c r="Q69" s="232">
        <v>-24.57</v>
      </c>
      <c r="R69" s="240">
        <v>20.91</v>
      </c>
      <c r="S69" s="232">
        <v>248.17</v>
      </c>
      <c r="T69" s="233">
        <v>47</v>
      </c>
      <c r="U69" s="234">
        <v>12</v>
      </c>
      <c r="V69" s="233">
        <v>2</v>
      </c>
      <c r="W69" s="235">
        <v>88</v>
      </c>
      <c r="X69" s="233">
        <v>49</v>
      </c>
      <c r="Y69" s="108"/>
      <c r="Z69" s="108"/>
      <c r="AA69" s="109"/>
      <c r="AB69" s="109"/>
      <c r="AC69" s="97"/>
    </row>
    <row r="70" spans="1:55" s="105" customFormat="1" ht="48.75" customHeight="1">
      <c r="A70" s="93"/>
      <c r="B70" s="94"/>
      <c r="C70" s="94"/>
      <c r="D70" s="210">
        <v>63</v>
      </c>
      <c r="E70" s="211" t="s">
        <v>92</v>
      </c>
      <c r="F70" s="212" t="s">
        <v>93</v>
      </c>
      <c r="G70" s="213" t="s">
        <v>73</v>
      </c>
      <c r="H70" s="214" t="s">
        <v>49</v>
      </c>
      <c r="I70" s="215">
        <v>1357605.163555</v>
      </c>
      <c r="J70" s="215">
        <v>1254711.0780740001</v>
      </c>
      <c r="K70" s="216" t="s">
        <v>426</v>
      </c>
      <c r="L70" s="216">
        <v>57</v>
      </c>
      <c r="M70" s="215">
        <v>92815</v>
      </c>
      <c r="N70" s="217">
        <v>100000</v>
      </c>
      <c r="O70" s="218">
        <v>13518408</v>
      </c>
      <c r="P70" s="250">
        <v>-6.42</v>
      </c>
      <c r="Q70" s="250">
        <v>-12.18</v>
      </c>
      <c r="R70" s="250">
        <v>98.82</v>
      </c>
      <c r="S70" s="250">
        <v>1251.8599999999999</v>
      </c>
      <c r="T70" s="220">
        <v>417</v>
      </c>
      <c r="U70" s="221">
        <v>86</v>
      </c>
      <c r="V70" s="220">
        <v>10</v>
      </c>
      <c r="W70" s="222">
        <v>14</v>
      </c>
      <c r="X70" s="220">
        <v>427</v>
      </c>
      <c r="Y70" s="108"/>
      <c r="Z70" s="108"/>
      <c r="AA70" s="109"/>
      <c r="AB70" s="109"/>
      <c r="AC70" s="97"/>
      <c r="AD70" s="93"/>
      <c r="AE70" s="93"/>
      <c r="AF70" s="93"/>
      <c r="AG70" s="93"/>
      <c r="AH70" s="93"/>
      <c r="AI70" s="93"/>
      <c r="AJ70" s="93"/>
      <c r="AK70" s="93"/>
      <c r="AL70" s="93"/>
      <c r="AM70" s="93"/>
      <c r="AN70" s="93"/>
      <c r="AO70" s="93"/>
      <c r="AP70" s="93"/>
      <c r="AQ70" s="93"/>
      <c r="AR70" s="93"/>
      <c r="AS70" s="93"/>
      <c r="AT70" s="93"/>
      <c r="AU70" s="93"/>
      <c r="AV70" s="93"/>
      <c r="AW70" s="93"/>
      <c r="AX70" s="93"/>
      <c r="AY70" s="93"/>
      <c r="AZ70" s="93"/>
      <c r="BA70" s="93"/>
      <c r="BB70" s="93"/>
      <c r="BC70" s="93"/>
    </row>
    <row r="71" spans="1:55" s="93" customFormat="1" ht="48.75" customHeight="1">
      <c r="B71" s="94"/>
      <c r="C71" s="94"/>
      <c r="D71" s="223">
        <v>64</v>
      </c>
      <c r="E71" s="224" t="s">
        <v>94</v>
      </c>
      <c r="F71" s="225" t="s">
        <v>95</v>
      </c>
      <c r="G71" s="226" t="s">
        <v>73</v>
      </c>
      <c r="H71" s="249" t="s">
        <v>49</v>
      </c>
      <c r="I71" s="228">
        <v>43570</v>
      </c>
      <c r="J71" s="228">
        <v>41316.174125999998</v>
      </c>
      <c r="K71" s="229" t="s">
        <v>427</v>
      </c>
      <c r="L71" s="229">
        <v>57</v>
      </c>
      <c r="M71" s="228">
        <v>12159</v>
      </c>
      <c r="N71" s="230">
        <v>50000</v>
      </c>
      <c r="O71" s="231">
        <v>3397991</v>
      </c>
      <c r="P71" s="251">
        <v>-4.43</v>
      </c>
      <c r="Q71" s="251">
        <v>-19.190000000000001</v>
      </c>
      <c r="R71" s="251">
        <v>48.89</v>
      </c>
      <c r="S71" s="251">
        <v>239.34</v>
      </c>
      <c r="T71" s="233">
        <v>19</v>
      </c>
      <c r="U71" s="234">
        <v>15</v>
      </c>
      <c r="V71" s="233">
        <v>3</v>
      </c>
      <c r="W71" s="235">
        <v>85</v>
      </c>
      <c r="X71" s="233">
        <v>22</v>
      </c>
      <c r="Y71" s="108"/>
      <c r="Z71" s="108"/>
      <c r="AA71" s="109"/>
      <c r="AB71" s="109"/>
      <c r="AC71" s="97"/>
    </row>
    <row r="72" spans="1:55" s="105" customFormat="1" ht="48.75" customHeight="1">
      <c r="A72" s="93"/>
      <c r="B72" s="94"/>
      <c r="C72" s="94"/>
      <c r="D72" s="210">
        <v>65</v>
      </c>
      <c r="E72" s="211" t="s">
        <v>96</v>
      </c>
      <c r="F72" s="212" t="s">
        <v>97</v>
      </c>
      <c r="G72" s="213" t="s">
        <v>73</v>
      </c>
      <c r="H72" s="214" t="s">
        <v>49</v>
      </c>
      <c r="I72" s="215">
        <v>23489</v>
      </c>
      <c r="J72" s="215">
        <v>22681.719746999999</v>
      </c>
      <c r="K72" s="216" t="s">
        <v>428</v>
      </c>
      <c r="L72" s="216">
        <v>55</v>
      </c>
      <c r="M72" s="215">
        <v>7407</v>
      </c>
      <c r="N72" s="217">
        <v>50000</v>
      </c>
      <c r="O72" s="218">
        <v>3062201</v>
      </c>
      <c r="P72" s="250">
        <v>-2.62</v>
      </c>
      <c r="Q72" s="250">
        <v>-2.56</v>
      </c>
      <c r="R72" s="250">
        <v>53.05</v>
      </c>
      <c r="S72" s="250">
        <v>206.23</v>
      </c>
      <c r="T72" s="220">
        <v>22</v>
      </c>
      <c r="U72" s="221">
        <v>6</v>
      </c>
      <c r="V72" s="220">
        <v>16</v>
      </c>
      <c r="W72" s="222">
        <v>94</v>
      </c>
      <c r="X72" s="220">
        <v>38</v>
      </c>
      <c r="Y72" s="108"/>
      <c r="Z72" s="108"/>
      <c r="AA72" s="109"/>
      <c r="AB72" s="109"/>
      <c r="AC72" s="97"/>
      <c r="AD72" s="93"/>
      <c r="AE72" s="93"/>
      <c r="AF72" s="93"/>
      <c r="AG72" s="93"/>
      <c r="AH72" s="93"/>
      <c r="AI72" s="93"/>
      <c r="AJ72" s="93"/>
      <c r="AK72" s="93"/>
      <c r="AL72" s="93"/>
      <c r="AM72" s="93"/>
      <c r="AN72" s="93"/>
      <c r="AO72" s="93"/>
      <c r="AP72" s="93"/>
      <c r="AQ72" s="93"/>
      <c r="AR72" s="93"/>
      <c r="AS72" s="93"/>
      <c r="AT72" s="93"/>
      <c r="AU72" s="93"/>
      <c r="AV72" s="93"/>
      <c r="AW72" s="93"/>
      <c r="AX72" s="93"/>
      <c r="AY72" s="93"/>
      <c r="AZ72" s="93"/>
      <c r="BA72" s="93"/>
      <c r="BB72" s="93"/>
      <c r="BC72" s="93"/>
    </row>
    <row r="73" spans="1:55" s="93" customFormat="1" ht="48.75" customHeight="1">
      <c r="B73" s="94"/>
      <c r="C73" s="94"/>
      <c r="D73" s="262">
        <v>66</v>
      </c>
      <c r="E73" s="224" t="s">
        <v>98</v>
      </c>
      <c r="F73" s="225" t="s">
        <v>19</v>
      </c>
      <c r="G73" s="226" t="s">
        <v>73</v>
      </c>
      <c r="H73" s="227" t="s">
        <v>49</v>
      </c>
      <c r="I73" s="228">
        <v>23990.788299</v>
      </c>
      <c r="J73" s="228">
        <v>22338.931877999999</v>
      </c>
      <c r="K73" s="229" t="s">
        <v>429</v>
      </c>
      <c r="L73" s="229">
        <v>53</v>
      </c>
      <c r="M73" s="228">
        <v>5223</v>
      </c>
      <c r="N73" s="230">
        <v>50000</v>
      </c>
      <c r="O73" s="231">
        <v>4277031</v>
      </c>
      <c r="P73" s="232">
        <v>-6.47</v>
      </c>
      <c r="Q73" s="232">
        <v>-10.1</v>
      </c>
      <c r="R73" s="240">
        <v>71.78</v>
      </c>
      <c r="S73" s="232">
        <v>326.5</v>
      </c>
      <c r="T73" s="233">
        <v>16</v>
      </c>
      <c r="U73" s="234">
        <v>17</v>
      </c>
      <c r="V73" s="233">
        <v>4</v>
      </c>
      <c r="W73" s="235">
        <v>83</v>
      </c>
      <c r="X73" s="233">
        <v>20</v>
      </c>
      <c r="Y73" s="108"/>
      <c r="Z73" s="108"/>
      <c r="AA73" s="109"/>
      <c r="AB73" s="109"/>
      <c r="AC73" s="97"/>
    </row>
    <row r="74" spans="1:55" s="105" customFormat="1" ht="48.75" customHeight="1">
      <c r="A74" s="93"/>
      <c r="B74" s="94"/>
      <c r="C74" s="94"/>
      <c r="D74" s="210">
        <v>67</v>
      </c>
      <c r="E74" s="211" t="s">
        <v>99</v>
      </c>
      <c r="F74" s="212" t="s">
        <v>100</v>
      </c>
      <c r="G74" s="213" t="s">
        <v>73</v>
      </c>
      <c r="H74" s="214" t="s">
        <v>49</v>
      </c>
      <c r="I74" s="215">
        <v>249963.43630900001</v>
      </c>
      <c r="J74" s="215">
        <v>223901.964442</v>
      </c>
      <c r="K74" s="216" t="s">
        <v>430</v>
      </c>
      <c r="L74" s="216">
        <v>53</v>
      </c>
      <c r="M74" s="215">
        <v>27685</v>
      </c>
      <c r="N74" s="217">
        <v>50000</v>
      </c>
      <c r="O74" s="218">
        <v>8087483</v>
      </c>
      <c r="P74" s="219">
        <v>-7.59</v>
      </c>
      <c r="Q74" s="219">
        <v>-12.12</v>
      </c>
      <c r="R74" s="239">
        <v>110.58</v>
      </c>
      <c r="S74" s="219">
        <v>708.75</v>
      </c>
      <c r="T74" s="220">
        <v>534</v>
      </c>
      <c r="U74" s="221">
        <v>88</v>
      </c>
      <c r="V74" s="220">
        <v>3</v>
      </c>
      <c r="W74" s="221">
        <v>12</v>
      </c>
      <c r="X74" s="220">
        <v>537</v>
      </c>
      <c r="Y74" s="108"/>
      <c r="Z74" s="108"/>
      <c r="AA74" s="109"/>
      <c r="AB74" s="109"/>
      <c r="AC74" s="97"/>
      <c r="AD74" s="93"/>
      <c r="AE74" s="93"/>
      <c r="AF74" s="93"/>
      <c r="AG74" s="93"/>
      <c r="AH74" s="93"/>
      <c r="AI74" s="93"/>
      <c r="AJ74" s="93"/>
      <c r="AK74" s="93"/>
      <c r="AL74" s="93"/>
      <c r="AM74" s="93"/>
      <c r="AN74" s="93"/>
      <c r="AO74" s="93"/>
      <c r="AP74" s="93"/>
      <c r="AQ74" s="93"/>
      <c r="AR74" s="93"/>
      <c r="AS74" s="93"/>
      <c r="AT74" s="93"/>
      <c r="AU74" s="93"/>
      <c r="AV74" s="93"/>
      <c r="AW74" s="93"/>
      <c r="AX74" s="93"/>
      <c r="AY74" s="93"/>
      <c r="AZ74" s="93"/>
      <c r="BA74" s="93"/>
      <c r="BB74" s="93"/>
      <c r="BC74" s="93"/>
    </row>
    <row r="75" spans="1:55" s="93" customFormat="1" ht="48.75" customHeight="1">
      <c r="B75" s="94"/>
      <c r="C75" s="94"/>
      <c r="D75" s="262">
        <v>68</v>
      </c>
      <c r="E75" s="224" t="s">
        <v>101</v>
      </c>
      <c r="F75" s="225" t="s">
        <v>102</v>
      </c>
      <c r="G75" s="226" t="s">
        <v>73</v>
      </c>
      <c r="H75" s="227" t="s">
        <v>49</v>
      </c>
      <c r="I75" s="228">
        <v>66117.925224000006</v>
      </c>
      <c r="J75" s="228">
        <v>60402.294399999999</v>
      </c>
      <c r="K75" s="229" t="s">
        <v>431</v>
      </c>
      <c r="L75" s="229">
        <v>50</v>
      </c>
      <c r="M75" s="228">
        <v>16450</v>
      </c>
      <c r="N75" s="230">
        <v>50000</v>
      </c>
      <c r="O75" s="231">
        <v>3671872</v>
      </c>
      <c r="P75" s="232">
        <v>-3.82</v>
      </c>
      <c r="Q75" s="232">
        <v>-12.02</v>
      </c>
      <c r="R75" s="240">
        <v>80.44</v>
      </c>
      <c r="S75" s="232">
        <v>265.57</v>
      </c>
      <c r="T75" s="233">
        <v>83</v>
      </c>
      <c r="U75" s="234">
        <v>24</v>
      </c>
      <c r="V75" s="233">
        <v>11</v>
      </c>
      <c r="W75" s="235">
        <v>76</v>
      </c>
      <c r="X75" s="233">
        <v>94</v>
      </c>
      <c r="Y75" s="108"/>
      <c r="Z75" s="108"/>
      <c r="AA75" s="109"/>
      <c r="AB75" s="109"/>
      <c r="AC75" s="97"/>
    </row>
    <row r="76" spans="1:55" s="105" customFormat="1" ht="48.75" customHeight="1">
      <c r="A76" s="93"/>
      <c r="B76" s="94"/>
      <c r="C76" s="94"/>
      <c r="D76" s="210">
        <v>69</v>
      </c>
      <c r="E76" s="211" t="s">
        <v>103</v>
      </c>
      <c r="F76" s="212" t="s">
        <v>29</v>
      </c>
      <c r="G76" s="213" t="s">
        <v>73</v>
      </c>
      <c r="H76" s="214" t="s">
        <v>49</v>
      </c>
      <c r="I76" s="215">
        <v>18426.389867000002</v>
      </c>
      <c r="J76" s="215">
        <v>17054.656373999998</v>
      </c>
      <c r="K76" s="216" t="s">
        <v>432</v>
      </c>
      <c r="L76" s="216">
        <v>49</v>
      </c>
      <c r="M76" s="215">
        <v>6232</v>
      </c>
      <c r="N76" s="217">
        <v>50000</v>
      </c>
      <c r="O76" s="218">
        <v>2736626</v>
      </c>
      <c r="P76" s="250">
        <v>-6.83</v>
      </c>
      <c r="Q76" s="250">
        <v>-13.47</v>
      </c>
      <c r="R76" s="250">
        <v>35.89</v>
      </c>
      <c r="S76" s="250">
        <v>173.67</v>
      </c>
      <c r="T76" s="220">
        <v>19</v>
      </c>
      <c r="U76" s="221">
        <v>12</v>
      </c>
      <c r="V76" s="220">
        <v>6</v>
      </c>
      <c r="W76" s="222">
        <v>88</v>
      </c>
      <c r="X76" s="220">
        <v>25</v>
      </c>
      <c r="Y76" s="108"/>
      <c r="Z76" s="108"/>
      <c r="AA76" s="109"/>
      <c r="AB76" s="109"/>
      <c r="AC76" s="97"/>
      <c r="AD76" s="93"/>
      <c r="AE76" s="93"/>
      <c r="AF76" s="93"/>
      <c r="AG76" s="93"/>
      <c r="AH76" s="93"/>
      <c r="AI76" s="93"/>
      <c r="AJ76" s="93"/>
      <c r="AK76" s="93"/>
      <c r="AL76" s="93"/>
      <c r="AM76" s="93"/>
      <c r="AN76" s="93"/>
      <c r="AO76" s="93"/>
      <c r="AP76" s="93"/>
      <c r="AQ76" s="93"/>
      <c r="AR76" s="93"/>
      <c r="AS76" s="93"/>
      <c r="AT76" s="93"/>
      <c r="AU76" s="93"/>
      <c r="AV76" s="93"/>
      <c r="AW76" s="93"/>
      <c r="AX76" s="93"/>
      <c r="AY76" s="93"/>
      <c r="AZ76" s="93"/>
      <c r="BA76" s="93"/>
      <c r="BB76" s="93"/>
      <c r="BC76" s="93"/>
    </row>
    <row r="77" spans="1:55" s="93" customFormat="1" ht="48.75" customHeight="1">
      <c r="B77" s="94"/>
      <c r="C77" s="94"/>
      <c r="D77" s="223">
        <v>70</v>
      </c>
      <c r="E77" s="224" t="s">
        <v>104</v>
      </c>
      <c r="F77" s="225" t="s">
        <v>105</v>
      </c>
      <c r="G77" s="226" t="s">
        <v>73</v>
      </c>
      <c r="H77" s="249" t="s">
        <v>49</v>
      </c>
      <c r="I77" s="228">
        <v>33859.370047999997</v>
      </c>
      <c r="J77" s="228">
        <v>32302.688922000001</v>
      </c>
      <c r="K77" s="229" t="s">
        <v>432</v>
      </c>
      <c r="L77" s="229">
        <v>49</v>
      </c>
      <c r="M77" s="228">
        <v>6041</v>
      </c>
      <c r="N77" s="230">
        <v>50000</v>
      </c>
      <c r="O77" s="231">
        <v>5347242</v>
      </c>
      <c r="P77" s="232">
        <v>-4.59</v>
      </c>
      <c r="Q77" s="232">
        <v>-13.1</v>
      </c>
      <c r="R77" s="232">
        <v>76.430000000000007</v>
      </c>
      <c r="S77" s="232">
        <v>434.2</v>
      </c>
      <c r="T77" s="233">
        <v>37</v>
      </c>
      <c r="U77" s="234">
        <v>11</v>
      </c>
      <c r="V77" s="233">
        <v>3</v>
      </c>
      <c r="W77" s="234">
        <v>89</v>
      </c>
      <c r="X77" s="233">
        <v>40</v>
      </c>
      <c r="Y77" s="108"/>
      <c r="Z77" s="108"/>
      <c r="AA77" s="109"/>
      <c r="AB77" s="109"/>
      <c r="AC77" s="97"/>
    </row>
    <row r="78" spans="1:55" s="105" customFormat="1" ht="48.75" customHeight="1">
      <c r="A78" s="93"/>
      <c r="B78" s="94"/>
      <c r="C78" s="94"/>
      <c r="D78" s="210">
        <v>71</v>
      </c>
      <c r="E78" s="211" t="s">
        <v>108</v>
      </c>
      <c r="F78" s="212" t="s">
        <v>109</v>
      </c>
      <c r="G78" s="213" t="s">
        <v>73</v>
      </c>
      <c r="H78" s="214" t="s">
        <v>49</v>
      </c>
      <c r="I78" s="215">
        <v>15637.906773000001</v>
      </c>
      <c r="J78" s="215">
        <v>14589.396968999999</v>
      </c>
      <c r="K78" s="216" t="s">
        <v>397</v>
      </c>
      <c r="L78" s="216">
        <v>49</v>
      </c>
      <c r="M78" s="215">
        <v>5767</v>
      </c>
      <c r="N78" s="217">
        <v>50000</v>
      </c>
      <c r="O78" s="218">
        <v>2529807</v>
      </c>
      <c r="P78" s="219">
        <v>-6.68</v>
      </c>
      <c r="Q78" s="219">
        <v>-19.23</v>
      </c>
      <c r="R78" s="219">
        <v>42.97</v>
      </c>
      <c r="S78" s="219">
        <v>151.37</v>
      </c>
      <c r="T78" s="220">
        <v>25</v>
      </c>
      <c r="U78" s="221">
        <v>13</v>
      </c>
      <c r="V78" s="220">
        <v>2</v>
      </c>
      <c r="W78" s="221">
        <v>87</v>
      </c>
      <c r="X78" s="220">
        <v>27</v>
      </c>
      <c r="Y78" s="108"/>
      <c r="Z78" s="108"/>
      <c r="AA78" s="109"/>
      <c r="AB78" s="109"/>
      <c r="AC78" s="97"/>
      <c r="AD78" s="93"/>
      <c r="AE78" s="93"/>
      <c r="AF78" s="93"/>
      <c r="AG78" s="93"/>
      <c r="AH78" s="93"/>
      <c r="AI78" s="93"/>
      <c r="AJ78" s="93"/>
      <c r="AK78" s="93"/>
      <c r="AL78" s="93"/>
      <c r="AM78" s="93"/>
      <c r="AN78" s="93"/>
      <c r="AO78" s="93"/>
      <c r="AP78" s="93"/>
      <c r="AQ78" s="93"/>
      <c r="AR78" s="93"/>
      <c r="AS78" s="93"/>
      <c r="AT78" s="93"/>
      <c r="AU78" s="93"/>
      <c r="AV78" s="93"/>
      <c r="AW78" s="93"/>
      <c r="AX78" s="93"/>
      <c r="AY78" s="93"/>
      <c r="AZ78" s="93"/>
      <c r="BA78" s="93"/>
      <c r="BB78" s="93"/>
      <c r="BC78" s="93"/>
    </row>
    <row r="79" spans="1:55" s="107" customFormat="1" ht="48.75" customHeight="1">
      <c r="A79" s="93"/>
      <c r="B79" s="94"/>
      <c r="C79" s="94"/>
      <c r="D79" s="262">
        <v>72</v>
      </c>
      <c r="E79" s="224" t="s">
        <v>298</v>
      </c>
      <c r="F79" s="225" t="s">
        <v>110</v>
      </c>
      <c r="G79" s="226" t="s">
        <v>73</v>
      </c>
      <c r="H79" s="227" t="s">
        <v>49</v>
      </c>
      <c r="I79" s="228">
        <v>121318.19526399999</v>
      </c>
      <c r="J79" s="228">
        <v>95188.119361000005</v>
      </c>
      <c r="K79" s="229" t="s">
        <v>368</v>
      </c>
      <c r="L79" s="229">
        <v>49</v>
      </c>
      <c r="M79" s="228">
        <v>17854</v>
      </c>
      <c r="N79" s="230">
        <v>50000</v>
      </c>
      <c r="O79" s="231">
        <v>5331473</v>
      </c>
      <c r="P79" s="232">
        <v>-6.53</v>
      </c>
      <c r="Q79" s="232">
        <v>-13.55</v>
      </c>
      <c r="R79" s="240">
        <v>95.34</v>
      </c>
      <c r="S79" s="232">
        <v>432.9</v>
      </c>
      <c r="T79" s="233">
        <v>224</v>
      </c>
      <c r="U79" s="234">
        <v>62</v>
      </c>
      <c r="V79" s="233">
        <v>5</v>
      </c>
      <c r="W79" s="235">
        <v>38</v>
      </c>
      <c r="X79" s="233">
        <v>229</v>
      </c>
      <c r="Y79" s="108"/>
      <c r="Z79" s="108"/>
      <c r="AA79" s="109"/>
      <c r="AB79" s="109"/>
      <c r="AC79" s="97"/>
      <c r="AD79" s="93"/>
      <c r="AE79" s="93"/>
      <c r="AF79" s="93"/>
      <c r="AG79" s="93"/>
      <c r="AH79" s="93"/>
      <c r="AI79" s="93"/>
      <c r="AJ79" s="93"/>
      <c r="AK79" s="93"/>
      <c r="AL79" s="93"/>
      <c r="AM79" s="93"/>
      <c r="AN79" s="93"/>
      <c r="AO79" s="93"/>
      <c r="AP79" s="93"/>
      <c r="AQ79" s="93"/>
      <c r="AR79" s="93"/>
      <c r="AS79" s="93"/>
      <c r="AT79" s="93"/>
      <c r="AU79" s="93"/>
      <c r="AV79" s="93"/>
      <c r="AW79" s="93"/>
      <c r="AX79" s="93"/>
      <c r="AY79" s="93"/>
      <c r="AZ79" s="93"/>
      <c r="BA79" s="93"/>
      <c r="BB79" s="93"/>
      <c r="BC79" s="93"/>
    </row>
    <row r="80" spans="1:55" s="105" customFormat="1" ht="48.75" customHeight="1">
      <c r="A80" s="93"/>
      <c r="B80" s="94"/>
      <c r="C80" s="94"/>
      <c r="D80" s="210">
        <v>73</v>
      </c>
      <c r="E80" s="211" t="s">
        <v>111</v>
      </c>
      <c r="F80" s="212" t="s">
        <v>112</v>
      </c>
      <c r="G80" s="213" t="s">
        <v>73</v>
      </c>
      <c r="H80" s="214" t="s">
        <v>49</v>
      </c>
      <c r="I80" s="215">
        <v>38196.575264999999</v>
      </c>
      <c r="J80" s="215">
        <v>36305.496574999997</v>
      </c>
      <c r="K80" s="216" t="s">
        <v>433</v>
      </c>
      <c r="L80" s="216">
        <v>48</v>
      </c>
      <c r="M80" s="215">
        <v>8845</v>
      </c>
      <c r="N80" s="217">
        <v>50000</v>
      </c>
      <c r="O80" s="218">
        <v>4104635</v>
      </c>
      <c r="P80" s="219">
        <v>-4.9400000000000004</v>
      </c>
      <c r="Q80" s="219">
        <v>-9.82</v>
      </c>
      <c r="R80" s="239">
        <v>56.69</v>
      </c>
      <c r="S80" s="219">
        <v>309.48</v>
      </c>
      <c r="T80" s="220">
        <v>24</v>
      </c>
      <c r="U80" s="221">
        <v>10</v>
      </c>
      <c r="V80" s="220">
        <v>9</v>
      </c>
      <c r="W80" s="221">
        <v>90</v>
      </c>
      <c r="X80" s="220">
        <v>33</v>
      </c>
      <c r="Y80" s="108"/>
      <c r="Z80" s="108"/>
      <c r="AA80" s="109"/>
      <c r="AB80" s="109"/>
      <c r="AC80" s="97"/>
      <c r="AD80" s="93"/>
      <c r="AE80" s="93"/>
      <c r="AF80" s="93"/>
      <c r="AG80" s="93"/>
      <c r="AH80" s="93"/>
      <c r="AI80" s="93"/>
      <c r="AJ80" s="93"/>
      <c r="AK80" s="93"/>
      <c r="AL80" s="93"/>
      <c r="AM80" s="93"/>
      <c r="AN80" s="93"/>
      <c r="AO80" s="93"/>
      <c r="AP80" s="93"/>
      <c r="AQ80" s="93"/>
      <c r="AR80" s="93"/>
      <c r="AS80" s="93"/>
      <c r="AT80" s="93"/>
      <c r="AU80" s="93"/>
      <c r="AV80" s="93"/>
      <c r="AW80" s="93"/>
      <c r="AX80" s="93"/>
      <c r="AY80" s="93"/>
      <c r="AZ80" s="93"/>
      <c r="BA80" s="93"/>
      <c r="BB80" s="93"/>
      <c r="BC80" s="93"/>
    </row>
    <row r="81" spans="1:55" s="93" customFormat="1" ht="48.75" customHeight="1">
      <c r="B81" s="94"/>
      <c r="C81" s="94"/>
      <c r="D81" s="262">
        <v>74</v>
      </c>
      <c r="E81" s="224" t="s">
        <v>113</v>
      </c>
      <c r="F81" s="225" t="s">
        <v>114</v>
      </c>
      <c r="G81" s="226" t="s">
        <v>73</v>
      </c>
      <c r="H81" s="227" t="s">
        <v>49</v>
      </c>
      <c r="I81" s="228">
        <v>14215.142129</v>
      </c>
      <c r="J81" s="228">
        <v>12971.441975</v>
      </c>
      <c r="K81" s="229" t="s">
        <v>434</v>
      </c>
      <c r="L81" s="229">
        <v>48</v>
      </c>
      <c r="M81" s="228">
        <v>7140</v>
      </c>
      <c r="N81" s="230">
        <v>50000</v>
      </c>
      <c r="O81" s="231">
        <v>1816728</v>
      </c>
      <c r="P81" s="232">
        <v>-8.7100000000000009</v>
      </c>
      <c r="Q81" s="232">
        <v>-16.54</v>
      </c>
      <c r="R81" s="240">
        <v>14.96</v>
      </c>
      <c r="S81" s="232">
        <v>81.37</v>
      </c>
      <c r="T81" s="233">
        <v>49</v>
      </c>
      <c r="U81" s="234">
        <v>85</v>
      </c>
      <c r="V81" s="233">
        <v>1</v>
      </c>
      <c r="W81" s="235">
        <v>15</v>
      </c>
      <c r="X81" s="233">
        <v>50</v>
      </c>
      <c r="Y81" s="108"/>
      <c r="Z81" s="108"/>
      <c r="AA81" s="109"/>
      <c r="AB81" s="109"/>
      <c r="AC81" s="97"/>
    </row>
    <row r="82" spans="1:55" s="105" customFormat="1" ht="48.75" customHeight="1">
      <c r="A82" s="93"/>
      <c r="B82" s="94"/>
      <c r="C82" s="94"/>
      <c r="D82" s="210">
        <v>75</v>
      </c>
      <c r="E82" s="211" t="s">
        <v>296</v>
      </c>
      <c r="F82" s="212" t="s">
        <v>115</v>
      </c>
      <c r="G82" s="213" t="s">
        <v>73</v>
      </c>
      <c r="H82" s="214" t="s">
        <v>49</v>
      </c>
      <c r="I82" s="215">
        <v>120815.42435</v>
      </c>
      <c r="J82" s="215">
        <v>105179.048039</v>
      </c>
      <c r="K82" s="216" t="s">
        <v>435</v>
      </c>
      <c r="L82" s="216">
        <v>45</v>
      </c>
      <c r="M82" s="215">
        <v>34543</v>
      </c>
      <c r="N82" s="217">
        <v>200000</v>
      </c>
      <c r="O82" s="218">
        <v>3044873</v>
      </c>
      <c r="P82" s="219">
        <v>-8.4600000000000009</v>
      </c>
      <c r="Q82" s="219">
        <v>-30.2</v>
      </c>
      <c r="R82" s="219">
        <v>51.22</v>
      </c>
      <c r="S82" s="219">
        <v>204.05</v>
      </c>
      <c r="T82" s="220">
        <v>326</v>
      </c>
      <c r="U82" s="221">
        <v>54</v>
      </c>
      <c r="V82" s="220">
        <v>3</v>
      </c>
      <c r="W82" s="221">
        <v>46</v>
      </c>
      <c r="X82" s="220">
        <v>329</v>
      </c>
      <c r="Y82" s="108"/>
      <c r="Z82" s="108"/>
      <c r="AA82" s="109"/>
      <c r="AB82" s="109"/>
      <c r="AC82" s="97"/>
      <c r="AD82" s="93"/>
      <c r="AE82" s="93"/>
      <c r="AF82" s="93"/>
      <c r="AG82" s="93"/>
      <c r="AH82" s="93"/>
      <c r="AI82" s="93"/>
      <c r="AJ82" s="93"/>
      <c r="AK82" s="93"/>
      <c r="AL82" s="93"/>
      <c r="AM82" s="93"/>
      <c r="AN82" s="93"/>
      <c r="AO82" s="93"/>
      <c r="AP82" s="93"/>
      <c r="AQ82" s="93"/>
      <c r="AR82" s="93"/>
      <c r="AS82" s="93"/>
      <c r="AT82" s="93"/>
      <c r="AU82" s="93"/>
      <c r="AV82" s="93"/>
      <c r="AW82" s="93"/>
      <c r="AX82" s="93"/>
      <c r="AY82" s="93"/>
      <c r="AZ82" s="93"/>
      <c r="BA82" s="93"/>
      <c r="BB82" s="93"/>
      <c r="BC82" s="93"/>
    </row>
    <row r="83" spans="1:55" s="93" customFormat="1" ht="48.75" customHeight="1">
      <c r="B83" s="94"/>
      <c r="C83" s="94"/>
      <c r="D83" s="223">
        <v>76</v>
      </c>
      <c r="E83" s="224" t="s">
        <v>116</v>
      </c>
      <c r="F83" s="225" t="s">
        <v>46</v>
      </c>
      <c r="G83" s="226" t="s">
        <v>73</v>
      </c>
      <c r="H83" s="249" t="s">
        <v>49</v>
      </c>
      <c r="I83" s="228">
        <v>12384.239025000001</v>
      </c>
      <c r="J83" s="228">
        <v>11780.357678</v>
      </c>
      <c r="K83" s="229" t="s">
        <v>436</v>
      </c>
      <c r="L83" s="229">
        <v>45</v>
      </c>
      <c r="M83" s="228">
        <v>4249</v>
      </c>
      <c r="N83" s="230">
        <v>50000</v>
      </c>
      <c r="O83" s="231">
        <v>2772501</v>
      </c>
      <c r="P83" s="251">
        <v>-3.95</v>
      </c>
      <c r="Q83" s="251">
        <v>-19.12</v>
      </c>
      <c r="R83" s="251">
        <v>21.55</v>
      </c>
      <c r="S83" s="251">
        <v>176.97</v>
      </c>
      <c r="T83" s="233">
        <v>52</v>
      </c>
      <c r="U83" s="234">
        <v>34</v>
      </c>
      <c r="V83" s="233">
        <v>2</v>
      </c>
      <c r="W83" s="235">
        <v>66</v>
      </c>
      <c r="X83" s="233">
        <v>54</v>
      </c>
      <c r="Y83" s="108"/>
      <c r="Z83" s="108"/>
      <c r="AA83" s="109"/>
      <c r="AB83" s="109"/>
      <c r="AC83" s="97"/>
    </row>
    <row r="84" spans="1:55" s="105" customFormat="1" ht="48.75" customHeight="1">
      <c r="A84" s="93"/>
      <c r="B84" s="94"/>
      <c r="C84" s="94"/>
      <c r="D84" s="210">
        <v>77</v>
      </c>
      <c r="E84" s="210" t="s">
        <v>117</v>
      </c>
      <c r="F84" s="212" t="s">
        <v>25</v>
      </c>
      <c r="G84" s="213" t="s">
        <v>73</v>
      </c>
      <c r="H84" s="214" t="s">
        <v>49</v>
      </c>
      <c r="I84" s="215">
        <v>20103.877059999999</v>
      </c>
      <c r="J84" s="215">
        <v>18681.341928999998</v>
      </c>
      <c r="K84" s="216" t="s">
        <v>437</v>
      </c>
      <c r="L84" s="216">
        <v>45</v>
      </c>
      <c r="M84" s="215">
        <v>7246</v>
      </c>
      <c r="N84" s="217">
        <v>50000</v>
      </c>
      <c r="O84" s="218">
        <v>2578159</v>
      </c>
      <c r="P84" s="250">
        <v>-7.06</v>
      </c>
      <c r="Q84" s="250">
        <v>-9.69</v>
      </c>
      <c r="R84" s="250">
        <v>36.44</v>
      </c>
      <c r="S84" s="250">
        <v>156.87</v>
      </c>
      <c r="T84" s="220">
        <v>52</v>
      </c>
      <c r="U84" s="221">
        <v>13</v>
      </c>
      <c r="V84" s="220">
        <v>9</v>
      </c>
      <c r="W84" s="222">
        <v>87</v>
      </c>
      <c r="X84" s="220">
        <v>61</v>
      </c>
      <c r="Y84" s="108"/>
      <c r="Z84" s="108"/>
      <c r="AA84" s="109"/>
      <c r="AB84" s="109"/>
      <c r="AC84" s="97"/>
      <c r="AD84" s="93"/>
      <c r="AE84" s="93"/>
      <c r="AF84" s="93"/>
      <c r="AG84" s="93"/>
      <c r="AH84" s="93"/>
      <c r="AI84" s="93"/>
      <c r="AJ84" s="93"/>
      <c r="AK84" s="93"/>
      <c r="AL84" s="93"/>
      <c r="AM84" s="93"/>
      <c r="AN84" s="93"/>
      <c r="AO84" s="93"/>
      <c r="AP84" s="93"/>
      <c r="AQ84" s="93"/>
      <c r="AR84" s="93"/>
      <c r="AS84" s="93"/>
      <c r="AT84" s="93"/>
      <c r="AU84" s="93"/>
      <c r="AV84" s="93"/>
      <c r="AW84" s="93"/>
      <c r="AX84" s="93"/>
      <c r="AY84" s="93"/>
      <c r="AZ84" s="93"/>
      <c r="BA84" s="93"/>
      <c r="BB84" s="93"/>
      <c r="BC84" s="93"/>
    </row>
    <row r="85" spans="1:55" s="93" customFormat="1" ht="48.75" customHeight="1">
      <c r="B85" s="94"/>
      <c r="C85" s="94"/>
      <c r="D85" s="262">
        <v>78</v>
      </c>
      <c r="E85" s="224" t="s">
        <v>118</v>
      </c>
      <c r="F85" s="225" t="s">
        <v>87</v>
      </c>
      <c r="G85" s="226" t="s">
        <v>73</v>
      </c>
      <c r="H85" s="227" t="s">
        <v>49</v>
      </c>
      <c r="I85" s="228">
        <v>44204.211633999999</v>
      </c>
      <c r="J85" s="228">
        <v>40432.187328</v>
      </c>
      <c r="K85" s="229" t="s">
        <v>438</v>
      </c>
      <c r="L85" s="229">
        <v>44</v>
      </c>
      <c r="M85" s="228">
        <v>10816</v>
      </c>
      <c r="N85" s="230">
        <v>50000</v>
      </c>
      <c r="O85" s="231">
        <v>3738183</v>
      </c>
      <c r="P85" s="232">
        <v>-3.21</v>
      </c>
      <c r="Q85" s="232">
        <v>-2.57</v>
      </c>
      <c r="R85" s="240">
        <v>77.489999999999995</v>
      </c>
      <c r="S85" s="232">
        <v>273.33999999999997</v>
      </c>
      <c r="T85" s="233">
        <v>65</v>
      </c>
      <c r="U85" s="234">
        <v>37</v>
      </c>
      <c r="V85" s="233">
        <v>5</v>
      </c>
      <c r="W85" s="235">
        <v>63</v>
      </c>
      <c r="X85" s="233">
        <v>70</v>
      </c>
      <c r="Y85" s="108"/>
      <c r="Z85" s="108"/>
      <c r="AA85" s="109"/>
      <c r="AB85" s="109"/>
      <c r="AC85" s="97"/>
    </row>
    <row r="86" spans="1:55" s="105" customFormat="1" ht="48.75" customHeight="1">
      <c r="A86" s="93"/>
      <c r="B86" s="94"/>
      <c r="C86" s="94"/>
      <c r="D86" s="210">
        <v>79</v>
      </c>
      <c r="E86" s="211" t="s">
        <v>188</v>
      </c>
      <c r="F86" s="212" t="s">
        <v>119</v>
      </c>
      <c r="G86" s="213" t="s">
        <v>73</v>
      </c>
      <c r="H86" s="214" t="s">
        <v>49</v>
      </c>
      <c r="I86" s="215">
        <v>21062.542160000001</v>
      </c>
      <c r="J86" s="215">
        <v>19753.778896</v>
      </c>
      <c r="K86" s="216" t="s">
        <v>439</v>
      </c>
      <c r="L86" s="216">
        <v>42</v>
      </c>
      <c r="M86" s="215">
        <v>6376</v>
      </c>
      <c r="N86" s="217">
        <v>50000</v>
      </c>
      <c r="O86" s="218">
        <v>3098146</v>
      </c>
      <c r="P86" s="219">
        <v>-5.87</v>
      </c>
      <c r="Q86" s="219">
        <v>-12.78</v>
      </c>
      <c r="R86" s="239">
        <v>69.87</v>
      </c>
      <c r="S86" s="219">
        <v>209.84</v>
      </c>
      <c r="T86" s="220">
        <v>19</v>
      </c>
      <c r="U86" s="221">
        <v>7.0000000000000009</v>
      </c>
      <c r="V86" s="220">
        <v>4</v>
      </c>
      <c r="W86" s="221">
        <v>93</v>
      </c>
      <c r="X86" s="220">
        <v>23</v>
      </c>
      <c r="Y86" s="108"/>
      <c r="Z86" s="108"/>
      <c r="AA86" s="109"/>
      <c r="AB86" s="109"/>
      <c r="AC86" s="97"/>
      <c r="AD86" s="93"/>
      <c r="AE86" s="93"/>
      <c r="AF86" s="93"/>
      <c r="AG86" s="93"/>
      <c r="AH86" s="93"/>
      <c r="AI86" s="93"/>
      <c r="AJ86" s="93"/>
      <c r="AK86" s="93"/>
      <c r="AL86" s="93"/>
      <c r="AM86" s="93"/>
      <c r="AN86" s="93"/>
      <c r="AO86" s="93"/>
      <c r="AP86" s="93"/>
      <c r="AQ86" s="93"/>
      <c r="AR86" s="93"/>
      <c r="AS86" s="93"/>
      <c r="AT86" s="93"/>
      <c r="AU86" s="93"/>
      <c r="AV86" s="93"/>
      <c r="AW86" s="93"/>
      <c r="AX86" s="93"/>
      <c r="AY86" s="93"/>
      <c r="AZ86" s="93"/>
      <c r="BA86" s="93"/>
      <c r="BB86" s="93"/>
      <c r="BC86" s="93"/>
    </row>
    <row r="87" spans="1:55" s="93" customFormat="1" ht="48.75" customHeight="1">
      <c r="B87" s="94"/>
      <c r="C87" s="94"/>
      <c r="D87" s="262">
        <v>80</v>
      </c>
      <c r="E87" s="224" t="s">
        <v>120</v>
      </c>
      <c r="F87" s="225" t="s">
        <v>121</v>
      </c>
      <c r="G87" s="226" t="s">
        <v>73</v>
      </c>
      <c r="H87" s="227" t="s">
        <v>49</v>
      </c>
      <c r="I87" s="228">
        <v>23338.402703</v>
      </c>
      <c r="J87" s="228">
        <v>20737.287209999999</v>
      </c>
      <c r="K87" s="229" t="s">
        <v>439</v>
      </c>
      <c r="L87" s="229">
        <v>42</v>
      </c>
      <c r="M87" s="228">
        <v>7094</v>
      </c>
      <c r="N87" s="230">
        <v>50000</v>
      </c>
      <c r="O87" s="231">
        <v>2923215</v>
      </c>
      <c r="P87" s="232">
        <v>-8.1</v>
      </c>
      <c r="Q87" s="232">
        <v>-17.77</v>
      </c>
      <c r="R87" s="240">
        <v>52.7</v>
      </c>
      <c r="S87" s="232">
        <v>191.64</v>
      </c>
      <c r="T87" s="233">
        <v>42</v>
      </c>
      <c r="U87" s="234">
        <v>37</v>
      </c>
      <c r="V87" s="233">
        <v>3</v>
      </c>
      <c r="W87" s="235">
        <v>63</v>
      </c>
      <c r="X87" s="233">
        <v>45</v>
      </c>
      <c r="Y87" s="108"/>
      <c r="Z87" s="108"/>
      <c r="AA87" s="109"/>
      <c r="AB87" s="109"/>
      <c r="AC87" s="97"/>
    </row>
    <row r="88" spans="1:55" s="105" customFormat="1" ht="48.75" customHeight="1">
      <c r="A88" s="93"/>
      <c r="B88" s="94"/>
      <c r="C88" s="94"/>
      <c r="D88" s="210">
        <v>81</v>
      </c>
      <c r="E88" s="211" t="s">
        <v>122</v>
      </c>
      <c r="F88" s="212" t="s">
        <v>123</v>
      </c>
      <c r="G88" s="213" t="s">
        <v>73</v>
      </c>
      <c r="H88" s="214" t="s">
        <v>49</v>
      </c>
      <c r="I88" s="215">
        <v>178366.56505199999</v>
      </c>
      <c r="J88" s="215">
        <v>161992.76893600001</v>
      </c>
      <c r="K88" s="216" t="s">
        <v>440</v>
      </c>
      <c r="L88" s="216">
        <v>41</v>
      </c>
      <c r="M88" s="215">
        <v>41509</v>
      </c>
      <c r="N88" s="217">
        <v>50000</v>
      </c>
      <c r="O88" s="218">
        <v>3902594</v>
      </c>
      <c r="P88" s="250">
        <v>-5.48</v>
      </c>
      <c r="Q88" s="250">
        <v>-14.58</v>
      </c>
      <c r="R88" s="250">
        <v>83.5</v>
      </c>
      <c r="S88" s="250">
        <v>288.19</v>
      </c>
      <c r="T88" s="220">
        <v>411</v>
      </c>
      <c r="U88" s="221">
        <v>66</v>
      </c>
      <c r="V88" s="220">
        <v>7</v>
      </c>
      <c r="W88" s="222">
        <v>34</v>
      </c>
      <c r="X88" s="220">
        <v>418</v>
      </c>
      <c r="Y88" s="108"/>
      <c r="Z88" s="108"/>
      <c r="AA88" s="109"/>
      <c r="AB88" s="109"/>
      <c r="AC88" s="97"/>
      <c r="AD88" s="93"/>
      <c r="AE88" s="93"/>
      <c r="AF88" s="93"/>
      <c r="AG88" s="93"/>
      <c r="AH88" s="93"/>
      <c r="AI88" s="93"/>
      <c r="AJ88" s="93"/>
      <c r="AK88" s="93"/>
      <c r="AL88" s="93"/>
      <c r="AM88" s="93"/>
      <c r="AN88" s="93"/>
      <c r="AO88" s="93"/>
      <c r="AP88" s="93"/>
      <c r="AQ88" s="93"/>
      <c r="AR88" s="93"/>
      <c r="AS88" s="93"/>
      <c r="AT88" s="93"/>
      <c r="AU88" s="93"/>
      <c r="AV88" s="93"/>
      <c r="AW88" s="93"/>
      <c r="AX88" s="93"/>
      <c r="AY88" s="93"/>
      <c r="AZ88" s="93"/>
      <c r="BA88" s="93"/>
      <c r="BB88" s="93"/>
      <c r="BC88" s="93"/>
    </row>
    <row r="89" spans="1:55" s="93" customFormat="1" ht="48.75" customHeight="1">
      <c r="B89" s="94"/>
      <c r="C89" s="94"/>
      <c r="D89" s="223">
        <v>82</v>
      </c>
      <c r="E89" s="224" t="s">
        <v>124</v>
      </c>
      <c r="F89" s="225" t="s">
        <v>125</v>
      </c>
      <c r="G89" s="226" t="s">
        <v>73</v>
      </c>
      <c r="H89" s="249" t="s">
        <v>49</v>
      </c>
      <c r="I89" s="228">
        <v>15791.33317</v>
      </c>
      <c r="J89" s="228">
        <v>14565.475984000001</v>
      </c>
      <c r="K89" s="229" t="s">
        <v>440</v>
      </c>
      <c r="L89" s="229">
        <v>41</v>
      </c>
      <c r="M89" s="228">
        <v>5067</v>
      </c>
      <c r="N89" s="230">
        <v>50000</v>
      </c>
      <c r="O89" s="231">
        <v>2874576</v>
      </c>
      <c r="P89" s="251">
        <v>-7.74</v>
      </c>
      <c r="Q89" s="251">
        <v>-13.6</v>
      </c>
      <c r="R89" s="251">
        <v>54.1</v>
      </c>
      <c r="S89" s="251">
        <v>185.83</v>
      </c>
      <c r="T89" s="233">
        <v>37</v>
      </c>
      <c r="U89" s="234">
        <v>40</v>
      </c>
      <c r="V89" s="233">
        <v>5</v>
      </c>
      <c r="W89" s="235">
        <v>60</v>
      </c>
      <c r="X89" s="233">
        <v>42</v>
      </c>
      <c r="Y89" s="108"/>
      <c r="Z89" s="108"/>
      <c r="AA89" s="109"/>
      <c r="AB89" s="109"/>
      <c r="AC89" s="97"/>
    </row>
    <row r="90" spans="1:55" s="105" customFormat="1" ht="48.75" customHeight="1">
      <c r="A90" s="93"/>
      <c r="B90" s="94"/>
      <c r="C90" s="94"/>
      <c r="D90" s="210">
        <v>83</v>
      </c>
      <c r="E90" s="211" t="s">
        <v>126</v>
      </c>
      <c r="F90" s="212" t="s">
        <v>127</v>
      </c>
      <c r="G90" s="213" t="s">
        <v>73</v>
      </c>
      <c r="H90" s="214" t="s">
        <v>49</v>
      </c>
      <c r="I90" s="215">
        <v>17377.410597999999</v>
      </c>
      <c r="J90" s="215">
        <v>16151.386382999999</v>
      </c>
      <c r="K90" s="216" t="s">
        <v>441</v>
      </c>
      <c r="L90" s="216">
        <v>40</v>
      </c>
      <c r="M90" s="215">
        <v>5405</v>
      </c>
      <c r="N90" s="217">
        <v>50000</v>
      </c>
      <c r="O90" s="218">
        <v>2988231</v>
      </c>
      <c r="P90" s="250">
        <v>-7.03</v>
      </c>
      <c r="Q90" s="250">
        <v>-10.24</v>
      </c>
      <c r="R90" s="250">
        <v>52.59</v>
      </c>
      <c r="S90" s="250">
        <v>195.78</v>
      </c>
      <c r="T90" s="220">
        <v>37</v>
      </c>
      <c r="U90" s="221">
        <v>25</v>
      </c>
      <c r="V90" s="220">
        <v>2</v>
      </c>
      <c r="W90" s="222">
        <v>75</v>
      </c>
      <c r="X90" s="220">
        <v>39</v>
      </c>
      <c r="Y90" s="108"/>
      <c r="Z90" s="108"/>
      <c r="AA90" s="109"/>
      <c r="AB90" s="109"/>
      <c r="AC90" s="97"/>
      <c r="AD90" s="93"/>
      <c r="AE90" s="93"/>
      <c r="AF90" s="93"/>
      <c r="AG90" s="93"/>
      <c r="AH90" s="93"/>
      <c r="AI90" s="93"/>
      <c r="AJ90" s="93"/>
      <c r="AK90" s="93"/>
      <c r="AL90" s="93"/>
      <c r="AM90" s="93"/>
      <c r="AN90" s="93"/>
      <c r="AO90" s="93"/>
      <c r="AP90" s="93"/>
      <c r="AQ90" s="93"/>
      <c r="AR90" s="93"/>
      <c r="AS90" s="93"/>
      <c r="AT90" s="93"/>
      <c r="AU90" s="93"/>
      <c r="AV90" s="93"/>
      <c r="AW90" s="93"/>
      <c r="AX90" s="93"/>
      <c r="AY90" s="93"/>
      <c r="AZ90" s="93"/>
      <c r="BA90" s="93"/>
      <c r="BB90" s="93"/>
      <c r="BC90" s="93"/>
    </row>
    <row r="91" spans="1:55" s="93" customFormat="1" ht="48.75" customHeight="1">
      <c r="B91" s="94"/>
      <c r="C91" s="94"/>
      <c r="D91" s="262">
        <v>84</v>
      </c>
      <c r="E91" s="224" t="s">
        <v>128</v>
      </c>
      <c r="F91" s="225" t="s">
        <v>129</v>
      </c>
      <c r="G91" s="226" t="s">
        <v>73</v>
      </c>
      <c r="H91" s="227" t="s">
        <v>49</v>
      </c>
      <c r="I91" s="228">
        <v>656975.49560300005</v>
      </c>
      <c r="J91" s="228">
        <v>585892.44386500004</v>
      </c>
      <c r="K91" s="229" t="s">
        <v>442</v>
      </c>
      <c r="L91" s="229">
        <v>39</v>
      </c>
      <c r="M91" s="228">
        <v>86537</v>
      </c>
      <c r="N91" s="230">
        <v>150000</v>
      </c>
      <c r="O91" s="231">
        <v>6770427</v>
      </c>
      <c r="P91" s="232">
        <v>-4.7699999999999996</v>
      </c>
      <c r="Q91" s="232">
        <v>-9.56</v>
      </c>
      <c r="R91" s="240">
        <v>119.94</v>
      </c>
      <c r="S91" s="232">
        <v>577.1</v>
      </c>
      <c r="T91" s="233">
        <v>1117</v>
      </c>
      <c r="U91" s="234">
        <v>89</v>
      </c>
      <c r="V91" s="233">
        <v>9</v>
      </c>
      <c r="W91" s="235">
        <v>11</v>
      </c>
      <c r="X91" s="233">
        <v>1126</v>
      </c>
      <c r="Y91" s="108"/>
      <c r="Z91" s="108"/>
      <c r="AA91" s="109"/>
      <c r="AB91" s="109"/>
      <c r="AC91" s="97"/>
    </row>
    <row r="92" spans="1:55" s="105" customFormat="1" ht="48.75" customHeight="1">
      <c r="A92" s="93"/>
      <c r="B92" s="94"/>
      <c r="C92" s="94"/>
      <c r="D92" s="210">
        <v>85</v>
      </c>
      <c r="E92" s="211" t="s">
        <v>130</v>
      </c>
      <c r="F92" s="212" t="s">
        <v>42</v>
      </c>
      <c r="G92" s="213" t="s">
        <v>73</v>
      </c>
      <c r="H92" s="214" t="s">
        <v>49</v>
      </c>
      <c r="I92" s="215">
        <v>467779.41015100002</v>
      </c>
      <c r="J92" s="215">
        <v>427512.89214900002</v>
      </c>
      <c r="K92" s="216" t="s">
        <v>443</v>
      </c>
      <c r="L92" s="216">
        <v>38</v>
      </c>
      <c r="M92" s="215">
        <v>85268</v>
      </c>
      <c r="N92" s="217">
        <v>100000</v>
      </c>
      <c r="O92" s="218">
        <v>5013756</v>
      </c>
      <c r="P92" s="219">
        <v>-4.9400000000000004</v>
      </c>
      <c r="Q92" s="219">
        <v>-8.81</v>
      </c>
      <c r="R92" s="239">
        <v>115.32</v>
      </c>
      <c r="S92" s="219">
        <v>398.84</v>
      </c>
      <c r="T92" s="220">
        <v>1115</v>
      </c>
      <c r="U92" s="221">
        <v>94</v>
      </c>
      <c r="V92" s="220">
        <v>9</v>
      </c>
      <c r="W92" s="221">
        <v>6</v>
      </c>
      <c r="X92" s="220">
        <v>1124</v>
      </c>
      <c r="Y92" s="108"/>
      <c r="Z92" s="108"/>
      <c r="AA92" s="109"/>
      <c r="AB92" s="109"/>
      <c r="AC92" s="97"/>
      <c r="AD92" s="93"/>
      <c r="AE92" s="93"/>
      <c r="AF92" s="93"/>
      <c r="AG92" s="93"/>
      <c r="AH92" s="93"/>
      <c r="AI92" s="93"/>
      <c r="AJ92" s="93"/>
      <c r="AK92" s="93"/>
      <c r="AL92" s="93"/>
      <c r="AM92" s="93"/>
      <c r="AN92" s="93"/>
      <c r="AO92" s="93"/>
      <c r="AP92" s="93"/>
      <c r="AQ92" s="93"/>
      <c r="AR92" s="93"/>
      <c r="AS92" s="93"/>
      <c r="AT92" s="93"/>
      <c r="AU92" s="93"/>
      <c r="AV92" s="93"/>
      <c r="AW92" s="93"/>
      <c r="AX92" s="93"/>
      <c r="AY92" s="93"/>
      <c r="AZ92" s="93"/>
      <c r="BA92" s="93"/>
      <c r="BB92" s="93"/>
      <c r="BC92" s="93"/>
    </row>
    <row r="93" spans="1:55" s="93" customFormat="1" ht="48.75" customHeight="1">
      <c r="B93" s="94"/>
      <c r="C93" s="94"/>
      <c r="D93" s="262">
        <v>86</v>
      </c>
      <c r="E93" s="224" t="s">
        <v>131</v>
      </c>
      <c r="F93" s="225" t="s">
        <v>176</v>
      </c>
      <c r="G93" s="226" t="s">
        <v>73</v>
      </c>
      <c r="H93" s="227" t="s">
        <v>49</v>
      </c>
      <c r="I93" s="228">
        <v>12263.723540000001</v>
      </c>
      <c r="J93" s="228">
        <v>10950.105763</v>
      </c>
      <c r="K93" s="229" t="s">
        <v>444</v>
      </c>
      <c r="L93" s="229">
        <v>37</v>
      </c>
      <c r="M93" s="228">
        <v>4394</v>
      </c>
      <c r="N93" s="230">
        <v>50000</v>
      </c>
      <c r="O93" s="231">
        <v>2492059</v>
      </c>
      <c r="P93" s="232">
        <v>-5.83</v>
      </c>
      <c r="Q93" s="232">
        <v>-12.33</v>
      </c>
      <c r="R93" s="240">
        <v>83.88</v>
      </c>
      <c r="S93" s="232">
        <v>148.27000000000001</v>
      </c>
      <c r="T93" s="233">
        <v>65</v>
      </c>
      <c r="U93" s="234">
        <v>64</v>
      </c>
      <c r="V93" s="233">
        <v>2</v>
      </c>
      <c r="W93" s="235">
        <v>36</v>
      </c>
      <c r="X93" s="233">
        <v>67</v>
      </c>
      <c r="Y93" s="108"/>
      <c r="Z93" s="108"/>
      <c r="AA93" s="109"/>
      <c r="AB93" s="109"/>
      <c r="AC93" s="97"/>
    </row>
    <row r="94" spans="1:55" s="105" customFormat="1" ht="48.75" customHeight="1">
      <c r="A94" s="93"/>
      <c r="B94" s="94"/>
      <c r="C94" s="94"/>
      <c r="D94" s="210">
        <v>87</v>
      </c>
      <c r="E94" s="211" t="s">
        <v>132</v>
      </c>
      <c r="F94" s="212" t="s">
        <v>133</v>
      </c>
      <c r="G94" s="213" t="s">
        <v>73</v>
      </c>
      <c r="H94" s="214" t="s">
        <v>49</v>
      </c>
      <c r="I94" s="215">
        <v>24782.782561</v>
      </c>
      <c r="J94" s="215">
        <v>22641.284944999999</v>
      </c>
      <c r="K94" s="216" t="s">
        <v>372</v>
      </c>
      <c r="L94" s="216">
        <v>37</v>
      </c>
      <c r="M94" s="215">
        <v>11022</v>
      </c>
      <c r="N94" s="217">
        <v>50000</v>
      </c>
      <c r="O94" s="218">
        <v>2054190</v>
      </c>
      <c r="P94" s="250">
        <v>-4.93</v>
      </c>
      <c r="Q94" s="250">
        <v>-2.2999999999999998</v>
      </c>
      <c r="R94" s="250">
        <v>86.61</v>
      </c>
      <c r="S94" s="250">
        <v>104.53</v>
      </c>
      <c r="T94" s="220">
        <v>46</v>
      </c>
      <c r="U94" s="221">
        <v>91</v>
      </c>
      <c r="V94" s="220">
        <v>1</v>
      </c>
      <c r="W94" s="222">
        <v>9</v>
      </c>
      <c r="X94" s="220">
        <v>47</v>
      </c>
      <c r="Y94" s="108"/>
      <c r="Z94" s="108"/>
      <c r="AA94" s="109"/>
      <c r="AB94" s="109"/>
      <c r="AC94" s="97"/>
      <c r="AD94" s="93"/>
      <c r="AE94" s="93"/>
      <c r="AF94" s="93"/>
      <c r="AG94" s="93"/>
      <c r="AH94" s="93"/>
      <c r="AI94" s="93"/>
      <c r="AJ94" s="93"/>
      <c r="AK94" s="93"/>
      <c r="AL94" s="93"/>
      <c r="AM94" s="93"/>
      <c r="AN94" s="93"/>
      <c r="AO94" s="93"/>
      <c r="AP94" s="93"/>
      <c r="AQ94" s="93"/>
      <c r="AR94" s="93"/>
      <c r="AS94" s="93"/>
      <c r="AT94" s="93"/>
      <c r="AU94" s="93"/>
      <c r="AV94" s="93"/>
      <c r="AW94" s="93"/>
      <c r="AX94" s="93"/>
      <c r="AY94" s="93"/>
      <c r="AZ94" s="93"/>
      <c r="BA94" s="93"/>
      <c r="BB94" s="93"/>
      <c r="BC94" s="93"/>
    </row>
    <row r="95" spans="1:55" s="93" customFormat="1" ht="48.75" customHeight="1">
      <c r="B95" s="94"/>
      <c r="C95" s="94"/>
      <c r="D95" s="223">
        <v>88</v>
      </c>
      <c r="E95" s="224" t="s">
        <v>32</v>
      </c>
      <c r="F95" s="225" t="s">
        <v>33</v>
      </c>
      <c r="G95" s="226" t="s">
        <v>23</v>
      </c>
      <c r="H95" s="249" t="s">
        <v>49</v>
      </c>
      <c r="I95" s="228">
        <v>39378.614506999998</v>
      </c>
      <c r="J95" s="228">
        <v>36935.691776</v>
      </c>
      <c r="K95" s="228" t="s">
        <v>445</v>
      </c>
      <c r="L95" s="228">
        <v>36</v>
      </c>
      <c r="M95" s="228">
        <v>36405</v>
      </c>
      <c r="N95" s="230">
        <v>50000</v>
      </c>
      <c r="O95" s="231">
        <v>1014577</v>
      </c>
      <c r="P95" s="251">
        <v>-5.71</v>
      </c>
      <c r="Q95" s="251">
        <v>-16.649999999999999</v>
      </c>
      <c r="R95" s="275">
        <v>18.21</v>
      </c>
      <c r="S95" s="275">
        <v>57.69</v>
      </c>
      <c r="T95" s="276">
        <v>40</v>
      </c>
      <c r="U95" s="234">
        <v>11</v>
      </c>
      <c r="V95" s="233">
        <v>4</v>
      </c>
      <c r="W95" s="235">
        <v>89</v>
      </c>
      <c r="X95" s="233">
        <v>44</v>
      </c>
      <c r="Y95" s="108"/>
      <c r="Z95" s="108"/>
      <c r="AA95" s="109"/>
      <c r="AB95" s="109"/>
      <c r="AC95" s="97"/>
    </row>
    <row r="96" spans="1:55" s="105" customFormat="1" ht="48.75" customHeight="1">
      <c r="A96" s="93"/>
      <c r="B96" s="94"/>
      <c r="C96" s="94"/>
      <c r="D96" s="210">
        <v>89</v>
      </c>
      <c r="E96" s="211" t="s">
        <v>134</v>
      </c>
      <c r="F96" s="212" t="s">
        <v>89</v>
      </c>
      <c r="G96" s="213" t="s">
        <v>73</v>
      </c>
      <c r="H96" s="214" t="s">
        <v>49</v>
      </c>
      <c r="I96" s="215">
        <v>20939.541301000001</v>
      </c>
      <c r="J96" s="215">
        <v>18612.99494</v>
      </c>
      <c r="K96" s="216" t="s">
        <v>446</v>
      </c>
      <c r="L96" s="216">
        <v>36</v>
      </c>
      <c r="M96" s="215">
        <v>13281</v>
      </c>
      <c r="N96" s="217">
        <v>50000</v>
      </c>
      <c r="O96" s="218">
        <v>1401476</v>
      </c>
      <c r="P96" s="250">
        <v>-9.3699999999999992</v>
      </c>
      <c r="Q96" s="250">
        <v>-12.49</v>
      </c>
      <c r="R96" s="250">
        <v>68.61</v>
      </c>
      <c r="S96" s="250">
        <v>39.880000000000003</v>
      </c>
      <c r="T96" s="220">
        <v>238</v>
      </c>
      <c r="U96" s="221">
        <v>21</v>
      </c>
      <c r="V96" s="220">
        <v>6</v>
      </c>
      <c r="W96" s="222">
        <v>79</v>
      </c>
      <c r="X96" s="220">
        <v>244</v>
      </c>
      <c r="Y96" s="108"/>
      <c r="Z96" s="108"/>
      <c r="AA96" s="109"/>
      <c r="AB96" s="109"/>
      <c r="AC96" s="97"/>
      <c r="AD96" s="93"/>
      <c r="AE96" s="93"/>
      <c r="AF96" s="93"/>
      <c r="AG96" s="93"/>
      <c r="AH96" s="93"/>
      <c r="AI96" s="93"/>
      <c r="AJ96" s="93"/>
      <c r="AK96" s="93"/>
      <c r="AL96" s="93"/>
      <c r="AM96" s="93"/>
      <c r="AN96" s="93"/>
      <c r="AO96" s="93"/>
      <c r="AP96" s="93"/>
      <c r="AQ96" s="93"/>
      <c r="AR96" s="93"/>
      <c r="AS96" s="93"/>
      <c r="AT96" s="93"/>
      <c r="AU96" s="93"/>
      <c r="AV96" s="93"/>
      <c r="AW96" s="93"/>
      <c r="AX96" s="93"/>
      <c r="AY96" s="93"/>
      <c r="AZ96" s="93"/>
      <c r="BA96" s="93"/>
      <c r="BB96" s="93"/>
      <c r="BC96" s="93"/>
    </row>
    <row r="97" spans="1:55" s="93" customFormat="1" ht="48.75" customHeight="1">
      <c r="B97" s="94"/>
      <c r="C97" s="94"/>
      <c r="D97" s="262">
        <v>90</v>
      </c>
      <c r="E97" s="224" t="s">
        <v>135</v>
      </c>
      <c r="F97" s="225" t="s">
        <v>136</v>
      </c>
      <c r="G97" s="226" t="s">
        <v>73</v>
      </c>
      <c r="H97" s="227" t="s">
        <v>49</v>
      </c>
      <c r="I97" s="228">
        <v>11262.330846000001</v>
      </c>
      <c r="J97" s="228">
        <v>9981.4973040000004</v>
      </c>
      <c r="K97" s="229" t="s">
        <v>407</v>
      </c>
      <c r="L97" s="229">
        <v>36</v>
      </c>
      <c r="M97" s="228">
        <v>5841</v>
      </c>
      <c r="N97" s="230">
        <v>50000</v>
      </c>
      <c r="O97" s="231">
        <v>1708868</v>
      </c>
      <c r="P97" s="232">
        <v>-11.33</v>
      </c>
      <c r="Q97" s="232">
        <v>-16.88</v>
      </c>
      <c r="R97" s="240">
        <v>27.19</v>
      </c>
      <c r="S97" s="232">
        <v>70.540000000000006</v>
      </c>
      <c r="T97" s="233">
        <v>30</v>
      </c>
      <c r="U97" s="234">
        <v>14</v>
      </c>
      <c r="V97" s="233">
        <v>3</v>
      </c>
      <c r="W97" s="235">
        <v>86</v>
      </c>
      <c r="X97" s="233">
        <v>33</v>
      </c>
      <c r="Y97" s="108"/>
      <c r="Z97" s="108"/>
      <c r="AA97" s="109"/>
      <c r="AB97" s="109"/>
      <c r="AC97" s="97"/>
    </row>
    <row r="98" spans="1:55" s="105" customFormat="1" ht="48.75" customHeight="1">
      <c r="A98" s="93"/>
      <c r="B98" s="94"/>
      <c r="C98" s="94"/>
      <c r="D98" s="210">
        <v>91</v>
      </c>
      <c r="E98" s="211" t="s">
        <v>137</v>
      </c>
      <c r="F98" s="212" t="s">
        <v>138</v>
      </c>
      <c r="G98" s="213" t="s">
        <v>73</v>
      </c>
      <c r="H98" s="214" t="s">
        <v>49</v>
      </c>
      <c r="I98" s="215">
        <v>167404.97775399999</v>
      </c>
      <c r="J98" s="215">
        <v>141252.55314</v>
      </c>
      <c r="K98" s="216" t="s">
        <v>447</v>
      </c>
      <c r="L98" s="216">
        <v>35</v>
      </c>
      <c r="M98" s="215">
        <v>35638</v>
      </c>
      <c r="N98" s="217">
        <v>50000</v>
      </c>
      <c r="O98" s="218">
        <v>3963537</v>
      </c>
      <c r="P98" s="219">
        <v>-11.48</v>
      </c>
      <c r="Q98" s="219">
        <v>-17.61</v>
      </c>
      <c r="R98" s="239">
        <v>101.28</v>
      </c>
      <c r="S98" s="219">
        <v>296.10000000000002</v>
      </c>
      <c r="T98" s="220">
        <v>425</v>
      </c>
      <c r="U98" s="221">
        <v>71</v>
      </c>
      <c r="V98" s="220">
        <v>6</v>
      </c>
      <c r="W98" s="221">
        <v>29</v>
      </c>
      <c r="X98" s="220">
        <v>431</v>
      </c>
      <c r="Y98" s="109"/>
      <c r="Z98" s="109"/>
      <c r="AA98" s="109"/>
      <c r="AB98" s="109"/>
      <c r="AC98" s="97"/>
      <c r="AD98" s="93"/>
      <c r="AE98" s="93"/>
      <c r="AF98" s="93"/>
      <c r="AG98" s="93"/>
      <c r="AH98" s="93"/>
      <c r="AI98" s="93"/>
      <c r="AJ98" s="93"/>
      <c r="AK98" s="93"/>
      <c r="AL98" s="93"/>
      <c r="AM98" s="93"/>
      <c r="AN98" s="93"/>
      <c r="AO98" s="93"/>
      <c r="AP98" s="93"/>
      <c r="AQ98" s="93"/>
      <c r="AR98" s="93"/>
      <c r="AS98" s="93"/>
      <c r="AT98" s="93"/>
      <c r="AU98" s="93"/>
      <c r="AV98" s="93"/>
      <c r="AW98" s="93"/>
      <c r="AX98" s="93"/>
      <c r="AY98" s="93"/>
      <c r="AZ98" s="93"/>
      <c r="BA98" s="93"/>
      <c r="BB98" s="93"/>
      <c r="BC98" s="93"/>
    </row>
    <row r="99" spans="1:55" s="93" customFormat="1" ht="48.75" customHeight="1">
      <c r="B99" s="94"/>
      <c r="C99" s="94"/>
      <c r="D99" s="262">
        <v>92</v>
      </c>
      <c r="E99" s="224" t="s">
        <v>139</v>
      </c>
      <c r="F99" s="225" t="s">
        <v>140</v>
      </c>
      <c r="G99" s="226" t="s">
        <v>73</v>
      </c>
      <c r="H99" s="227" t="s">
        <v>49</v>
      </c>
      <c r="I99" s="228">
        <v>9890.9912550000008</v>
      </c>
      <c r="J99" s="228">
        <v>8790.7616890000008</v>
      </c>
      <c r="K99" s="229" t="s">
        <v>448</v>
      </c>
      <c r="L99" s="229">
        <v>34</v>
      </c>
      <c r="M99" s="228">
        <v>5008</v>
      </c>
      <c r="N99" s="230">
        <v>50000</v>
      </c>
      <c r="O99" s="231">
        <v>1755343</v>
      </c>
      <c r="P99" s="232">
        <v>-5.56</v>
      </c>
      <c r="Q99" s="232">
        <v>-9.27</v>
      </c>
      <c r="R99" s="240">
        <v>43.76</v>
      </c>
      <c r="S99" s="232">
        <v>74.77</v>
      </c>
      <c r="T99" s="233">
        <v>5</v>
      </c>
      <c r="U99" s="234">
        <v>1</v>
      </c>
      <c r="V99" s="233">
        <v>2</v>
      </c>
      <c r="W99" s="235">
        <v>99</v>
      </c>
      <c r="X99" s="233">
        <v>7</v>
      </c>
      <c r="Y99" s="104"/>
      <c r="Z99" s="108"/>
      <c r="AA99" s="109"/>
      <c r="AB99" s="109"/>
      <c r="AC99" s="97"/>
    </row>
    <row r="100" spans="1:55" s="105" customFormat="1" ht="48.75" customHeight="1">
      <c r="A100" s="93"/>
      <c r="B100" s="93"/>
      <c r="C100" s="93"/>
      <c r="D100" s="210">
        <v>93</v>
      </c>
      <c r="E100" s="211" t="s">
        <v>141</v>
      </c>
      <c r="F100" s="212" t="s">
        <v>142</v>
      </c>
      <c r="G100" s="213" t="s">
        <v>73</v>
      </c>
      <c r="H100" s="214" t="s">
        <v>49</v>
      </c>
      <c r="I100" s="215">
        <v>62471.939148999998</v>
      </c>
      <c r="J100" s="215">
        <v>56206.810591000001</v>
      </c>
      <c r="K100" s="216" t="s">
        <v>449</v>
      </c>
      <c r="L100" s="216">
        <v>32</v>
      </c>
      <c r="M100" s="215">
        <v>21673</v>
      </c>
      <c r="N100" s="217">
        <v>50000</v>
      </c>
      <c r="O100" s="218">
        <v>2593403</v>
      </c>
      <c r="P100" s="250">
        <v>-7.83</v>
      </c>
      <c r="Q100" s="250">
        <v>-18.510000000000002</v>
      </c>
      <c r="R100" s="250">
        <v>80.540000000000006</v>
      </c>
      <c r="S100" s="250">
        <v>159.34</v>
      </c>
      <c r="T100" s="220">
        <v>135</v>
      </c>
      <c r="U100" s="221">
        <v>26</v>
      </c>
      <c r="V100" s="220">
        <v>8</v>
      </c>
      <c r="W100" s="222">
        <v>74</v>
      </c>
      <c r="X100" s="220">
        <v>143</v>
      </c>
      <c r="Y100" s="104"/>
      <c r="Z100" s="108"/>
      <c r="AA100" s="109"/>
      <c r="AB100" s="109"/>
      <c r="AC100" s="97"/>
      <c r="AD100" s="93"/>
      <c r="AE100" s="93"/>
      <c r="AF100" s="93"/>
      <c r="AG100" s="93"/>
      <c r="AH100" s="93"/>
      <c r="AI100" s="93"/>
      <c r="AJ100" s="93"/>
      <c r="AK100" s="93"/>
      <c r="AL100" s="93"/>
      <c r="AM100" s="93"/>
      <c r="AN100" s="93"/>
      <c r="AO100" s="93"/>
      <c r="AP100" s="93"/>
      <c r="AQ100" s="93"/>
      <c r="AR100" s="93"/>
      <c r="AS100" s="93"/>
      <c r="AT100" s="93"/>
      <c r="AU100" s="93"/>
      <c r="AV100" s="93"/>
      <c r="AW100" s="93"/>
      <c r="AX100" s="93"/>
      <c r="AY100" s="93"/>
      <c r="AZ100" s="93"/>
      <c r="BA100" s="93"/>
      <c r="BB100" s="93"/>
      <c r="BC100" s="93"/>
    </row>
    <row r="101" spans="1:55" s="93" customFormat="1" ht="48.75" customHeight="1">
      <c r="B101" s="94"/>
      <c r="C101" s="94"/>
      <c r="D101" s="262">
        <v>94</v>
      </c>
      <c r="E101" s="224" t="s">
        <v>143</v>
      </c>
      <c r="F101" s="225" t="s">
        <v>143</v>
      </c>
      <c r="G101" s="226" t="s">
        <v>73</v>
      </c>
      <c r="H101" s="249" t="s">
        <v>49</v>
      </c>
      <c r="I101" s="228">
        <v>34272.108961999998</v>
      </c>
      <c r="J101" s="228">
        <v>26865.771395</v>
      </c>
      <c r="K101" s="229" t="s">
        <v>450</v>
      </c>
      <c r="L101" s="229">
        <v>30</v>
      </c>
      <c r="M101" s="228">
        <v>15131</v>
      </c>
      <c r="N101" s="230">
        <v>50000</v>
      </c>
      <c r="O101" s="231">
        <v>1775545</v>
      </c>
      <c r="P101" s="232">
        <v>-3.95</v>
      </c>
      <c r="Q101" s="232">
        <v>-17.940000000000001</v>
      </c>
      <c r="R101" s="232">
        <v>31.92</v>
      </c>
      <c r="S101" s="232">
        <v>76.36</v>
      </c>
      <c r="T101" s="233">
        <v>76</v>
      </c>
      <c r="U101" s="234">
        <v>67</v>
      </c>
      <c r="V101" s="233">
        <v>3</v>
      </c>
      <c r="W101" s="234">
        <v>33</v>
      </c>
      <c r="X101" s="233">
        <v>79</v>
      </c>
      <c r="Y101" s="104"/>
      <c r="Z101" s="108"/>
      <c r="AA101" s="109"/>
      <c r="AB101" s="109"/>
      <c r="AC101" s="97"/>
    </row>
    <row r="102" spans="1:55" s="105" customFormat="1" ht="48.75" customHeight="1">
      <c r="A102" s="93"/>
      <c r="B102" s="93"/>
      <c r="C102" s="93"/>
      <c r="D102" s="210">
        <v>95</v>
      </c>
      <c r="E102" s="211" t="s">
        <v>144</v>
      </c>
      <c r="F102" s="212" t="s">
        <v>115</v>
      </c>
      <c r="G102" s="213" t="s">
        <v>73</v>
      </c>
      <c r="H102" s="214" t="s">
        <v>49</v>
      </c>
      <c r="I102" s="215">
        <v>73961.753599999996</v>
      </c>
      <c r="J102" s="215">
        <v>65705.327489999996</v>
      </c>
      <c r="K102" s="216" t="s">
        <v>451</v>
      </c>
      <c r="L102" s="216">
        <v>23</v>
      </c>
      <c r="M102" s="215">
        <v>24838</v>
      </c>
      <c r="N102" s="217">
        <v>200000</v>
      </c>
      <c r="O102" s="218">
        <v>2645355</v>
      </c>
      <c r="P102" s="219">
        <v>-8.44</v>
      </c>
      <c r="Q102" s="219">
        <v>-27.18</v>
      </c>
      <c r="R102" s="219">
        <v>72.790000000000006</v>
      </c>
      <c r="S102" s="219">
        <v>162.59</v>
      </c>
      <c r="T102" s="220">
        <v>322</v>
      </c>
      <c r="U102" s="221">
        <v>70</v>
      </c>
      <c r="V102" s="220">
        <v>6</v>
      </c>
      <c r="W102" s="221">
        <v>30</v>
      </c>
      <c r="X102" s="220">
        <v>328</v>
      </c>
      <c r="Y102" s="104"/>
      <c r="Z102" s="108"/>
      <c r="AA102" s="109"/>
      <c r="AB102" s="109"/>
      <c r="AC102" s="97"/>
      <c r="AD102" s="93"/>
      <c r="AE102" s="93"/>
      <c r="AF102" s="93"/>
      <c r="AG102" s="93"/>
      <c r="AH102" s="93"/>
      <c r="AI102" s="93"/>
      <c r="AJ102" s="93"/>
      <c r="AK102" s="93"/>
      <c r="AL102" s="93"/>
      <c r="AM102" s="93"/>
      <c r="AN102" s="93"/>
      <c r="AO102" s="93"/>
      <c r="AP102" s="93"/>
      <c r="AQ102" s="93"/>
      <c r="AR102" s="93"/>
      <c r="AS102" s="93"/>
      <c r="AT102" s="93"/>
      <c r="AU102" s="93"/>
      <c r="AV102" s="93"/>
      <c r="AW102" s="93"/>
      <c r="AX102" s="93"/>
      <c r="AY102" s="93"/>
      <c r="AZ102" s="93"/>
      <c r="BA102" s="93"/>
      <c r="BB102" s="93"/>
      <c r="BC102" s="93"/>
    </row>
    <row r="103" spans="1:55" s="93" customFormat="1" ht="48.75" customHeight="1">
      <c r="B103" s="94"/>
      <c r="C103" s="94"/>
      <c r="D103" s="262">
        <v>96</v>
      </c>
      <c r="E103" s="224" t="s">
        <v>148</v>
      </c>
      <c r="F103" s="225" t="s">
        <v>149</v>
      </c>
      <c r="G103" s="226" t="s">
        <v>73</v>
      </c>
      <c r="H103" s="227" t="s">
        <v>49</v>
      </c>
      <c r="I103" s="228">
        <v>61784.410450000003</v>
      </c>
      <c r="J103" s="228">
        <v>56484.821205</v>
      </c>
      <c r="K103" s="229" t="s">
        <v>452</v>
      </c>
      <c r="L103" s="229">
        <v>21</v>
      </c>
      <c r="M103" s="228">
        <v>18495</v>
      </c>
      <c r="N103" s="230">
        <v>50000</v>
      </c>
      <c r="O103" s="231">
        <v>3054059</v>
      </c>
      <c r="P103" s="232">
        <v>-5.64</v>
      </c>
      <c r="Q103" s="232">
        <v>-11.21</v>
      </c>
      <c r="R103" s="240">
        <v>55.48</v>
      </c>
      <c r="S103" s="232">
        <v>203.01</v>
      </c>
      <c r="T103" s="233">
        <v>130</v>
      </c>
      <c r="U103" s="234">
        <v>83</v>
      </c>
      <c r="V103" s="233">
        <v>1</v>
      </c>
      <c r="W103" s="235">
        <v>17</v>
      </c>
      <c r="X103" s="233">
        <v>131</v>
      </c>
      <c r="Y103" s="104"/>
      <c r="Z103" s="108"/>
      <c r="AA103" s="109"/>
      <c r="AB103" s="109"/>
      <c r="AC103" s="97"/>
    </row>
    <row r="104" spans="1:55" s="105" customFormat="1" ht="48.75" customHeight="1">
      <c r="A104" s="93"/>
      <c r="B104" s="93"/>
      <c r="C104" s="93"/>
      <c r="D104" s="210">
        <v>97</v>
      </c>
      <c r="E104" s="211" t="s">
        <v>150</v>
      </c>
      <c r="F104" s="212" t="s">
        <v>200</v>
      </c>
      <c r="G104" s="213" t="s">
        <v>73</v>
      </c>
      <c r="H104" s="214" t="s">
        <v>49</v>
      </c>
      <c r="I104" s="215">
        <v>134703.44428500001</v>
      </c>
      <c r="J104" s="215">
        <v>121975.761247</v>
      </c>
      <c r="K104" s="216" t="s">
        <v>453</v>
      </c>
      <c r="L104" s="216">
        <v>20</v>
      </c>
      <c r="M104" s="215">
        <v>33487</v>
      </c>
      <c r="N104" s="217">
        <v>50000</v>
      </c>
      <c r="O104" s="218">
        <v>3642481</v>
      </c>
      <c r="P104" s="219">
        <v>-5.47</v>
      </c>
      <c r="Q104" s="219">
        <v>-6.11</v>
      </c>
      <c r="R104" s="239">
        <v>127.52</v>
      </c>
      <c r="S104" s="219">
        <v>264.25</v>
      </c>
      <c r="T104" s="220">
        <v>390</v>
      </c>
      <c r="U104" s="221">
        <v>94</v>
      </c>
      <c r="V104" s="220">
        <v>2</v>
      </c>
      <c r="W104" s="221">
        <v>6</v>
      </c>
      <c r="X104" s="220">
        <v>392</v>
      </c>
      <c r="Y104" s="109"/>
      <c r="Z104" s="108"/>
      <c r="AA104" s="109"/>
      <c r="AB104" s="109"/>
      <c r="AC104" s="97"/>
      <c r="AD104" s="93"/>
      <c r="AE104" s="93"/>
      <c r="AF104" s="93"/>
      <c r="AG104" s="93"/>
      <c r="AH104" s="93"/>
      <c r="AI104" s="93"/>
      <c r="AJ104" s="93"/>
      <c r="AK104" s="93"/>
      <c r="AL104" s="93"/>
      <c r="AM104" s="93"/>
      <c r="AN104" s="93"/>
      <c r="AO104" s="93"/>
      <c r="AP104" s="93"/>
      <c r="AQ104" s="93"/>
      <c r="AR104" s="93"/>
      <c r="AS104" s="93"/>
      <c r="AT104" s="93"/>
      <c r="AU104" s="93"/>
      <c r="AV104" s="93"/>
      <c r="AW104" s="93"/>
      <c r="AX104" s="93"/>
      <c r="AY104" s="93"/>
      <c r="AZ104" s="93"/>
      <c r="BA104" s="93"/>
      <c r="BB104" s="93"/>
      <c r="BC104" s="93"/>
    </row>
    <row r="105" spans="1:55" s="93" customFormat="1" ht="48.75" customHeight="1">
      <c r="B105" s="94"/>
      <c r="C105" s="94"/>
      <c r="D105" s="262">
        <v>98</v>
      </c>
      <c r="E105" s="224" t="s">
        <v>156</v>
      </c>
      <c r="F105" s="225" t="s">
        <v>157</v>
      </c>
      <c r="G105" s="226" t="s">
        <v>73</v>
      </c>
      <c r="H105" s="227" t="s">
        <v>49</v>
      </c>
      <c r="I105" s="228">
        <v>192845.586721</v>
      </c>
      <c r="J105" s="228">
        <v>169322.47076200001</v>
      </c>
      <c r="K105" s="229" t="s">
        <v>454</v>
      </c>
      <c r="L105" s="229">
        <v>18</v>
      </c>
      <c r="M105" s="228">
        <v>55147</v>
      </c>
      <c r="N105" s="230">
        <v>100000</v>
      </c>
      <c r="O105" s="231">
        <v>3070384</v>
      </c>
      <c r="P105" s="232">
        <v>-6.5</v>
      </c>
      <c r="Q105" s="232">
        <v>-12.59</v>
      </c>
      <c r="R105" s="240">
        <v>108.12</v>
      </c>
      <c r="S105" s="232">
        <v>207.07</v>
      </c>
      <c r="T105" s="233">
        <v>486</v>
      </c>
      <c r="U105" s="234">
        <v>70</v>
      </c>
      <c r="V105" s="233">
        <v>8</v>
      </c>
      <c r="W105" s="235">
        <v>30</v>
      </c>
      <c r="X105" s="233">
        <v>494</v>
      </c>
      <c r="Y105" s="109"/>
      <c r="Z105" s="109"/>
      <c r="AA105" s="109"/>
      <c r="AB105" s="109"/>
      <c r="AC105" s="97"/>
    </row>
    <row r="106" spans="1:55" s="105" customFormat="1" ht="48.75" customHeight="1">
      <c r="A106" s="93"/>
      <c r="B106" s="93"/>
      <c r="C106" s="93"/>
      <c r="D106" s="210">
        <v>99</v>
      </c>
      <c r="E106" s="211" t="s">
        <v>147</v>
      </c>
      <c r="F106" s="212" t="s">
        <v>194</v>
      </c>
      <c r="G106" s="213" t="s">
        <v>73</v>
      </c>
      <c r="H106" s="214" t="s">
        <v>49</v>
      </c>
      <c r="I106" s="215">
        <v>121460.364336</v>
      </c>
      <c r="J106" s="215">
        <v>108165.576216</v>
      </c>
      <c r="K106" s="216" t="s">
        <v>455</v>
      </c>
      <c r="L106" s="216">
        <v>18</v>
      </c>
      <c r="M106" s="215">
        <v>39048</v>
      </c>
      <c r="N106" s="217">
        <v>50000</v>
      </c>
      <c r="O106" s="218">
        <v>2770067</v>
      </c>
      <c r="P106" s="219">
        <v>-8</v>
      </c>
      <c r="Q106" s="219">
        <v>-14.68</v>
      </c>
      <c r="R106" s="219">
        <v>102.27</v>
      </c>
      <c r="S106" s="219">
        <v>177.03</v>
      </c>
      <c r="T106" s="220">
        <v>337</v>
      </c>
      <c r="U106" s="221">
        <v>44</v>
      </c>
      <c r="V106" s="220">
        <v>4</v>
      </c>
      <c r="W106" s="221">
        <v>56.000000000000007</v>
      </c>
      <c r="X106" s="220">
        <v>341</v>
      </c>
      <c r="Y106" s="97"/>
      <c r="Z106" s="97"/>
      <c r="AA106" s="97"/>
      <c r="AB106" s="97"/>
      <c r="AC106" s="97"/>
      <c r="AD106" s="93"/>
      <c r="AE106" s="93"/>
      <c r="AF106" s="93"/>
      <c r="AG106" s="93"/>
      <c r="AH106" s="93"/>
      <c r="AI106" s="93"/>
      <c r="AJ106" s="93"/>
      <c r="AK106" s="93"/>
      <c r="AL106" s="93"/>
      <c r="AM106" s="93"/>
      <c r="AN106" s="93"/>
      <c r="AO106" s="93"/>
      <c r="AP106" s="93"/>
      <c r="AQ106" s="93"/>
      <c r="AR106" s="93"/>
      <c r="AS106" s="93"/>
      <c r="AT106" s="93"/>
      <c r="AU106" s="93"/>
      <c r="AV106" s="93"/>
      <c r="AW106" s="93"/>
      <c r="AX106" s="93"/>
      <c r="AY106" s="93"/>
      <c r="AZ106" s="93"/>
      <c r="BA106" s="93"/>
      <c r="BB106" s="93"/>
      <c r="BC106" s="93"/>
    </row>
    <row r="107" spans="1:55" s="93" customFormat="1" ht="48.75" customHeight="1">
      <c r="D107" s="262">
        <v>100</v>
      </c>
      <c r="E107" s="224" t="s">
        <v>158</v>
      </c>
      <c r="F107" s="225" t="s">
        <v>343</v>
      </c>
      <c r="G107" s="226" t="s">
        <v>73</v>
      </c>
      <c r="H107" s="249" t="s">
        <v>49</v>
      </c>
      <c r="I107" s="228">
        <v>10590.176906000001</v>
      </c>
      <c r="J107" s="228">
        <v>9957.4713680000004</v>
      </c>
      <c r="K107" s="229" t="s">
        <v>456</v>
      </c>
      <c r="L107" s="229">
        <v>14</v>
      </c>
      <c r="M107" s="228">
        <v>5561</v>
      </c>
      <c r="N107" s="230">
        <v>50000</v>
      </c>
      <c r="O107" s="231">
        <v>1790590</v>
      </c>
      <c r="P107" s="251">
        <v>-5.61</v>
      </c>
      <c r="Q107" s="251">
        <v>-18.920000000000002</v>
      </c>
      <c r="R107" s="251">
        <v>72.06</v>
      </c>
      <c r="S107" s="251">
        <v>79.08</v>
      </c>
      <c r="T107" s="233">
        <v>46</v>
      </c>
      <c r="U107" s="234">
        <v>49</v>
      </c>
      <c r="V107" s="233">
        <v>1</v>
      </c>
      <c r="W107" s="235">
        <v>51</v>
      </c>
      <c r="X107" s="233">
        <v>47</v>
      </c>
      <c r="Y107" s="97"/>
      <c r="Z107" s="97"/>
      <c r="AA107" s="97"/>
      <c r="AB107" s="97"/>
      <c r="AC107" s="97"/>
    </row>
    <row r="108" spans="1:55" s="105" customFormat="1" ht="48.75" customHeight="1">
      <c r="A108" s="93"/>
      <c r="B108" s="93"/>
      <c r="C108" s="93"/>
      <c r="D108" s="210">
        <v>101</v>
      </c>
      <c r="E108" s="211" t="s">
        <v>161</v>
      </c>
      <c r="F108" s="212" t="s">
        <v>344</v>
      </c>
      <c r="G108" s="213" t="s">
        <v>73</v>
      </c>
      <c r="H108" s="214" t="s">
        <v>49</v>
      </c>
      <c r="I108" s="215">
        <v>206030.55614999999</v>
      </c>
      <c r="J108" s="215">
        <v>181412.34493200001</v>
      </c>
      <c r="K108" s="216" t="s">
        <v>457</v>
      </c>
      <c r="L108" s="216">
        <v>14</v>
      </c>
      <c r="M108" s="215">
        <v>110244</v>
      </c>
      <c r="N108" s="217">
        <v>200000</v>
      </c>
      <c r="O108" s="218">
        <v>1645553</v>
      </c>
      <c r="P108" s="219">
        <v>-4.57</v>
      </c>
      <c r="Q108" s="219">
        <v>-4.84</v>
      </c>
      <c r="R108" s="239">
        <v>71.12</v>
      </c>
      <c r="S108" s="219">
        <v>84.29</v>
      </c>
      <c r="T108" s="220">
        <v>1405</v>
      </c>
      <c r="U108" s="221">
        <v>88</v>
      </c>
      <c r="V108" s="220">
        <v>5</v>
      </c>
      <c r="W108" s="221">
        <v>12</v>
      </c>
      <c r="X108" s="220">
        <v>1410</v>
      </c>
      <c r="Y108" s="97"/>
      <c r="Z108" s="97"/>
      <c r="AA108" s="97"/>
      <c r="AB108" s="97"/>
      <c r="AC108" s="97"/>
      <c r="AD108" s="93"/>
      <c r="AE108" s="93"/>
      <c r="AF108" s="93"/>
      <c r="AG108" s="93"/>
      <c r="AH108" s="93"/>
      <c r="AI108" s="93"/>
      <c r="AJ108" s="93"/>
      <c r="AK108" s="93"/>
      <c r="AL108" s="93"/>
      <c r="AM108" s="93"/>
      <c r="AN108" s="93"/>
      <c r="AO108" s="93"/>
      <c r="AP108" s="93"/>
      <c r="AQ108" s="93"/>
      <c r="AR108" s="93"/>
      <c r="AS108" s="93"/>
      <c r="AT108" s="93"/>
      <c r="AU108" s="93"/>
      <c r="AV108" s="93"/>
      <c r="AW108" s="93"/>
      <c r="AX108" s="93"/>
      <c r="AY108" s="93"/>
      <c r="AZ108" s="93"/>
      <c r="BA108" s="93"/>
      <c r="BB108" s="93"/>
      <c r="BC108" s="93"/>
    </row>
    <row r="109" spans="1:55" s="93" customFormat="1" ht="48.75" customHeight="1">
      <c r="D109" s="262">
        <v>102</v>
      </c>
      <c r="E109" s="224" t="s">
        <v>166</v>
      </c>
      <c r="F109" s="225" t="s">
        <v>345</v>
      </c>
      <c r="G109" s="226" t="s">
        <v>73</v>
      </c>
      <c r="H109" s="227" t="s">
        <v>49</v>
      </c>
      <c r="I109" s="228">
        <v>57542.898063000001</v>
      </c>
      <c r="J109" s="228">
        <v>52251.341725999999</v>
      </c>
      <c r="K109" s="229" t="s">
        <v>458</v>
      </c>
      <c r="L109" s="229">
        <v>11</v>
      </c>
      <c r="M109" s="228">
        <v>33049</v>
      </c>
      <c r="N109" s="230">
        <v>50000</v>
      </c>
      <c r="O109" s="231">
        <v>1581027</v>
      </c>
      <c r="P109" s="232">
        <v>-4.1500000000000004</v>
      </c>
      <c r="Q109" s="232">
        <v>-3.68</v>
      </c>
      <c r="R109" s="240">
        <v>74.260000000000005</v>
      </c>
      <c r="S109" s="232">
        <v>74.28</v>
      </c>
      <c r="T109" s="233">
        <v>155</v>
      </c>
      <c r="U109" s="234">
        <v>91</v>
      </c>
      <c r="V109" s="233">
        <v>3</v>
      </c>
      <c r="W109" s="235">
        <v>9</v>
      </c>
      <c r="X109" s="233">
        <v>158</v>
      </c>
      <c r="Y109" s="97"/>
      <c r="Z109" s="97"/>
      <c r="AA109" s="97"/>
      <c r="AB109" s="97"/>
      <c r="AC109" s="97"/>
    </row>
    <row r="110" spans="1:55" s="105" customFormat="1" ht="48.75" customHeight="1">
      <c r="A110" s="93"/>
      <c r="B110" s="93"/>
      <c r="C110" s="93"/>
      <c r="D110" s="210">
        <v>103</v>
      </c>
      <c r="E110" s="211" t="s">
        <v>167</v>
      </c>
      <c r="F110" s="212" t="s">
        <v>179</v>
      </c>
      <c r="G110" s="213" t="s">
        <v>73</v>
      </c>
      <c r="H110" s="214" t="s">
        <v>49</v>
      </c>
      <c r="I110" s="215">
        <v>19350.857463</v>
      </c>
      <c r="J110" s="215">
        <v>18400.7068</v>
      </c>
      <c r="K110" s="216" t="s">
        <v>459</v>
      </c>
      <c r="L110" s="216">
        <v>10</v>
      </c>
      <c r="M110" s="215">
        <v>13160</v>
      </c>
      <c r="N110" s="217">
        <v>50000</v>
      </c>
      <c r="O110" s="218">
        <v>1398230</v>
      </c>
      <c r="P110" s="219">
        <v>-4.6100000000000003</v>
      </c>
      <c r="Q110" s="219">
        <v>-8.6300000000000008</v>
      </c>
      <c r="R110" s="239">
        <v>39.82</v>
      </c>
      <c r="S110" s="219">
        <v>38.450000000000003</v>
      </c>
      <c r="T110" s="220">
        <v>33</v>
      </c>
      <c r="U110" s="221">
        <v>19</v>
      </c>
      <c r="V110" s="220">
        <v>4</v>
      </c>
      <c r="W110" s="221">
        <v>81</v>
      </c>
      <c r="X110" s="220">
        <v>37</v>
      </c>
      <c r="Y110" s="97"/>
      <c r="Z110" s="97"/>
      <c r="AA110" s="97"/>
      <c r="AB110" s="97"/>
      <c r="AC110" s="97"/>
      <c r="AD110" s="93"/>
      <c r="AE110" s="93"/>
      <c r="AF110" s="93"/>
      <c r="AG110" s="93"/>
      <c r="AH110" s="93"/>
      <c r="AI110" s="93"/>
      <c r="AJ110" s="93"/>
      <c r="AK110" s="93"/>
      <c r="AL110" s="93"/>
      <c r="AM110" s="93"/>
      <c r="AN110" s="93"/>
      <c r="AO110" s="93"/>
      <c r="AP110" s="93"/>
      <c r="AQ110" s="93"/>
      <c r="AR110" s="93"/>
      <c r="AS110" s="93"/>
      <c r="AT110" s="93"/>
      <c r="AU110" s="93"/>
      <c r="AV110" s="93"/>
      <c r="AW110" s="93"/>
      <c r="AX110" s="93"/>
      <c r="AY110" s="93"/>
      <c r="AZ110" s="93"/>
      <c r="BA110" s="93"/>
      <c r="BB110" s="93"/>
      <c r="BC110" s="93"/>
    </row>
    <row r="111" spans="1:55" s="107" customFormat="1" ht="48.75" customHeight="1">
      <c r="A111" s="93"/>
      <c r="B111" s="94"/>
      <c r="C111" s="94"/>
      <c r="D111" s="262">
        <v>104</v>
      </c>
      <c r="E111" s="224" t="s">
        <v>171</v>
      </c>
      <c r="F111" s="225" t="s">
        <v>177</v>
      </c>
      <c r="G111" s="226" t="s">
        <v>73</v>
      </c>
      <c r="H111" s="227" t="s">
        <v>49</v>
      </c>
      <c r="I111" s="228">
        <v>5055.6561750000001</v>
      </c>
      <c r="J111" s="228">
        <v>4941.7718779999996</v>
      </c>
      <c r="K111" s="229" t="s">
        <v>460</v>
      </c>
      <c r="L111" s="229">
        <v>10</v>
      </c>
      <c r="M111" s="228">
        <v>5116</v>
      </c>
      <c r="N111" s="230">
        <v>50000</v>
      </c>
      <c r="O111" s="231">
        <v>965944</v>
      </c>
      <c r="P111" s="232">
        <v>-2.37</v>
      </c>
      <c r="Q111" s="232">
        <v>-13.15</v>
      </c>
      <c r="R111" s="240" t="s">
        <v>49</v>
      </c>
      <c r="S111" s="232">
        <v>-3.78</v>
      </c>
      <c r="T111" s="233">
        <v>5</v>
      </c>
      <c r="U111" s="234">
        <v>4</v>
      </c>
      <c r="V111" s="233">
        <v>3</v>
      </c>
      <c r="W111" s="235">
        <v>96</v>
      </c>
      <c r="X111" s="233">
        <v>8</v>
      </c>
      <c r="Y111" s="97"/>
      <c r="Z111" s="97"/>
      <c r="AA111" s="97"/>
      <c r="AB111" s="97"/>
      <c r="AC111" s="97"/>
      <c r="AD111" s="93"/>
      <c r="AE111" s="93"/>
      <c r="AF111" s="93"/>
      <c r="AG111" s="93"/>
      <c r="AH111" s="93"/>
      <c r="AI111" s="93"/>
      <c r="AJ111" s="93"/>
      <c r="AK111" s="93"/>
      <c r="AL111" s="93"/>
      <c r="AM111" s="93"/>
      <c r="AN111" s="93"/>
      <c r="AO111" s="93"/>
      <c r="AP111" s="93"/>
      <c r="AQ111" s="93"/>
      <c r="AR111" s="93"/>
      <c r="AS111" s="93"/>
      <c r="AT111" s="93"/>
      <c r="AU111" s="93"/>
      <c r="AV111" s="93"/>
      <c r="AW111" s="93"/>
      <c r="AX111" s="93"/>
      <c r="AY111" s="93"/>
      <c r="AZ111" s="93"/>
      <c r="BA111" s="93"/>
      <c r="BB111" s="93"/>
      <c r="BC111" s="93"/>
    </row>
    <row r="112" spans="1:55" s="105" customFormat="1" ht="48.75" customHeight="1">
      <c r="A112" s="93"/>
      <c r="B112" s="93"/>
      <c r="C112" s="93"/>
      <c r="D112" s="210">
        <v>105</v>
      </c>
      <c r="E112" s="211" t="s">
        <v>173</v>
      </c>
      <c r="F112" s="212" t="s">
        <v>193</v>
      </c>
      <c r="G112" s="213" t="s">
        <v>73</v>
      </c>
      <c r="H112" s="214" t="s">
        <v>49</v>
      </c>
      <c r="I112" s="215">
        <v>10588.441102000001</v>
      </c>
      <c r="J112" s="215">
        <v>8279.8802840000008</v>
      </c>
      <c r="K112" s="216" t="s">
        <v>461</v>
      </c>
      <c r="L112" s="216">
        <v>9</v>
      </c>
      <c r="M112" s="215">
        <v>7703</v>
      </c>
      <c r="N112" s="217">
        <v>50000</v>
      </c>
      <c r="O112" s="218">
        <v>1074890</v>
      </c>
      <c r="P112" s="250">
        <v>-7.82</v>
      </c>
      <c r="Q112" s="250">
        <v>-16.38</v>
      </c>
      <c r="R112" s="239" t="s">
        <v>49</v>
      </c>
      <c r="S112" s="250">
        <v>4.6399999999999997</v>
      </c>
      <c r="T112" s="220">
        <v>105</v>
      </c>
      <c r="U112" s="221">
        <v>78</v>
      </c>
      <c r="V112" s="220">
        <v>2</v>
      </c>
      <c r="W112" s="222">
        <v>22</v>
      </c>
      <c r="X112" s="220">
        <v>107</v>
      </c>
      <c r="Y112" s="97"/>
      <c r="Z112" s="97"/>
      <c r="AA112" s="97"/>
      <c r="AB112" s="97"/>
      <c r="AC112" s="97"/>
      <c r="AD112" s="93"/>
      <c r="AE112" s="93"/>
      <c r="AF112" s="93"/>
      <c r="AG112" s="93"/>
      <c r="AH112" s="93"/>
      <c r="AI112" s="93"/>
      <c r="AJ112" s="93"/>
      <c r="AK112" s="93"/>
      <c r="AL112" s="93"/>
      <c r="AM112" s="93"/>
      <c r="AN112" s="93"/>
      <c r="AO112" s="93"/>
      <c r="AP112" s="93"/>
      <c r="AQ112" s="93"/>
      <c r="AR112" s="93"/>
      <c r="AS112" s="93"/>
      <c r="AT112" s="93"/>
      <c r="AU112" s="93"/>
      <c r="AV112" s="93"/>
      <c r="AW112" s="93"/>
      <c r="AX112" s="93"/>
      <c r="AY112" s="93"/>
      <c r="AZ112" s="93"/>
      <c r="BA112" s="93"/>
      <c r="BB112" s="93"/>
      <c r="BC112" s="93"/>
    </row>
    <row r="113" spans="1:55" s="93" customFormat="1" ht="48.75" customHeight="1">
      <c r="D113" s="262">
        <v>106</v>
      </c>
      <c r="E113" s="224" t="s">
        <v>182</v>
      </c>
      <c r="F113" s="225" t="s">
        <v>183</v>
      </c>
      <c r="G113" s="226" t="s">
        <v>73</v>
      </c>
      <c r="H113" s="249" t="s">
        <v>49</v>
      </c>
      <c r="I113" s="228">
        <v>58212.109915000001</v>
      </c>
      <c r="J113" s="228">
        <v>45730.679193999997</v>
      </c>
      <c r="K113" s="229" t="s">
        <v>462</v>
      </c>
      <c r="L113" s="229">
        <v>9</v>
      </c>
      <c r="M113" s="228">
        <v>31873</v>
      </c>
      <c r="N113" s="230">
        <v>50000</v>
      </c>
      <c r="O113" s="231">
        <v>1434778</v>
      </c>
      <c r="P113" s="232">
        <v>-5.36</v>
      </c>
      <c r="Q113" s="232">
        <v>-9.24</v>
      </c>
      <c r="R113" s="240" t="s">
        <v>49</v>
      </c>
      <c r="S113" s="232">
        <v>42.32</v>
      </c>
      <c r="T113" s="233">
        <v>302</v>
      </c>
      <c r="U113" s="234">
        <v>97</v>
      </c>
      <c r="V113" s="233">
        <v>3</v>
      </c>
      <c r="W113" s="234">
        <v>3</v>
      </c>
      <c r="X113" s="233">
        <v>305</v>
      </c>
      <c r="Y113" s="97"/>
      <c r="Z113" s="97"/>
      <c r="AA113" s="97"/>
      <c r="AB113" s="97"/>
      <c r="AC113" s="97"/>
    </row>
    <row r="114" spans="1:55" s="105" customFormat="1" ht="48.75" customHeight="1">
      <c r="A114" s="93"/>
      <c r="B114" s="93"/>
      <c r="C114" s="93"/>
      <c r="D114" s="210">
        <v>107</v>
      </c>
      <c r="E114" s="211" t="s">
        <v>189</v>
      </c>
      <c r="F114" s="212" t="s">
        <v>93</v>
      </c>
      <c r="G114" s="213" t="s">
        <v>73</v>
      </c>
      <c r="H114" s="214" t="s">
        <v>49</v>
      </c>
      <c r="I114" s="215">
        <v>117636.669448</v>
      </c>
      <c r="J114" s="215">
        <v>98960.959380999993</v>
      </c>
      <c r="K114" s="216" t="s">
        <v>463</v>
      </c>
      <c r="L114" s="216">
        <v>6</v>
      </c>
      <c r="M114" s="215">
        <v>99996</v>
      </c>
      <c r="N114" s="217">
        <v>100000</v>
      </c>
      <c r="O114" s="218">
        <v>989649</v>
      </c>
      <c r="P114" s="219">
        <v>-10.33</v>
      </c>
      <c r="Q114" s="219">
        <v>-12.57</v>
      </c>
      <c r="R114" s="239" t="s">
        <v>49</v>
      </c>
      <c r="S114" s="219">
        <v>6.63</v>
      </c>
      <c r="T114" s="220">
        <v>205</v>
      </c>
      <c r="U114" s="221">
        <v>98</v>
      </c>
      <c r="V114" s="220">
        <v>3</v>
      </c>
      <c r="W114" s="222">
        <v>2</v>
      </c>
      <c r="X114" s="220">
        <v>208</v>
      </c>
      <c r="Y114" s="97"/>
      <c r="Z114" s="97"/>
      <c r="AA114" s="97"/>
      <c r="AB114" s="97"/>
      <c r="AC114" s="97"/>
      <c r="AD114" s="93"/>
      <c r="AE114" s="93"/>
      <c r="AF114" s="93"/>
      <c r="AG114" s="93"/>
      <c r="AH114" s="93"/>
      <c r="AI114" s="93"/>
      <c r="AJ114" s="93"/>
      <c r="AK114" s="93"/>
      <c r="AL114" s="93"/>
      <c r="AM114" s="93"/>
      <c r="AN114" s="93"/>
      <c r="AO114" s="93"/>
      <c r="AP114" s="93"/>
      <c r="AQ114" s="93"/>
      <c r="AR114" s="93"/>
      <c r="AS114" s="93"/>
      <c r="AT114" s="93"/>
      <c r="AU114" s="93"/>
      <c r="AV114" s="93"/>
      <c r="AW114" s="93"/>
      <c r="AX114" s="93"/>
      <c r="AY114" s="93"/>
      <c r="AZ114" s="93"/>
      <c r="BA114" s="93"/>
      <c r="BB114" s="93"/>
      <c r="BC114" s="93"/>
    </row>
    <row r="115" spans="1:55" s="93" customFormat="1" ht="48.75" customHeight="1">
      <c r="D115" s="262">
        <v>108</v>
      </c>
      <c r="E115" s="224" t="s">
        <v>197</v>
      </c>
      <c r="F115" s="225" t="s">
        <v>198</v>
      </c>
      <c r="G115" s="226" t="s">
        <v>73</v>
      </c>
      <c r="H115" s="227" t="s">
        <v>49</v>
      </c>
      <c r="I115" s="228">
        <v>4363</v>
      </c>
      <c r="J115" s="228">
        <v>4405.6687499999998</v>
      </c>
      <c r="K115" s="229" t="s">
        <v>464</v>
      </c>
      <c r="L115" s="229">
        <v>5</v>
      </c>
      <c r="M115" s="228">
        <v>5010</v>
      </c>
      <c r="N115" s="230">
        <v>100000</v>
      </c>
      <c r="O115" s="231">
        <v>879375</v>
      </c>
      <c r="P115" s="232">
        <v>1.01</v>
      </c>
      <c r="Q115" s="232">
        <v>-6.98</v>
      </c>
      <c r="R115" s="277" t="s">
        <v>49</v>
      </c>
      <c r="S115" s="232">
        <v>-12.06</v>
      </c>
      <c r="T115" s="233">
        <v>2</v>
      </c>
      <c r="U115" s="234">
        <v>0</v>
      </c>
      <c r="V115" s="233">
        <v>2</v>
      </c>
      <c r="W115" s="235">
        <v>100</v>
      </c>
      <c r="X115" s="233">
        <v>4</v>
      </c>
      <c r="Y115" s="97"/>
      <c r="Z115" s="97"/>
      <c r="AA115" s="97"/>
      <c r="AB115" s="97"/>
      <c r="AC115" s="97"/>
    </row>
    <row r="116" spans="1:55" s="105" customFormat="1" ht="48.75" customHeight="1">
      <c r="A116" s="93"/>
      <c r="B116" s="93"/>
      <c r="C116" s="93"/>
      <c r="D116" s="210">
        <v>109</v>
      </c>
      <c r="E116" s="211" t="s">
        <v>201</v>
      </c>
      <c r="F116" s="212" t="s">
        <v>202</v>
      </c>
      <c r="G116" s="213" t="s">
        <v>73</v>
      </c>
      <c r="H116" s="214" t="s">
        <v>49</v>
      </c>
      <c r="I116" s="215">
        <v>5250</v>
      </c>
      <c r="J116" s="215">
        <v>5313.2607280000002</v>
      </c>
      <c r="K116" s="216" t="s">
        <v>465</v>
      </c>
      <c r="L116" s="216">
        <v>4</v>
      </c>
      <c r="M116" s="215">
        <v>5332</v>
      </c>
      <c r="N116" s="217">
        <v>50000</v>
      </c>
      <c r="O116" s="218">
        <v>996485</v>
      </c>
      <c r="P116" s="219">
        <v>1.1200000000000001</v>
      </c>
      <c r="Q116" s="219">
        <v>0.14000000000000001</v>
      </c>
      <c r="R116" s="239" t="s">
        <v>49</v>
      </c>
      <c r="S116" s="219">
        <v>-2.33</v>
      </c>
      <c r="T116" s="220">
        <v>16</v>
      </c>
      <c r="U116" s="221">
        <v>35</v>
      </c>
      <c r="V116" s="220">
        <v>2</v>
      </c>
      <c r="W116" s="221">
        <v>65</v>
      </c>
      <c r="X116" s="220">
        <v>18</v>
      </c>
      <c r="Y116" s="97"/>
      <c r="Z116" s="97"/>
      <c r="AA116" s="97"/>
      <c r="AB116" s="97"/>
      <c r="AC116" s="97"/>
      <c r="AD116" s="93"/>
      <c r="AE116" s="93"/>
      <c r="AF116" s="93"/>
      <c r="AG116" s="93"/>
      <c r="AH116" s="93"/>
      <c r="AI116" s="93"/>
      <c r="AJ116" s="93"/>
      <c r="AK116" s="93"/>
      <c r="AL116" s="93"/>
      <c r="AM116" s="93"/>
      <c r="AN116" s="93"/>
      <c r="AO116" s="93"/>
      <c r="AP116" s="93"/>
      <c r="AQ116" s="93"/>
      <c r="AR116" s="93"/>
      <c r="AS116" s="93"/>
      <c r="AT116" s="93"/>
      <c r="AU116" s="93"/>
      <c r="AV116" s="93"/>
      <c r="AW116" s="93"/>
      <c r="AX116" s="93"/>
      <c r="AY116" s="93"/>
      <c r="AZ116" s="93"/>
      <c r="BA116" s="93"/>
      <c r="BB116" s="93"/>
      <c r="BC116" s="93"/>
    </row>
    <row r="117" spans="1:55" s="93" customFormat="1" ht="48.75" customHeight="1">
      <c r="D117" s="262">
        <v>110</v>
      </c>
      <c r="E117" s="224" t="s">
        <v>334</v>
      </c>
      <c r="F117" s="225" t="s">
        <v>346</v>
      </c>
      <c r="G117" s="226" t="s">
        <v>73</v>
      </c>
      <c r="H117" s="227" t="s">
        <v>49</v>
      </c>
      <c r="I117" s="228">
        <v>30080.945134000001</v>
      </c>
      <c r="J117" s="228">
        <v>31812.725780000001</v>
      </c>
      <c r="K117" s="229" t="s">
        <v>466</v>
      </c>
      <c r="L117" s="229">
        <v>3</v>
      </c>
      <c r="M117" s="228">
        <v>33617</v>
      </c>
      <c r="N117" s="230">
        <v>50000</v>
      </c>
      <c r="O117" s="231">
        <v>946328</v>
      </c>
      <c r="P117" s="232">
        <v>-6.69</v>
      </c>
      <c r="Q117" s="232">
        <v>-5.37</v>
      </c>
      <c r="R117" s="240" t="s">
        <v>49</v>
      </c>
      <c r="S117" s="232">
        <v>-5.36</v>
      </c>
      <c r="T117" s="233">
        <v>120</v>
      </c>
      <c r="U117" s="234">
        <v>85</v>
      </c>
      <c r="V117" s="233">
        <v>2</v>
      </c>
      <c r="W117" s="235">
        <v>15</v>
      </c>
      <c r="X117" s="233">
        <v>122</v>
      </c>
      <c r="Y117" s="97"/>
      <c r="Z117" s="97"/>
      <c r="AA117" s="97"/>
      <c r="AB117" s="97"/>
      <c r="AC117" s="97"/>
    </row>
    <row r="118" spans="1:55" s="105" customFormat="1" ht="48.75" customHeight="1">
      <c r="A118" s="93"/>
      <c r="B118" s="93"/>
      <c r="C118" s="93"/>
      <c r="D118" s="210">
        <v>111</v>
      </c>
      <c r="E118" s="211" t="s">
        <v>335</v>
      </c>
      <c r="F118" s="212" t="s">
        <v>347</v>
      </c>
      <c r="G118" s="213" t="s">
        <v>73</v>
      </c>
      <c r="H118" s="214" t="s">
        <v>49</v>
      </c>
      <c r="I118" s="215">
        <v>5211.2905499999997</v>
      </c>
      <c r="J118" s="215">
        <v>5384.98632</v>
      </c>
      <c r="K118" s="216" t="s">
        <v>466</v>
      </c>
      <c r="L118" s="216">
        <v>3</v>
      </c>
      <c r="M118" s="215">
        <v>5520</v>
      </c>
      <c r="N118" s="217">
        <v>50000</v>
      </c>
      <c r="O118" s="218">
        <v>975541</v>
      </c>
      <c r="P118" s="219">
        <v>0.15</v>
      </c>
      <c r="Q118" s="219">
        <v>-5.35</v>
      </c>
      <c r="R118" s="239" t="s">
        <v>49</v>
      </c>
      <c r="S118" s="219">
        <v>-4.13</v>
      </c>
      <c r="T118" s="220">
        <v>41</v>
      </c>
      <c r="U118" s="221">
        <v>9</v>
      </c>
      <c r="V118" s="220">
        <v>5</v>
      </c>
      <c r="W118" s="221">
        <v>91</v>
      </c>
      <c r="X118" s="220">
        <v>46</v>
      </c>
      <c r="Y118" s="97"/>
      <c r="Z118" s="97"/>
      <c r="AA118" s="97"/>
      <c r="AB118" s="97"/>
      <c r="AC118" s="97"/>
      <c r="AD118" s="93"/>
      <c r="AE118" s="93"/>
      <c r="AF118" s="93"/>
      <c r="AG118" s="93"/>
      <c r="AH118" s="93"/>
      <c r="AI118" s="93"/>
      <c r="AJ118" s="93"/>
      <c r="AK118" s="93"/>
      <c r="AL118" s="93"/>
      <c r="AM118" s="93"/>
      <c r="AN118" s="93"/>
      <c r="AO118" s="93"/>
      <c r="AP118" s="93"/>
      <c r="AQ118" s="93"/>
      <c r="AR118" s="93"/>
      <c r="AS118" s="93"/>
      <c r="AT118" s="93"/>
      <c r="AU118" s="93"/>
      <c r="AV118" s="93"/>
      <c r="AW118" s="93"/>
      <c r="AX118" s="93"/>
      <c r="AY118" s="93"/>
      <c r="AZ118" s="93"/>
      <c r="BA118" s="93"/>
      <c r="BB118" s="93"/>
      <c r="BC118" s="93"/>
    </row>
    <row r="119" spans="1:55" s="105" customFormat="1" ht="48.75" customHeight="1">
      <c r="A119" s="93"/>
      <c r="B119" s="93"/>
      <c r="C119" s="93"/>
      <c r="D119" s="262">
        <v>112</v>
      </c>
      <c r="E119" s="224" t="s">
        <v>358</v>
      </c>
      <c r="F119" s="225" t="s">
        <v>361</v>
      </c>
      <c r="G119" s="226" t="s">
        <v>73</v>
      </c>
      <c r="H119" s="227" t="s">
        <v>49</v>
      </c>
      <c r="I119" s="228">
        <v>18701</v>
      </c>
      <c r="J119" s="228">
        <v>18288.471051</v>
      </c>
      <c r="K119" s="229" t="s">
        <v>467</v>
      </c>
      <c r="L119" s="229">
        <v>2</v>
      </c>
      <c r="M119" s="228">
        <v>17500</v>
      </c>
      <c r="N119" s="230">
        <v>50000</v>
      </c>
      <c r="O119" s="231">
        <v>1045056</v>
      </c>
      <c r="P119" s="232">
        <v>1.53</v>
      </c>
      <c r="Q119" s="232" t="s">
        <v>49</v>
      </c>
      <c r="R119" s="240" t="s">
        <v>49</v>
      </c>
      <c r="S119" s="232">
        <v>6.23</v>
      </c>
      <c r="T119" s="233">
        <v>83</v>
      </c>
      <c r="U119" s="234">
        <v>65</v>
      </c>
      <c r="V119" s="233">
        <v>2</v>
      </c>
      <c r="W119" s="235">
        <v>35</v>
      </c>
      <c r="X119" s="233">
        <v>85</v>
      </c>
      <c r="Y119" s="97"/>
      <c r="Z119" s="97"/>
      <c r="AA119" s="97"/>
      <c r="AB119" s="97"/>
      <c r="AC119" s="97"/>
      <c r="AD119" s="93"/>
      <c r="AE119" s="93"/>
      <c r="AF119" s="93"/>
      <c r="AG119" s="93"/>
      <c r="AH119" s="93"/>
      <c r="AI119" s="93"/>
      <c r="AJ119" s="93"/>
      <c r="AK119" s="93"/>
      <c r="AL119" s="93"/>
      <c r="AM119" s="93"/>
      <c r="AN119" s="93"/>
      <c r="AO119" s="93"/>
      <c r="AP119" s="93"/>
      <c r="AQ119" s="93"/>
      <c r="AR119" s="93"/>
      <c r="AS119" s="93"/>
      <c r="AT119" s="93"/>
      <c r="AU119" s="93"/>
      <c r="AV119" s="93"/>
      <c r="AW119" s="93"/>
      <c r="AX119" s="93"/>
      <c r="AY119" s="93"/>
      <c r="AZ119" s="93"/>
      <c r="BA119" s="93"/>
      <c r="BB119" s="93"/>
      <c r="BC119" s="93"/>
    </row>
    <row r="120" spans="1:55" s="105" customFormat="1" ht="48.75" customHeight="1">
      <c r="A120" s="93"/>
      <c r="B120" s="93"/>
      <c r="C120" s="93"/>
      <c r="D120" s="210">
        <v>113</v>
      </c>
      <c r="E120" s="211" t="s">
        <v>353</v>
      </c>
      <c r="F120" s="212" t="s">
        <v>356</v>
      </c>
      <c r="G120" s="213" t="s">
        <v>73</v>
      </c>
      <c r="H120" s="214" t="s">
        <v>49</v>
      </c>
      <c r="I120" s="215">
        <v>5625</v>
      </c>
      <c r="J120" s="215">
        <v>5545.4259279999997</v>
      </c>
      <c r="K120" s="216" t="s">
        <v>468</v>
      </c>
      <c r="L120" s="216">
        <v>2</v>
      </c>
      <c r="M120" s="215">
        <v>5651</v>
      </c>
      <c r="N120" s="217">
        <v>50000</v>
      </c>
      <c r="O120" s="218">
        <v>981318</v>
      </c>
      <c r="P120" s="219">
        <v>-4.74</v>
      </c>
      <c r="Q120" s="219" t="s">
        <v>49</v>
      </c>
      <c r="R120" s="239" t="s">
        <v>49</v>
      </c>
      <c r="S120" s="219">
        <v>-1.86</v>
      </c>
      <c r="T120" s="220">
        <v>14</v>
      </c>
      <c r="U120" s="221">
        <v>58</v>
      </c>
      <c r="V120" s="220">
        <v>4</v>
      </c>
      <c r="W120" s="221">
        <v>42</v>
      </c>
      <c r="X120" s="220">
        <v>18</v>
      </c>
      <c r="Y120" s="97"/>
      <c r="Z120" s="97"/>
      <c r="AA120" s="97"/>
      <c r="AB120" s="97"/>
      <c r="AC120" s="97"/>
      <c r="AD120" s="93"/>
      <c r="AE120" s="93"/>
      <c r="AF120" s="93"/>
      <c r="AG120" s="93"/>
      <c r="AH120" s="93"/>
      <c r="AI120" s="93"/>
      <c r="AJ120" s="93"/>
      <c r="AK120" s="93"/>
      <c r="AL120" s="93"/>
      <c r="AM120" s="93"/>
      <c r="AN120" s="93"/>
      <c r="AO120" s="93"/>
      <c r="AP120" s="93"/>
      <c r="AQ120" s="93"/>
      <c r="AR120" s="93"/>
      <c r="AS120" s="93"/>
      <c r="AT120" s="93"/>
      <c r="AU120" s="93"/>
      <c r="AV120" s="93"/>
      <c r="AW120" s="93"/>
      <c r="AX120" s="93"/>
      <c r="AY120" s="93"/>
      <c r="AZ120" s="93"/>
      <c r="BA120" s="93"/>
      <c r="BB120" s="93"/>
      <c r="BC120" s="93"/>
    </row>
    <row r="121" spans="1:55" s="105" customFormat="1" ht="48.75" customHeight="1">
      <c r="A121" s="93"/>
      <c r="B121" s="93"/>
      <c r="C121" s="93"/>
      <c r="D121" s="262">
        <v>114</v>
      </c>
      <c r="E121" s="224" t="s">
        <v>355</v>
      </c>
      <c r="F121" s="225" t="s">
        <v>46</v>
      </c>
      <c r="G121" s="226" t="s">
        <v>73</v>
      </c>
      <c r="H121" s="227" t="s">
        <v>49</v>
      </c>
      <c r="I121" s="228">
        <v>17046</v>
      </c>
      <c r="J121" s="228">
        <v>20275</v>
      </c>
      <c r="K121" s="229" t="s">
        <v>469</v>
      </c>
      <c r="L121" s="229">
        <v>2</v>
      </c>
      <c r="M121" s="228">
        <v>18954</v>
      </c>
      <c r="N121" s="230">
        <v>50000</v>
      </c>
      <c r="O121" s="231">
        <v>1069619</v>
      </c>
      <c r="P121" s="232">
        <v>5.16</v>
      </c>
      <c r="Q121" s="232" t="s">
        <v>49</v>
      </c>
      <c r="R121" s="240" t="s">
        <v>49</v>
      </c>
      <c r="S121" s="232">
        <v>5.43</v>
      </c>
      <c r="T121" s="233">
        <v>87</v>
      </c>
      <c r="U121" s="234">
        <v>37</v>
      </c>
      <c r="V121" s="233">
        <v>9</v>
      </c>
      <c r="W121" s="235">
        <v>63</v>
      </c>
      <c r="X121" s="233">
        <v>96</v>
      </c>
      <c r="Y121" s="97"/>
      <c r="Z121" s="97"/>
      <c r="AA121" s="97"/>
      <c r="AB121" s="97"/>
      <c r="AC121" s="97"/>
      <c r="AD121" s="93"/>
      <c r="AE121" s="93"/>
      <c r="AF121" s="93"/>
      <c r="AG121" s="93"/>
      <c r="AH121" s="93"/>
      <c r="AI121" s="93"/>
      <c r="AJ121" s="93"/>
      <c r="AK121" s="93"/>
      <c r="AL121" s="93"/>
      <c r="AM121" s="93"/>
      <c r="AN121" s="93"/>
      <c r="AO121" s="93"/>
      <c r="AP121" s="93"/>
      <c r="AQ121" s="93"/>
      <c r="AR121" s="93"/>
      <c r="AS121" s="93"/>
      <c r="AT121" s="93"/>
      <c r="AU121" s="93"/>
      <c r="AV121" s="93"/>
      <c r="AW121" s="93"/>
      <c r="AX121" s="93"/>
      <c r="AY121" s="93"/>
      <c r="AZ121" s="93"/>
      <c r="BA121" s="93"/>
      <c r="BB121" s="93"/>
      <c r="BC121" s="93"/>
    </row>
    <row r="122" spans="1:55" ht="80.25" customHeight="1">
      <c r="B122" s="93"/>
      <c r="C122" s="93"/>
      <c r="D122" s="298" t="s">
        <v>145</v>
      </c>
      <c r="E122" s="298"/>
      <c r="F122" s="278" t="s">
        <v>49</v>
      </c>
      <c r="G122" s="279" t="s">
        <v>49</v>
      </c>
      <c r="H122" s="280"/>
      <c r="I122" s="281">
        <f>SUM(I58:I121)</f>
        <v>6650846.4460210009</v>
      </c>
      <c r="J122" s="281">
        <f>SUM(J58:J121)</f>
        <v>6007357.369117002</v>
      </c>
      <c r="K122" s="282" t="s">
        <v>49</v>
      </c>
      <c r="L122" s="282"/>
      <c r="M122" s="281">
        <f>SUM(M58:M121)</f>
        <v>1359686</v>
      </c>
      <c r="N122" s="282" t="s">
        <v>49</v>
      </c>
      <c r="O122" s="283" t="s">
        <v>49</v>
      </c>
      <c r="P122" s="284">
        <f>AVERAGE(P58:P120)</f>
        <v>-5.8850793650793669</v>
      </c>
      <c r="Q122" s="284">
        <f>AVERAGE(Q58:Q121)</f>
        <v>-12.35049180327869</v>
      </c>
      <c r="R122" s="284">
        <f>AVERAGE(R58:R121)</f>
        <v>68.521886792452861</v>
      </c>
      <c r="S122" s="284">
        <f>AVERAGE(S58:S121)</f>
        <v>284.76625000000001</v>
      </c>
      <c r="T122" s="282">
        <f>SUM(T58:T121)</f>
        <v>12590</v>
      </c>
      <c r="U122" s="282">
        <v>73</v>
      </c>
      <c r="V122" s="282">
        <f>SUM(V58:V121)</f>
        <v>298</v>
      </c>
      <c r="W122" s="282">
        <f>100-U122</f>
        <v>27</v>
      </c>
      <c r="X122" s="285">
        <f>V122+T122</f>
        <v>12888</v>
      </c>
      <c r="Z122" s="113"/>
      <c r="AB122" s="113"/>
    </row>
    <row r="123" spans="1:55" s="93" customFormat="1" ht="48.75" customHeight="1">
      <c r="D123" s="223">
        <v>115</v>
      </c>
      <c r="E123" s="224" t="s">
        <v>184</v>
      </c>
      <c r="F123" s="225" t="s">
        <v>179</v>
      </c>
      <c r="G123" s="226" t="s">
        <v>190</v>
      </c>
      <c r="H123" s="249" t="s">
        <v>49</v>
      </c>
      <c r="I123" s="228">
        <v>252934.44402</v>
      </c>
      <c r="J123" s="228">
        <v>247038.38180999999</v>
      </c>
      <c r="K123" s="229" t="s">
        <v>470</v>
      </c>
      <c r="L123" s="229">
        <v>8</v>
      </c>
      <c r="M123" s="228">
        <v>22082630</v>
      </c>
      <c r="N123" s="230">
        <v>50000000</v>
      </c>
      <c r="O123" s="231">
        <v>11187</v>
      </c>
      <c r="P123" s="232">
        <v>-2.34</v>
      </c>
      <c r="Q123" s="286">
        <v>-3.36</v>
      </c>
      <c r="R123" s="240" t="s">
        <v>49</v>
      </c>
      <c r="S123" s="232">
        <v>11.54</v>
      </c>
      <c r="T123" s="233">
        <v>474</v>
      </c>
      <c r="U123" s="234">
        <v>11</v>
      </c>
      <c r="V123" s="233">
        <v>31</v>
      </c>
      <c r="W123" s="234">
        <v>89</v>
      </c>
      <c r="X123" s="287">
        <v>505</v>
      </c>
      <c r="Y123" s="97"/>
      <c r="Z123" s="97"/>
      <c r="AA123" s="97"/>
      <c r="AB123" s="97"/>
      <c r="AC123" s="97"/>
    </row>
    <row r="124" spans="1:55" s="105" customFormat="1" ht="48.75" customHeight="1">
      <c r="A124" s="93"/>
      <c r="B124" s="93"/>
      <c r="C124" s="93"/>
      <c r="D124" s="210">
        <v>116</v>
      </c>
      <c r="E124" s="211" t="s">
        <v>191</v>
      </c>
      <c r="F124" s="212" t="s">
        <v>157</v>
      </c>
      <c r="G124" s="213" t="s">
        <v>192</v>
      </c>
      <c r="H124" s="214" t="s">
        <v>49</v>
      </c>
      <c r="I124" s="215">
        <v>258290.53731000001</v>
      </c>
      <c r="J124" s="215">
        <v>240692.925499</v>
      </c>
      <c r="K124" s="216" t="s">
        <v>411</v>
      </c>
      <c r="L124" s="216">
        <v>6</v>
      </c>
      <c r="M124" s="215">
        <v>22204985</v>
      </c>
      <c r="N124" s="217">
        <v>50000000</v>
      </c>
      <c r="O124" s="218">
        <v>10832</v>
      </c>
      <c r="P124" s="250">
        <v>-5.19</v>
      </c>
      <c r="Q124" s="288">
        <v>-8.44</v>
      </c>
      <c r="R124" s="239" t="s">
        <v>49</v>
      </c>
      <c r="S124" s="250">
        <v>7.15</v>
      </c>
      <c r="T124" s="220">
        <v>764</v>
      </c>
      <c r="U124" s="221">
        <v>25</v>
      </c>
      <c r="V124" s="220">
        <v>19</v>
      </c>
      <c r="W124" s="221">
        <v>75</v>
      </c>
      <c r="X124" s="289">
        <v>783</v>
      </c>
      <c r="Y124" s="97"/>
      <c r="Z124" s="97"/>
      <c r="AA124" s="97"/>
      <c r="AB124" s="97"/>
      <c r="AC124" s="97"/>
      <c r="AD124" s="93"/>
      <c r="AE124" s="93"/>
      <c r="AF124" s="93"/>
      <c r="AG124" s="93"/>
      <c r="AH124" s="93"/>
      <c r="AI124" s="93"/>
      <c r="AJ124" s="93"/>
      <c r="AK124" s="93"/>
      <c r="AL124" s="93"/>
      <c r="AM124" s="93"/>
      <c r="AN124" s="93"/>
      <c r="AO124" s="93"/>
      <c r="AP124" s="93"/>
      <c r="AQ124" s="93"/>
      <c r="AR124" s="93"/>
      <c r="AS124" s="93"/>
      <c r="AT124" s="93"/>
      <c r="AU124" s="93"/>
      <c r="AV124" s="93"/>
      <c r="AW124" s="93"/>
      <c r="AX124" s="93"/>
      <c r="AY124" s="93"/>
      <c r="AZ124" s="93"/>
      <c r="BA124" s="93"/>
      <c r="BB124" s="93"/>
      <c r="BC124" s="93"/>
    </row>
    <row r="125" spans="1:55" s="93" customFormat="1" ht="48.75" customHeight="1">
      <c r="D125" s="223">
        <v>117</v>
      </c>
      <c r="E125" s="224" t="s">
        <v>203</v>
      </c>
      <c r="F125" s="290" t="s">
        <v>200</v>
      </c>
      <c r="G125" s="226" t="s">
        <v>192</v>
      </c>
      <c r="H125" s="249" t="s">
        <v>49</v>
      </c>
      <c r="I125" s="228">
        <v>249616.04622799999</v>
      </c>
      <c r="J125" s="228">
        <v>220310.03432800001</v>
      </c>
      <c r="K125" s="229" t="s">
        <v>471</v>
      </c>
      <c r="L125" s="229">
        <v>4</v>
      </c>
      <c r="M125" s="228">
        <v>27990152</v>
      </c>
      <c r="N125" s="230">
        <v>50000000</v>
      </c>
      <c r="O125" s="231">
        <v>8227</v>
      </c>
      <c r="P125" s="251">
        <v>-6.74</v>
      </c>
      <c r="Q125" s="277">
        <v>-5</v>
      </c>
      <c r="R125" s="240" t="s">
        <v>49</v>
      </c>
      <c r="S125" s="251">
        <v>-17.48</v>
      </c>
      <c r="T125" s="273">
        <v>1076</v>
      </c>
      <c r="U125" s="234">
        <v>39</v>
      </c>
      <c r="V125" s="233">
        <v>20</v>
      </c>
      <c r="W125" s="234">
        <v>61</v>
      </c>
      <c r="X125" s="287">
        <v>1096</v>
      </c>
      <c r="Y125" s="97"/>
      <c r="Z125" s="97"/>
      <c r="AA125" s="97"/>
      <c r="AB125" s="97"/>
      <c r="AC125" s="97"/>
    </row>
    <row r="126" spans="1:55" s="93" customFormat="1" ht="48.75" customHeight="1">
      <c r="D126" s="210">
        <v>118</v>
      </c>
      <c r="E126" s="211" t="s">
        <v>294</v>
      </c>
      <c r="F126" s="212" t="s">
        <v>344</v>
      </c>
      <c r="G126" s="213" t="s">
        <v>192</v>
      </c>
      <c r="H126" s="214" t="s">
        <v>49</v>
      </c>
      <c r="I126" s="215">
        <v>485640</v>
      </c>
      <c r="J126" s="215">
        <v>454850.794452</v>
      </c>
      <c r="K126" s="216" t="s">
        <v>472</v>
      </c>
      <c r="L126" s="216">
        <v>4</v>
      </c>
      <c r="M126" s="215">
        <v>47513924</v>
      </c>
      <c r="N126" s="217">
        <v>100000000</v>
      </c>
      <c r="O126" s="218">
        <v>9573</v>
      </c>
      <c r="P126" s="291">
        <v>-2.59</v>
      </c>
      <c r="Q126" s="292">
        <v>-1.72</v>
      </c>
      <c r="R126" s="239" t="s">
        <v>49</v>
      </c>
      <c r="S126" s="219">
        <v>-4.3499999999999996</v>
      </c>
      <c r="T126" s="220">
        <v>3463</v>
      </c>
      <c r="U126" s="221">
        <v>66</v>
      </c>
      <c r="V126" s="220">
        <v>17</v>
      </c>
      <c r="W126" s="221">
        <v>33</v>
      </c>
      <c r="X126" s="289">
        <v>3480</v>
      </c>
      <c r="Y126" s="97"/>
      <c r="Z126" s="97"/>
      <c r="AA126" s="97"/>
      <c r="AB126" s="97"/>
      <c r="AC126" s="97"/>
    </row>
    <row r="127" spans="1:55" s="93" customFormat="1" ht="48.75" customHeight="1">
      <c r="D127" s="223">
        <v>119</v>
      </c>
      <c r="E127" s="224" t="s">
        <v>336</v>
      </c>
      <c r="F127" s="225" t="s">
        <v>348</v>
      </c>
      <c r="G127" s="226" t="s">
        <v>190</v>
      </c>
      <c r="H127" s="249" t="s">
        <v>49</v>
      </c>
      <c r="I127" s="228">
        <v>740636.871591</v>
      </c>
      <c r="J127" s="228">
        <v>741254.78068500001</v>
      </c>
      <c r="K127" s="229" t="s">
        <v>393</v>
      </c>
      <c r="L127" s="229">
        <v>3</v>
      </c>
      <c r="M127" s="228">
        <v>70257539</v>
      </c>
      <c r="N127" s="230">
        <v>100000000</v>
      </c>
      <c r="O127" s="293">
        <v>10524</v>
      </c>
      <c r="P127" s="294">
        <v>0.73</v>
      </c>
      <c r="Q127" s="232">
        <v>5.24</v>
      </c>
      <c r="R127" s="240" t="s">
        <v>49</v>
      </c>
      <c r="S127" s="232">
        <v>4.17</v>
      </c>
      <c r="T127" s="233">
        <v>5441</v>
      </c>
      <c r="U127" s="234">
        <v>7</v>
      </c>
      <c r="V127" s="233">
        <v>25</v>
      </c>
      <c r="W127" s="234">
        <v>93</v>
      </c>
      <c r="X127" s="287">
        <v>5466</v>
      </c>
      <c r="Y127" s="97"/>
      <c r="Z127" s="97"/>
      <c r="AA127" s="97"/>
      <c r="AB127" s="97"/>
      <c r="AC127" s="97"/>
    </row>
    <row r="128" spans="1:55" ht="48.75" customHeight="1">
      <c r="B128" s="93"/>
      <c r="C128" s="93"/>
      <c r="D128" s="298" t="s">
        <v>185</v>
      </c>
      <c r="E128" s="298"/>
      <c r="F128" s="278" t="s">
        <v>49</v>
      </c>
      <c r="G128" s="279" t="s">
        <v>49</v>
      </c>
      <c r="H128" s="280" t="s">
        <v>49</v>
      </c>
      <c r="I128" s="281">
        <f>SUM(I123:I127)</f>
        <v>1987117.8991489997</v>
      </c>
      <c r="J128" s="281">
        <f>SUM(J123:J127)</f>
        <v>1904146.916774</v>
      </c>
      <c r="K128" s="282" t="s">
        <v>49</v>
      </c>
      <c r="L128" s="282"/>
      <c r="M128" s="281">
        <f>SUM(M123:M127)</f>
        <v>190049230</v>
      </c>
      <c r="N128" s="282" t="s">
        <v>49</v>
      </c>
      <c r="O128" s="283" t="s">
        <v>49</v>
      </c>
      <c r="P128" s="284">
        <f>AVERAGE(P123:P127)</f>
        <v>-3.226</v>
      </c>
      <c r="Q128" s="284">
        <f>AVERAGE(Q123:Q127)</f>
        <v>-2.6559999999999993</v>
      </c>
      <c r="R128" s="284" t="s">
        <v>49</v>
      </c>
      <c r="S128" s="284">
        <f>AVERAGE(S123:S127)</f>
        <v>0.20599999999999952</v>
      </c>
      <c r="T128" s="282">
        <f>SUM(T123:T127)</f>
        <v>11218</v>
      </c>
      <c r="U128" s="282">
        <v>28</v>
      </c>
      <c r="V128" s="282">
        <f>SUM(V123:V127)</f>
        <v>112</v>
      </c>
      <c r="W128" s="282">
        <f>100-U128</f>
        <v>72</v>
      </c>
      <c r="X128" s="295">
        <f>V128+T128</f>
        <v>11330</v>
      </c>
    </row>
    <row r="129" spans="2:24" ht="48.75" customHeight="1">
      <c r="B129" s="93"/>
      <c r="C129" s="93"/>
      <c r="D129" s="298" t="s">
        <v>146</v>
      </c>
      <c r="E129" s="298"/>
      <c r="F129" s="278" t="s">
        <v>49</v>
      </c>
      <c r="G129" s="279" t="s">
        <v>49</v>
      </c>
      <c r="H129" s="280" t="s">
        <v>49</v>
      </c>
      <c r="I129" s="282">
        <f>I34+I45+I55+I57+I122+I128</f>
        <v>39787482.829339005</v>
      </c>
      <c r="J129" s="282">
        <f>J34+J45+J55+J57+J122+J128</f>
        <v>36754777.98629199</v>
      </c>
      <c r="K129" s="282" t="s">
        <v>49</v>
      </c>
      <c r="L129" s="282"/>
      <c r="M129" s="282">
        <f>M34+M45+M55+M57+M122+M128</f>
        <v>219472767</v>
      </c>
      <c r="N129" s="282" t="s">
        <v>49</v>
      </c>
      <c r="O129" s="296" t="s">
        <v>49</v>
      </c>
      <c r="P129" s="284" t="s">
        <v>49</v>
      </c>
      <c r="Q129" s="284" t="s">
        <v>49</v>
      </c>
      <c r="R129" s="297" t="s">
        <v>49</v>
      </c>
      <c r="S129" s="297" t="s">
        <v>49</v>
      </c>
      <c r="T129" s="285">
        <f>T128+T55+T34+T57+T45+T122</f>
        <v>103934</v>
      </c>
      <c r="U129" s="282">
        <v>68</v>
      </c>
      <c r="V129" s="285">
        <f>V128+V55+V34+V57+V45+V122</f>
        <v>1072</v>
      </c>
      <c r="W129" s="282">
        <f>100-U129</f>
        <v>32</v>
      </c>
      <c r="X129" s="295">
        <f>V129+T129</f>
        <v>105006</v>
      </c>
    </row>
    <row r="131" spans="2:24">
      <c r="J131" s="7"/>
    </row>
    <row r="133" spans="2:24">
      <c r="O133" s="115"/>
    </row>
  </sheetData>
  <sortState ref="D1:AC120">
    <sortCondition descending="1" ref="E54:E108"/>
  </sortState>
  <mergeCells count="8">
    <mergeCell ref="D128:E128"/>
    <mergeCell ref="D129:E129"/>
    <mergeCell ref="D2:X2"/>
    <mergeCell ref="D34:E34"/>
    <mergeCell ref="D45:E45"/>
    <mergeCell ref="D55:E55"/>
    <mergeCell ref="D57:E57"/>
    <mergeCell ref="D122:E122"/>
  </mergeCells>
  <pageMargins left="0" right="0" top="0" bottom="0" header="0" footer="0"/>
  <pageSetup scale="29" orientation="landscape" r:id="rId1"/>
</worksheet>
</file>

<file path=xl/worksheets/sheet2.xml><?xml version="1.0" encoding="utf-8"?>
<worksheet xmlns="http://schemas.openxmlformats.org/spreadsheetml/2006/main" xmlns:r="http://schemas.openxmlformats.org/officeDocument/2006/relationships">
  <dimension ref="A1:BA134"/>
  <sheetViews>
    <sheetView rightToLeft="1" workbookViewId="0">
      <pane ySplit="1" topLeftCell="A111" activePane="bottomLeft" state="frozen"/>
      <selection pane="bottomLeft" activeCell="B2" sqref="B2:J134"/>
    </sheetView>
  </sheetViews>
  <sheetFormatPr defaultRowHeight="18"/>
  <cols>
    <col min="1" max="1" width="3.140625" style="2" customWidth="1"/>
    <col min="2" max="2" width="6.42578125" style="1" customWidth="1"/>
    <col min="3" max="3" width="29" customWidth="1"/>
    <col min="4" max="4" width="15.5703125" style="20" customWidth="1"/>
    <col min="5" max="5" width="11.5703125" style="9" customWidth="1"/>
    <col min="6" max="6" width="13.140625" style="9" customWidth="1"/>
    <col min="7" max="7" width="12.140625" style="9" customWidth="1"/>
    <col min="8" max="8" width="10.42578125" style="10" customWidth="1"/>
    <col min="9" max="9" width="9" style="10" customWidth="1"/>
    <col min="10" max="10" width="11.140625" style="9" customWidth="1"/>
    <col min="11" max="53" width="9" style="2"/>
  </cols>
  <sheetData>
    <row r="1" spans="1:53" ht="18.75" thickBot="1">
      <c r="D1" s="8"/>
    </row>
    <row r="2" spans="1:53" ht="29.25" customHeight="1">
      <c r="B2" s="304" t="s">
        <v>474</v>
      </c>
      <c r="C2" s="305"/>
      <c r="D2" s="306"/>
      <c r="E2" s="305"/>
      <c r="F2" s="305"/>
      <c r="G2" s="305"/>
      <c r="H2" s="305"/>
      <c r="I2" s="305"/>
      <c r="J2" s="307"/>
    </row>
    <row r="3" spans="1:53" ht="21.75" customHeight="1">
      <c r="B3" s="339" t="s">
        <v>204</v>
      </c>
      <c r="C3" s="322" t="s">
        <v>205</v>
      </c>
      <c r="D3" s="320" t="s">
        <v>206</v>
      </c>
      <c r="E3" s="334" t="s">
        <v>207</v>
      </c>
      <c r="F3" s="334"/>
      <c r="G3" s="335"/>
      <c r="H3" s="334"/>
      <c r="I3" s="336"/>
      <c r="J3" s="314" t="s">
        <v>208</v>
      </c>
    </row>
    <row r="4" spans="1:53" ht="18" customHeight="1">
      <c r="B4" s="340"/>
      <c r="C4" s="323"/>
      <c r="D4" s="321"/>
      <c r="E4" s="308" t="s">
        <v>210</v>
      </c>
      <c r="F4" s="317" t="s">
        <v>211</v>
      </c>
      <c r="G4" s="26" t="s">
        <v>212</v>
      </c>
      <c r="H4" s="308" t="s">
        <v>213</v>
      </c>
      <c r="I4" s="311" t="s">
        <v>214</v>
      </c>
      <c r="J4" s="315"/>
    </row>
    <row r="5" spans="1:53" ht="21.75" customHeight="1">
      <c r="B5" s="340"/>
      <c r="C5" s="323"/>
      <c r="D5" s="321"/>
      <c r="E5" s="309"/>
      <c r="F5" s="318"/>
      <c r="G5" s="27" t="s">
        <v>264</v>
      </c>
      <c r="H5" s="309"/>
      <c r="I5" s="312"/>
      <c r="J5" s="315"/>
    </row>
    <row r="6" spans="1:53" ht="15" customHeight="1">
      <c r="B6" s="341"/>
      <c r="C6" s="324"/>
      <c r="D6" s="28" t="s">
        <v>209</v>
      </c>
      <c r="E6" s="310"/>
      <c r="F6" s="319"/>
      <c r="G6" s="29" t="s">
        <v>265</v>
      </c>
      <c r="H6" s="310"/>
      <c r="I6" s="313"/>
      <c r="J6" s="316"/>
    </row>
    <row r="7" spans="1:53" ht="20.25">
      <c r="B7" s="89">
        <v>1</v>
      </c>
      <c r="C7" s="90" t="s">
        <v>43</v>
      </c>
      <c r="D7" s="116">
        <v>192567.36434</v>
      </c>
      <c r="E7" s="91">
        <v>25.900000000000002</v>
      </c>
      <c r="F7" s="62">
        <v>5.6099999999999994</v>
      </c>
      <c r="G7" s="62">
        <v>55.23</v>
      </c>
      <c r="H7" s="91">
        <v>2.81</v>
      </c>
      <c r="I7" s="91">
        <v>10.450000000000003</v>
      </c>
      <c r="J7" s="57">
        <v>2.4558266348356597</v>
      </c>
    </row>
    <row r="8" spans="1:53" ht="20.25">
      <c r="B8" s="199">
        <v>2</v>
      </c>
      <c r="C8" s="132" t="s">
        <v>180</v>
      </c>
      <c r="D8" s="117">
        <v>229608.146129</v>
      </c>
      <c r="E8" s="133">
        <v>25.42</v>
      </c>
      <c r="F8" s="56">
        <v>4.32</v>
      </c>
      <c r="G8" s="56">
        <v>69.05</v>
      </c>
      <c r="H8" s="133">
        <v>0</v>
      </c>
      <c r="I8" s="133">
        <v>1.210000000000008</v>
      </c>
      <c r="J8" s="55">
        <v>1.1000000000000001</v>
      </c>
      <c r="Q8" s="63"/>
    </row>
    <row r="9" spans="1:53" s="22" customFormat="1" ht="20.25">
      <c r="A9" s="2"/>
      <c r="B9" s="89">
        <v>3</v>
      </c>
      <c r="C9" s="90" t="s">
        <v>295</v>
      </c>
      <c r="D9" s="116">
        <v>82207.107218999998</v>
      </c>
      <c r="E9" s="91">
        <v>21.86</v>
      </c>
      <c r="F9" s="62">
        <v>0.11</v>
      </c>
      <c r="G9" s="62">
        <v>70.760000000000005</v>
      </c>
      <c r="H9" s="91">
        <v>0.68</v>
      </c>
      <c r="I9" s="91">
        <v>6.5899999999999892</v>
      </c>
      <c r="J9" s="57">
        <v>1.7853070186253177</v>
      </c>
      <c r="K9" s="2"/>
      <c r="L9" s="2"/>
      <c r="M9" s="2"/>
      <c r="N9" s="2"/>
      <c r="O9" s="2"/>
      <c r="P9" s="2"/>
      <c r="Q9" s="63"/>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row>
    <row r="10" spans="1:53" s="2" customFormat="1" ht="20.25">
      <c r="B10" s="23">
        <v>4</v>
      </c>
      <c r="C10" s="24" t="s">
        <v>170</v>
      </c>
      <c r="D10" s="117">
        <v>101475.60041499999</v>
      </c>
      <c r="E10" s="55">
        <v>18.940000000000001</v>
      </c>
      <c r="F10" s="55">
        <v>66.53</v>
      </c>
      <c r="G10" s="56">
        <v>3.4</v>
      </c>
      <c r="H10" s="55">
        <v>1.01</v>
      </c>
      <c r="I10" s="55">
        <v>10.11999999999999</v>
      </c>
      <c r="J10" s="55">
        <v>4.2874505094445823</v>
      </c>
      <c r="Q10" s="63"/>
    </row>
    <row r="11" spans="1:53" s="22" customFormat="1" ht="20.25">
      <c r="A11" s="2"/>
      <c r="B11" s="89">
        <v>5</v>
      </c>
      <c r="C11" s="90" t="s">
        <v>40</v>
      </c>
      <c r="D11" s="116">
        <v>688307.66714899999</v>
      </c>
      <c r="E11" s="91">
        <v>18.809999999999999</v>
      </c>
      <c r="F11" s="62">
        <v>20.61</v>
      </c>
      <c r="G11" s="62">
        <v>55.94</v>
      </c>
      <c r="H11" s="91">
        <v>0</v>
      </c>
      <c r="I11" s="91">
        <v>4.6400000000000006</v>
      </c>
      <c r="J11" s="57">
        <v>5.5200000000000102</v>
      </c>
      <c r="K11" s="2"/>
      <c r="L11" s="2"/>
      <c r="M11" s="2"/>
      <c r="N11" s="2"/>
      <c r="O11" s="2"/>
      <c r="P11" s="2"/>
      <c r="Q11" s="63"/>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row>
    <row r="12" spans="1:53" s="2" customFormat="1" ht="20.25">
      <c r="B12" s="23">
        <v>6</v>
      </c>
      <c r="C12" s="24" t="s">
        <v>65</v>
      </c>
      <c r="D12" s="117">
        <v>335392.87697300001</v>
      </c>
      <c r="E12" s="55">
        <v>17.37</v>
      </c>
      <c r="F12" s="55">
        <v>21.740000000000002</v>
      </c>
      <c r="G12" s="56">
        <v>59.36</v>
      </c>
      <c r="H12" s="55">
        <v>1.41</v>
      </c>
      <c r="I12" s="55">
        <v>0.12000000000000455</v>
      </c>
      <c r="J12" s="55">
        <v>1.3217887217134034</v>
      </c>
      <c r="Q12" s="63"/>
    </row>
    <row r="13" spans="1:53" s="22" customFormat="1" ht="20.100000000000001" customHeight="1">
      <c r="A13" s="2"/>
      <c r="B13" s="89">
        <v>7</v>
      </c>
      <c r="C13" s="90" t="s">
        <v>165</v>
      </c>
      <c r="D13" s="116">
        <v>48919.502269999997</v>
      </c>
      <c r="E13" s="91">
        <v>16.93</v>
      </c>
      <c r="F13" s="62">
        <v>73.180000000000007</v>
      </c>
      <c r="G13" s="62">
        <v>8.82</v>
      </c>
      <c r="H13" s="91">
        <v>0</v>
      </c>
      <c r="I13" s="91">
        <v>1.0699999999999932</v>
      </c>
      <c r="J13" s="57">
        <v>3.58</v>
      </c>
      <c r="K13" s="2"/>
      <c r="L13" s="2"/>
      <c r="M13" s="2"/>
      <c r="N13" s="2"/>
      <c r="O13" s="2"/>
      <c r="P13" s="2"/>
      <c r="Q13" s="63"/>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row>
    <row r="14" spans="1:53" s="2" customFormat="1" ht="20.100000000000001" customHeight="1">
      <c r="B14" s="23">
        <v>8</v>
      </c>
      <c r="C14" s="24" t="s">
        <v>34</v>
      </c>
      <c r="D14" s="117">
        <v>59507.059402999999</v>
      </c>
      <c r="E14" s="55">
        <v>16</v>
      </c>
      <c r="F14" s="55">
        <v>6.63</v>
      </c>
      <c r="G14" s="56">
        <v>75.92</v>
      </c>
      <c r="H14" s="55">
        <v>0.08</v>
      </c>
      <c r="I14" s="55">
        <v>1.3700000000000045</v>
      </c>
      <c r="J14" s="55">
        <v>0.75999999999999091</v>
      </c>
      <c r="Q14" s="63"/>
    </row>
    <row r="15" spans="1:53" s="22" customFormat="1" ht="20.100000000000001" customHeight="1">
      <c r="A15" s="2"/>
      <c r="B15" s="134">
        <v>9</v>
      </c>
      <c r="C15" s="140" t="s">
        <v>50</v>
      </c>
      <c r="D15" s="143">
        <v>62183.214505000004</v>
      </c>
      <c r="E15" s="139">
        <v>15.63</v>
      </c>
      <c r="F15" s="139">
        <v>0</v>
      </c>
      <c r="G15" s="139">
        <v>82.66</v>
      </c>
      <c r="H15" s="139">
        <v>0</v>
      </c>
      <c r="I15" s="137">
        <v>1.710000000000008</v>
      </c>
      <c r="J15" s="139">
        <v>3.9399999999999977</v>
      </c>
      <c r="K15" s="2"/>
      <c r="L15" s="2"/>
      <c r="M15" s="2"/>
      <c r="N15" s="2"/>
      <c r="O15" s="2"/>
      <c r="P15" s="2"/>
      <c r="Q15" s="63"/>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row>
    <row r="16" spans="1:53" s="2" customFormat="1" ht="20.100000000000001" customHeight="1">
      <c r="B16" s="23">
        <v>10</v>
      </c>
      <c r="C16" s="24" t="s">
        <v>41</v>
      </c>
      <c r="D16" s="117">
        <v>179932.607292</v>
      </c>
      <c r="E16" s="55">
        <v>11.89</v>
      </c>
      <c r="F16" s="55">
        <v>0</v>
      </c>
      <c r="G16" s="56">
        <v>86</v>
      </c>
      <c r="H16" s="55">
        <v>0.45</v>
      </c>
      <c r="I16" s="55">
        <v>1.6599999999999966</v>
      </c>
      <c r="J16" s="55">
        <v>4.7400000000000091</v>
      </c>
      <c r="Q16" s="63"/>
    </row>
    <row r="17" spans="1:53" s="22" customFormat="1" ht="20.100000000000001" customHeight="1">
      <c r="A17" s="2"/>
      <c r="B17" s="141">
        <v>11</v>
      </c>
      <c r="C17" s="135" t="s">
        <v>35</v>
      </c>
      <c r="D17" s="136">
        <v>41071.443150999999</v>
      </c>
      <c r="E17" s="137">
        <v>10.31</v>
      </c>
      <c r="F17" s="138">
        <v>53.66</v>
      </c>
      <c r="G17" s="138">
        <v>23.56</v>
      </c>
      <c r="H17" s="137">
        <v>7.0000000000000007E-2</v>
      </c>
      <c r="I17" s="137">
        <v>12.400000000000006</v>
      </c>
      <c r="J17" s="139">
        <v>8.0700000000000074</v>
      </c>
      <c r="K17" s="2"/>
      <c r="L17" s="2"/>
      <c r="M17" s="2"/>
      <c r="N17" s="2"/>
      <c r="O17" s="2"/>
      <c r="P17" s="2"/>
      <c r="Q17" s="63"/>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row>
    <row r="18" spans="1:53" s="2" customFormat="1" ht="20.100000000000001" customHeight="1">
      <c r="B18" s="23">
        <v>12</v>
      </c>
      <c r="C18" s="24" t="s">
        <v>151</v>
      </c>
      <c r="D18" s="117">
        <v>212625.26864200001</v>
      </c>
      <c r="E18" s="55">
        <v>10.18</v>
      </c>
      <c r="F18" s="55">
        <v>15.329999999999998</v>
      </c>
      <c r="G18" s="56">
        <v>67.349999999999994</v>
      </c>
      <c r="H18" s="55">
        <v>0.75</v>
      </c>
      <c r="I18" s="55">
        <v>6.3900000000000148</v>
      </c>
      <c r="J18" s="55">
        <v>3.4665927077439562</v>
      </c>
      <c r="Q18" s="63"/>
    </row>
    <row r="19" spans="1:53" s="22" customFormat="1" ht="20.100000000000001" customHeight="1">
      <c r="A19" s="2"/>
      <c r="B19" s="134">
        <v>13</v>
      </c>
      <c r="C19" s="140" t="s">
        <v>27</v>
      </c>
      <c r="D19" s="143">
        <v>143378.29738</v>
      </c>
      <c r="E19" s="139">
        <v>9.7199999999999989</v>
      </c>
      <c r="F19" s="139">
        <v>83.88</v>
      </c>
      <c r="G19" s="139">
        <v>5</v>
      </c>
      <c r="H19" s="139">
        <v>0.08</v>
      </c>
      <c r="I19" s="137">
        <v>1.3200000000000074</v>
      </c>
      <c r="J19" s="139">
        <v>1.1299999999999955</v>
      </c>
      <c r="K19" s="2"/>
      <c r="L19" s="2"/>
      <c r="M19" s="2"/>
      <c r="N19" s="2"/>
      <c r="O19" s="2"/>
      <c r="P19" s="2"/>
      <c r="Q19" s="63"/>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row>
    <row r="20" spans="1:53" s="2" customFormat="1" ht="20.100000000000001" customHeight="1">
      <c r="B20" s="23">
        <v>14</v>
      </c>
      <c r="C20" s="24" t="s">
        <v>28</v>
      </c>
      <c r="D20" s="117">
        <v>15971158.847991001</v>
      </c>
      <c r="E20" s="55">
        <v>8.8000000000000007</v>
      </c>
      <c r="F20" s="55">
        <v>10.02</v>
      </c>
      <c r="G20" s="56">
        <v>79.959999999999994</v>
      </c>
      <c r="H20" s="55">
        <v>0.16</v>
      </c>
      <c r="I20" s="55">
        <v>1.0600000000000023</v>
      </c>
      <c r="J20" s="55">
        <v>1.0300000000000153</v>
      </c>
      <c r="Q20" s="63"/>
    </row>
    <row r="21" spans="1:53" s="22" customFormat="1" ht="20.100000000000001" customHeight="1">
      <c r="A21" s="2"/>
      <c r="B21" s="134">
        <v>15</v>
      </c>
      <c r="C21" s="140" t="s">
        <v>163</v>
      </c>
      <c r="D21" s="143">
        <v>25594.870079</v>
      </c>
      <c r="E21" s="139">
        <v>7.78</v>
      </c>
      <c r="F21" s="139">
        <v>12.36</v>
      </c>
      <c r="G21" s="139">
        <v>75.67</v>
      </c>
      <c r="H21" s="139">
        <v>0</v>
      </c>
      <c r="I21" s="137">
        <v>4.1899999999999977</v>
      </c>
      <c r="J21" s="139">
        <v>2.7800000000000153</v>
      </c>
      <c r="K21" s="2"/>
      <c r="L21" s="2"/>
      <c r="M21" s="2"/>
      <c r="N21" s="2"/>
      <c r="O21" s="2"/>
      <c r="P21" s="2"/>
      <c r="Q21" s="63"/>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row>
    <row r="22" spans="1:53" s="2" customFormat="1" ht="20.100000000000001" customHeight="1">
      <c r="B22" s="23">
        <v>16</v>
      </c>
      <c r="C22" s="24" t="s">
        <v>169</v>
      </c>
      <c r="D22" s="117">
        <v>5050.3617270000004</v>
      </c>
      <c r="E22" s="55">
        <v>7.53</v>
      </c>
      <c r="F22" s="55">
        <v>80.849999999999994</v>
      </c>
      <c r="G22" s="56">
        <v>0.35</v>
      </c>
      <c r="H22" s="55">
        <v>0</v>
      </c>
      <c r="I22" s="55">
        <v>11.27000000000001</v>
      </c>
      <c r="J22" s="55">
        <v>7.000000000000739E-2</v>
      </c>
      <c r="Q22" s="63"/>
    </row>
    <row r="23" spans="1:53" s="22" customFormat="1" ht="20.100000000000001" customHeight="1">
      <c r="A23" s="2"/>
      <c r="B23" s="141">
        <v>17</v>
      </c>
      <c r="C23" s="140" t="s">
        <v>36</v>
      </c>
      <c r="D23" s="143">
        <v>151327.68527700001</v>
      </c>
      <c r="E23" s="139">
        <v>5.62</v>
      </c>
      <c r="F23" s="139">
        <v>78.91</v>
      </c>
      <c r="G23" s="139">
        <v>13.16</v>
      </c>
      <c r="H23" s="139">
        <v>0.03</v>
      </c>
      <c r="I23" s="137">
        <v>2.2800000000000011</v>
      </c>
      <c r="J23" s="139">
        <v>2.1899999999999977</v>
      </c>
      <c r="K23" s="2"/>
      <c r="L23" s="2"/>
      <c r="M23" s="2"/>
      <c r="N23" s="2"/>
      <c r="O23" s="2"/>
      <c r="P23" s="2"/>
      <c r="Q23" s="63"/>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row>
    <row r="24" spans="1:53" s="2" customFormat="1" ht="20.100000000000001" customHeight="1">
      <c r="B24" s="23">
        <v>18</v>
      </c>
      <c r="C24" s="24" t="s">
        <v>39</v>
      </c>
      <c r="D24" s="117">
        <v>141000.408352</v>
      </c>
      <c r="E24" s="55">
        <v>4.75</v>
      </c>
      <c r="F24" s="55">
        <v>5.71</v>
      </c>
      <c r="G24" s="56">
        <v>86.91</v>
      </c>
      <c r="H24" s="55">
        <v>0.04</v>
      </c>
      <c r="I24" s="55">
        <v>2.5899999999999892</v>
      </c>
      <c r="J24" s="55">
        <v>1.6399999999999864</v>
      </c>
      <c r="Q24" s="63"/>
    </row>
    <row r="25" spans="1:53" s="22" customFormat="1" ht="20.100000000000001" customHeight="1">
      <c r="A25" s="2"/>
      <c r="B25" s="134">
        <v>19</v>
      </c>
      <c r="C25" s="140" t="s">
        <v>38</v>
      </c>
      <c r="D25" s="143">
        <v>78163.915573000006</v>
      </c>
      <c r="E25" s="139">
        <v>4.62</v>
      </c>
      <c r="F25" s="139">
        <v>0</v>
      </c>
      <c r="G25" s="139">
        <v>92.07</v>
      </c>
      <c r="H25" s="139">
        <v>0</v>
      </c>
      <c r="I25" s="137">
        <v>3.3100000000000023</v>
      </c>
      <c r="J25" s="139">
        <v>3.2000000000000028</v>
      </c>
      <c r="K25" s="2"/>
      <c r="L25" s="2"/>
      <c r="M25" s="2"/>
      <c r="N25" s="2"/>
      <c r="O25" s="2"/>
      <c r="P25" s="2"/>
      <c r="Q25" s="63"/>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row>
    <row r="26" spans="1:53" s="2" customFormat="1" ht="20.100000000000001" customHeight="1">
      <c r="B26" s="23">
        <v>20</v>
      </c>
      <c r="C26" s="24" t="s">
        <v>26</v>
      </c>
      <c r="D26" s="117">
        <v>1047267.616594</v>
      </c>
      <c r="E26" s="55">
        <v>4.2</v>
      </c>
      <c r="F26" s="55">
        <v>60.2</v>
      </c>
      <c r="G26" s="56">
        <v>34.799999999999997</v>
      </c>
      <c r="H26" s="55">
        <v>0.01</v>
      </c>
      <c r="I26" s="55">
        <v>0.78999999999999204</v>
      </c>
      <c r="J26" s="55">
        <v>0.51000000000000512</v>
      </c>
      <c r="Q26" s="63"/>
    </row>
    <row r="27" spans="1:53" s="22" customFormat="1" ht="20.100000000000001" customHeight="1">
      <c r="A27" s="2"/>
      <c r="B27" s="134">
        <v>21</v>
      </c>
      <c r="C27" s="140" t="s">
        <v>338</v>
      </c>
      <c r="D27" s="143">
        <v>167735.328939</v>
      </c>
      <c r="E27" s="139">
        <v>4.12</v>
      </c>
      <c r="F27" s="139">
        <v>0</v>
      </c>
      <c r="G27" s="139">
        <v>89.95</v>
      </c>
      <c r="H27" s="139">
        <v>0.47</v>
      </c>
      <c r="I27" s="137">
        <v>5.4599999999999937</v>
      </c>
      <c r="J27" s="139">
        <v>0.65</v>
      </c>
      <c r="K27" s="2"/>
      <c r="L27" s="2"/>
      <c r="M27" s="2"/>
      <c r="N27" s="2"/>
      <c r="O27" s="2"/>
      <c r="P27" s="2"/>
      <c r="Q27" s="63"/>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row>
    <row r="28" spans="1:53" s="2" customFormat="1" ht="20.100000000000001" customHeight="1">
      <c r="B28" s="23">
        <v>22</v>
      </c>
      <c r="C28" s="24" t="s">
        <v>37</v>
      </c>
      <c r="D28" s="117">
        <v>269996.942125</v>
      </c>
      <c r="E28" s="55">
        <v>3.16</v>
      </c>
      <c r="F28" s="55">
        <v>32.69</v>
      </c>
      <c r="G28" s="56">
        <v>62.37</v>
      </c>
      <c r="H28" s="55">
        <v>0.03</v>
      </c>
      <c r="I28" s="55">
        <v>1.75</v>
      </c>
      <c r="J28" s="55">
        <v>0.56000000000000227</v>
      </c>
      <c r="Q28" s="63"/>
    </row>
    <row r="29" spans="1:53" s="22" customFormat="1" ht="20.100000000000001" customHeight="1">
      <c r="A29" s="2"/>
      <c r="B29" s="134">
        <v>23</v>
      </c>
      <c r="C29" s="140" t="s">
        <v>24</v>
      </c>
      <c r="D29" s="143">
        <v>318353.95625599998</v>
      </c>
      <c r="E29" s="139">
        <v>2.66</v>
      </c>
      <c r="F29" s="139">
        <v>78.31</v>
      </c>
      <c r="G29" s="139">
        <v>18.11</v>
      </c>
      <c r="H29" s="139">
        <v>0</v>
      </c>
      <c r="I29" s="137">
        <v>0.92000000000000171</v>
      </c>
      <c r="J29" s="139">
        <v>0.80999999999998806</v>
      </c>
      <c r="K29" s="2"/>
      <c r="L29" s="2"/>
      <c r="M29" s="2"/>
      <c r="N29" s="2"/>
      <c r="O29" s="2"/>
      <c r="P29" s="2"/>
      <c r="Q29" s="63"/>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row>
    <row r="30" spans="1:53" s="2" customFormat="1" ht="20.100000000000001" customHeight="1">
      <c r="B30" s="23">
        <v>24</v>
      </c>
      <c r="C30" s="24" t="s">
        <v>215</v>
      </c>
      <c r="D30" s="117">
        <v>871013.87217700004</v>
      </c>
      <c r="E30" s="55">
        <v>1.23</v>
      </c>
      <c r="F30" s="55">
        <v>33.71</v>
      </c>
      <c r="G30" s="56">
        <v>63.09</v>
      </c>
      <c r="H30" s="55">
        <v>0.01</v>
      </c>
      <c r="I30" s="55">
        <v>1.9599999999999937</v>
      </c>
      <c r="J30" s="55">
        <v>1.75</v>
      </c>
      <c r="Q30" s="63"/>
    </row>
    <row r="31" spans="1:53" s="22" customFormat="1" ht="20.100000000000001" customHeight="1">
      <c r="A31" s="2"/>
      <c r="B31" s="134">
        <v>25</v>
      </c>
      <c r="C31" s="140" t="s">
        <v>152</v>
      </c>
      <c r="D31" s="143">
        <v>2231706.0245400001</v>
      </c>
      <c r="E31" s="139">
        <v>0.65</v>
      </c>
      <c r="F31" s="139">
        <v>35.950000000000003</v>
      </c>
      <c r="G31" s="139">
        <v>62.32</v>
      </c>
      <c r="H31" s="139">
        <v>0.04</v>
      </c>
      <c r="I31" s="137">
        <v>1.039999999999992</v>
      </c>
      <c r="J31" s="139">
        <v>0.55000000000000004</v>
      </c>
      <c r="K31" s="2"/>
      <c r="L31" s="2"/>
      <c r="M31" s="2"/>
      <c r="N31" s="2"/>
      <c r="O31" s="2"/>
      <c r="P31" s="2"/>
      <c r="Q31" s="63"/>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row>
    <row r="32" spans="1:53" s="2" customFormat="1" ht="20.100000000000001" customHeight="1">
      <c r="B32" s="23">
        <v>26</v>
      </c>
      <c r="C32" s="24" t="s">
        <v>30</v>
      </c>
      <c r="D32" s="117">
        <v>787032.07484300004</v>
      </c>
      <c r="E32" s="55">
        <v>0.02</v>
      </c>
      <c r="F32" s="55">
        <v>38.43</v>
      </c>
      <c r="G32" s="56">
        <v>61.11</v>
      </c>
      <c r="H32" s="55">
        <v>0</v>
      </c>
      <c r="I32" s="55">
        <v>0.43999999999999773</v>
      </c>
      <c r="J32" s="55">
        <v>0.35000000000000853</v>
      </c>
      <c r="Q32" s="63"/>
    </row>
    <row r="33" spans="1:53" s="22" customFormat="1" ht="20.100000000000001" customHeight="1">
      <c r="A33" s="2"/>
      <c r="B33" s="134">
        <v>27</v>
      </c>
      <c r="C33" s="140" t="s">
        <v>18</v>
      </c>
      <c r="D33" s="143">
        <v>1945992.8682639999</v>
      </c>
      <c r="E33" s="139">
        <v>0.01</v>
      </c>
      <c r="F33" s="139">
        <v>36.14</v>
      </c>
      <c r="G33" s="139">
        <v>62.9</v>
      </c>
      <c r="H33" s="139">
        <v>0</v>
      </c>
      <c r="I33" s="137">
        <v>0.95000000000000284</v>
      </c>
      <c r="J33" s="139">
        <v>0.28000000000000114</v>
      </c>
      <c r="K33" s="2"/>
      <c r="L33" s="2"/>
      <c r="M33" s="2"/>
      <c r="N33" s="2"/>
      <c r="O33" s="2"/>
      <c r="P33" s="2"/>
      <c r="Q33" s="63"/>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row>
    <row r="34" spans="1:53" s="2" customFormat="1" ht="20.100000000000001" customHeight="1">
      <c r="B34" s="23">
        <v>28</v>
      </c>
      <c r="C34" s="24" t="s">
        <v>45</v>
      </c>
      <c r="D34" s="117">
        <v>21465.039148</v>
      </c>
      <c r="E34" s="55">
        <v>0</v>
      </c>
      <c r="F34" s="55">
        <v>19.34</v>
      </c>
      <c r="G34" s="56">
        <v>78.709999999999994</v>
      </c>
      <c r="H34" s="55">
        <v>0.05</v>
      </c>
      <c r="I34" s="55">
        <v>1.9000000000000057</v>
      </c>
      <c r="J34" s="55">
        <v>0.57000000000000739</v>
      </c>
      <c r="Q34" s="63"/>
    </row>
    <row r="35" spans="1:53" s="2" customFormat="1" ht="20.100000000000001" customHeight="1">
      <c r="B35" s="134">
        <v>29</v>
      </c>
      <c r="C35" s="140" t="s">
        <v>337</v>
      </c>
      <c r="D35" s="143">
        <v>5498.6855439999999</v>
      </c>
      <c r="E35" s="139">
        <v>0</v>
      </c>
      <c r="F35" s="139">
        <v>15.26</v>
      </c>
      <c r="G35" s="139">
        <v>81.14</v>
      </c>
      <c r="H35" s="139">
        <v>0.26</v>
      </c>
      <c r="I35" s="137">
        <v>3.3399999999999892</v>
      </c>
      <c r="J35" s="139">
        <v>3.4199999999999875</v>
      </c>
      <c r="Q35" s="63"/>
    </row>
    <row r="36" spans="1:53" s="2" customFormat="1" ht="20.100000000000001" customHeight="1">
      <c r="B36" s="23">
        <v>30</v>
      </c>
      <c r="C36" s="24" t="s">
        <v>357</v>
      </c>
      <c r="D36" s="117">
        <v>56125.501580999997</v>
      </c>
      <c r="E36" s="55">
        <v>0</v>
      </c>
      <c r="F36" s="55">
        <v>9.08</v>
      </c>
      <c r="G36" s="56">
        <v>88.8</v>
      </c>
      <c r="H36" s="55">
        <v>0</v>
      </c>
      <c r="I36" s="55">
        <v>2.1200000000000045</v>
      </c>
      <c r="J36" s="55">
        <v>9.1899999999999977</v>
      </c>
      <c r="Q36" s="63"/>
    </row>
    <row r="37" spans="1:53" ht="30.75" customHeight="1">
      <c r="B37" s="337" t="s">
        <v>216</v>
      </c>
      <c r="C37" s="338"/>
      <c r="D37" s="120">
        <f>SUM(D7:D36)</f>
        <v>26471660.153877996</v>
      </c>
      <c r="E37" s="59">
        <v>7.34</v>
      </c>
      <c r="F37" s="59">
        <v>20.144283642454653</v>
      </c>
      <c r="G37" s="59">
        <v>70.976130224319718</v>
      </c>
      <c r="H37" s="59">
        <v>0.15848679724271389</v>
      </c>
      <c r="I37" s="59">
        <v>1.3849266633139508</v>
      </c>
      <c r="J37" s="59"/>
      <c r="K37" s="54"/>
      <c r="L37" s="54"/>
      <c r="M37" s="54"/>
      <c r="N37" s="54"/>
      <c r="O37" s="54"/>
    </row>
    <row r="38" spans="1:53" s="22" customFormat="1" ht="20.100000000000001" customHeight="1">
      <c r="A38" s="2"/>
      <c r="B38" s="134">
        <v>31</v>
      </c>
      <c r="C38" s="135" t="s">
        <v>219</v>
      </c>
      <c r="D38" s="136">
        <v>147485.58404799999</v>
      </c>
      <c r="E38" s="137">
        <v>75.239999999999995</v>
      </c>
      <c r="F38" s="138">
        <v>12.96</v>
      </c>
      <c r="G38" s="138">
        <v>8.84</v>
      </c>
      <c r="H38" s="137">
        <v>0</v>
      </c>
      <c r="I38" s="137">
        <v>2.960000000000008</v>
      </c>
      <c r="J38" s="139">
        <v>7.289999999999992</v>
      </c>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row>
    <row r="39" spans="1:53" s="2" customFormat="1" ht="20.100000000000001" customHeight="1">
      <c r="B39" s="23">
        <v>32</v>
      </c>
      <c r="C39" s="24" t="s">
        <v>55</v>
      </c>
      <c r="D39" s="119">
        <v>9764.3400130000009</v>
      </c>
      <c r="E39" s="55">
        <v>65.36</v>
      </c>
      <c r="F39" s="55">
        <v>0</v>
      </c>
      <c r="G39" s="55">
        <v>31.74</v>
      </c>
      <c r="H39" s="55">
        <v>0</v>
      </c>
      <c r="I39" s="55">
        <v>2.9000000000000057</v>
      </c>
      <c r="J39" s="55">
        <v>2.5900000000000034</v>
      </c>
    </row>
    <row r="40" spans="1:53" s="22" customFormat="1" ht="20.100000000000001" customHeight="1">
      <c r="A40" s="2"/>
      <c r="B40" s="134">
        <v>33</v>
      </c>
      <c r="C40" s="135" t="s">
        <v>172</v>
      </c>
      <c r="D40" s="136">
        <v>11875.0965</v>
      </c>
      <c r="E40" s="137">
        <v>59.34</v>
      </c>
      <c r="F40" s="138">
        <v>0</v>
      </c>
      <c r="G40" s="138">
        <v>36</v>
      </c>
      <c r="H40" s="137">
        <v>0.46</v>
      </c>
      <c r="I40" s="137">
        <v>4.2000000000000028</v>
      </c>
      <c r="J40" s="139">
        <v>0.70000000000000284</v>
      </c>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row>
    <row r="41" spans="1:53" s="2" customFormat="1" ht="20.100000000000001" customHeight="1">
      <c r="B41" s="23">
        <v>34</v>
      </c>
      <c r="C41" s="24" t="s">
        <v>54</v>
      </c>
      <c r="D41" s="117">
        <v>18935.714318999999</v>
      </c>
      <c r="E41" s="55">
        <v>57.61</v>
      </c>
      <c r="F41" s="55">
        <v>8.44</v>
      </c>
      <c r="G41" s="56">
        <v>31.54</v>
      </c>
      <c r="H41" s="55">
        <v>0</v>
      </c>
      <c r="I41" s="55">
        <v>2.4099999999999966</v>
      </c>
      <c r="J41" s="55">
        <v>2.230000000000004</v>
      </c>
    </row>
    <row r="42" spans="1:53" s="22" customFormat="1" ht="20.100000000000001" customHeight="1">
      <c r="A42" s="2"/>
      <c r="B42" s="134">
        <v>35</v>
      </c>
      <c r="C42" s="135" t="s">
        <v>162</v>
      </c>
      <c r="D42" s="136">
        <v>7028.1097950000003</v>
      </c>
      <c r="E42" s="137">
        <v>55.95</v>
      </c>
      <c r="F42" s="138">
        <v>0</v>
      </c>
      <c r="G42" s="138">
        <v>39.22</v>
      </c>
      <c r="H42" s="137">
        <v>2.7</v>
      </c>
      <c r="I42" s="137">
        <v>2.1299999999999955</v>
      </c>
      <c r="J42" s="139">
        <v>4.0093518029351571E-3</v>
      </c>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row>
    <row r="43" spans="1:53" s="2" customFormat="1" ht="20.100000000000001" customHeight="1">
      <c r="B43" s="23">
        <v>36</v>
      </c>
      <c r="C43" s="24" t="s">
        <v>217</v>
      </c>
      <c r="D43" s="117">
        <v>106397.33374</v>
      </c>
      <c r="E43" s="55">
        <v>55.22</v>
      </c>
      <c r="F43" s="55">
        <v>0</v>
      </c>
      <c r="G43" s="56">
        <v>40.26</v>
      </c>
      <c r="H43" s="55">
        <v>0.05</v>
      </c>
      <c r="I43" s="55">
        <v>4.4700000000000131</v>
      </c>
      <c r="J43" s="55">
        <v>4.8900000000000006</v>
      </c>
    </row>
    <row r="44" spans="1:53" s="22" customFormat="1" ht="20.100000000000001" customHeight="1">
      <c r="A44" s="2"/>
      <c r="B44" s="134">
        <v>37</v>
      </c>
      <c r="C44" s="135" t="s">
        <v>195</v>
      </c>
      <c r="D44" s="136">
        <v>56229.293839999998</v>
      </c>
      <c r="E44" s="137">
        <v>53.93</v>
      </c>
      <c r="F44" s="138">
        <v>0</v>
      </c>
      <c r="G44" s="138">
        <v>44.01</v>
      </c>
      <c r="H44" s="137">
        <v>0.95</v>
      </c>
      <c r="I44" s="137">
        <v>1.1099999999999994</v>
      </c>
      <c r="J44" s="139">
        <v>1.4699999999999989</v>
      </c>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row>
    <row r="45" spans="1:53" s="2" customFormat="1" ht="20.100000000000001" customHeight="1">
      <c r="B45" s="23">
        <v>38</v>
      </c>
      <c r="C45" s="24" t="s">
        <v>154</v>
      </c>
      <c r="D45" s="119">
        <v>11221.898184</v>
      </c>
      <c r="E45" s="55">
        <v>49.7</v>
      </c>
      <c r="F45" s="55">
        <v>38.909999999999997</v>
      </c>
      <c r="G45" s="55">
        <v>2.2200000000000002</v>
      </c>
      <c r="H45" s="55">
        <v>6.47</v>
      </c>
      <c r="I45" s="55">
        <v>2.7000000000000028</v>
      </c>
      <c r="J45" s="55">
        <v>2.311809072251549</v>
      </c>
    </row>
    <row r="46" spans="1:53" s="22" customFormat="1" ht="20.100000000000001" customHeight="1">
      <c r="A46" s="2"/>
      <c r="B46" s="134">
        <v>39</v>
      </c>
      <c r="C46" s="135" t="s">
        <v>218</v>
      </c>
      <c r="D46" s="136">
        <v>62922.934656999998</v>
      </c>
      <c r="E46" s="137">
        <v>45.34</v>
      </c>
      <c r="F46" s="138">
        <v>26.029999999999998</v>
      </c>
      <c r="G46" s="138">
        <v>26.67</v>
      </c>
      <c r="H46" s="137">
        <v>0.78</v>
      </c>
      <c r="I46" s="137">
        <v>1.1799999999999926</v>
      </c>
      <c r="J46" s="139">
        <v>0.75027956129056861</v>
      </c>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row>
    <row r="47" spans="1:53" s="2" customFormat="1" ht="20.100000000000001" customHeight="1">
      <c r="B47" s="23">
        <v>40</v>
      </c>
      <c r="C47" s="24" t="s">
        <v>159</v>
      </c>
      <c r="D47" s="117">
        <v>19205.734919999999</v>
      </c>
      <c r="E47" s="55">
        <v>36.950000000000003</v>
      </c>
      <c r="F47" s="55">
        <v>56.97</v>
      </c>
      <c r="G47" s="56">
        <v>0</v>
      </c>
      <c r="H47" s="55">
        <v>3.71</v>
      </c>
      <c r="I47" s="55">
        <v>2.3700000000000045</v>
      </c>
      <c r="J47" s="55">
        <v>1.9099999999999966</v>
      </c>
    </row>
    <row r="48" spans="1:53" ht="20.100000000000001" customHeight="1">
      <c r="B48" s="325" t="s">
        <v>220</v>
      </c>
      <c r="C48" s="326"/>
      <c r="D48" s="120">
        <f>SUM(D38:D47)</f>
        <v>451066.04001599998</v>
      </c>
      <c r="E48" s="61">
        <v>59.75</v>
      </c>
      <c r="F48" s="61">
        <v>11.616723271346524</v>
      </c>
      <c r="G48" s="61">
        <v>25.218804421445846</v>
      </c>
      <c r="H48" s="61">
        <v>0.6121387092183791</v>
      </c>
      <c r="I48" s="61">
        <v>2.8009881727734731</v>
      </c>
      <c r="J48" s="61"/>
      <c r="K48" s="54"/>
      <c r="L48" s="54"/>
      <c r="M48" s="54"/>
      <c r="N48" s="54"/>
      <c r="O48" s="54"/>
    </row>
    <row r="49" spans="1:53" s="22" customFormat="1" ht="20.100000000000001" customHeight="1">
      <c r="A49" s="2"/>
      <c r="B49" s="141">
        <v>41</v>
      </c>
      <c r="C49" s="12" t="s">
        <v>221</v>
      </c>
      <c r="D49" s="116">
        <v>203800.41044400001</v>
      </c>
      <c r="E49" s="57">
        <v>97.94</v>
      </c>
      <c r="F49" s="57">
        <v>0</v>
      </c>
      <c r="G49" s="62">
        <v>0.02</v>
      </c>
      <c r="H49" s="57">
        <v>0</v>
      </c>
      <c r="I49" s="57">
        <v>2.0400000000000063</v>
      </c>
      <c r="J49" s="57">
        <v>2.1100000000000136</v>
      </c>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row>
    <row r="50" spans="1:53" s="2" customFormat="1" ht="20.100000000000001" customHeight="1">
      <c r="B50" s="23">
        <v>42</v>
      </c>
      <c r="C50" s="24" t="s">
        <v>186</v>
      </c>
      <c r="D50" s="117">
        <v>137591.62351</v>
      </c>
      <c r="E50" s="55">
        <v>96.86</v>
      </c>
      <c r="F50" s="55">
        <v>0</v>
      </c>
      <c r="G50" s="56">
        <v>0.01</v>
      </c>
      <c r="H50" s="55">
        <v>0</v>
      </c>
      <c r="I50" s="55">
        <v>3.1299999999999955</v>
      </c>
      <c r="J50" s="55">
        <v>2.9000000000000057</v>
      </c>
    </row>
    <row r="51" spans="1:53" s="22" customFormat="1" ht="20.100000000000001" customHeight="1">
      <c r="A51" s="2"/>
      <c r="B51" s="141">
        <v>43</v>
      </c>
      <c r="C51" s="140" t="s">
        <v>360</v>
      </c>
      <c r="D51" s="136">
        <v>224699.889314</v>
      </c>
      <c r="E51" s="139">
        <v>93.91</v>
      </c>
      <c r="F51" s="139">
        <v>0</v>
      </c>
      <c r="G51" s="138">
        <v>4.32</v>
      </c>
      <c r="H51" s="139">
        <v>0</v>
      </c>
      <c r="I51" s="139">
        <v>1.7700000000000102</v>
      </c>
      <c r="J51" s="144">
        <v>0.1</v>
      </c>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row>
    <row r="52" spans="1:53" s="2" customFormat="1" ht="20.100000000000001" customHeight="1">
      <c r="B52" s="23">
        <v>44</v>
      </c>
      <c r="C52" s="24" t="s">
        <v>160</v>
      </c>
      <c r="D52" s="119">
        <v>330099.59999999998</v>
      </c>
      <c r="E52" s="55">
        <v>91.3</v>
      </c>
      <c r="F52" s="55">
        <v>0</v>
      </c>
      <c r="G52" s="55">
        <v>5</v>
      </c>
      <c r="H52" s="55">
        <v>0.09</v>
      </c>
      <c r="I52" s="133">
        <v>3.6099999999999994</v>
      </c>
      <c r="J52" s="55">
        <v>3.6866729378181162</v>
      </c>
    </row>
    <row r="53" spans="1:53" s="22" customFormat="1" ht="20.100000000000001" customHeight="1">
      <c r="A53" s="2"/>
      <c r="B53" s="141">
        <v>45</v>
      </c>
      <c r="C53" s="12" t="s">
        <v>222</v>
      </c>
      <c r="D53" s="116">
        <v>103712.455587</v>
      </c>
      <c r="E53" s="57">
        <v>90.43</v>
      </c>
      <c r="F53" s="57">
        <v>3.94</v>
      </c>
      <c r="G53" s="62">
        <v>1.99</v>
      </c>
      <c r="H53" s="57">
        <v>0</v>
      </c>
      <c r="I53" s="57">
        <v>3.6400000000000006</v>
      </c>
      <c r="J53" s="57">
        <v>2.6300000000000097</v>
      </c>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row>
    <row r="54" spans="1:53" s="2" customFormat="1" ht="20.100000000000001" customHeight="1">
      <c r="B54" s="23">
        <v>46</v>
      </c>
      <c r="C54" s="24" t="s">
        <v>58</v>
      </c>
      <c r="D54" s="117">
        <v>260526.23579400001</v>
      </c>
      <c r="E54" s="55">
        <v>88.44</v>
      </c>
      <c r="F54" s="55">
        <v>8.59</v>
      </c>
      <c r="G54" s="56">
        <v>0</v>
      </c>
      <c r="H54" s="55">
        <v>0</v>
      </c>
      <c r="I54" s="55">
        <v>2.9699999999999989</v>
      </c>
      <c r="J54" s="55">
        <v>3.2700000000000102</v>
      </c>
    </row>
    <row r="55" spans="1:53" s="22" customFormat="1" ht="20.100000000000001" customHeight="1">
      <c r="A55" s="2"/>
      <c r="B55" s="141">
        <v>47</v>
      </c>
      <c r="C55" s="140" t="s">
        <v>60</v>
      </c>
      <c r="D55" s="136">
        <v>237224.139658</v>
      </c>
      <c r="E55" s="139">
        <v>86.839999999999989</v>
      </c>
      <c r="F55" s="139">
        <v>8.1100000000000012</v>
      </c>
      <c r="G55" s="138">
        <v>0</v>
      </c>
      <c r="H55" s="139">
        <v>0.69</v>
      </c>
      <c r="I55" s="139">
        <v>4.3600000000000136</v>
      </c>
      <c r="J55" s="139">
        <v>3.9177204780204562</v>
      </c>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row>
    <row r="56" spans="1:53" s="2" customFormat="1" ht="20.100000000000001" customHeight="1">
      <c r="B56" s="23">
        <v>48</v>
      </c>
      <c r="C56" s="132" t="s">
        <v>350</v>
      </c>
      <c r="D56" s="117">
        <v>274904.87394600001</v>
      </c>
      <c r="E56" s="133">
        <v>81.650000000000006</v>
      </c>
      <c r="F56" s="56">
        <v>10.100000000000001</v>
      </c>
      <c r="G56" s="56">
        <v>1.77</v>
      </c>
      <c r="H56" s="133">
        <v>2.5</v>
      </c>
      <c r="I56" s="133">
        <v>3.980000000000004</v>
      </c>
      <c r="J56" s="55">
        <v>3.4224943483159365</v>
      </c>
    </row>
    <row r="57" spans="1:53" s="2" customFormat="1" ht="20.100000000000001" customHeight="1">
      <c r="B57" s="141">
        <v>49</v>
      </c>
      <c r="C57" s="12" t="s">
        <v>354</v>
      </c>
      <c r="D57" s="116">
        <v>57666.081955000001</v>
      </c>
      <c r="E57" s="57">
        <v>49.63</v>
      </c>
      <c r="F57" s="57">
        <v>0</v>
      </c>
      <c r="G57" s="62">
        <v>49.68</v>
      </c>
      <c r="H57" s="57">
        <v>0.36</v>
      </c>
      <c r="I57" s="57">
        <v>0.32999999999999829</v>
      </c>
      <c r="J57" s="57">
        <v>0.4</v>
      </c>
    </row>
    <row r="58" spans="1:53" ht="20.100000000000001" customHeight="1">
      <c r="B58" s="327" t="s">
        <v>223</v>
      </c>
      <c r="C58" s="328"/>
      <c r="D58" s="120">
        <f>SUM(D49:D57)</f>
        <v>1830225.310208</v>
      </c>
      <c r="E58" s="59">
        <v>88.98</v>
      </c>
      <c r="F58" s="59">
        <v>4.0142458958395979</v>
      </c>
      <c r="G58" s="59">
        <v>3.3790778527724337</v>
      </c>
      <c r="H58" s="59">
        <v>0.49251618896603311</v>
      </c>
      <c r="I58" s="59">
        <v>3.1332304606967241</v>
      </c>
      <c r="J58" s="59"/>
      <c r="K58" s="54"/>
      <c r="L58" s="54"/>
      <c r="M58" s="54"/>
      <c r="N58" s="54"/>
      <c r="O58" s="54"/>
    </row>
    <row r="59" spans="1:53" s="22" customFormat="1" ht="20.100000000000001" customHeight="1">
      <c r="A59" s="2"/>
      <c r="B59" s="11">
        <v>50</v>
      </c>
      <c r="C59" s="13" t="s">
        <v>224</v>
      </c>
      <c r="D59" s="118">
        <v>90322.196299000003</v>
      </c>
      <c r="E59" s="57">
        <v>96.35</v>
      </c>
      <c r="F59" s="57">
        <v>1.1200000000000001</v>
      </c>
      <c r="G59" s="57">
        <v>0.39</v>
      </c>
      <c r="H59" s="57">
        <v>0</v>
      </c>
      <c r="I59" s="91">
        <v>2.1400000000000006</v>
      </c>
      <c r="J59" s="58">
        <v>2.9399999999999977</v>
      </c>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row>
    <row r="60" spans="1:53" ht="20.100000000000001" customHeight="1">
      <c r="B60" s="325" t="s">
        <v>225</v>
      </c>
      <c r="C60" s="326"/>
      <c r="D60" s="120">
        <f>SUM(D59)</f>
        <v>90322.196299000003</v>
      </c>
      <c r="E60" s="61">
        <v>96.35</v>
      </c>
      <c r="F60" s="61">
        <v>1.1200000000000001</v>
      </c>
      <c r="G60" s="61">
        <v>0.39</v>
      </c>
      <c r="H60" s="61">
        <v>0</v>
      </c>
      <c r="I60" s="61">
        <v>2.1400000000000006</v>
      </c>
      <c r="J60" s="61"/>
      <c r="K60" s="54"/>
      <c r="L60" s="54"/>
      <c r="M60" s="54"/>
      <c r="N60" s="54"/>
      <c r="O60" s="54"/>
    </row>
    <row r="61" spans="1:53" s="22" customFormat="1" ht="20.100000000000001" customHeight="1">
      <c r="A61" s="2"/>
      <c r="B61" s="23">
        <v>51</v>
      </c>
      <c r="C61" s="24" t="s">
        <v>257</v>
      </c>
      <c r="D61" s="119">
        <v>9981.4973040000004</v>
      </c>
      <c r="E61" s="55">
        <v>99.1</v>
      </c>
      <c r="F61" s="55">
        <v>0</v>
      </c>
      <c r="G61" s="55">
        <v>0</v>
      </c>
      <c r="H61" s="55">
        <v>0.02</v>
      </c>
      <c r="I61" s="55">
        <v>0.88000000000000966</v>
      </c>
      <c r="J61" s="60">
        <v>0.81000000000000227</v>
      </c>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row>
    <row r="62" spans="1:53" s="2" customFormat="1" ht="20.100000000000001" customHeight="1">
      <c r="B62" s="89">
        <v>52</v>
      </c>
      <c r="C62" s="135" t="s">
        <v>137</v>
      </c>
      <c r="D62" s="136">
        <v>141252.55314</v>
      </c>
      <c r="E62" s="137">
        <v>98.52</v>
      </c>
      <c r="F62" s="138">
        <v>0</v>
      </c>
      <c r="G62" s="138">
        <v>0</v>
      </c>
      <c r="H62" s="137">
        <v>0</v>
      </c>
      <c r="I62" s="137">
        <v>1.480000000000004</v>
      </c>
      <c r="J62" s="144">
        <v>1.0100000000000051</v>
      </c>
    </row>
    <row r="63" spans="1:53" s="22" customFormat="1" ht="20.100000000000001" customHeight="1">
      <c r="A63" s="2"/>
      <c r="B63" s="23">
        <v>53</v>
      </c>
      <c r="C63" s="24" t="s">
        <v>231</v>
      </c>
      <c r="D63" s="119">
        <v>223901.964442</v>
      </c>
      <c r="E63" s="55">
        <v>98.49</v>
      </c>
      <c r="F63" s="55">
        <v>0</v>
      </c>
      <c r="G63" s="55">
        <v>0</v>
      </c>
      <c r="H63" s="55">
        <v>0</v>
      </c>
      <c r="I63" s="55">
        <v>1.5100000000000051</v>
      </c>
      <c r="J63" s="60">
        <v>1.6099999999999994</v>
      </c>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row>
    <row r="64" spans="1:53" s="2" customFormat="1" ht="20.100000000000001" customHeight="1">
      <c r="B64" s="89">
        <v>54</v>
      </c>
      <c r="C64" s="135" t="s">
        <v>247</v>
      </c>
      <c r="D64" s="136">
        <v>60402.294399999999</v>
      </c>
      <c r="E64" s="137">
        <v>97.72</v>
      </c>
      <c r="F64" s="138">
        <v>0.77</v>
      </c>
      <c r="G64" s="138">
        <v>0</v>
      </c>
      <c r="H64" s="137">
        <v>0</v>
      </c>
      <c r="I64" s="137">
        <v>1.5100000000000051</v>
      </c>
      <c r="J64" s="144">
        <v>3.9294680035727083</v>
      </c>
    </row>
    <row r="65" spans="1:53" s="22" customFormat="1" ht="20.100000000000001" customHeight="1">
      <c r="A65" s="21"/>
      <c r="B65" s="23">
        <v>55</v>
      </c>
      <c r="C65" s="24" t="s">
        <v>254</v>
      </c>
      <c r="D65" s="119">
        <v>22338.931877999999</v>
      </c>
      <c r="E65" s="55">
        <v>97.67</v>
      </c>
      <c r="F65" s="55">
        <v>0</v>
      </c>
      <c r="G65" s="55">
        <v>0</v>
      </c>
      <c r="H65" s="55">
        <v>0</v>
      </c>
      <c r="I65" s="55">
        <v>2.3299999999999983</v>
      </c>
      <c r="J65" s="60">
        <v>2.5900000000000034</v>
      </c>
      <c r="K65" s="2"/>
      <c r="L65" s="2"/>
      <c r="M65" s="2"/>
      <c r="N65" s="2"/>
      <c r="O65" s="2"/>
      <c r="P65" s="21"/>
      <c r="Q65" s="21"/>
      <c r="R65" s="21"/>
      <c r="S65" s="21"/>
      <c r="T65" s="21"/>
      <c r="U65" s="21"/>
      <c r="V65" s="21"/>
      <c r="W65" s="21"/>
      <c r="X65" s="21"/>
      <c r="Y65" s="21"/>
      <c r="Z65" s="21"/>
      <c r="AA65" s="21"/>
      <c r="AB65" s="21"/>
      <c r="AC65" s="21"/>
      <c r="AD65" s="21"/>
      <c r="AE65" s="21"/>
      <c r="AF65" s="21"/>
      <c r="AG65" s="2"/>
      <c r="AH65" s="2"/>
      <c r="AI65" s="2"/>
      <c r="AJ65" s="2"/>
      <c r="AK65" s="2"/>
      <c r="AL65" s="2"/>
      <c r="AM65" s="2"/>
      <c r="AN65" s="2"/>
      <c r="AO65" s="2"/>
      <c r="AP65" s="2"/>
      <c r="AQ65" s="2"/>
      <c r="AR65" s="2"/>
      <c r="AS65" s="2"/>
      <c r="AT65" s="2"/>
      <c r="AU65" s="2"/>
      <c r="AV65" s="2"/>
      <c r="AW65" s="2"/>
      <c r="AX65" s="2"/>
      <c r="AY65" s="2"/>
      <c r="AZ65" s="2"/>
      <c r="BA65" s="2"/>
    </row>
    <row r="66" spans="1:53" s="2" customFormat="1" ht="20.100000000000001" customHeight="1">
      <c r="B66" s="89">
        <v>56</v>
      </c>
      <c r="C66" s="135" t="s">
        <v>226</v>
      </c>
      <c r="D66" s="136">
        <v>1254711.0780740001</v>
      </c>
      <c r="E66" s="137">
        <v>97.63</v>
      </c>
      <c r="F66" s="138">
        <v>0</v>
      </c>
      <c r="G66" s="138">
        <v>0</v>
      </c>
      <c r="H66" s="137">
        <v>0.05</v>
      </c>
      <c r="I66" s="137">
        <v>2.3200000000000074</v>
      </c>
      <c r="J66" s="144">
        <v>2.2599999999999909</v>
      </c>
    </row>
    <row r="67" spans="1:53" s="22" customFormat="1" ht="20.100000000000001" customHeight="1">
      <c r="A67" s="2"/>
      <c r="B67" s="23">
        <v>57</v>
      </c>
      <c r="C67" s="24" t="s">
        <v>251</v>
      </c>
      <c r="D67" s="119">
        <v>17054.656373999998</v>
      </c>
      <c r="E67" s="55">
        <v>97.49</v>
      </c>
      <c r="F67" s="55">
        <v>0</v>
      </c>
      <c r="G67" s="55">
        <v>0</v>
      </c>
      <c r="H67" s="55">
        <v>1.29</v>
      </c>
      <c r="I67" s="55">
        <v>1.2199999999999989</v>
      </c>
      <c r="J67" s="60">
        <v>1.2199999999999989</v>
      </c>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row>
    <row r="68" spans="1:53" s="2" customFormat="1" ht="20.100000000000001" customHeight="1">
      <c r="B68" s="89">
        <v>58</v>
      </c>
      <c r="C68" s="135" t="s">
        <v>334</v>
      </c>
      <c r="D68" s="136">
        <v>31812.725780000001</v>
      </c>
      <c r="E68" s="137">
        <v>97.39</v>
      </c>
      <c r="F68" s="138">
        <v>0</v>
      </c>
      <c r="G68" s="138">
        <v>1.43</v>
      </c>
      <c r="H68" s="137">
        <v>0</v>
      </c>
      <c r="I68" s="137">
        <v>1.1799999999999926</v>
      </c>
      <c r="J68" s="144">
        <v>3.0700000000000074</v>
      </c>
    </row>
    <row r="69" spans="1:53" s="25" customFormat="1" ht="20.100000000000001" customHeight="1">
      <c r="A69" s="2"/>
      <c r="B69" s="23">
        <v>59</v>
      </c>
      <c r="C69" s="24" t="s">
        <v>228</v>
      </c>
      <c r="D69" s="119">
        <v>14589.396968999999</v>
      </c>
      <c r="E69" s="55">
        <v>97.240000000000009</v>
      </c>
      <c r="F69" s="55">
        <v>0</v>
      </c>
      <c r="G69" s="55">
        <v>0</v>
      </c>
      <c r="H69" s="55">
        <v>0.84</v>
      </c>
      <c r="I69" s="55">
        <v>1.9199999999999875</v>
      </c>
      <c r="J69" s="60">
        <v>1.8631798977325928</v>
      </c>
      <c r="K69" s="2"/>
      <c r="L69" s="2"/>
      <c r="M69" s="2"/>
      <c r="N69" s="2"/>
      <c r="O69" s="2"/>
      <c r="P69" s="2"/>
      <c r="Q69" s="2"/>
      <c r="R69" s="2"/>
      <c r="S69" s="2"/>
      <c r="T69" s="2"/>
      <c r="U69" s="2"/>
      <c r="V69" s="2"/>
      <c r="W69" s="2"/>
      <c r="X69" s="2"/>
      <c r="Y69" s="2"/>
      <c r="Z69" s="2"/>
      <c r="AA69" s="2"/>
      <c r="AB69" s="2"/>
      <c r="AC69" s="2"/>
      <c r="AD69" s="2"/>
      <c r="AE69" s="2"/>
      <c r="AF69" s="2"/>
      <c r="AG69" s="21"/>
      <c r="AH69" s="21"/>
      <c r="AI69" s="21"/>
      <c r="AJ69" s="21"/>
      <c r="AK69" s="21"/>
      <c r="AL69" s="21"/>
      <c r="AM69" s="21"/>
      <c r="AN69" s="21"/>
      <c r="AO69" s="21"/>
      <c r="AP69" s="21"/>
      <c r="AQ69" s="21"/>
      <c r="AR69" s="21"/>
      <c r="AS69" s="21"/>
      <c r="AT69" s="21"/>
      <c r="AU69" s="21"/>
      <c r="AV69" s="21"/>
      <c r="AW69" s="21"/>
      <c r="AX69" s="21"/>
      <c r="AY69" s="21"/>
      <c r="AZ69" s="21"/>
      <c r="BA69" s="21"/>
    </row>
    <row r="70" spans="1:53" s="2" customFormat="1" ht="20.100000000000001" customHeight="1">
      <c r="B70" s="89">
        <v>60</v>
      </c>
      <c r="C70" s="135" t="s">
        <v>250</v>
      </c>
      <c r="D70" s="136">
        <v>10785.535645</v>
      </c>
      <c r="E70" s="137">
        <v>96.92</v>
      </c>
      <c r="F70" s="138">
        <v>0</v>
      </c>
      <c r="G70" s="138">
        <v>0</v>
      </c>
      <c r="H70" s="137">
        <v>0</v>
      </c>
      <c r="I70" s="137">
        <v>3.0799999999999983</v>
      </c>
      <c r="J70" s="144">
        <v>3.7800000000000011</v>
      </c>
    </row>
    <row r="71" spans="1:53" s="22" customFormat="1" ht="20.100000000000001" customHeight="1">
      <c r="A71" s="2"/>
      <c r="B71" s="23">
        <v>61</v>
      </c>
      <c r="C71" s="24" t="s">
        <v>147</v>
      </c>
      <c r="D71" s="119">
        <v>108165.576216</v>
      </c>
      <c r="E71" s="55">
        <v>96.78</v>
      </c>
      <c r="F71" s="55">
        <v>0</v>
      </c>
      <c r="G71" s="55">
        <v>0</v>
      </c>
      <c r="H71" s="55">
        <v>0.8</v>
      </c>
      <c r="I71" s="55">
        <v>2.4200000000000017</v>
      </c>
      <c r="J71" s="60">
        <v>4.3499999999999943</v>
      </c>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row>
    <row r="72" spans="1:53" s="2" customFormat="1" ht="20.100000000000001" customHeight="1">
      <c r="B72" s="89">
        <v>62</v>
      </c>
      <c r="C72" s="135" t="s">
        <v>32</v>
      </c>
      <c r="D72" s="136">
        <v>36935.691776</v>
      </c>
      <c r="E72" s="137">
        <v>96.76</v>
      </c>
      <c r="F72" s="138">
        <v>0</v>
      </c>
      <c r="G72" s="138">
        <v>0</v>
      </c>
      <c r="H72" s="137">
        <v>0</v>
      </c>
      <c r="I72" s="137">
        <v>3.2399999999999949</v>
      </c>
      <c r="J72" s="144">
        <v>3.57</v>
      </c>
    </row>
    <row r="73" spans="1:53" s="22" customFormat="1" ht="20.100000000000001" customHeight="1">
      <c r="A73" s="2"/>
      <c r="B73" s="23">
        <v>63</v>
      </c>
      <c r="C73" s="24" t="s">
        <v>249</v>
      </c>
      <c r="D73" s="119">
        <v>161992.76893600001</v>
      </c>
      <c r="E73" s="55">
        <v>96.54</v>
      </c>
      <c r="F73" s="55">
        <v>0</v>
      </c>
      <c r="G73" s="55">
        <v>0.04</v>
      </c>
      <c r="H73" s="55">
        <v>0</v>
      </c>
      <c r="I73" s="55">
        <v>3.4199999999999875</v>
      </c>
      <c r="J73" s="60">
        <v>0.81000000000000227</v>
      </c>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row>
    <row r="74" spans="1:53" s="2" customFormat="1" ht="20.100000000000001" customHeight="1">
      <c r="B74" s="89">
        <v>64</v>
      </c>
      <c r="C74" s="135" t="s">
        <v>238</v>
      </c>
      <c r="D74" s="136">
        <v>105016.516447</v>
      </c>
      <c r="E74" s="137">
        <v>96.5</v>
      </c>
      <c r="F74" s="138">
        <v>0</v>
      </c>
      <c r="G74" s="138">
        <v>0</v>
      </c>
      <c r="H74" s="137">
        <v>0</v>
      </c>
      <c r="I74" s="137">
        <v>3.5</v>
      </c>
      <c r="J74" s="144">
        <v>3.2199999999999989</v>
      </c>
    </row>
    <row r="75" spans="1:53" s="22" customFormat="1" ht="20.100000000000001" customHeight="1">
      <c r="A75" s="2"/>
      <c r="B75" s="23">
        <v>65</v>
      </c>
      <c r="C75" s="24" t="s">
        <v>239</v>
      </c>
      <c r="D75" s="119">
        <v>174846.55817599999</v>
      </c>
      <c r="E75" s="55">
        <v>96.3</v>
      </c>
      <c r="F75" s="55">
        <v>0</v>
      </c>
      <c r="G75" s="55">
        <v>0</v>
      </c>
      <c r="H75" s="55">
        <v>0.01</v>
      </c>
      <c r="I75" s="55">
        <v>3.6899999999999977</v>
      </c>
      <c r="J75" s="60">
        <v>3.789999999999992</v>
      </c>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row>
    <row r="76" spans="1:53" s="2" customFormat="1" ht="20.100000000000001" customHeight="1">
      <c r="B76" s="89">
        <v>66</v>
      </c>
      <c r="C76" s="135" t="s">
        <v>235</v>
      </c>
      <c r="D76" s="136">
        <v>29172.213905000001</v>
      </c>
      <c r="E76" s="137">
        <v>95.86</v>
      </c>
      <c r="F76" s="138">
        <v>0</v>
      </c>
      <c r="G76" s="138">
        <v>0</v>
      </c>
      <c r="H76" s="137">
        <v>0.06</v>
      </c>
      <c r="I76" s="137">
        <v>4.0799999999999983</v>
      </c>
      <c r="J76" s="144">
        <v>1.9699999999999989</v>
      </c>
    </row>
    <row r="77" spans="1:53" s="22" customFormat="1" ht="20.100000000000001" customHeight="1">
      <c r="A77" s="2"/>
      <c r="B77" s="23">
        <v>67</v>
      </c>
      <c r="C77" s="24" t="s">
        <v>236</v>
      </c>
      <c r="D77" s="119">
        <v>585892.44386500004</v>
      </c>
      <c r="E77" s="55">
        <v>95.45</v>
      </c>
      <c r="F77" s="55">
        <v>0.1</v>
      </c>
      <c r="G77" s="55">
        <v>0</v>
      </c>
      <c r="H77" s="55">
        <v>0.02</v>
      </c>
      <c r="I77" s="55">
        <v>4.4300000000000068</v>
      </c>
      <c r="J77" s="60">
        <v>3.2099999999999937</v>
      </c>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row>
    <row r="78" spans="1:53" s="2" customFormat="1" ht="20.100000000000001" customHeight="1">
      <c r="B78" s="89">
        <v>68</v>
      </c>
      <c r="C78" s="135" t="s">
        <v>237</v>
      </c>
      <c r="D78" s="136">
        <v>622384.81937599997</v>
      </c>
      <c r="E78" s="137">
        <v>95.41</v>
      </c>
      <c r="F78" s="138">
        <v>0</v>
      </c>
      <c r="G78" s="138">
        <v>0</v>
      </c>
      <c r="H78" s="137">
        <v>0</v>
      </c>
      <c r="I78" s="137">
        <v>4.5900000000000034</v>
      </c>
      <c r="J78" s="144">
        <v>3.0699999999999932</v>
      </c>
    </row>
    <row r="79" spans="1:53" s="22" customFormat="1" ht="20.100000000000001" customHeight="1">
      <c r="A79" s="2"/>
      <c r="B79" s="23">
        <v>69</v>
      </c>
      <c r="C79" s="24" t="s">
        <v>353</v>
      </c>
      <c r="D79" s="119">
        <v>5545.4259279999997</v>
      </c>
      <c r="E79" s="55">
        <v>95.36</v>
      </c>
      <c r="F79" s="55">
        <v>0</v>
      </c>
      <c r="G79" s="55">
        <v>0.38</v>
      </c>
      <c r="H79" s="55">
        <v>0</v>
      </c>
      <c r="I79" s="55">
        <v>4.2600000000000051</v>
      </c>
      <c r="J79" s="60" t="s">
        <v>49</v>
      </c>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row>
    <row r="80" spans="1:53" s="2" customFormat="1" ht="20.100000000000001" customHeight="1">
      <c r="B80" s="89">
        <v>70</v>
      </c>
      <c r="C80" s="90" t="s">
        <v>227</v>
      </c>
      <c r="D80" s="116">
        <v>427512.89214900002</v>
      </c>
      <c r="E80" s="91">
        <v>94.99</v>
      </c>
      <c r="F80" s="62">
        <v>0</v>
      </c>
      <c r="G80" s="62">
        <v>0.01</v>
      </c>
      <c r="H80" s="91">
        <v>0</v>
      </c>
      <c r="I80" s="91">
        <v>5</v>
      </c>
      <c r="J80" s="57">
        <v>3.6699999999999875</v>
      </c>
    </row>
    <row r="81" spans="1:53" s="22" customFormat="1" ht="20.100000000000001" customHeight="1">
      <c r="A81" s="2"/>
      <c r="B81" s="23">
        <v>71</v>
      </c>
      <c r="C81" s="24" t="s">
        <v>150</v>
      </c>
      <c r="D81" s="119">
        <v>121975.761247</v>
      </c>
      <c r="E81" s="55">
        <v>94.99</v>
      </c>
      <c r="F81" s="55">
        <v>0</v>
      </c>
      <c r="G81" s="55">
        <v>0</v>
      </c>
      <c r="H81" s="55">
        <v>0.43</v>
      </c>
      <c r="I81" s="55">
        <v>4.5799999999999983</v>
      </c>
      <c r="J81" s="60">
        <v>4.3211083554725889</v>
      </c>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row>
    <row r="82" spans="1:53" s="2" customFormat="1" ht="20.100000000000001" customHeight="1">
      <c r="B82" s="89">
        <v>72</v>
      </c>
      <c r="C82" s="135" t="s">
        <v>148</v>
      </c>
      <c r="D82" s="136">
        <v>56484.821205</v>
      </c>
      <c r="E82" s="137">
        <v>94.83</v>
      </c>
      <c r="F82" s="138">
        <v>0</v>
      </c>
      <c r="G82" s="138">
        <v>0</v>
      </c>
      <c r="H82" s="137">
        <v>0.18</v>
      </c>
      <c r="I82" s="137">
        <v>4.9899999999999949</v>
      </c>
      <c r="J82" s="144">
        <v>2.1651796646867609</v>
      </c>
    </row>
    <row r="83" spans="1:53" s="22" customFormat="1" ht="20.100000000000001" customHeight="1">
      <c r="A83" s="2"/>
      <c r="B83" s="23">
        <v>73</v>
      </c>
      <c r="C83" s="24" t="s">
        <v>242</v>
      </c>
      <c r="D83" s="119">
        <v>18612.99494</v>
      </c>
      <c r="E83" s="55">
        <v>94.5</v>
      </c>
      <c r="F83" s="55">
        <v>2.19</v>
      </c>
      <c r="G83" s="55">
        <v>0</v>
      </c>
      <c r="H83" s="55">
        <v>0.09</v>
      </c>
      <c r="I83" s="55">
        <v>3.2199999999999989</v>
      </c>
      <c r="J83" s="60">
        <v>3.2199999999999989</v>
      </c>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row>
    <row r="84" spans="1:53" s="2" customFormat="1" ht="20.100000000000001" customHeight="1">
      <c r="B84" s="89">
        <v>74</v>
      </c>
      <c r="C84" s="135" t="s">
        <v>229</v>
      </c>
      <c r="D84" s="136">
        <v>101533.766468</v>
      </c>
      <c r="E84" s="137">
        <v>94.34</v>
      </c>
      <c r="F84" s="138">
        <v>1.92</v>
      </c>
      <c r="G84" s="138">
        <v>0</v>
      </c>
      <c r="H84" s="137">
        <v>0</v>
      </c>
      <c r="I84" s="137">
        <v>3.7399999999999949</v>
      </c>
      <c r="J84" s="144">
        <v>7.9300000000000068</v>
      </c>
    </row>
    <row r="85" spans="1:53" s="22" customFormat="1" ht="20.100000000000001" customHeight="1">
      <c r="A85" s="2"/>
      <c r="B85" s="23">
        <v>75</v>
      </c>
      <c r="C85" s="24" t="s">
        <v>252</v>
      </c>
      <c r="D85" s="119">
        <v>56708.784271999997</v>
      </c>
      <c r="E85" s="55">
        <v>94.29</v>
      </c>
      <c r="F85" s="55">
        <v>0</v>
      </c>
      <c r="G85" s="55">
        <v>0</v>
      </c>
      <c r="H85" s="55">
        <v>0</v>
      </c>
      <c r="I85" s="55">
        <v>5.7099999999999937</v>
      </c>
      <c r="J85" s="60">
        <v>7.6400000000000006</v>
      </c>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row>
    <row r="86" spans="1:53" s="2" customFormat="1" ht="20.100000000000001" customHeight="1">
      <c r="B86" s="89">
        <v>76</v>
      </c>
      <c r="C86" s="135" t="s">
        <v>253</v>
      </c>
      <c r="D86" s="136">
        <v>11780.357678</v>
      </c>
      <c r="E86" s="137">
        <v>94.21</v>
      </c>
      <c r="F86" s="138">
        <v>0</v>
      </c>
      <c r="G86" s="138">
        <v>0</v>
      </c>
      <c r="H86" s="137">
        <v>0.14000000000000001</v>
      </c>
      <c r="I86" s="137">
        <v>5.6500000000000057</v>
      </c>
      <c r="J86" s="144">
        <v>7.0799999999999983</v>
      </c>
    </row>
    <row r="87" spans="1:53" s="22" customFormat="1" ht="20.100000000000001" customHeight="1">
      <c r="A87" s="2"/>
      <c r="B87" s="23">
        <v>77</v>
      </c>
      <c r="C87" s="24" t="s">
        <v>189</v>
      </c>
      <c r="D87" s="119">
        <v>98960.959380999993</v>
      </c>
      <c r="E87" s="55">
        <v>94.12</v>
      </c>
      <c r="F87" s="55">
        <v>0</v>
      </c>
      <c r="G87" s="55">
        <v>0</v>
      </c>
      <c r="H87" s="55">
        <v>0</v>
      </c>
      <c r="I87" s="55">
        <v>5.8799999999999955</v>
      </c>
      <c r="J87" s="60">
        <v>6.6099999999999994</v>
      </c>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row>
    <row r="88" spans="1:53" s="2" customFormat="1" ht="20.100000000000001" customHeight="1">
      <c r="B88" s="11">
        <v>78</v>
      </c>
      <c r="C88" s="90" t="s">
        <v>124</v>
      </c>
      <c r="D88" s="116">
        <v>14565.475984000001</v>
      </c>
      <c r="E88" s="91">
        <v>93.52</v>
      </c>
      <c r="F88" s="62">
        <v>0</v>
      </c>
      <c r="G88" s="62">
        <v>0</v>
      </c>
      <c r="H88" s="91">
        <v>0.64</v>
      </c>
      <c r="I88" s="91">
        <v>5.8400000000000034</v>
      </c>
      <c r="J88" s="57">
        <v>11.300000000000011</v>
      </c>
    </row>
    <row r="89" spans="1:53" s="22" customFormat="1" ht="20.100000000000001" customHeight="1">
      <c r="A89" s="2"/>
      <c r="B89" s="23">
        <v>79</v>
      </c>
      <c r="C89" s="24" t="s">
        <v>351</v>
      </c>
      <c r="D89" s="119">
        <v>70327.624156999998</v>
      </c>
      <c r="E89" s="55">
        <v>92.55</v>
      </c>
      <c r="F89" s="55">
        <v>2.59</v>
      </c>
      <c r="G89" s="55">
        <v>0.16</v>
      </c>
      <c r="H89" s="55">
        <v>0</v>
      </c>
      <c r="I89" s="55">
        <v>4.7000000000000028</v>
      </c>
      <c r="J89" s="60">
        <v>2.480000000000004</v>
      </c>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row>
    <row r="90" spans="1:53" s="2" customFormat="1" ht="20.100000000000001" customHeight="1">
      <c r="B90" s="89">
        <v>80</v>
      </c>
      <c r="C90" s="135" t="s">
        <v>156</v>
      </c>
      <c r="D90" s="136">
        <v>169322.47076200001</v>
      </c>
      <c r="E90" s="137">
        <v>92.4</v>
      </c>
      <c r="F90" s="138">
        <v>0</v>
      </c>
      <c r="G90" s="138">
        <v>0</v>
      </c>
      <c r="H90" s="137">
        <v>0.01</v>
      </c>
      <c r="I90" s="137">
        <v>7.5899999999999892</v>
      </c>
      <c r="J90" s="144">
        <v>6.75</v>
      </c>
    </row>
    <row r="91" spans="1:53" s="22" customFormat="1" ht="20.100000000000001" customHeight="1">
      <c r="A91" s="2"/>
      <c r="B91" s="23">
        <v>81</v>
      </c>
      <c r="C91" s="24" t="s">
        <v>197</v>
      </c>
      <c r="D91" s="119">
        <v>4405.6687499999998</v>
      </c>
      <c r="E91" s="55">
        <v>91.94</v>
      </c>
      <c r="F91" s="55">
        <v>0</v>
      </c>
      <c r="G91" s="55">
        <v>0</v>
      </c>
      <c r="H91" s="55">
        <v>1.5</v>
      </c>
      <c r="I91" s="55">
        <v>6.5600000000000023</v>
      </c>
      <c r="J91" s="60">
        <v>7.9299999999999926</v>
      </c>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row>
    <row r="92" spans="1:53" s="2" customFormat="1" ht="20.100000000000001" customHeight="1">
      <c r="B92" s="134">
        <v>82</v>
      </c>
      <c r="C92" s="135" t="s">
        <v>233</v>
      </c>
      <c r="D92" s="136">
        <v>32302.688922000001</v>
      </c>
      <c r="E92" s="137">
        <v>91.74</v>
      </c>
      <c r="F92" s="138">
        <v>0</v>
      </c>
      <c r="G92" s="138">
        <v>4</v>
      </c>
      <c r="H92" s="137">
        <v>0.57999999999999996</v>
      </c>
      <c r="I92" s="137">
        <v>3.6800000000000068</v>
      </c>
      <c r="J92" s="144">
        <v>3.3100000000000023</v>
      </c>
    </row>
    <row r="93" spans="1:53" s="22" customFormat="1" ht="20.100000000000001" customHeight="1">
      <c r="A93" s="2"/>
      <c r="B93" s="23">
        <v>83</v>
      </c>
      <c r="C93" s="24" t="s">
        <v>246</v>
      </c>
      <c r="D93" s="119">
        <v>22641.284944999999</v>
      </c>
      <c r="E93" s="55">
        <v>91.58</v>
      </c>
      <c r="F93" s="55">
        <v>0</v>
      </c>
      <c r="G93" s="55">
        <v>5.12</v>
      </c>
      <c r="H93" s="55">
        <v>0</v>
      </c>
      <c r="I93" s="55">
        <v>3.2999999999999972</v>
      </c>
      <c r="J93" s="60">
        <v>10.11</v>
      </c>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row>
    <row r="94" spans="1:53" s="2" customFormat="1" ht="20.100000000000001" customHeight="1">
      <c r="B94" s="89">
        <v>84</v>
      </c>
      <c r="C94" s="135" t="s">
        <v>126</v>
      </c>
      <c r="D94" s="136">
        <v>16151.386382999999</v>
      </c>
      <c r="E94" s="137">
        <v>90.47</v>
      </c>
      <c r="F94" s="138">
        <v>0</v>
      </c>
      <c r="G94" s="138">
        <v>1.21</v>
      </c>
      <c r="H94" s="137">
        <v>0</v>
      </c>
      <c r="I94" s="137">
        <v>8.3200000000000074</v>
      </c>
      <c r="J94" s="144">
        <v>3.210000000000008</v>
      </c>
    </row>
    <row r="95" spans="1:53" s="22" customFormat="1" ht="20.100000000000001" customHeight="1">
      <c r="A95" s="2"/>
      <c r="B95" s="23">
        <v>85</v>
      </c>
      <c r="C95" s="24" t="s">
        <v>141</v>
      </c>
      <c r="D95" s="119">
        <v>56206.810591000001</v>
      </c>
      <c r="E95" s="55">
        <v>88.99</v>
      </c>
      <c r="F95" s="55">
        <v>7.41</v>
      </c>
      <c r="G95" s="55">
        <v>0</v>
      </c>
      <c r="H95" s="55">
        <v>0.1</v>
      </c>
      <c r="I95" s="55">
        <v>3.5000000000000142</v>
      </c>
      <c r="J95" s="60">
        <v>3.5</v>
      </c>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row>
    <row r="96" spans="1:53" s="2" customFormat="1" ht="20.100000000000001" customHeight="1">
      <c r="B96" s="89">
        <v>86</v>
      </c>
      <c r="C96" s="135" t="s">
        <v>258</v>
      </c>
      <c r="D96" s="136">
        <v>18681.341928999998</v>
      </c>
      <c r="E96" s="137">
        <v>88.18</v>
      </c>
      <c r="F96" s="138">
        <v>0</v>
      </c>
      <c r="G96" s="138">
        <v>6.08</v>
      </c>
      <c r="H96" s="137">
        <v>0.26</v>
      </c>
      <c r="I96" s="137">
        <v>5.4799999999999898</v>
      </c>
      <c r="J96" s="144">
        <v>3.5900000000000034</v>
      </c>
    </row>
    <row r="97" spans="1:53" s="22" customFormat="1" ht="20.100000000000001" customHeight="1">
      <c r="A97" s="2"/>
      <c r="B97" s="23">
        <v>87</v>
      </c>
      <c r="C97" s="24" t="s">
        <v>232</v>
      </c>
      <c r="D97" s="119">
        <v>49015.753199999999</v>
      </c>
      <c r="E97" s="55">
        <v>87.74</v>
      </c>
      <c r="F97" s="55">
        <v>1.5699999999999998</v>
      </c>
      <c r="G97" s="55">
        <v>0</v>
      </c>
      <c r="H97" s="55">
        <v>0.02</v>
      </c>
      <c r="I97" s="55">
        <v>10.670000000000016</v>
      </c>
      <c r="J97" s="55">
        <v>3.6252420027130938</v>
      </c>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row>
    <row r="98" spans="1:53" s="2" customFormat="1" ht="20.100000000000001" customHeight="1">
      <c r="B98" s="89">
        <v>88</v>
      </c>
      <c r="C98" s="135" t="s">
        <v>173</v>
      </c>
      <c r="D98" s="136">
        <v>8279.8802840000008</v>
      </c>
      <c r="E98" s="137">
        <v>87.61</v>
      </c>
      <c r="F98" s="138">
        <v>0</v>
      </c>
      <c r="G98" s="138">
        <v>1.56</v>
      </c>
      <c r="H98" s="137">
        <v>0.3</v>
      </c>
      <c r="I98" s="137">
        <v>10.530000000000001</v>
      </c>
      <c r="J98" s="144">
        <v>0.78</v>
      </c>
    </row>
    <row r="99" spans="1:53" s="22" customFormat="1" ht="20.100000000000001" customHeight="1">
      <c r="A99" s="2"/>
      <c r="B99" s="23">
        <v>89</v>
      </c>
      <c r="C99" s="24" t="s">
        <v>240</v>
      </c>
      <c r="D99" s="119">
        <v>41299.094627999999</v>
      </c>
      <c r="E99" s="55">
        <v>87.08</v>
      </c>
      <c r="F99" s="55">
        <v>0</v>
      </c>
      <c r="G99" s="55">
        <v>9.73</v>
      </c>
      <c r="H99" s="55">
        <v>0</v>
      </c>
      <c r="I99" s="55">
        <v>3.1899999999999977</v>
      </c>
      <c r="J99" s="60">
        <v>3.8700000000000045</v>
      </c>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row>
    <row r="100" spans="1:53" s="2" customFormat="1" ht="20.100000000000001" customHeight="1">
      <c r="B100" s="89">
        <v>90</v>
      </c>
      <c r="C100" s="135" t="s">
        <v>255</v>
      </c>
      <c r="D100" s="136">
        <v>21082.477481999998</v>
      </c>
      <c r="E100" s="137">
        <v>87.070000000000007</v>
      </c>
      <c r="F100" s="138">
        <v>5.67</v>
      </c>
      <c r="G100" s="138">
        <v>2.44</v>
      </c>
      <c r="H100" s="137">
        <v>1.02</v>
      </c>
      <c r="I100" s="137">
        <v>3.7999999999999972</v>
      </c>
      <c r="J100" s="144">
        <v>3.0500000000000114</v>
      </c>
    </row>
    <row r="101" spans="1:53" s="22" customFormat="1" ht="20.100000000000001" customHeight="1">
      <c r="A101" s="2"/>
      <c r="B101" s="23">
        <v>91</v>
      </c>
      <c r="C101" s="24" t="s">
        <v>161</v>
      </c>
      <c r="D101" s="119">
        <v>181412.34493200001</v>
      </c>
      <c r="E101" s="55">
        <v>87.02</v>
      </c>
      <c r="F101" s="55">
        <v>8.6499999999999986</v>
      </c>
      <c r="G101" s="55">
        <v>0</v>
      </c>
      <c r="H101" s="55">
        <v>0.47000000000000003</v>
      </c>
      <c r="I101" s="55">
        <v>3.8600000000000136</v>
      </c>
      <c r="J101" s="60">
        <v>2.5467081859522409</v>
      </c>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row>
    <row r="102" spans="1:53" s="2" customFormat="1" ht="20.100000000000001" customHeight="1">
      <c r="B102" s="141">
        <v>92</v>
      </c>
      <c r="C102" s="140" t="s">
        <v>256</v>
      </c>
      <c r="D102" s="143">
        <v>40432.187328</v>
      </c>
      <c r="E102" s="139">
        <v>83.850000000000009</v>
      </c>
      <c r="F102" s="139">
        <v>4.97</v>
      </c>
      <c r="G102" s="139">
        <v>0</v>
      </c>
      <c r="H102" s="139">
        <v>1.79</v>
      </c>
      <c r="I102" s="137">
        <v>9.3899999999999864</v>
      </c>
      <c r="J102" s="144">
        <v>2.676945064512438</v>
      </c>
    </row>
    <row r="103" spans="1:53" s="22" customFormat="1" ht="20.100000000000001" customHeight="1">
      <c r="A103" s="2"/>
      <c r="B103" s="23">
        <v>93</v>
      </c>
      <c r="C103" s="24" t="s">
        <v>245</v>
      </c>
      <c r="D103" s="119">
        <v>22681.719746999999</v>
      </c>
      <c r="E103" s="55">
        <v>82.41</v>
      </c>
      <c r="F103" s="55">
        <v>5.36</v>
      </c>
      <c r="G103" s="55">
        <v>0</v>
      </c>
      <c r="H103" s="55">
        <v>0.72</v>
      </c>
      <c r="I103" s="55">
        <v>11.510000000000005</v>
      </c>
      <c r="J103" s="60">
        <v>11.129999999999995</v>
      </c>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row>
    <row r="104" spans="1:53" s="2" customFormat="1" ht="20.100000000000001" customHeight="1">
      <c r="B104" s="141">
        <v>94</v>
      </c>
      <c r="C104" s="140" t="s">
        <v>234</v>
      </c>
      <c r="D104" s="143">
        <v>36305.496574999997</v>
      </c>
      <c r="E104" s="139">
        <v>81.14</v>
      </c>
      <c r="F104" s="139">
        <v>0</v>
      </c>
      <c r="G104" s="139">
        <v>0</v>
      </c>
      <c r="H104" s="139">
        <v>0.88</v>
      </c>
      <c r="I104" s="137">
        <v>17.980000000000004</v>
      </c>
      <c r="J104" s="144">
        <v>6.5799999999999983</v>
      </c>
    </row>
    <row r="105" spans="1:53" s="22" customFormat="1" ht="20.100000000000001" customHeight="1">
      <c r="A105" s="2"/>
      <c r="B105" s="23">
        <v>95</v>
      </c>
      <c r="C105" s="24" t="s">
        <v>244</v>
      </c>
      <c r="D105" s="119">
        <v>19753.778896</v>
      </c>
      <c r="E105" s="55">
        <v>80.64</v>
      </c>
      <c r="F105" s="55">
        <v>0</v>
      </c>
      <c r="G105" s="55">
        <v>17</v>
      </c>
      <c r="H105" s="55">
        <v>0.27</v>
      </c>
      <c r="I105" s="55">
        <v>2.0900000000000034</v>
      </c>
      <c r="J105" s="60">
        <v>7.8743966189502146</v>
      </c>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row>
    <row r="106" spans="1:53" s="2" customFormat="1" ht="20.100000000000001" customHeight="1">
      <c r="B106" s="141">
        <v>96</v>
      </c>
      <c r="C106" s="140" t="s">
        <v>243</v>
      </c>
      <c r="D106" s="143">
        <v>103889.171538</v>
      </c>
      <c r="E106" s="139">
        <v>80.47999999999999</v>
      </c>
      <c r="F106" s="139">
        <v>14.92</v>
      </c>
      <c r="G106" s="139">
        <v>0.52</v>
      </c>
      <c r="H106" s="139">
        <v>0.08</v>
      </c>
      <c r="I106" s="137">
        <v>4.0000000000000142</v>
      </c>
      <c r="J106" s="144">
        <v>3.1603435287134545</v>
      </c>
    </row>
    <row r="107" spans="1:53" s="22" customFormat="1" ht="20.100000000000001" customHeight="1">
      <c r="A107" s="2"/>
      <c r="B107" s="23">
        <v>97</v>
      </c>
      <c r="C107" s="24" t="s">
        <v>158</v>
      </c>
      <c r="D107" s="119">
        <v>9957.4713680000004</v>
      </c>
      <c r="E107" s="55">
        <v>78.209999999999994</v>
      </c>
      <c r="F107" s="55">
        <v>0</v>
      </c>
      <c r="G107" s="55">
        <v>8.76</v>
      </c>
      <c r="H107" s="55">
        <v>6.19</v>
      </c>
      <c r="I107" s="55">
        <v>6.8400000000000034</v>
      </c>
      <c r="J107" s="60">
        <v>6.41</v>
      </c>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row>
    <row r="108" spans="1:53" s="2" customFormat="1" ht="20.100000000000001" customHeight="1">
      <c r="B108" s="141">
        <v>98</v>
      </c>
      <c r="C108" s="140" t="s">
        <v>120</v>
      </c>
      <c r="D108" s="143">
        <v>20737.287209999999</v>
      </c>
      <c r="E108" s="139">
        <v>77.61</v>
      </c>
      <c r="F108" s="139">
        <v>12.790000000000001</v>
      </c>
      <c r="G108" s="139">
        <v>5.42</v>
      </c>
      <c r="H108" s="139">
        <v>0.78</v>
      </c>
      <c r="I108" s="137">
        <v>3.3999999999999915</v>
      </c>
      <c r="J108" s="144">
        <v>3.587311334458974</v>
      </c>
    </row>
    <row r="109" spans="1:53" s="22" customFormat="1" ht="20.100000000000001" customHeight="1">
      <c r="A109" s="2"/>
      <c r="B109" s="23">
        <v>99</v>
      </c>
      <c r="C109" s="24" t="s">
        <v>473</v>
      </c>
      <c r="D109" s="119">
        <v>95188.119361000005</v>
      </c>
      <c r="E109" s="55">
        <v>77.599999999999994</v>
      </c>
      <c r="F109" s="55">
        <v>0</v>
      </c>
      <c r="G109" s="55">
        <v>20.37</v>
      </c>
      <c r="H109" s="55">
        <v>0.05</v>
      </c>
      <c r="I109" s="55">
        <v>1.980000000000004</v>
      </c>
      <c r="J109" s="60">
        <v>5.3499999999999943</v>
      </c>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row>
    <row r="110" spans="1:53" s="2" customFormat="1" ht="20.100000000000001" customHeight="1">
      <c r="B110" s="141">
        <v>100</v>
      </c>
      <c r="C110" s="140" t="s">
        <v>166</v>
      </c>
      <c r="D110" s="143">
        <v>52251.341725999999</v>
      </c>
      <c r="E110" s="139">
        <v>77.36</v>
      </c>
      <c r="F110" s="139">
        <v>19.739999999999998</v>
      </c>
      <c r="G110" s="139">
        <v>0.01</v>
      </c>
      <c r="H110" s="139">
        <v>0.42</v>
      </c>
      <c r="I110" s="137">
        <v>2.4699999999999989</v>
      </c>
      <c r="J110" s="144">
        <v>0.98</v>
      </c>
    </row>
    <row r="111" spans="1:53" s="22" customFormat="1" ht="20.100000000000001" customHeight="1">
      <c r="A111" s="2"/>
      <c r="B111" s="23">
        <v>101</v>
      </c>
      <c r="C111" s="24" t="s">
        <v>248</v>
      </c>
      <c r="D111" s="119">
        <v>41316.174125999998</v>
      </c>
      <c r="E111" s="55">
        <v>76.709999999999994</v>
      </c>
      <c r="F111" s="55">
        <v>9.19</v>
      </c>
      <c r="G111" s="55">
        <v>8.56</v>
      </c>
      <c r="H111" s="55">
        <v>0.12</v>
      </c>
      <c r="I111" s="55">
        <v>5.4200000000000017</v>
      </c>
      <c r="J111" s="60">
        <v>1.7399999999999949</v>
      </c>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row>
    <row r="112" spans="1:53" s="2" customFormat="1" ht="20.100000000000001" customHeight="1">
      <c r="B112" s="141">
        <v>102</v>
      </c>
      <c r="C112" s="142" t="s">
        <v>296</v>
      </c>
      <c r="D112" s="143">
        <v>105179.048039</v>
      </c>
      <c r="E112" s="139">
        <v>76.599999999999994</v>
      </c>
      <c r="F112" s="139">
        <v>2.13</v>
      </c>
      <c r="G112" s="139">
        <v>14.860000000000001</v>
      </c>
      <c r="H112" s="139">
        <v>1.41</v>
      </c>
      <c r="I112" s="137">
        <v>5.0000000000000142</v>
      </c>
      <c r="J112" s="139">
        <v>2.8949137348661793</v>
      </c>
    </row>
    <row r="113" spans="1:53" s="22" customFormat="1" ht="20.100000000000001" customHeight="1">
      <c r="A113" s="2"/>
      <c r="B113" s="23">
        <v>103</v>
      </c>
      <c r="C113" s="24" t="s">
        <v>230</v>
      </c>
      <c r="D113" s="119">
        <v>10950.105763</v>
      </c>
      <c r="E113" s="55">
        <v>70.209999999999994</v>
      </c>
      <c r="F113" s="55">
        <v>19.37</v>
      </c>
      <c r="G113" s="55">
        <v>5.0999999999999996</v>
      </c>
      <c r="H113" s="55">
        <v>0</v>
      </c>
      <c r="I113" s="55">
        <v>5.3200000000000074</v>
      </c>
      <c r="J113" s="60">
        <v>5.2800000000000011</v>
      </c>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row>
    <row r="114" spans="1:53" s="2" customFormat="1" ht="20.100000000000001" customHeight="1">
      <c r="B114" s="141">
        <v>104</v>
      </c>
      <c r="C114" s="135" t="s">
        <v>167</v>
      </c>
      <c r="D114" s="136">
        <v>18400.7068</v>
      </c>
      <c r="E114" s="137">
        <v>70.16</v>
      </c>
      <c r="F114" s="138">
        <v>7.32</v>
      </c>
      <c r="G114" s="138">
        <v>19</v>
      </c>
      <c r="H114" s="137">
        <v>0.79</v>
      </c>
      <c r="I114" s="137">
        <v>2.730000000000004</v>
      </c>
      <c r="J114" s="139">
        <v>2.5953482610906491</v>
      </c>
    </row>
    <row r="115" spans="1:53" s="22" customFormat="1" ht="20.100000000000001" customHeight="1">
      <c r="A115" s="2"/>
      <c r="B115" s="23">
        <v>105</v>
      </c>
      <c r="C115" s="24" t="s">
        <v>144</v>
      </c>
      <c r="D115" s="119">
        <v>65705.327489999996</v>
      </c>
      <c r="E115" s="55">
        <v>69.099999999999994</v>
      </c>
      <c r="F115" s="55">
        <v>0</v>
      </c>
      <c r="G115" s="55">
        <v>18.93</v>
      </c>
      <c r="H115" s="55">
        <v>2.73</v>
      </c>
      <c r="I115" s="55">
        <v>9.2399999999999949</v>
      </c>
      <c r="J115" s="60">
        <v>3.2228543986820739</v>
      </c>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row>
    <row r="116" spans="1:53" s="2" customFormat="1" ht="20.100000000000001" customHeight="1">
      <c r="B116" s="134">
        <v>106</v>
      </c>
      <c r="C116" s="135" t="s">
        <v>241</v>
      </c>
      <c r="D116" s="136">
        <v>12971.441975</v>
      </c>
      <c r="E116" s="137">
        <v>67.260000000000005</v>
      </c>
      <c r="F116" s="138">
        <v>19.2</v>
      </c>
      <c r="G116" s="138">
        <v>0.92</v>
      </c>
      <c r="H116" s="137">
        <v>0.27</v>
      </c>
      <c r="I116" s="137">
        <v>12.349999999999994</v>
      </c>
      <c r="J116" s="139">
        <v>12.719999999999999</v>
      </c>
    </row>
    <row r="117" spans="1:53" s="22" customFormat="1" ht="20.100000000000001" customHeight="1">
      <c r="A117" s="2"/>
      <c r="B117" s="23">
        <v>107</v>
      </c>
      <c r="C117" s="24" t="s">
        <v>182</v>
      </c>
      <c r="D117" s="119">
        <v>45730.679193999997</v>
      </c>
      <c r="E117" s="55">
        <v>66.36</v>
      </c>
      <c r="F117" s="55">
        <v>20.41</v>
      </c>
      <c r="G117" s="55">
        <v>0</v>
      </c>
      <c r="H117" s="55">
        <v>0.44999999999999996</v>
      </c>
      <c r="I117" s="55">
        <v>12.780000000000001</v>
      </c>
      <c r="J117" s="60">
        <v>3.164860302293846</v>
      </c>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row>
    <row r="118" spans="1:53" s="2" customFormat="1" ht="20.100000000000001" customHeight="1">
      <c r="B118" s="134">
        <v>108</v>
      </c>
      <c r="C118" s="135" t="s">
        <v>335</v>
      </c>
      <c r="D118" s="136">
        <v>5384.98632</v>
      </c>
      <c r="E118" s="137">
        <v>60.22</v>
      </c>
      <c r="F118" s="138">
        <v>29.69</v>
      </c>
      <c r="G118" s="138">
        <v>0</v>
      </c>
      <c r="H118" s="137">
        <v>1.08</v>
      </c>
      <c r="I118" s="137">
        <v>9.0100000000000051</v>
      </c>
      <c r="J118" s="139">
        <v>5.2409235947322088</v>
      </c>
    </row>
    <row r="119" spans="1:53" s="2" customFormat="1" ht="20.100000000000001" customHeight="1">
      <c r="B119" s="23">
        <v>109</v>
      </c>
      <c r="C119" s="24" t="s">
        <v>171</v>
      </c>
      <c r="D119" s="119">
        <v>4941.7718779999996</v>
      </c>
      <c r="E119" s="55">
        <v>47.79</v>
      </c>
      <c r="F119" s="55">
        <v>0</v>
      </c>
      <c r="G119" s="55">
        <v>47</v>
      </c>
      <c r="H119" s="55">
        <v>0.05</v>
      </c>
      <c r="I119" s="55">
        <v>5.1600000000000108</v>
      </c>
      <c r="J119" s="60">
        <v>1.789999999999992</v>
      </c>
    </row>
    <row r="120" spans="1:53" s="2" customFormat="1" ht="20.100000000000001" customHeight="1">
      <c r="B120" s="141">
        <v>110</v>
      </c>
      <c r="C120" s="140" t="s">
        <v>143</v>
      </c>
      <c r="D120" s="143">
        <v>26865.771395</v>
      </c>
      <c r="E120" s="139">
        <v>38.33</v>
      </c>
      <c r="F120" s="139">
        <v>1.96</v>
      </c>
      <c r="G120" s="139">
        <v>44.230000000000004</v>
      </c>
      <c r="H120" s="139">
        <v>0.25</v>
      </c>
      <c r="I120" s="139">
        <v>15.22999999999999</v>
      </c>
      <c r="J120" s="139">
        <v>3.1201863241181655</v>
      </c>
    </row>
    <row r="121" spans="1:53" s="2" customFormat="1" ht="20.100000000000001" customHeight="1">
      <c r="B121" s="23">
        <v>111</v>
      </c>
      <c r="C121" s="24" t="s">
        <v>139</v>
      </c>
      <c r="D121" s="119">
        <v>8790.7616890000008</v>
      </c>
      <c r="E121" s="55">
        <v>24.04</v>
      </c>
      <c r="F121" s="55">
        <v>0</v>
      </c>
      <c r="G121" s="55">
        <v>74.13</v>
      </c>
      <c r="H121" s="55">
        <v>0</v>
      </c>
      <c r="I121" s="55">
        <v>1.8300000000000125</v>
      </c>
      <c r="J121" s="60">
        <v>3.6599999999999966</v>
      </c>
    </row>
    <row r="122" spans="1:53" s="2" customFormat="1" ht="20.100000000000001" customHeight="1">
      <c r="B122" s="134">
        <v>112</v>
      </c>
      <c r="C122" s="142" t="s">
        <v>355</v>
      </c>
      <c r="D122" s="143">
        <v>20275</v>
      </c>
      <c r="E122" s="139">
        <v>15.26</v>
      </c>
      <c r="F122" s="139">
        <v>0</v>
      </c>
      <c r="G122" s="139">
        <v>0</v>
      </c>
      <c r="H122" s="139">
        <v>64.56</v>
      </c>
      <c r="I122" s="139">
        <v>20.179999999999993</v>
      </c>
      <c r="J122" s="144" t="s">
        <v>49</v>
      </c>
    </row>
    <row r="123" spans="1:53" s="2" customFormat="1" ht="20.100000000000001" customHeight="1">
      <c r="B123" s="23">
        <v>113</v>
      </c>
      <c r="C123" s="24" t="s">
        <v>358</v>
      </c>
      <c r="D123" s="119">
        <v>18288.471051</v>
      </c>
      <c r="E123" s="55">
        <v>6.78</v>
      </c>
      <c r="F123" s="55">
        <v>81.52</v>
      </c>
      <c r="G123" s="55">
        <v>6.12</v>
      </c>
      <c r="H123" s="55">
        <v>0</v>
      </c>
      <c r="I123" s="55">
        <v>5.5799999999999983</v>
      </c>
      <c r="J123" s="60">
        <v>1.81</v>
      </c>
    </row>
    <row r="124" spans="1:53" s="2" customFormat="1" ht="20.100000000000001" customHeight="1">
      <c r="B124" s="134">
        <v>114</v>
      </c>
      <c r="C124" s="135" t="s">
        <v>201</v>
      </c>
      <c r="D124" s="136">
        <v>5313.2607280000002</v>
      </c>
      <c r="E124" s="137">
        <v>3.67</v>
      </c>
      <c r="F124" s="138">
        <v>59.69</v>
      </c>
      <c r="G124" s="138">
        <v>33.82</v>
      </c>
      <c r="H124" s="137">
        <v>0</v>
      </c>
      <c r="I124" s="137">
        <v>2.8199999999999932</v>
      </c>
      <c r="J124" s="139">
        <v>0.53000000000000114</v>
      </c>
    </row>
    <row r="125" spans="1:53" ht="20.100000000000001" customHeight="1">
      <c r="B125" s="329" t="s">
        <v>259</v>
      </c>
      <c r="C125" s="330"/>
      <c r="D125" s="121">
        <f>SUM(D61:D124)</f>
        <v>6007357.3691170011</v>
      </c>
      <c r="E125" s="59">
        <v>92.22</v>
      </c>
      <c r="F125" s="59">
        <v>1.6692658870170027</v>
      </c>
      <c r="G125" s="59">
        <v>1.5621954554239026</v>
      </c>
      <c r="H125" s="59">
        <v>0.3918115572716192</v>
      </c>
      <c r="I125" s="59">
        <v>4.1588691046251691</v>
      </c>
      <c r="J125" s="59"/>
      <c r="K125" s="54"/>
      <c r="L125" s="54"/>
      <c r="M125" s="54"/>
      <c r="N125" s="54"/>
      <c r="O125" s="54"/>
    </row>
    <row r="126" spans="1:53" s="2" customFormat="1" ht="20.100000000000001" customHeight="1">
      <c r="B126" s="23">
        <v>115</v>
      </c>
      <c r="C126" s="24" t="s">
        <v>203</v>
      </c>
      <c r="D126" s="117">
        <v>220310.03432800001</v>
      </c>
      <c r="E126" s="55">
        <v>94.56</v>
      </c>
      <c r="F126" s="55">
        <v>0</v>
      </c>
      <c r="G126" s="56">
        <v>2.2799999999999998</v>
      </c>
      <c r="H126" s="55">
        <v>0</v>
      </c>
      <c r="I126" s="55">
        <v>3.1599999999999966</v>
      </c>
      <c r="J126" s="60">
        <v>2.82</v>
      </c>
    </row>
    <row r="127" spans="1:53" s="22" customFormat="1" ht="20.100000000000001" customHeight="1">
      <c r="A127" s="2"/>
      <c r="B127" s="89">
        <v>116</v>
      </c>
      <c r="C127" s="90" t="s">
        <v>191</v>
      </c>
      <c r="D127" s="116">
        <v>240692.925499</v>
      </c>
      <c r="E127" s="91">
        <v>92.13</v>
      </c>
      <c r="F127" s="62">
        <v>0</v>
      </c>
      <c r="G127" s="62">
        <v>1.33</v>
      </c>
      <c r="H127" s="91">
        <v>0.01</v>
      </c>
      <c r="I127" s="91">
        <v>6.5300000000000011</v>
      </c>
      <c r="J127" s="57">
        <v>5.24</v>
      </c>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row>
    <row r="128" spans="1:53" s="2" customFormat="1" ht="20.100000000000001" customHeight="1">
      <c r="B128" s="23">
        <v>117</v>
      </c>
      <c r="C128" s="24" t="s">
        <v>294</v>
      </c>
      <c r="D128" s="117">
        <v>454850.794452</v>
      </c>
      <c r="E128" s="55">
        <v>78.83</v>
      </c>
      <c r="F128" s="55">
        <v>0</v>
      </c>
      <c r="G128" s="56">
        <v>19.100000000000001</v>
      </c>
      <c r="H128" s="55">
        <v>0.1</v>
      </c>
      <c r="I128" s="55">
        <v>1.9699999999999989</v>
      </c>
      <c r="J128" s="60">
        <v>1.6700000000000017</v>
      </c>
    </row>
    <row r="129" spans="1:53" s="2" customFormat="1" ht="20.100000000000001" customHeight="1">
      <c r="B129" s="134">
        <v>118</v>
      </c>
      <c r="C129" s="135" t="s">
        <v>184</v>
      </c>
      <c r="D129" s="136">
        <v>247038.38180999999</v>
      </c>
      <c r="E129" s="137">
        <v>43.62</v>
      </c>
      <c r="F129" s="138">
        <v>27.55</v>
      </c>
      <c r="G129" s="138">
        <v>19.100000000000001</v>
      </c>
      <c r="H129" s="137">
        <v>0.2</v>
      </c>
      <c r="I129" s="137">
        <v>9.5299999999999869</v>
      </c>
      <c r="J129" s="139">
        <v>2.4000000000000057</v>
      </c>
    </row>
    <row r="130" spans="1:53" s="2" customFormat="1" ht="20.100000000000001" customHeight="1">
      <c r="B130" s="87">
        <v>119</v>
      </c>
      <c r="C130" s="24" t="s">
        <v>336</v>
      </c>
      <c r="D130" s="119">
        <v>741254.78068500001</v>
      </c>
      <c r="E130" s="55">
        <v>10.32</v>
      </c>
      <c r="F130" s="55">
        <v>0</v>
      </c>
      <c r="G130" s="55">
        <v>87.92</v>
      </c>
      <c r="H130" s="55">
        <v>0.01</v>
      </c>
      <c r="I130" s="55">
        <v>1.7499999999999858</v>
      </c>
      <c r="J130" s="60">
        <v>1.61</v>
      </c>
    </row>
    <row r="131" spans="1:53" s="2" customFormat="1" ht="20.100000000000001" customHeight="1">
      <c r="B131" s="327" t="s">
        <v>349</v>
      </c>
      <c r="C131" s="328"/>
      <c r="D131" s="121">
        <f>SUM(D126:D130)</f>
        <v>1904146.916774</v>
      </c>
      <c r="E131" s="59">
        <v>51.09</v>
      </c>
      <c r="F131" s="59">
        <v>3.5742554100794113</v>
      </c>
      <c r="G131" s="59">
        <v>41.698269894073889</v>
      </c>
      <c r="H131" s="59">
        <v>5.4991677347272734E-2</v>
      </c>
      <c r="I131" s="59">
        <v>3.5792575467076406</v>
      </c>
      <c r="J131" s="59"/>
      <c r="K131" s="54"/>
      <c r="L131" s="54"/>
      <c r="M131" s="54"/>
      <c r="N131" s="54"/>
      <c r="O131" s="54"/>
    </row>
    <row r="132" spans="1:53" ht="20.100000000000001" customHeight="1">
      <c r="B132" s="327" t="s">
        <v>261</v>
      </c>
      <c r="C132" s="328"/>
      <c r="D132" s="121">
        <f>D37+D48+D58+D60+D125+D131</f>
        <v>36754777.986291997</v>
      </c>
      <c r="E132" s="59">
        <v>28.4</v>
      </c>
      <c r="F132" s="59">
        <v>15.311600022351229</v>
      </c>
      <c r="G132" s="59">
        <v>54.012986916229686</v>
      </c>
      <c r="H132" s="59">
        <v>0.21307171261915522</v>
      </c>
      <c r="I132" s="59">
        <v>2.0582845315365201</v>
      </c>
      <c r="J132" s="59"/>
      <c r="K132" s="54"/>
      <c r="L132" s="54"/>
      <c r="M132" s="54"/>
      <c r="N132" s="54"/>
      <c r="O132" s="54"/>
    </row>
    <row r="133" spans="1:53" s="15" customFormat="1" ht="19.5" customHeight="1">
      <c r="A133" s="30"/>
      <c r="B133" s="16"/>
      <c r="C133" s="331" t="s">
        <v>262</v>
      </c>
      <c r="D133" s="332"/>
      <c r="E133" s="332"/>
      <c r="F133" s="332"/>
      <c r="G133" s="332"/>
      <c r="H133" s="332"/>
      <c r="I133" s="333"/>
      <c r="J133" s="17">
        <f>SUM(J7:J10)</f>
        <v>9.6285841629055593</v>
      </c>
      <c r="K133" s="30"/>
      <c r="L133" s="30"/>
      <c r="M133" s="30"/>
      <c r="N133" s="30"/>
      <c r="O133" s="30"/>
      <c r="P133" s="30"/>
      <c r="Q133" s="30"/>
      <c r="R133" s="30"/>
      <c r="S133" s="30"/>
      <c r="T133" s="30"/>
      <c r="U133" s="30"/>
      <c r="V133" s="30"/>
      <c r="W133" s="30"/>
      <c r="X133" s="30"/>
      <c r="Y133" s="30"/>
      <c r="Z133" s="30"/>
      <c r="AA133" s="30"/>
      <c r="AB133" s="30"/>
      <c r="AC133" s="30"/>
      <c r="AD133" s="30"/>
      <c r="AE133" s="30"/>
      <c r="AF133" s="30"/>
      <c r="AG133" s="30"/>
      <c r="AH133" s="30"/>
      <c r="AI133" s="30"/>
      <c r="AJ133" s="30"/>
      <c r="AK133" s="30"/>
      <c r="AL133" s="30"/>
      <c r="AM133" s="30"/>
      <c r="AN133" s="30"/>
      <c r="AO133" s="30"/>
      <c r="AP133" s="30"/>
      <c r="AQ133" s="30"/>
      <c r="AR133" s="30"/>
      <c r="AS133" s="30"/>
      <c r="AT133" s="30"/>
      <c r="AU133" s="30"/>
      <c r="AV133" s="30"/>
      <c r="AW133" s="30"/>
      <c r="AX133" s="30"/>
      <c r="AY133" s="30"/>
      <c r="AZ133" s="30"/>
      <c r="BA133" s="30"/>
    </row>
    <row r="134" spans="1:53" s="15" customFormat="1" ht="50.25" customHeight="1" thickBot="1">
      <c r="A134" s="30"/>
      <c r="B134" s="18"/>
      <c r="C134" s="301" t="s">
        <v>263</v>
      </c>
      <c r="D134" s="302"/>
      <c r="E134" s="302"/>
      <c r="F134" s="302"/>
      <c r="G134" s="302"/>
      <c r="H134" s="302"/>
      <c r="I134" s="303"/>
      <c r="J134" s="19"/>
      <c r="K134" s="30"/>
      <c r="L134" s="30"/>
      <c r="M134" s="30"/>
      <c r="N134" s="30"/>
      <c r="O134" s="30"/>
      <c r="P134" s="30"/>
      <c r="Q134" s="30"/>
      <c r="R134" s="30"/>
      <c r="S134" s="30"/>
      <c r="T134" s="30"/>
      <c r="U134" s="30"/>
      <c r="V134" s="30"/>
      <c r="W134" s="30"/>
      <c r="X134" s="30"/>
      <c r="Y134" s="30"/>
      <c r="Z134" s="30"/>
      <c r="AA134" s="30"/>
      <c r="AB134" s="30"/>
      <c r="AC134" s="30"/>
      <c r="AD134" s="30"/>
      <c r="AE134" s="30"/>
      <c r="AF134" s="30"/>
      <c r="AG134" s="30"/>
      <c r="AH134" s="30"/>
      <c r="AI134" s="30"/>
      <c r="AJ134" s="30"/>
      <c r="AK134" s="30"/>
      <c r="AL134" s="30"/>
      <c r="AM134" s="30"/>
      <c r="AN134" s="30"/>
      <c r="AO134" s="30"/>
      <c r="AP134" s="30"/>
      <c r="AQ134" s="30"/>
      <c r="AR134" s="30"/>
      <c r="AS134" s="30"/>
      <c r="AT134" s="30"/>
      <c r="AU134" s="30"/>
      <c r="AV134" s="30"/>
      <c r="AW134" s="30"/>
      <c r="AX134" s="30"/>
      <c r="AY134" s="30"/>
      <c r="AZ134" s="30"/>
      <c r="BA134" s="30"/>
    </row>
  </sheetData>
  <sortState ref="B127:J131">
    <sortCondition descending="1" ref="E127:E131"/>
  </sortState>
  <mergeCells count="19">
    <mergeCell ref="B131:C131"/>
    <mergeCell ref="B37:C37"/>
    <mergeCell ref="B3:B6"/>
    <mergeCell ref="C134:I134"/>
    <mergeCell ref="B2:J2"/>
    <mergeCell ref="H4:H6"/>
    <mergeCell ref="I4:I6"/>
    <mergeCell ref="J3:J6"/>
    <mergeCell ref="F4:F6"/>
    <mergeCell ref="E4:E6"/>
    <mergeCell ref="D3:D5"/>
    <mergeCell ref="C3:C6"/>
    <mergeCell ref="B48:C48"/>
    <mergeCell ref="B58:C58"/>
    <mergeCell ref="B60:C60"/>
    <mergeCell ref="B125:C125"/>
    <mergeCell ref="B132:C132"/>
    <mergeCell ref="C133:I133"/>
    <mergeCell ref="E3:I3"/>
  </mergeCells>
  <printOptions horizontalCentered="1"/>
  <pageMargins left="0" right="0" top="0" bottom="0" header="0" footer="0"/>
  <pageSetup paperSize="9" scale="80" fitToHeight="2" orientation="portrait" r:id="rId1"/>
</worksheet>
</file>

<file path=xl/worksheets/sheet3.xml><?xml version="1.0" encoding="utf-8"?>
<worksheet xmlns="http://schemas.openxmlformats.org/spreadsheetml/2006/main" xmlns:r="http://schemas.openxmlformats.org/officeDocument/2006/relationships">
  <dimension ref="A1:AX132"/>
  <sheetViews>
    <sheetView rightToLeft="1" tabSelected="1" topLeftCell="A115" workbookViewId="0">
      <selection activeCell="B2" sqref="B2:Q132"/>
    </sheetView>
  </sheetViews>
  <sheetFormatPr defaultRowHeight="18"/>
  <cols>
    <col min="1" max="1" width="4.140625" style="32" customWidth="1"/>
    <col min="2" max="2" width="4.5703125" style="44" customWidth="1"/>
    <col min="3" max="3" width="26" style="33" customWidth="1"/>
    <col min="4" max="5" width="11.85546875" style="33" bestFit="1" customWidth="1"/>
    <col min="6" max="6" width="10.42578125" style="33" customWidth="1"/>
    <col min="7" max="7" width="11.85546875" style="33" bestFit="1" customWidth="1"/>
    <col min="8" max="8" width="10.5703125" style="33" bestFit="1" customWidth="1"/>
    <col min="9" max="9" width="10.7109375" style="33" bestFit="1" customWidth="1"/>
    <col min="10" max="10" width="11.7109375" style="33" customWidth="1"/>
    <col min="11" max="11" width="10.85546875" style="33" bestFit="1" customWidth="1"/>
    <col min="12" max="13" width="11.85546875" style="33" bestFit="1" customWidth="1"/>
    <col min="14" max="14" width="13" style="33" bestFit="1" customWidth="1"/>
    <col min="15" max="16" width="10.7109375" style="33" bestFit="1" customWidth="1"/>
    <col min="17" max="17" width="13" style="33" bestFit="1" customWidth="1"/>
    <col min="18" max="18" width="9" style="31"/>
    <col min="19" max="50" width="9" style="32"/>
    <col min="51" max="257" width="9" style="33"/>
    <col min="258" max="258" width="4.5703125" style="33" customWidth="1"/>
    <col min="259" max="259" width="27.42578125" style="33" bestFit="1" customWidth="1"/>
    <col min="260" max="260" width="10.28515625" style="33" bestFit="1" customWidth="1"/>
    <col min="261" max="261" width="10.7109375" style="33" customWidth="1"/>
    <col min="262" max="262" width="11.7109375" style="33" customWidth="1"/>
    <col min="263" max="263" width="10" style="33" bestFit="1" customWidth="1"/>
    <col min="264" max="264" width="9" style="33" customWidth="1"/>
    <col min="265" max="265" width="9.28515625" style="33" customWidth="1"/>
    <col min="266" max="266" width="11.7109375" style="33" customWidth="1"/>
    <col min="267" max="267" width="10.85546875" style="33" bestFit="1" customWidth="1"/>
    <col min="268" max="269" width="10.42578125" style="33" bestFit="1" customWidth="1"/>
    <col min="270" max="270" width="11.7109375" style="33" customWidth="1"/>
    <col min="271" max="271" width="10.42578125" style="33" bestFit="1" customWidth="1"/>
    <col min="272" max="272" width="10.28515625" style="33" bestFit="1" customWidth="1"/>
    <col min="273" max="273" width="11.7109375" style="33" customWidth="1"/>
    <col min="274" max="513" width="9" style="33"/>
    <col min="514" max="514" width="4.5703125" style="33" customWidth="1"/>
    <col min="515" max="515" width="27.42578125" style="33" bestFit="1" customWidth="1"/>
    <col min="516" max="516" width="10.28515625" style="33" bestFit="1" customWidth="1"/>
    <col min="517" max="517" width="10.7109375" style="33" customWidth="1"/>
    <col min="518" max="518" width="11.7109375" style="33" customWidth="1"/>
    <col min="519" max="519" width="10" style="33" bestFit="1" customWidth="1"/>
    <col min="520" max="520" width="9" style="33" customWidth="1"/>
    <col min="521" max="521" width="9.28515625" style="33" customWidth="1"/>
    <col min="522" max="522" width="11.7109375" style="33" customWidth="1"/>
    <col min="523" max="523" width="10.85546875" style="33" bestFit="1" customWidth="1"/>
    <col min="524" max="525" width="10.42578125" style="33" bestFit="1" customWidth="1"/>
    <col min="526" max="526" width="11.7109375" style="33" customWidth="1"/>
    <col min="527" max="527" width="10.42578125" style="33" bestFit="1" customWidth="1"/>
    <col min="528" max="528" width="10.28515625" style="33" bestFit="1" customWidth="1"/>
    <col min="529" max="529" width="11.7109375" style="33" customWidth="1"/>
    <col min="530" max="769" width="9" style="33"/>
    <col min="770" max="770" width="4.5703125" style="33" customWidth="1"/>
    <col min="771" max="771" width="27.42578125" style="33" bestFit="1" customWidth="1"/>
    <col min="772" max="772" width="10.28515625" style="33" bestFit="1" customWidth="1"/>
    <col min="773" max="773" width="10.7109375" style="33" customWidth="1"/>
    <col min="774" max="774" width="11.7109375" style="33" customWidth="1"/>
    <col min="775" max="775" width="10" style="33" bestFit="1" customWidth="1"/>
    <col min="776" max="776" width="9" style="33" customWidth="1"/>
    <col min="777" max="777" width="9.28515625" style="33" customWidth="1"/>
    <col min="778" max="778" width="11.7109375" style="33" customWidth="1"/>
    <col min="779" max="779" width="10.85546875" style="33" bestFit="1" customWidth="1"/>
    <col min="780" max="781" width="10.42578125" style="33" bestFit="1" customWidth="1"/>
    <col min="782" max="782" width="11.7109375" style="33" customWidth="1"/>
    <col min="783" max="783" width="10.42578125" style="33" bestFit="1" customWidth="1"/>
    <col min="784" max="784" width="10.28515625" style="33" bestFit="1" customWidth="1"/>
    <col min="785" max="785" width="11.7109375" style="33" customWidth="1"/>
    <col min="786" max="1025" width="9" style="33"/>
    <col min="1026" max="1026" width="4.5703125" style="33" customWidth="1"/>
    <col min="1027" max="1027" width="27.42578125" style="33" bestFit="1" customWidth="1"/>
    <col min="1028" max="1028" width="10.28515625" style="33" bestFit="1" customWidth="1"/>
    <col min="1029" max="1029" width="10.7109375" style="33" customWidth="1"/>
    <col min="1030" max="1030" width="11.7109375" style="33" customWidth="1"/>
    <col min="1031" max="1031" width="10" style="33" bestFit="1" customWidth="1"/>
    <col min="1032" max="1032" width="9" style="33" customWidth="1"/>
    <col min="1033" max="1033" width="9.28515625" style="33" customWidth="1"/>
    <col min="1034" max="1034" width="11.7109375" style="33" customWidth="1"/>
    <col min="1035" max="1035" width="10.85546875" style="33" bestFit="1" customWidth="1"/>
    <col min="1036" max="1037" width="10.42578125" style="33" bestFit="1" customWidth="1"/>
    <col min="1038" max="1038" width="11.7109375" style="33" customWidth="1"/>
    <col min="1039" max="1039" width="10.42578125" style="33" bestFit="1" customWidth="1"/>
    <col min="1040" max="1040" width="10.28515625" style="33" bestFit="1" customWidth="1"/>
    <col min="1041" max="1041" width="11.7109375" style="33" customWidth="1"/>
    <col min="1042" max="1281" width="9" style="33"/>
    <col min="1282" max="1282" width="4.5703125" style="33" customWidth="1"/>
    <col min="1283" max="1283" width="27.42578125" style="33" bestFit="1" customWidth="1"/>
    <col min="1284" max="1284" width="10.28515625" style="33" bestFit="1" customWidth="1"/>
    <col min="1285" max="1285" width="10.7109375" style="33" customWidth="1"/>
    <col min="1286" max="1286" width="11.7109375" style="33" customWidth="1"/>
    <col min="1287" max="1287" width="10" style="33" bestFit="1" customWidth="1"/>
    <col min="1288" max="1288" width="9" style="33" customWidth="1"/>
    <col min="1289" max="1289" width="9.28515625" style="33" customWidth="1"/>
    <col min="1290" max="1290" width="11.7109375" style="33" customWidth="1"/>
    <col min="1291" max="1291" width="10.85546875" style="33" bestFit="1" customWidth="1"/>
    <col min="1292" max="1293" width="10.42578125" style="33" bestFit="1" customWidth="1"/>
    <col min="1294" max="1294" width="11.7109375" style="33" customWidth="1"/>
    <col min="1295" max="1295" width="10.42578125" style="33" bestFit="1" customWidth="1"/>
    <col min="1296" max="1296" width="10.28515625" style="33" bestFit="1" customWidth="1"/>
    <col min="1297" max="1297" width="11.7109375" style="33" customWidth="1"/>
    <col min="1298" max="1537" width="9" style="33"/>
    <col min="1538" max="1538" width="4.5703125" style="33" customWidth="1"/>
    <col min="1539" max="1539" width="27.42578125" style="33" bestFit="1" customWidth="1"/>
    <col min="1540" max="1540" width="10.28515625" style="33" bestFit="1" customWidth="1"/>
    <col min="1541" max="1541" width="10.7109375" style="33" customWidth="1"/>
    <col min="1542" max="1542" width="11.7109375" style="33" customWidth="1"/>
    <col min="1543" max="1543" width="10" style="33" bestFit="1" customWidth="1"/>
    <col min="1544" max="1544" width="9" style="33" customWidth="1"/>
    <col min="1545" max="1545" width="9.28515625" style="33" customWidth="1"/>
    <col min="1546" max="1546" width="11.7109375" style="33" customWidth="1"/>
    <col min="1547" max="1547" width="10.85546875" style="33" bestFit="1" customWidth="1"/>
    <col min="1548" max="1549" width="10.42578125" style="33" bestFit="1" customWidth="1"/>
    <col min="1550" max="1550" width="11.7109375" style="33" customWidth="1"/>
    <col min="1551" max="1551" width="10.42578125" style="33" bestFit="1" customWidth="1"/>
    <col min="1552" max="1552" width="10.28515625" style="33" bestFit="1" customWidth="1"/>
    <col min="1553" max="1553" width="11.7109375" style="33" customWidth="1"/>
    <col min="1554" max="1793" width="9" style="33"/>
    <col min="1794" max="1794" width="4.5703125" style="33" customWidth="1"/>
    <col min="1795" max="1795" width="27.42578125" style="33" bestFit="1" customWidth="1"/>
    <col min="1796" max="1796" width="10.28515625" style="33" bestFit="1" customWidth="1"/>
    <col min="1797" max="1797" width="10.7109375" style="33" customWidth="1"/>
    <col min="1798" max="1798" width="11.7109375" style="33" customWidth="1"/>
    <col min="1799" max="1799" width="10" style="33" bestFit="1" customWidth="1"/>
    <col min="1800" max="1800" width="9" style="33" customWidth="1"/>
    <col min="1801" max="1801" width="9.28515625" style="33" customWidth="1"/>
    <col min="1802" max="1802" width="11.7109375" style="33" customWidth="1"/>
    <col min="1803" max="1803" width="10.85546875" style="33" bestFit="1" customWidth="1"/>
    <col min="1804" max="1805" width="10.42578125" style="33" bestFit="1" customWidth="1"/>
    <col min="1806" max="1806" width="11.7109375" style="33" customWidth="1"/>
    <col min="1807" max="1807" width="10.42578125" style="33" bestFit="1" customWidth="1"/>
    <col min="1808" max="1808" width="10.28515625" style="33" bestFit="1" customWidth="1"/>
    <col min="1809" max="1809" width="11.7109375" style="33" customWidth="1"/>
    <col min="1810" max="2049" width="9" style="33"/>
    <col min="2050" max="2050" width="4.5703125" style="33" customWidth="1"/>
    <col min="2051" max="2051" width="27.42578125" style="33" bestFit="1" customWidth="1"/>
    <col min="2052" max="2052" width="10.28515625" style="33" bestFit="1" customWidth="1"/>
    <col min="2053" max="2053" width="10.7109375" style="33" customWidth="1"/>
    <col min="2054" max="2054" width="11.7109375" style="33" customWidth="1"/>
    <col min="2055" max="2055" width="10" style="33" bestFit="1" customWidth="1"/>
    <col min="2056" max="2056" width="9" style="33" customWidth="1"/>
    <col min="2057" max="2057" width="9.28515625" style="33" customWidth="1"/>
    <col min="2058" max="2058" width="11.7109375" style="33" customWidth="1"/>
    <col min="2059" max="2059" width="10.85546875" style="33" bestFit="1" customWidth="1"/>
    <col min="2060" max="2061" width="10.42578125" style="33" bestFit="1" customWidth="1"/>
    <col min="2062" max="2062" width="11.7109375" style="33" customWidth="1"/>
    <col min="2063" max="2063" width="10.42578125" style="33" bestFit="1" customWidth="1"/>
    <col min="2064" max="2064" width="10.28515625" style="33" bestFit="1" customWidth="1"/>
    <col min="2065" max="2065" width="11.7109375" style="33" customWidth="1"/>
    <col min="2066" max="2305" width="9" style="33"/>
    <col min="2306" max="2306" width="4.5703125" style="33" customWidth="1"/>
    <col min="2307" max="2307" width="27.42578125" style="33" bestFit="1" customWidth="1"/>
    <col min="2308" max="2308" width="10.28515625" style="33" bestFit="1" customWidth="1"/>
    <col min="2309" max="2309" width="10.7109375" style="33" customWidth="1"/>
    <col min="2310" max="2310" width="11.7109375" style="33" customWidth="1"/>
    <col min="2311" max="2311" width="10" style="33" bestFit="1" customWidth="1"/>
    <col min="2312" max="2312" width="9" style="33" customWidth="1"/>
    <col min="2313" max="2313" width="9.28515625" style="33" customWidth="1"/>
    <col min="2314" max="2314" width="11.7109375" style="33" customWidth="1"/>
    <col min="2315" max="2315" width="10.85546875" style="33" bestFit="1" customWidth="1"/>
    <col min="2316" max="2317" width="10.42578125" style="33" bestFit="1" customWidth="1"/>
    <col min="2318" max="2318" width="11.7109375" style="33" customWidth="1"/>
    <col min="2319" max="2319" width="10.42578125" style="33" bestFit="1" customWidth="1"/>
    <col min="2320" max="2320" width="10.28515625" style="33" bestFit="1" customWidth="1"/>
    <col min="2321" max="2321" width="11.7109375" style="33" customWidth="1"/>
    <col min="2322" max="2561" width="9" style="33"/>
    <col min="2562" max="2562" width="4.5703125" style="33" customWidth="1"/>
    <col min="2563" max="2563" width="27.42578125" style="33" bestFit="1" customWidth="1"/>
    <col min="2564" max="2564" width="10.28515625" style="33" bestFit="1" customWidth="1"/>
    <col min="2565" max="2565" width="10.7109375" style="33" customWidth="1"/>
    <col min="2566" max="2566" width="11.7109375" style="33" customWidth="1"/>
    <col min="2567" max="2567" width="10" style="33" bestFit="1" customWidth="1"/>
    <col min="2568" max="2568" width="9" style="33" customWidth="1"/>
    <col min="2569" max="2569" width="9.28515625" style="33" customWidth="1"/>
    <col min="2570" max="2570" width="11.7109375" style="33" customWidth="1"/>
    <col min="2571" max="2571" width="10.85546875" style="33" bestFit="1" customWidth="1"/>
    <col min="2572" max="2573" width="10.42578125" style="33" bestFit="1" customWidth="1"/>
    <col min="2574" max="2574" width="11.7109375" style="33" customWidth="1"/>
    <col min="2575" max="2575" width="10.42578125" style="33" bestFit="1" customWidth="1"/>
    <col min="2576" max="2576" width="10.28515625" style="33" bestFit="1" customWidth="1"/>
    <col min="2577" max="2577" width="11.7109375" style="33" customWidth="1"/>
    <col min="2578" max="2817" width="9" style="33"/>
    <col min="2818" max="2818" width="4.5703125" style="33" customWidth="1"/>
    <col min="2819" max="2819" width="27.42578125" style="33" bestFit="1" customWidth="1"/>
    <col min="2820" max="2820" width="10.28515625" style="33" bestFit="1" customWidth="1"/>
    <col min="2821" max="2821" width="10.7109375" style="33" customWidth="1"/>
    <col min="2822" max="2822" width="11.7109375" style="33" customWidth="1"/>
    <col min="2823" max="2823" width="10" style="33" bestFit="1" customWidth="1"/>
    <col min="2824" max="2824" width="9" style="33" customWidth="1"/>
    <col min="2825" max="2825" width="9.28515625" style="33" customWidth="1"/>
    <col min="2826" max="2826" width="11.7109375" style="33" customWidth="1"/>
    <col min="2827" max="2827" width="10.85546875" style="33" bestFit="1" customWidth="1"/>
    <col min="2828" max="2829" width="10.42578125" style="33" bestFit="1" customWidth="1"/>
    <col min="2830" max="2830" width="11.7109375" style="33" customWidth="1"/>
    <col min="2831" max="2831" width="10.42578125" style="33" bestFit="1" customWidth="1"/>
    <col min="2832" max="2832" width="10.28515625" style="33" bestFit="1" customWidth="1"/>
    <col min="2833" max="2833" width="11.7109375" style="33" customWidth="1"/>
    <col min="2834" max="3073" width="9" style="33"/>
    <col min="3074" max="3074" width="4.5703125" style="33" customWidth="1"/>
    <col min="3075" max="3075" width="27.42578125" style="33" bestFit="1" customWidth="1"/>
    <col min="3076" max="3076" width="10.28515625" style="33" bestFit="1" customWidth="1"/>
    <col min="3077" max="3077" width="10.7109375" style="33" customWidth="1"/>
    <col min="3078" max="3078" width="11.7109375" style="33" customWidth="1"/>
    <col min="3079" max="3079" width="10" style="33" bestFit="1" customWidth="1"/>
    <col min="3080" max="3080" width="9" style="33" customWidth="1"/>
    <col min="3081" max="3081" width="9.28515625" style="33" customWidth="1"/>
    <col min="3082" max="3082" width="11.7109375" style="33" customWidth="1"/>
    <col min="3083" max="3083" width="10.85546875" style="33" bestFit="1" customWidth="1"/>
    <col min="3084" max="3085" width="10.42578125" style="33" bestFit="1" customWidth="1"/>
    <col min="3086" max="3086" width="11.7109375" style="33" customWidth="1"/>
    <col min="3087" max="3087" width="10.42578125" style="33" bestFit="1" customWidth="1"/>
    <col min="3088" max="3088" width="10.28515625" style="33" bestFit="1" customWidth="1"/>
    <col min="3089" max="3089" width="11.7109375" style="33" customWidth="1"/>
    <col min="3090" max="3329" width="9" style="33"/>
    <col min="3330" max="3330" width="4.5703125" style="33" customWidth="1"/>
    <col min="3331" max="3331" width="27.42578125" style="33" bestFit="1" customWidth="1"/>
    <col min="3332" max="3332" width="10.28515625" style="33" bestFit="1" customWidth="1"/>
    <col min="3333" max="3333" width="10.7109375" style="33" customWidth="1"/>
    <col min="3334" max="3334" width="11.7109375" style="33" customWidth="1"/>
    <col min="3335" max="3335" width="10" style="33" bestFit="1" customWidth="1"/>
    <col min="3336" max="3336" width="9" style="33" customWidth="1"/>
    <col min="3337" max="3337" width="9.28515625" style="33" customWidth="1"/>
    <col min="3338" max="3338" width="11.7109375" style="33" customWidth="1"/>
    <col min="3339" max="3339" width="10.85546875" style="33" bestFit="1" customWidth="1"/>
    <col min="3340" max="3341" width="10.42578125" style="33" bestFit="1" customWidth="1"/>
    <col min="3342" max="3342" width="11.7109375" style="33" customWidth="1"/>
    <col min="3343" max="3343" width="10.42578125" style="33" bestFit="1" customWidth="1"/>
    <col min="3344" max="3344" width="10.28515625" style="33" bestFit="1" customWidth="1"/>
    <col min="3345" max="3345" width="11.7109375" style="33" customWidth="1"/>
    <col min="3346" max="3585" width="9" style="33"/>
    <col min="3586" max="3586" width="4.5703125" style="33" customWidth="1"/>
    <col min="3587" max="3587" width="27.42578125" style="33" bestFit="1" customWidth="1"/>
    <col min="3588" max="3588" width="10.28515625" style="33" bestFit="1" customWidth="1"/>
    <col min="3589" max="3589" width="10.7109375" style="33" customWidth="1"/>
    <col min="3590" max="3590" width="11.7109375" style="33" customWidth="1"/>
    <col min="3591" max="3591" width="10" style="33" bestFit="1" customWidth="1"/>
    <col min="3592" max="3592" width="9" style="33" customWidth="1"/>
    <col min="3593" max="3593" width="9.28515625" style="33" customWidth="1"/>
    <col min="3594" max="3594" width="11.7109375" style="33" customWidth="1"/>
    <col min="3595" max="3595" width="10.85546875" style="33" bestFit="1" customWidth="1"/>
    <col min="3596" max="3597" width="10.42578125" style="33" bestFit="1" customWidth="1"/>
    <col min="3598" max="3598" width="11.7109375" style="33" customWidth="1"/>
    <col min="3599" max="3599" width="10.42578125" style="33" bestFit="1" customWidth="1"/>
    <col min="3600" max="3600" width="10.28515625" style="33" bestFit="1" customWidth="1"/>
    <col min="3601" max="3601" width="11.7109375" style="33" customWidth="1"/>
    <col min="3602" max="3841" width="9" style="33"/>
    <col min="3842" max="3842" width="4.5703125" style="33" customWidth="1"/>
    <col min="3843" max="3843" width="27.42578125" style="33" bestFit="1" customWidth="1"/>
    <col min="3844" max="3844" width="10.28515625" style="33" bestFit="1" customWidth="1"/>
    <col min="3845" max="3845" width="10.7109375" style="33" customWidth="1"/>
    <col min="3846" max="3846" width="11.7109375" style="33" customWidth="1"/>
    <col min="3847" max="3847" width="10" style="33" bestFit="1" customWidth="1"/>
    <col min="3848" max="3848" width="9" style="33" customWidth="1"/>
    <col min="3849" max="3849" width="9.28515625" style="33" customWidth="1"/>
    <col min="3850" max="3850" width="11.7109375" style="33" customWidth="1"/>
    <col min="3851" max="3851" width="10.85546875" style="33" bestFit="1" customWidth="1"/>
    <col min="3852" max="3853" width="10.42578125" style="33" bestFit="1" customWidth="1"/>
    <col min="3854" max="3854" width="11.7109375" style="33" customWidth="1"/>
    <col min="3855" max="3855" width="10.42578125" style="33" bestFit="1" customWidth="1"/>
    <col min="3856" max="3856" width="10.28515625" style="33" bestFit="1" customWidth="1"/>
    <col min="3857" max="3857" width="11.7109375" style="33" customWidth="1"/>
    <col min="3858" max="4097" width="9" style="33"/>
    <col min="4098" max="4098" width="4.5703125" style="33" customWidth="1"/>
    <col min="4099" max="4099" width="27.42578125" style="33" bestFit="1" customWidth="1"/>
    <col min="4100" max="4100" width="10.28515625" style="33" bestFit="1" customWidth="1"/>
    <col min="4101" max="4101" width="10.7109375" style="33" customWidth="1"/>
    <col min="4102" max="4102" width="11.7109375" style="33" customWidth="1"/>
    <col min="4103" max="4103" width="10" style="33" bestFit="1" customWidth="1"/>
    <col min="4104" max="4104" width="9" style="33" customWidth="1"/>
    <col min="4105" max="4105" width="9.28515625" style="33" customWidth="1"/>
    <col min="4106" max="4106" width="11.7109375" style="33" customWidth="1"/>
    <col min="4107" max="4107" width="10.85546875" style="33" bestFit="1" customWidth="1"/>
    <col min="4108" max="4109" width="10.42578125" style="33" bestFit="1" customWidth="1"/>
    <col min="4110" max="4110" width="11.7109375" style="33" customWidth="1"/>
    <col min="4111" max="4111" width="10.42578125" style="33" bestFit="1" customWidth="1"/>
    <col min="4112" max="4112" width="10.28515625" style="33" bestFit="1" customWidth="1"/>
    <col min="4113" max="4113" width="11.7109375" style="33" customWidth="1"/>
    <col min="4114" max="4353" width="9" style="33"/>
    <col min="4354" max="4354" width="4.5703125" style="33" customWidth="1"/>
    <col min="4355" max="4355" width="27.42578125" style="33" bestFit="1" customWidth="1"/>
    <col min="4356" max="4356" width="10.28515625" style="33" bestFit="1" customWidth="1"/>
    <col min="4357" max="4357" width="10.7109375" style="33" customWidth="1"/>
    <col min="4358" max="4358" width="11.7109375" style="33" customWidth="1"/>
    <col min="4359" max="4359" width="10" style="33" bestFit="1" customWidth="1"/>
    <col min="4360" max="4360" width="9" style="33" customWidth="1"/>
    <col min="4361" max="4361" width="9.28515625" style="33" customWidth="1"/>
    <col min="4362" max="4362" width="11.7109375" style="33" customWidth="1"/>
    <col min="4363" max="4363" width="10.85546875" style="33" bestFit="1" customWidth="1"/>
    <col min="4364" max="4365" width="10.42578125" style="33" bestFit="1" customWidth="1"/>
    <col min="4366" max="4366" width="11.7109375" style="33" customWidth="1"/>
    <col min="4367" max="4367" width="10.42578125" style="33" bestFit="1" customWidth="1"/>
    <col min="4368" max="4368" width="10.28515625" style="33" bestFit="1" customWidth="1"/>
    <col min="4369" max="4369" width="11.7109375" style="33" customWidth="1"/>
    <col min="4370" max="4609" width="9" style="33"/>
    <col min="4610" max="4610" width="4.5703125" style="33" customWidth="1"/>
    <col min="4611" max="4611" width="27.42578125" style="33" bestFit="1" customWidth="1"/>
    <col min="4612" max="4612" width="10.28515625" style="33" bestFit="1" customWidth="1"/>
    <col min="4613" max="4613" width="10.7109375" style="33" customWidth="1"/>
    <col min="4614" max="4614" width="11.7109375" style="33" customWidth="1"/>
    <col min="4615" max="4615" width="10" style="33" bestFit="1" customWidth="1"/>
    <col min="4616" max="4616" width="9" style="33" customWidth="1"/>
    <col min="4617" max="4617" width="9.28515625" style="33" customWidth="1"/>
    <col min="4618" max="4618" width="11.7109375" style="33" customWidth="1"/>
    <col min="4619" max="4619" width="10.85546875" style="33" bestFit="1" customWidth="1"/>
    <col min="4620" max="4621" width="10.42578125" style="33" bestFit="1" customWidth="1"/>
    <col min="4622" max="4622" width="11.7109375" style="33" customWidth="1"/>
    <col min="4623" max="4623" width="10.42578125" style="33" bestFit="1" customWidth="1"/>
    <col min="4624" max="4624" width="10.28515625" style="33" bestFit="1" customWidth="1"/>
    <col min="4625" max="4625" width="11.7109375" style="33" customWidth="1"/>
    <col min="4626" max="4865" width="9" style="33"/>
    <col min="4866" max="4866" width="4.5703125" style="33" customWidth="1"/>
    <col min="4867" max="4867" width="27.42578125" style="33" bestFit="1" customWidth="1"/>
    <col min="4868" max="4868" width="10.28515625" style="33" bestFit="1" customWidth="1"/>
    <col min="4869" max="4869" width="10.7109375" style="33" customWidth="1"/>
    <col min="4870" max="4870" width="11.7109375" style="33" customWidth="1"/>
    <col min="4871" max="4871" width="10" style="33" bestFit="1" customWidth="1"/>
    <col min="4872" max="4872" width="9" style="33" customWidth="1"/>
    <col min="4873" max="4873" width="9.28515625" style="33" customWidth="1"/>
    <col min="4874" max="4874" width="11.7109375" style="33" customWidth="1"/>
    <col min="4875" max="4875" width="10.85546875" style="33" bestFit="1" customWidth="1"/>
    <col min="4876" max="4877" width="10.42578125" style="33" bestFit="1" customWidth="1"/>
    <col min="4878" max="4878" width="11.7109375" style="33" customWidth="1"/>
    <col min="4879" max="4879" width="10.42578125" style="33" bestFit="1" customWidth="1"/>
    <col min="4880" max="4880" width="10.28515625" style="33" bestFit="1" customWidth="1"/>
    <col min="4881" max="4881" width="11.7109375" style="33" customWidth="1"/>
    <col min="4882" max="5121" width="9" style="33"/>
    <col min="5122" max="5122" width="4.5703125" style="33" customWidth="1"/>
    <col min="5123" max="5123" width="27.42578125" style="33" bestFit="1" customWidth="1"/>
    <col min="5124" max="5124" width="10.28515625" style="33" bestFit="1" customWidth="1"/>
    <col min="5125" max="5125" width="10.7109375" style="33" customWidth="1"/>
    <col min="5126" max="5126" width="11.7109375" style="33" customWidth="1"/>
    <col min="5127" max="5127" width="10" style="33" bestFit="1" customWidth="1"/>
    <col min="5128" max="5128" width="9" style="33" customWidth="1"/>
    <col min="5129" max="5129" width="9.28515625" style="33" customWidth="1"/>
    <col min="5130" max="5130" width="11.7109375" style="33" customWidth="1"/>
    <col min="5131" max="5131" width="10.85546875" style="33" bestFit="1" customWidth="1"/>
    <col min="5132" max="5133" width="10.42578125" style="33" bestFit="1" customWidth="1"/>
    <col min="5134" max="5134" width="11.7109375" style="33" customWidth="1"/>
    <col min="5135" max="5135" width="10.42578125" style="33" bestFit="1" customWidth="1"/>
    <col min="5136" max="5136" width="10.28515625" style="33" bestFit="1" customWidth="1"/>
    <col min="5137" max="5137" width="11.7109375" style="33" customWidth="1"/>
    <col min="5138" max="5377" width="9" style="33"/>
    <col min="5378" max="5378" width="4.5703125" style="33" customWidth="1"/>
    <col min="5379" max="5379" width="27.42578125" style="33" bestFit="1" customWidth="1"/>
    <col min="5380" max="5380" width="10.28515625" style="33" bestFit="1" customWidth="1"/>
    <col min="5381" max="5381" width="10.7109375" style="33" customWidth="1"/>
    <col min="5382" max="5382" width="11.7109375" style="33" customWidth="1"/>
    <col min="5383" max="5383" width="10" style="33" bestFit="1" customWidth="1"/>
    <col min="5384" max="5384" width="9" style="33" customWidth="1"/>
    <col min="5385" max="5385" width="9.28515625" style="33" customWidth="1"/>
    <col min="5386" max="5386" width="11.7109375" style="33" customWidth="1"/>
    <col min="5387" max="5387" width="10.85546875" style="33" bestFit="1" customWidth="1"/>
    <col min="5388" max="5389" width="10.42578125" style="33" bestFit="1" customWidth="1"/>
    <col min="5390" max="5390" width="11.7109375" style="33" customWidth="1"/>
    <col min="5391" max="5391" width="10.42578125" style="33" bestFit="1" customWidth="1"/>
    <col min="5392" max="5392" width="10.28515625" style="33" bestFit="1" customWidth="1"/>
    <col min="5393" max="5393" width="11.7109375" style="33" customWidth="1"/>
    <col min="5394" max="5633" width="9" style="33"/>
    <col min="5634" max="5634" width="4.5703125" style="33" customWidth="1"/>
    <col min="5635" max="5635" width="27.42578125" style="33" bestFit="1" customWidth="1"/>
    <col min="5636" max="5636" width="10.28515625" style="33" bestFit="1" customWidth="1"/>
    <col min="5637" max="5637" width="10.7109375" style="33" customWidth="1"/>
    <col min="5638" max="5638" width="11.7109375" style="33" customWidth="1"/>
    <col min="5639" max="5639" width="10" style="33" bestFit="1" customWidth="1"/>
    <col min="5640" max="5640" width="9" style="33" customWidth="1"/>
    <col min="5641" max="5641" width="9.28515625" style="33" customWidth="1"/>
    <col min="5642" max="5642" width="11.7109375" style="33" customWidth="1"/>
    <col min="5643" max="5643" width="10.85546875" style="33" bestFit="1" customWidth="1"/>
    <col min="5644" max="5645" width="10.42578125" style="33" bestFit="1" customWidth="1"/>
    <col min="5646" max="5646" width="11.7109375" style="33" customWidth="1"/>
    <col min="5647" max="5647" width="10.42578125" style="33" bestFit="1" customWidth="1"/>
    <col min="5648" max="5648" width="10.28515625" style="33" bestFit="1" customWidth="1"/>
    <col min="5649" max="5649" width="11.7109375" style="33" customWidth="1"/>
    <col min="5650" max="5889" width="9" style="33"/>
    <col min="5890" max="5890" width="4.5703125" style="33" customWidth="1"/>
    <col min="5891" max="5891" width="27.42578125" style="33" bestFit="1" customWidth="1"/>
    <col min="5892" max="5892" width="10.28515625" style="33" bestFit="1" customWidth="1"/>
    <col min="5893" max="5893" width="10.7109375" style="33" customWidth="1"/>
    <col min="5894" max="5894" width="11.7109375" style="33" customWidth="1"/>
    <col min="5895" max="5895" width="10" style="33" bestFit="1" customWidth="1"/>
    <col min="5896" max="5896" width="9" style="33" customWidth="1"/>
    <col min="5897" max="5897" width="9.28515625" style="33" customWidth="1"/>
    <col min="5898" max="5898" width="11.7109375" style="33" customWidth="1"/>
    <col min="5899" max="5899" width="10.85546875" style="33" bestFit="1" customWidth="1"/>
    <col min="5900" max="5901" width="10.42578125" style="33" bestFit="1" customWidth="1"/>
    <col min="5902" max="5902" width="11.7109375" style="33" customWidth="1"/>
    <col min="5903" max="5903" width="10.42578125" style="33" bestFit="1" customWidth="1"/>
    <col min="5904" max="5904" width="10.28515625" style="33" bestFit="1" customWidth="1"/>
    <col min="5905" max="5905" width="11.7109375" style="33" customWidth="1"/>
    <col min="5906" max="6145" width="9" style="33"/>
    <col min="6146" max="6146" width="4.5703125" style="33" customWidth="1"/>
    <col min="6147" max="6147" width="27.42578125" style="33" bestFit="1" customWidth="1"/>
    <col min="6148" max="6148" width="10.28515625" style="33" bestFit="1" customWidth="1"/>
    <col min="6149" max="6149" width="10.7109375" style="33" customWidth="1"/>
    <col min="6150" max="6150" width="11.7109375" style="33" customWidth="1"/>
    <col min="6151" max="6151" width="10" style="33" bestFit="1" customWidth="1"/>
    <col min="6152" max="6152" width="9" style="33" customWidth="1"/>
    <col min="6153" max="6153" width="9.28515625" style="33" customWidth="1"/>
    <col min="6154" max="6154" width="11.7109375" style="33" customWidth="1"/>
    <col min="6155" max="6155" width="10.85546875" style="33" bestFit="1" customWidth="1"/>
    <col min="6156" max="6157" width="10.42578125" style="33" bestFit="1" customWidth="1"/>
    <col min="6158" max="6158" width="11.7109375" style="33" customWidth="1"/>
    <col min="6159" max="6159" width="10.42578125" style="33" bestFit="1" customWidth="1"/>
    <col min="6160" max="6160" width="10.28515625" style="33" bestFit="1" customWidth="1"/>
    <col min="6161" max="6161" width="11.7109375" style="33" customWidth="1"/>
    <col min="6162" max="6401" width="9" style="33"/>
    <col min="6402" max="6402" width="4.5703125" style="33" customWidth="1"/>
    <col min="6403" max="6403" width="27.42578125" style="33" bestFit="1" customWidth="1"/>
    <col min="6404" max="6404" width="10.28515625" style="33" bestFit="1" customWidth="1"/>
    <col min="6405" max="6405" width="10.7109375" style="33" customWidth="1"/>
    <col min="6406" max="6406" width="11.7109375" style="33" customWidth="1"/>
    <col min="6407" max="6407" width="10" style="33" bestFit="1" customWidth="1"/>
    <col min="6408" max="6408" width="9" style="33" customWidth="1"/>
    <col min="6409" max="6409" width="9.28515625" style="33" customWidth="1"/>
    <col min="6410" max="6410" width="11.7109375" style="33" customWidth="1"/>
    <col min="6411" max="6411" width="10.85546875" style="33" bestFit="1" customWidth="1"/>
    <col min="6412" max="6413" width="10.42578125" style="33" bestFit="1" customWidth="1"/>
    <col min="6414" max="6414" width="11.7109375" style="33" customWidth="1"/>
    <col min="6415" max="6415" width="10.42578125" style="33" bestFit="1" customWidth="1"/>
    <col min="6416" max="6416" width="10.28515625" style="33" bestFit="1" customWidth="1"/>
    <col min="6417" max="6417" width="11.7109375" style="33" customWidth="1"/>
    <col min="6418" max="6657" width="9" style="33"/>
    <col min="6658" max="6658" width="4.5703125" style="33" customWidth="1"/>
    <col min="6659" max="6659" width="27.42578125" style="33" bestFit="1" customWidth="1"/>
    <col min="6660" max="6660" width="10.28515625" style="33" bestFit="1" customWidth="1"/>
    <col min="6661" max="6661" width="10.7109375" style="33" customWidth="1"/>
    <col min="6662" max="6662" width="11.7109375" style="33" customWidth="1"/>
    <col min="6663" max="6663" width="10" style="33" bestFit="1" customWidth="1"/>
    <col min="6664" max="6664" width="9" style="33" customWidth="1"/>
    <col min="6665" max="6665" width="9.28515625" style="33" customWidth="1"/>
    <col min="6666" max="6666" width="11.7109375" style="33" customWidth="1"/>
    <col min="6667" max="6667" width="10.85546875" style="33" bestFit="1" customWidth="1"/>
    <col min="6668" max="6669" width="10.42578125" style="33" bestFit="1" customWidth="1"/>
    <col min="6670" max="6670" width="11.7109375" style="33" customWidth="1"/>
    <col min="6671" max="6671" width="10.42578125" style="33" bestFit="1" customWidth="1"/>
    <col min="6672" max="6672" width="10.28515625" style="33" bestFit="1" customWidth="1"/>
    <col min="6673" max="6673" width="11.7109375" style="33" customWidth="1"/>
    <col min="6674" max="6913" width="9" style="33"/>
    <col min="6914" max="6914" width="4.5703125" style="33" customWidth="1"/>
    <col min="6915" max="6915" width="27.42578125" style="33" bestFit="1" customWidth="1"/>
    <col min="6916" max="6916" width="10.28515625" style="33" bestFit="1" customWidth="1"/>
    <col min="6917" max="6917" width="10.7109375" style="33" customWidth="1"/>
    <col min="6918" max="6918" width="11.7109375" style="33" customWidth="1"/>
    <col min="6919" max="6919" width="10" style="33" bestFit="1" customWidth="1"/>
    <col min="6920" max="6920" width="9" style="33" customWidth="1"/>
    <col min="6921" max="6921" width="9.28515625" style="33" customWidth="1"/>
    <col min="6922" max="6922" width="11.7109375" style="33" customWidth="1"/>
    <col min="6923" max="6923" width="10.85546875" style="33" bestFit="1" customWidth="1"/>
    <col min="6924" max="6925" width="10.42578125" style="33" bestFit="1" customWidth="1"/>
    <col min="6926" max="6926" width="11.7109375" style="33" customWidth="1"/>
    <col min="6927" max="6927" width="10.42578125" style="33" bestFit="1" customWidth="1"/>
    <col min="6928" max="6928" width="10.28515625" style="33" bestFit="1" customWidth="1"/>
    <col min="6929" max="6929" width="11.7109375" style="33" customWidth="1"/>
    <col min="6930" max="7169" width="9" style="33"/>
    <col min="7170" max="7170" width="4.5703125" style="33" customWidth="1"/>
    <col min="7171" max="7171" width="27.42578125" style="33" bestFit="1" customWidth="1"/>
    <col min="7172" max="7172" width="10.28515625" style="33" bestFit="1" customWidth="1"/>
    <col min="7173" max="7173" width="10.7109375" style="33" customWidth="1"/>
    <col min="7174" max="7174" width="11.7109375" style="33" customWidth="1"/>
    <col min="7175" max="7175" width="10" style="33" bestFit="1" customWidth="1"/>
    <col min="7176" max="7176" width="9" style="33" customWidth="1"/>
    <col min="7177" max="7177" width="9.28515625" style="33" customWidth="1"/>
    <col min="7178" max="7178" width="11.7109375" style="33" customWidth="1"/>
    <col min="7179" max="7179" width="10.85546875" style="33" bestFit="1" customWidth="1"/>
    <col min="7180" max="7181" width="10.42578125" style="33" bestFit="1" customWidth="1"/>
    <col min="7182" max="7182" width="11.7109375" style="33" customWidth="1"/>
    <col min="7183" max="7183" width="10.42578125" style="33" bestFit="1" customWidth="1"/>
    <col min="7184" max="7184" width="10.28515625" style="33" bestFit="1" customWidth="1"/>
    <col min="7185" max="7185" width="11.7109375" style="33" customWidth="1"/>
    <col min="7186" max="7425" width="9" style="33"/>
    <col min="7426" max="7426" width="4.5703125" style="33" customWidth="1"/>
    <col min="7427" max="7427" width="27.42578125" style="33" bestFit="1" customWidth="1"/>
    <col min="7428" max="7428" width="10.28515625" style="33" bestFit="1" customWidth="1"/>
    <col min="7429" max="7429" width="10.7109375" style="33" customWidth="1"/>
    <col min="7430" max="7430" width="11.7109375" style="33" customWidth="1"/>
    <col min="7431" max="7431" width="10" style="33" bestFit="1" customWidth="1"/>
    <col min="7432" max="7432" width="9" style="33" customWidth="1"/>
    <col min="7433" max="7433" width="9.28515625" style="33" customWidth="1"/>
    <col min="7434" max="7434" width="11.7109375" style="33" customWidth="1"/>
    <col min="7435" max="7435" width="10.85546875" style="33" bestFit="1" customWidth="1"/>
    <col min="7436" max="7437" width="10.42578125" style="33" bestFit="1" customWidth="1"/>
    <col min="7438" max="7438" width="11.7109375" style="33" customWidth="1"/>
    <col min="7439" max="7439" width="10.42578125" style="33" bestFit="1" customWidth="1"/>
    <col min="7440" max="7440" width="10.28515625" style="33" bestFit="1" customWidth="1"/>
    <col min="7441" max="7441" width="11.7109375" style="33" customWidth="1"/>
    <col min="7442" max="7681" width="9" style="33"/>
    <col min="7682" max="7682" width="4.5703125" style="33" customWidth="1"/>
    <col min="7683" max="7683" width="27.42578125" style="33" bestFit="1" customWidth="1"/>
    <col min="7684" max="7684" width="10.28515625" style="33" bestFit="1" customWidth="1"/>
    <col min="7685" max="7685" width="10.7109375" style="33" customWidth="1"/>
    <col min="7686" max="7686" width="11.7109375" style="33" customWidth="1"/>
    <col min="7687" max="7687" width="10" style="33" bestFit="1" customWidth="1"/>
    <col min="7688" max="7688" width="9" style="33" customWidth="1"/>
    <col min="7689" max="7689" width="9.28515625" style="33" customWidth="1"/>
    <col min="7690" max="7690" width="11.7109375" style="33" customWidth="1"/>
    <col min="7691" max="7691" width="10.85546875" style="33" bestFit="1" customWidth="1"/>
    <col min="7692" max="7693" width="10.42578125" style="33" bestFit="1" customWidth="1"/>
    <col min="7694" max="7694" width="11.7109375" style="33" customWidth="1"/>
    <col min="7695" max="7695" width="10.42578125" style="33" bestFit="1" customWidth="1"/>
    <col min="7696" max="7696" width="10.28515625" style="33" bestFit="1" customWidth="1"/>
    <col min="7697" max="7697" width="11.7109375" style="33" customWidth="1"/>
    <col min="7698" max="7937" width="9" style="33"/>
    <col min="7938" max="7938" width="4.5703125" style="33" customWidth="1"/>
    <col min="7939" max="7939" width="27.42578125" style="33" bestFit="1" customWidth="1"/>
    <col min="7940" max="7940" width="10.28515625" style="33" bestFit="1" customWidth="1"/>
    <col min="7941" max="7941" width="10.7109375" style="33" customWidth="1"/>
    <col min="7942" max="7942" width="11.7109375" style="33" customWidth="1"/>
    <col min="7943" max="7943" width="10" style="33" bestFit="1" customWidth="1"/>
    <col min="7944" max="7944" width="9" style="33" customWidth="1"/>
    <col min="7945" max="7945" width="9.28515625" style="33" customWidth="1"/>
    <col min="7946" max="7946" width="11.7109375" style="33" customWidth="1"/>
    <col min="7947" max="7947" width="10.85546875" style="33" bestFit="1" customWidth="1"/>
    <col min="7948" max="7949" width="10.42578125" style="33" bestFit="1" customWidth="1"/>
    <col min="7950" max="7950" width="11.7109375" style="33" customWidth="1"/>
    <col min="7951" max="7951" width="10.42578125" style="33" bestFit="1" customWidth="1"/>
    <col min="7952" max="7952" width="10.28515625" style="33" bestFit="1" customWidth="1"/>
    <col min="7953" max="7953" width="11.7109375" style="33" customWidth="1"/>
    <col min="7954" max="8193" width="9" style="33"/>
    <col min="8194" max="8194" width="4.5703125" style="33" customWidth="1"/>
    <col min="8195" max="8195" width="27.42578125" style="33" bestFit="1" customWidth="1"/>
    <col min="8196" max="8196" width="10.28515625" style="33" bestFit="1" customWidth="1"/>
    <col min="8197" max="8197" width="10.7109375" style="33" customWidth="1"/>
    <col min="8198" max="8198" width="11.7109375" style="33" customWidth="1"/>
    <col min="8199" max="8199" width="10" style="33" bestFit="1" customWidth="1"/>
    <col min="8200" max="8200" width="9" style="33" customWidth="1"/>
    <col min="8201" max="8201" width="9.28515625" style="33" customWidth="1"/>
    <col min="8202" max="8202" width="11.7109375" style="33" customWidth="1"/>
    <col min="8203" max="8203" width="10.85546875" style="33" bestFit="1" customWidth="1"/>
    <col min="8204" max="8205" width="10.42578125" style="33" bestFit="1" customWidth="1"/>
    <col min="8206" max="8206" width="11.7109375" style="33" customWidth="1"/>
    <col min="8207" max="8207" width="10.42578125" style="33" bestFit="1" customWidth="1"/>
    <col min="8208" max="8208" width="10.28515625" style="33" bestFit="1" customWidth="1"/>
    <col min="8209" max="8209" width="11.7109375" style="33" customWidth="1"/>
    <col min="8210" max="8449" width="9" style="33"/>
    <col min="8450" max="8450" width="4.5703125" style="33" customWidth="1"/>
    <col min="8451" max="8451" width="27.42578125" style="33" bestFit="1" customWidth="1"/>
    <col min="8452" max="8452" width="10.28515625" style="33" bestFit="1" customWidth="1"/>
    <col min="8453" max="8453" width="10.7109375" style="33" customWidth="1"/>
    <col min="8454" max="8454" width="11.7109375" style="33" customWidth="1"/>
    <col min="8455" max="8455" width="10" style="33" bestFit="1" customWidth="1"/>
    <col min="8456" max="8456" width="9" style="33" customWidth="1"/>
    <col min="8457" max="8457" width="9.28515625" style="33" customWidth="1"/>
    <col min="8458" max="8458" width="11.7109375" style="33" customWidth="1"/>
    <col min="8459" max="8459" width="10.85546875" style="33" bestFit="1" customWidth="1"/>
    <col min="8460" max="8461" width="10.42578125" style="33" bestFit="1" customWidth="1"/>
    <col min="8462" max="8462" width="11.7109375" style="33" customWidth="1"/>
    <col min="8463" max="8463" width="10.42578125" style="33" bestFit="1" customWidth="1"/>
    <col min="8464" max="8464" width="10.28515625" style="33" bestFit="1" customWidth="1"/>
    <col min="8465" max="8465" width="11.7109375" style="33" customWidth="1"/>
    <col min="8466" max="8705" width="9" style="33"/>
    <col min="8706" max="8706" width="4.5703125" style="33" customWidth="1"/>
    <col min="8707" max="8707" width="27.42578125" style="33" bestFit="1" customWidth="1"/>
    <col min="8708" max="8708" width="10.28515625" style="33" bestFit="1" customWidth="1"/>
    <col min="8709" max="8709" width="10.7109375" style="33" customWidth="1"/>
    <col min="8710" max="8710" width="11.7109375" style="33" customWidth="1"/>
    <col min="8711" max="8711" width="10" style="33" bestFit="1" customWidth="1"/>
    <col min="8712" max="8712" width="9" style="33" customWidth="1"/>
    <col min="8713" max="8713" width="9.28515625" style="33" customWidth="1"/>
    <col min="8714" max="8714" width="11.7109375" style="33" customWidth="1"/>
    <col min="8715" max="8715" width="10.85546875" style="33" bestFit="1" customWidth="1"/>
    <col min="8716" max="8717" width="10.42578125" style="33" bestFit="1" customWidth="1"/>
    <col min="8718" max="8718" width="11.7109375" style="33" customWidth="1"/>
    <col min="8719" max="8719" width="10.42578125" style="33" bestFit="1" customWidth="1"/>
    <col min="8720" max="8720" width="10.28515625" style="33" bestFit="1" customWidth="1"/>
    <col min="8721" max="8721" width="11.7109375" style="33" customWidth="1"/>
    <col min="8722" max="8961" width="9" style="33"/>
    <col min="8962" max="8962" width="4.5703125" style="33" customWidth="1"/>
    <col min="8963" max="8963" width="27.42578125" style="33" bestFit="1" customWidth="1"/>
    <col min="8964" max="8964" width="10.28515625" style="33" bestFit="1" customWidth="1"/>
    <col min="8965" max="8965" width="10.7109375" style="33" customWidth="1"/>
    <col min="8966" max="8966" width="11.7109375" style="33" customWidth="1"/>
    <col min="8967" max="8967" width="10" style="33" bestFit="1" customWidth="1"/>
    <col min="8968" max="8968" width="9" style="33" customWidth="1"/>
    <col min="8969" max="8969" width="9.28515625" style="33" customWidth="1"/>
    <col min="8970" max="8970" width="11.7109375" style="33" customWidth="1"/>
    <col min="8971" max="8971" width="10.85546875" style="33" bestFit="1" customWidth="1"/>
    <col min="8972" max="8973" width="10.42578125" style="33" bestFit="1" customWidth="1"/>
    <col min="8974" max="8974" width="11.7109375" style="33" customWidth="1"/>
    <col min="8975" max="8975" width="10.42578125" style="33" bestFit="1" customWidth="1"/>
    <col min="8976" max="8976" width="10.28515625" style="33" bestFit="1" customWidth="1"/>
    <col min="8977" max="8977" width="11.7109375" style="33" customWidth="1"/>
    <col min="8978" max="9217" width="9" style="33"/>
    <col min="9218" max="9218" width="4.5703125" style="33" customWidth="1"/>
    <col min="9219" max="9219" width="27.42578125" style="33" bestFit="1" customWidth="1"/>
    <col min="9220" max="9220" width="10.28515625" style="33" bestFit="1" customWidth="1"/>
    <col min="9221" max="9221" width="10.7109375" style="33" customWidth="1"/>
    <col min="9222" max="9222" width="11.7109375" style="33" customWidth="1"/>
    <col min="9223" max="9223" width="10" style="33" bestFit="1" customWidth="1"/>
    <col min="9224" max="9224" width="9" style="33" customWidth="1"/>
    <col min="9225" max="9225" width="9.28515625" style="33" customWidth="1"/>
    <col min="9226" max="9226" width="11.7109375" style="33" customWidth="1"/>
    <col min="9227" max="9227" width="10.85546875" style="33" bestFit="1" customWidth="1"/>
    <col min="9228" max="9229" width="10.42578125" style="33" bestFit="1" customWidth="1"/>
    <col min="9230" max="9230" width="11.7109375" style="33" customWidth="1"/>
    <col min="9231" max="9231" width="10.42578125" style="33" bestFit="1" customWidth="1"/>
    <col min="9232" max="9232" width="10.28515625" style="33" bestFit="1" customWidth="1"/>
    <col min="9233" max="9233" width="11.7109375" style="33" customWidth="1"/>
    <col min="9234" max="9473" width="9" style="33"/>
    <col min="9474" max="9474" width="4.5703125" style="33" customWidth="1"/>
    <col min="9475" max="9475" width="27.42578125" style="33" bestFit="1" customWidth="1"/>
    <col min="9476" max="9476" width="10.28515625" style="33" bestFit="1" customWidth="1"/>
    <col min="9477" max="9477" width="10.7109375" style="33" customWidth="1"/>
    <col min="9478" max="9478" width="11.7109375" style="33" customWidth="1"/>
    <col min="9479" max="9479" width="10" style="33" bestFit="1" customWidth="1"/>
    <col min="9480" max="9480" width="9" style="33" customWidth="1"/>
    <col min="9481" max="9481" width="9.28515625" style="33" customWidth="1"/>
    <col min="9482" max="9482" width="11.7109375" style="33" customWidth="1"/>
    <col min="9483" max="9483" width="10.85546875" style="33" bestFit="1" customWidth="1"/>
    <col min="9484" max="9485" width="10.42578125" style="33" bestFit="1" customWidth="1"/>
    <col min="9486" max="9486" width="11.7109375" style="33" customWidth="1"/>
    <col min="9487" max="9487" width="10.42578125" style="33" bestFit="1" customWidth="1"/>
    <col min="9488" max="9488" width="10.28515625" style="33" bestFit="1" customWidth="1"/>
    <col min="9489" max="9489" width="11.7109375" style="33" customWidth="1"/>
    <col min="9490" max="9729" width="9" style="33"/>
    <col min="9730" max="9730" width="4.5703125" style="33" customWidth="1"/>
    <col min="9731" max="9731" width="27.42578125" style="33" bestFit="1" customWidth="1"/>
    <col min="9732" max="9732" width="10.28515625" style="33" bestFit="1" customWidth="1"/>
    <col min="9733" max="9733" width="10.7109375" style="33" customWidth="1"/>
    <col min="9734" max="9734" width="11.7109375" style="33" customWidth="1"/>
    <col min="9735" max="9735" width="10" style="33" bestFit="1" customWidth="1"/>
    <col min="9736" max="9736" width="9" style="33" customWidth="1"/>
    <col min="9737" max="9737" width="9.28515625" style="33" customWidth="1"/>
    <col min="9738" max="9738" width="11.7109375" style="33" customWidth="1"/>
    <col min="9739" max="9739" width="10.85546875" style="33" bestFit="1" customWidth="1"/>
    <col min="9740" max="9741" width="10.42578125" style="33" bestFit="1" customWidth="1"/>
    <col min="9742" max="9742" width="11.7109375" style="33" customWidth="1"/>
    <col min="9743" max="9743" width="10.42578125" style="33" bestFit="1" customWidth="1"/>
    <col min="9744" max="9744" width="10.28515625" style="33" bestFit="1" customWidth="1"/>
    <col min="9745" max="9745" width="11.7109375" style="33" customWidth="1"/>
    <col min="9746" max="9985" width="9" style="33"/>
    <col min="9986" max="9986" width="4.5703125" style="33" customWidth="1"/>
    <col min="9987" max="9987" width="27.42578125" style="33" bestFit="1" customWidth="1"/>
    <col min="9988" max="9988" width="10.28515625" style="33" bestFit="1" customWidth="1"/>
    <col min="9989" max="9989" width="10.7109375" style="33" customWidth="1"/>
    <col min="9990" max="9990" width="11.7109375" style="33" customWidth="1"/>
    <col min="9991" max="9991" width="10" style="33" bestFit="1" customWidth="1"/>
    <col min="9992" max="9992" width="9" style="33" customWidth="1"/>
    <col min="9993" max="9993" width="9.28515625" style="33" customWidth="1"/>
    <col min="9994" max="9994" width="11.7109375" style="33" customWidth="1"/>
    <col min="9995" max="9995" width="10.85546875" style="33" bestFit="1" customWidth="1"/>
    <col min="9996" max="9997" width="10.42578125" style="33" bestFit="1" customWidth="1"/>
    <col min="9998" max="9998" width="11.7109375" style="33" customWidth="1"/>
    <col min="9999" max="9999" width="10.42578125" style="33" bestFit="1" customWidth="1"/>
    <col min="10000" max="10000" width="10.28515625" style="33" bestFit="1" customWidth="1"/>
    <col min="10001" max="10001" width="11.7109375" style="33" customWidth="1"/>
    <col min="10002" max="10241" width="9" style="33"/>
    <col min="10242" max="10242" width="4.5703125" style="33" customWidth="1"/>
    <col min="10243" max="10243" width="27.42578125" style="33" bestFit="1" customWidth="1"/>
    <col min="10244" max="10244" width="10.28515625" style="33" bestFit="1" customWidth="1"/>
    <col min="10245" max="10245" width="10.7109375" style="33" customWidth="1"/>
    <col min="10246" max="10246" width="11.7109375" style="33" customWidth="1"/>
    <col min="10247" max="10247" width="10" style="33" bestFit="1" customWidth="1"/>
    <col min="10248" max="10248" width="9" style="33" customWidth="1"/>
    <col min="10249" max="10249" width="9.28515625" style="33" customWidth="1"/>
    <col min="10250" max="10250" width="11.7109375" style="33" customWidth="1"/>
    <col min="10251" max="10251" width="10.85546875" style="33" bestFit="1" customWidth="1"/>
    <col min="10252" max="10253" width="10.42578125" style="33" bestFit="1" customWidth="1"/>
    <col min="10254" max="10254" width="11.7109375" style="33" customWidth="1"/>
    <col min="10255" max="10255" width="10.42578125" style="33" bestFit="1" customWidth="1"/>
    <col min="10256" max="10256" width="10.28515625" style="33" bestFit="1" customWidth="1"/>
    <col min="10257" max="10257" width="11.7109375" style="33" customWidth="1"/>
    <col min="10258" max="10497" width="9" style="33"/>
    <col min="10498" max="10498" width="4.5703125" style="33" customWidth="1"/>
    <col min="10499" max="10499" width="27.42578125" style="33" bestFit="1" customWidth="1"/>
    <col min="10500" max="10500" width="10.28515625" style="33" bestFit="1" customWidth="1"/>
    <col min="10501" max="10501" width="10.7109375" style="33" customWidth="1"/>
    <col min="10502" max="10502" width="11.7109375" style="33" customWidth="1"/>
    <col min="10503" max="10503" width="10" style="33" bestFit="1" customWidth="1"/>
    <col min="10504" max="10504" width="9" style="33" customWidth="1"/>
    <col min="10505" max="10505" width="9.28515625" style="33" customWidth="1"/>
    <col min="10506" max="10506" width="11.7109375" style="33" customWidth="1"/>
    <col min="10507" max="10507" width="10.85546875" style="33" bestFit="1" customWidth="1"/>
    <col min="10508" max="10509" width="10.42578125" style="33" bestFit="1" customWidth="1"/>
    <col min="10510" max="10510" width="11.7109375" style="33" customWidth="1"/>
    <col min="10511" max="10511" width="10.42578125" style="33" bestFit="1" customWidth="1"/>
    <col min="10512" max="10512" width="10.28515625" style="33" bestFit="1" customWidth="1"/>
    <col min="10513" max="10513" width="11.7109375" style="33" customWidth="1"/>
    <col min="10514" max="10753" width="9" style="33"/>
    <col min="10754" max="10754" width="4.5703125" style="33" customWidth="1"/>
    <col min="10755" max="10755" width="27.42578125" style="33" bestFit="1" customWidth="1"/>
    <col min="10756" max="10756" width="10.28515625" style="33" bestFit="1" customWidth="1"/>
    <col min="10757" max="10757" width="10.7109375" style="33" customWidth="1"/>
    <col min="10758" max="10758" width="11.7109375" style="33" customWidth="1"/>
    <col min="10759" max="10759" width="10" style="33" bestFit="1" customWidth="1"/>
    <col min="10760" max="10760" width="9" style="33" customWidth="1"/>
    <col min="10761" max="10761" width="9.28515625" style="33" customWidth="1"/>
    <col min="10762" max="10762" width="11.7109375" style="33" customWidth="1"/>
    <col min="10763" max="10763" width="10.85546875" style="33" bestFit="1" customWidth="1"/>
    <col min="10764" max="10765" width="10.42578125" style="33" bestFit="1" customWidth="1"/>
    <col min="10766" max="10766" width="11.7109375" style="33" customWidth="1"/>
    <col min="10767" max="10767" width="10.42578125" style="33" bestFit="1" customWidth="1"/>
    <col min="10768" max="10768" width="10.28515625" style="33" bestFit="1" customWidth="1"/>
    <col min="10769" max="10769" width="11.7109375" style="33" customWidth="1"/>
    <col min="10770" max="11009" width="9" style="33"/>
    <col min="11010" max="11010" width="4.5703125" style="33" customWidth="1"/>
    <col min="11011" max="11011" width="27.42578125" style="33" bestFit="1" customWidth="1"/>
    <col min="11012" max="11012" width="10.28515625" style="33" bestFit="1" customWidth="1"/>
    <col min="11013" max="11013" width="10.7109375" style="33" customWidth="1"/>
    <col min="11014" max="11014" width="11.7109375" style="33" customWidth="1"/>
    <col min="11015" max="11015" width="10" style="33" bestFit="1" customWidth="1"/>
    <col min="11016" max="11016" width="9" style="33" customWidth="1"/>
    <col min="11017" max="11017" width="9.28515625" style="33" customWidth="1"/>
    <col min="11018" max="11018" width="11.7109375" style="33" customWidth="1"/>
    <col min="11019" max="11019" width="10.85546875" style="33" bestFit="1" customWidth="1"/>
    <col min="11020" max="11021" width="10.42578125" style="33" bestFit="1" customWidth="1"/>
    <col min="11022" max="11022" width="11.7109375" style="33" customWidth="1"/>
    <col min="11023" max="11023" width="10.42578125" style="33" bestFit="1" customWidth="1"/>
    <col min="11024" max="11024" width="10.28515625" style="33" bestFit="1" customWidth="1"/>
    <col min="11025" max="11025" width="11.7109375" style="33" customWidth="1"/>
    <col min="11026" max="11265" width="9" style="33"/>
    <col min="11266" max="11266" width="4.5703125" style="33" customWidth="1"/>
    <col min="11267" max="11267" width="27.42578125" style="33" bestFit="1" customWidth="1"/>
    <col min="11268" max="11268" width="10.28515625" style="33" bestFit="1" customWidth="1"/>
    <col min="11269" max="11269" width="10.7109375" style="33" customWidth="1"/>
    <col min="11270" max="11270" width="11.7109375" style="33" customWidth="1"/>
    <col min="11271" max="11271" width="10" style="33" bestFit="1" customWidth="1"/>
    <col min="11272" max="11272" width="9" style="33" customWidth="1"/>
    <col min="11273" max="11273" width="9.28515625" style="33" customWidth="1"/>
    <col min="11274" max="11274" width="11.7109375" style="33" customWidth="1"/>
    <col min="11275" max="11275" width="10.85546875" style="33" bestFit="1" customWidth="1"/>
    <col min="11276" max="11277" width="10.42578125" style="33" bestFit="1" customWidth="1"/>
    <col min="11278" max="11278" width="11.7109375" style="33" customWidth="1"/>
    <col min="11279" max="11279" width="10.42578125" style="33" bestFit="1" customWidth="1"/>
    <col min="11280" max="11280" width="10.28515625" style="33" bestFit="1" customWidth="1"/>
    <col min="11281" max="11281" width="11.7109375" style="33" customWidth="1"/>
    <col min="11282" max="11521" width="9" style="33"/>
    <col min="11522" max="11522" width="4.5703125" style="33" customWidth="1"/>
    <col min="11523" max="11523" width="27.42578125" style="33" bestFit="1" customWidth="1"/>
    <col min="11524" max="11524" width="10.28515625" style="33" bestFit="1" customWidth="1"/>
    <col min="11525" max="11525" width="10.7109375" style="33" customWidth="1"/>
    <col min="11526" max="11526" width="11.7109375" style="33" customWidth="1"/>
    <col min="11527" max="11527" width="10" style="33" bestFit="1" customWidth="1"/>
    <col min="11528" max="11528" width="9" style="33" customWidth="1"/>
    <col min="11529" max="11529" width="9.28515625" style="33" customWidth="1"/>
    <col min="11530" max="11530" width="11.7109375" style="33" customWidth="1"/>
    <col min="11531" max="11531" width="10.85546875" style="33" bestFit="1" customWidth="1"/>
    <col min="11532" max="11533" width="10.42578125" style="33" bestFit="1" customWidth="1"/>
    <col min="11534" max="11534" width="11.7109375" style="33" customWidth="1"/>
    <col min="11535" max="11535" width="10.42578125" style="33" bestFit="1" customWidth="1"/>
    <col min="11536" max="11536" width="10.28515625" style="33" bestFit="1" customWidth="1"/>
    <col min="11537" max="11537" width="11.7109375" style="33" customWidth="1"/>
    <col min="11538" max="11777" width="9" style="33"/>
    <col min="11778" max="11778" width="4.5703125" style="33" customWidth="1"/>
    <col min="11779" max="11779" width="27.42578125" style="33" bestFit="1" customWidth="1"/>
    <col min="11780" max="11780" width="10.28515625" style="33" bestFit="1" customWidth="1"/>
    <col min="11781" max="11781" width="10.7109375" style="33" customWidth="1"/>
    <col min="11782" max="11782" width="11.7109375" style="33" customWidth="1"/>
    <col min="11783" max="11783" width="10" style="33" bestFit="1" customWidth="1"/>
    <col min="11784" max="11784" width="9" style="33" customWidth="1"/>
    <col min="11785" max="11785" width="9.28515625" style="33" customWidth="1"/>
    <col min="11786" max="11786" width="11.7109375" style="33" customWidth="1"/>
    <col min="11787" max="11787" width="10.85546875" style="33" bestFit="1" customWidth="1"/>
    <col min="11788" max="11789" width="10.42578125" style="33" bestFit="1" customWidth="1"/>
    <col min="11790" max="11790" width="11.7109375" style="33" customWidth="1"/>
    <col min="11791" max="11791" width="10.42578125" style="33" bestFit="1" customWidth="1"/>
    <col min="11792" max="11792" width="10.28515625" style="33" bestFit="1" customWidth="1"/>
    <col min="11793" max="11793" width="11.7109375" style="33" customWidth="1"/>
    <col min="11794" max="12033" width="9" style="33"/>
    <col min="12034" max="12034" width="4.5703125" style="33" customWidth="1"/>
    <col min="12035" max="12035" width="27.42578125" style="33" bestFit="1" customWidth="1"/>
    <col min="12036" max="12036" width="10.28515625" style="33" bestFit="1" customWidth="1"/>
    <col min="12037" max="12037" width="10.7109375" style="33" customWidth="1"/>
    <col min="12038" max="12038" width="11.7109375" style="33" customWidth="1"/>
    <col min="12039" max="12039" width="10" style="33" bestFit="1" customWidth="1"/>
    <col min="12040" max="12040" width="9" style="33" customWidth="1"/>
    <col min="12041" max="12041" width="9.28515625" style="33" customWidth="1"/>
    <col min="12042" max="12042" width="11.7109375" style="33" customWidth="1"/>
    <col min="12043" max="12043" width="10.85546875" style="33" bestFit="1" customWidth="1"/>
    <col min="12044" max="12045" width="10.42578125" style="33" bestFit="1" customWidth="1"/>
    <col min="12046" max="12046" width="11.7109375" style="33" customWidth="1"/>
    <col min="12047" max="12047" width="10.42578125" style="33" bestFit="1" customWidth="1"/>
    <col min="12048" max="12048" width="10.28515625" style="33" bestFit="1" customWidth="1"/>
    <col min="12049" max="12049" width="11.7109375" style="33" customWidth="1"/>
    <col min="12050" max="12289" width="9" style="33"/>
    <col min="12290" max="12290" width="4.5703125" style="33" customWidth="1"/>
    <col min="12291" max="12291" width="27.42578125" style="33" bestFit="1" customWidth="1"/>
    <col min="12292" max="12292" width="10.28515625" style="33" bestFit="1" customWidth="1"/>
    <col min="12293" max="12293" width="10.7109375" style="33" customWidth="1"/>
    <col min="12294" max="12294" width="11.7109375" style="33" customWidth="1"/>
    <col min="12295" max="12295" width="10" style="33" bestFit="1" customWidth="1"/>
    <col min="12296" max="12296" width="9" style="33" customWidth="1"/>
    <col min="12297" max="12297" width="9.28515625" style="33" customWidth="1"/>
    <col min="12298" max="12298" width="11.7109375" style="33" customWidth="1"/>
    <col min="12299" max="12299" width="10.85546875" style="33" bestFit="1" customWidth="1"/>
    <col min="12300" max="12301" width="10.42578125" style="33" bestFit="1" customWidth="1"/>
    <col min="12302" max="12302" width="11.7109375" style="33" customWidth="1"/>
    <col min="12303" max="12303" width="10.42578125" style="33" bestFit="1" customWidth="1"/>
    <col min="12304" max="12304" width="10.28515625" style="33" bestFit="1" customWidth="1"/>
    <col min="12305" max="12305" width="11.7109375" style="33" customWidth="1"/>
    <col min="12306" max="12545" width="9" style="33"/>
    <col min="12546" max="12546" width="4.5703125" style="33" customWidth="1"/>
    <col min="12547" max="12547" width="27.42578125" style="33" bestFit="1" customWidth="1"/>
    <col min="12548" max="12548" width="10.28515625" style="33" bestFit="1" customWidth="1"/>
    <col min="12549" max="12549" width="10.7109375" style="33" customWidth="1"/>
    <col min="12550" max="12550" width="11.7109375" style="33" customWidth="1"/>
    <col min="12551" max="12551" width="10" style="33" bestFit="1" customWidth="1"/>
    <col min="12552" max="12552" width="9" style="33" customWidth="1"/>
    <col min="12553" max="12553" width="9.28515625" style="33" customWidth="1"/>
    <col min="12554" max="12554" width="11.7109375" style="33" customWidth="1"/>
    <col min="12555" max="12555" width="10.85546875" style="33" bestFit="1" customWidth="1"/>
    <col min="12556" max="12557" width="10.42578125" style="33" bestFit="1" customWidth="1"/>
    <col min="12558" max="12558" width="11.7109375" style="33" customWidth="1"/>
    <col min="12559" max="12559" width="10.42578125" style="33" bestFit="1" customWidth="1"/>
    <col min="12560" max="12560" width="10.28515625" style="33" bestFit="1" customWidth="1"/>
    <col min="12561" max="12561" width="11.7109375" style="33" customWidth="1"/>
    <col min="12562" max="12801" width="9" style="33"/>
    <col min="12802" max="12802" width="4.5703125" style="33" customWidth="1"/>
    <col min="12803" max="12803" width="27.42578125" style="33" bestFit="1" customWidth="1"/>
    <col min="12804" max="12804" width="10.28515625" style="33" bestFit="1" customWidth="1"/>
    <col min="12805" max="12805" width="10.7109375" style="33" customWidth="1"/>
    <col min="12806" max="12806" width="11.7109375" style="33" customWidth="1"/>
    <col min="12807" max="12807" width="10" style="33" bestFit="1" customWidth="1"/>
    <col min="12808" max="12808" width="9" style="33" customWidth="1"/>
    <col min="12809" max="12809" width="9.28515625" style="33" customWidth="1"/>
    <col min="12810" max="12810" width="11.7109375" style="33" customWidth="1"/>
    <col min="12811" max="12811" width="10.85546875" style="33" bestFit="1" customWidth="1"/>
    <col min="12812" max="12813" width="10.42578125" style="33" bestFit="1" customWidth="1"/>
    <col min="12814" max="12814" width="11.7109375" style="33" customWidth="1"/>
    <col min="12815" max="12815" width="10.42578125" style="33" bestFit="1" customWidth="1"/>
    <col min="12816" max="12816" width="10.28515625" style="33" bestFit="1" customWidth="1"/>
    <col min="12817" max="12817" width="11.7109375" style="33" customWidth="1"/>
    <col min="12818" max="13057" width="9" style="33"/>
    <col min="13058" max="13058" width="4.5703125" style="33" customWidth="1"/>
    <col min="13059" max="13059" width="27.42578125" style="33" bestFit="1" customWidth="1"/>
    <col min="13060" max="13060" width="10.28515625" style="33" bestFit="1" customWidth="1"/>
    <col min="13061" max="13061" width="10.7109375" style="33" customWidth="1"/>
    <col min="13062" max="13062" width="11.7109375" style="33" customWidth="1"/>
    <col min="13063" max="13063" width="10" style="33" bestFit="1" customWidth="1"/>
    <col min="13064" max="13064" width="9" style="33" customWidth="1"/>
    <col min="13065" max="13065" width="9.28515625" style="33" customWidth="1"/>
    <col min="13066" max="13066" width="11.7109375" style="33" customWidth="1"/>
    <col min="13067" max="13067" width="10.85546875" style="33" bestFit="1" customWidth="1"/>
    <col min="13068" max="13069" width="10.42578125" style="33" bestFit="1" customWidth="1"/>
    <col min="13070" max="13070" width="11.7109375" style="33" customWidth="1"/>
    <col min="13071" max="13071" width="10.42578125" style="33" bestFit="1" customWidth="1"/>
    <col min="13072" max="13072" width="10.28515625" style="33" bestFit="1" customWidth="1"/>
    <col min="13073" max="13073" width="11.7109375" style="33" customWidth="1"/>
    <col min="13074" max="13313" width="9" style="33"/>
    <col min="13314" max="13314" width="4.5703125" style="33" customWidth="1"/>
    <col min="13315" max="13315" width="27.42578125" style="33" bestFit="1" customWidth="1"/>
    <col min="13316" max="13316" width="10.28515625" style="33" bestFit="1" customWidth="1"/>
    <col min="13317" max="13317" width="10.7109375" style="33" customWidth="1"/>
    <col min="13318" max="13318" width="11.7109375" style="33" customWidth="1"/>
    <col min="13319" max="13319" width="10" style="33" bestFit="1" customWidth="1"/>
    <col min="13320" max="13320" width="9" style="33" customWidth="1"/>
    <col min="13321" max="13321" width="9.28515625" style="33" customWidth="1"/>
    <col min="13322" max="13322" width="11.7109375" style="33" customWidth="1"/>
    <col min="13323" max="13323" width="10.85546875" style="33" bestFit="1" customWidth="1"/>
    <col min="13324" max="13325" width="10.42578125" style="33" bestFit="1" customWidth="1"/>
    <col min="13326" max="13326" width="11.7109375" style="33" customWidth="1"/>
    <col min="13327" max="13327" width="10.42578125" style="33" bestFit="1" customWidth="1"/>
    <col min="13328" max="13328" width="10.28515625" style="33" bestFit="1" customWidth="1"/>
    <col min="13329" max="13329" width="11.7109375" style="33" customWidth="1"/>
    <col min="13330" max="13569" width="9" style="33"/>
    <col min="13570" max="13570" width="4.5703125" style="33" customWidth="1"/>
    <col min="13571" max="13571" width="27.42578125" style="33" bestFit="1" customWidth="1"/>
    <col min="13572" max="13572" width="10.28515625" style="33" bestFit="1" customWidth="1"/>
    <col min="13573" max="13573" width="10.7109375" style="33" customWidth="1"/>
    <col min="13574" max="13574" width="11.7109375" style="33" customWidth="1"/>
    <col min="13575" max="13575" width="10" style="33" bestFit="1" customWidth="1"/>
    <col min="13576" max="13576" width="9" style="33" customWidth="1"/>
    <col min="13577" max="13577" width="9.28515625" style="33" customWidth="1"/>
    <col min="13578" max="13578" width="11.7109375" style="33" customWidth="1"/>
    <col min="13579" max="13579" width="10.85546875" style="33" bestFit="1" customWidth="1"/>
    <col min="13580" max="13581" width="10.42578125" style="33" bestFit="1" customWidth="1"/>
    <col min="13582" max="13582" width="11.7109375" style="33" customWidth="1"/>
    <col min="13583" max="13583" width="10.42578125" style="33" bestFit="1" customWidth="1"/>
    <col min="13584" max="13584" width="10.28515625" style="33" bestFit="1" customWidth="1"/>
    <col min="13585" max="13585" width="11.7109375" style="33" customWidth="1"/>
    <col min="13586" max="13825" width="9" style="33"/>
    <col min="13826" max="13826" width="4.5703125" style="33" customWidth="1"/>
    <col min="13827" max="13827" width="27.42578125" style="33" bestFit="1" customWidth="1"/>
    <col min="13828" max="13828" width="10.28515625" style="33" bestFit="1" customWidth="1"/>
    <col min="13829" max="13829" width="10.7109375" style="33" customWidth="1"/>
    <col min="13830" max="13830" width="11.7109375" style="33" customWidth="1"/>
    <col min="13831" max="13831" width="10" style="33" bestFit="1" customWidth="1"/>
    <col min="13832" max="13832" width="9" style="33" customWidth="1"/>
    <col min="13833" max="13833" width="9.28515625" style="33" customWidth="1"/>
    <col min="13834" max="13834" width="11.7109375" style="33" customWidth="1"/>
    <col min="13835" max="13835" width="10.85546875" style="33" bestFit="1" customWidth="1"/>
    <col min="13836" max="13837" width="10.42578125" style="33" bestFit="1" customWidth="1"/>
    <col min="13838" max="13838" width="11.7109375" style="33" customWidth="1"/>
    <col min="13839" max="13839" width="10.42578125" style="33" bestFit="1" customWidth="1"/>
    <col min="13840" max="13840" width="10.28515625" style="33" bestFit="1" customWidth="1"/>
    <col min="13841" max="13841" width="11.7109375" style="33" customWidth="1"/>
    <col min="13842" max="14081" width="9" style="33"/>
    <col min="14082" max="14082" width="4.5703125" style="33" customWidth="1"/>
    <col min="14083" max="14083" width="27.42578125" style="33" bestFit="1" customWidth="1"/>
    <col min="14084" max="14084" width="10.28515625" style="33" bestFit="1" customWidth="1"/>
    <col min="14085" max="14085" width="10.7109375" style="33" customWidth="1"/>
    <col min="14086" max="14086" width="11.7109375" style="33" customWidth="1"/>
    <col min="14087" max="14087" width="10" style="33" bestFit="1" customWidth="1"/>
    <col min="14088" max="14088" width="9" style="33" customWidth="1"/>
    <col min="14089" max="14089" width="9.28515625" style="33" customWidth="1"/>
    <col min="14090" max="14090" width="11.7109375" style="33" customWidth="1"/>
    <col min="14091" max="14091" width="10.85546875" style="33" bestFit="1" customWidth="1"/>
    <col min="14092" max="14093" width="10.42578125" style="33" bestFit="1" customWidth="1"/>
    <col min="14094" max="14094" width="11.7109375" style="33" customWidth="1"/>
    <col min="14095" max="14095" width="10.42578125" style="33" bestFit="1" customWidth="1"/>
    <col min="14096" max="14096" width="10.28515625" style="33" bestFit="1" customWidth="1"/>
    <col min="14097" max="14097" width="11.7109375" style="33" customWidth="1"/>
    <col min="14098" max="14337" width="9" style="33"/>
    <col min="14338" max="14338" width="4.5703125" style="33" customWidth="1"/>
    <col min="14339" max="14339" width="27.42578125" style="33" bestFit="1" customWidth="1"/>
    <col min="14340" max="14340" width="10.28515625" style="33" bestFit="1" customWidth="1"/>
    <col min="14341" max="14341" width="10.7109375" style="33" customWidth="1"/>
    <col min="14342" max="14342" width="11.7109375" style="33" customWidth="1"/>
    <col min="14343" max="14343" width="10" style="33" bestFit="1" customWidth="1"/>
    <col min="14344" max="14344" width="9" style="33" customWidth="1"/>
    <col min="14345" max="14345" width="9.28515625" style="33" customWidth="1"/>
    <col min="14346" max="14346" width="11.7109375" style="33" customWidth="1"/>
    <col min="14347" max="14347" width="10.85546875" style="33" bestFit="1" customWidth="1"/>
    <col min="14348" max="14349" width="10.42578125" style="33" bestFit="1" customWidth="1"/>
    <col min="14350" max="14350" width="11.7109375" style="33" customWidth="1"/>
    <col min="14351" max="14351" width="10.42578125" style="33" bestFit="1" customWidth="1"/>
    <col min="14352" max="14352" width="10.28515625" style="33" bestFit="1" customWidth="1"/>
    <col min="14353" max="14353" width="11.7109375" style="33" customWidth="1"/>
    <col min="14354" max="14593" width="9" style="33"/>
    <col min="14594" max="14594" width="4.5703125" style="33" customWidth="1"/>
    <col min="14595" max="14595" width="27.42578125" style="33" bestFit="1" customWidth="1"/>
    <col min="14596" max="14596" width="10.28515625" style="33" bestFit="1" customWidth="1"/>
    <col min="14597" max="14597" width="10.7109375" style="33" customWidth="1"/>
    <col min="14598" max="14598" width="11.7109375" style="33" customWidth="1"/>
    <col min="14599" max="14599" width="10" style="33" bestFit="1" customWidth="1"/>
    <col min="14600" max="14600" width="9" style="33" customWidth="1"/>
    <col min="14601" max="14601" width="9.28515625" style="33" customWidth="1"/>
    <col min="14602" max="14602" width="11.7109375" style="33" customWidth="1"/>
    <col min="14603" max="14603" width="10.85546875" style="33" bestFit="1" customWidth="1"/>
    <col min="14604" max="14605" width="10.42578125" style="33" bestFit="1" customWidth="1"/>
    <col min="14606" max="14606" width="11.7109375" style="33" customWidth="1"/>
    <col min="14607" max="14607" width="10.42578125" style="33" bestFit="1" customWidth="1"/>
    <col min="14608" max="14608" width="10.28515625" style="33" bestFit="1" customWidth="1"/>
    <col min="14609" max="14609" width="11.7109375" style="33" customWidth="1"/>
    <col min="14610" max="14849" width="9" style="33"/>
    <col min="14850" max="14850" width="4.5703125" style="33" customWidth="1"/>
    <col min="14851" max="14851" width="27.42578125" style="33" bestFit="1" customWidth="1"/>
    <col min="14852" max="14852" width="10.28515625" style="33" bestFit="1" customWidth="1"/>
    <col min="14853" max="14853" width="10.7109375" style="33" customWidth="1"/>
    <col min="14854" max="14854" width="11.7109375" style="33" customWidth="1"/>
    <col min="14855" max="14855" width="10" style="33" bestFit="1" customWidth="1"/>
    <col min="14856" max="14856" width="9" style="33" customWidth="1"/>
    <col min="14857" max="14857" width="9.28515625" style="33" customWidth="1"/>
    <col min="14858" max="14858" width="11.7109375" style="33" customWidth="1"/>
    <col min="14859" max="14859" width="10.85546875" style="33" bestFit="1" customWidth="1"/>
    <col min="14860" max="14861" width="10.42578125" style="33" bestFit="1" customWidth="1"/>
    <col min="14862" max="14862" width="11.7109375" style="33" customWidth="1"/>
    <col min="14863" max="14863" width="10.42578125" style="33" bestFit="1" customWidth="1"/>
    <col min="14864" max="14864" width="10.28515625" style="33" bestFit="1" customWidth="1"/>
    <col min="14865" max="14865" width="11.7109375" style="33" customWidth="1"/>
    <col min="14866" max="15105" width="9" style="33"/>
    <col min="15106" max="15106" width="4.5703125" style="33" customWidth="1"/>
    <col min="15107" max="15107" width="27.42578125" style="33" bestFit="1" customWidth="1"/>
    <col min="15108" max="15108" width="10.28515625" style="33" bestFit="1" customWidth="1"/>
    <col min="15109" max="15109" width="10.7109375" style="33" customWidth="1"/>
    <col min="15110" max="15110" width="11.7109375" style="33" customWidth="1"/>
    <col min="15111" max="15111" width="10" style="33" bestFit="1" customWidth="1"/>
    <col min="15112" max="15112" width="9" style="33" customWidth="1"/>
    <col min="15113" max="15113" width="9.28515625" style="33" customWidth="1"/>
    <col min="15114" max="15114" width="11.7109375" style="33" customWidth="1"/>
    <col min="15115" max="15115" width="10.85546875" style="33" bestFit="1" customWidth="1"/>
    <col min="15116" max="15117" width="10.42578125" style="33" bestFit="1" customWidth="1"/>
    <col min="15118" max="15118" width="11.7109375" style="33" customWidth="1"/>
    <col min="15119" max="15119" width="10.42578125" style="33" bestFit="1" customWidth="1"/>
    <col min="15120" max="15120" width="10.28515625" style="33" bestFit="1" customWidth="1"/>
    <col min="15121" max="15121" width="11.7109375" style="33" customWidth="1"/>
    <col min="15122" max="15361" width="9" style="33"/>
    <col min="15362" max="15362" width="4.5703125" style="33" customWidth="1"/>
    <col min="15363" max="15363" width="27.42578125" style="33" bestFit="1" customWidth="1"/>
    <col min="15364" max="15364" width="10.28515625" style="33" bestFit="1" customWidth="1"/>
    <col min="15365" max="15365" width="10.7109375" style="33" customWidth="1"/>
    <col min="15366" max="15366" width="11.7109375" style="33" customWidth="1"/>
    <col min="15367" max="15367" width="10" style="33" bestFit="1" customWidth="1"/>
    <col min="15368" max="15368" width="9" style="33" customWidth="1"/>
    <col min="15369" max="15369" width="9.28515625" style="33" customWidth="1"/>
    <col min="15370" max="15370" width="11.7109375" style="33" customWidth="1"/>
    <col min="15371" max="15371" width="10.85546875" style="33" bestFit="1" customWidth="1"/>
    <col min="15372" max="15373" width="10.42578125" style="33" bestFit="1" customWidth="1"/>
    <col min="15374" max="15374" width="11.7109375" style="33" customWidth="1"/>
    <col min="15375" max="15375" width="10.42578125" style="33" bestFit="1" customWidth="1"/>
    <col min="15376" max="15376" width="10.28515625" style="33" bestFit="1" customWidth="1"/>
    <col min="15377" max="15377" width="11.7109375" style="33" customWidth="1"/>
    <col min="15378" max="15617" width="9" style="33"/>
    <col min="15618" max="15618" width="4.5703125" style="33" customWidth="1"/>
    <col min="15619" max="15619" width="27.42578125" style="33" bestFit="1" customWidth="1"/>
    <col min="15620" max="15620" width="10.28515625" style="33" bestFit="1" customWidth="1"/>
    <col min="15621" max="15621" width="10.7109375" style="33" customWidth="1"/>
    <col min="15622" max="15622" width="11.7109375" style="33" customWidth="1"/>
    <col min="15623" max="15623" width="10" style="33" bestFit="1" customWidth="1"/>
    <col min="15624" max="15624" width="9" style="33" customWidth="1"/>
    <col min="15625" max="15625" width="9.28515625" style="33" customWidth="1"/>
    <col min="15626" max="15626" width="11.7109375" style="33" customWidth="1"/>
    <col min="15627" max="15627" width="10.85546875" style="33" bestFit="1" customWidth="1"/>
    <col min="15628" max="15629" width="10.42578125" style="33" bestFit="1" customWidth="1"/>
    <col min="15630" max="15630" width="11.7109375" style="33" customWidth="1"/>
    <col min="15631" max="15631" width="10.42578125" style="33" bestFit="1" customWidth="1"/>
    <col min="15632" max="15632" width="10.28515625" style="33" bestFit="1" customWidth="1"/>
    <col min="15633" max="15633" width="11.7109375" style="33" customWidth="1"/>
    <col min="15634" max="15873" width="9" style="33"/>
    <col min="15874" max="15874" width="4.5703125" style="33" customWidth="1"/>
    <col min="15875" max="15875" width="27.42578125" style="33" bestFit="1" customWidth="1"/>
    <col min="15876" max="15876" width="10.28515625" style="33" bestFit="1" customWidth="1"/>
    <col min="15877" max="15877" width="10.7109375" style="33" customWidth="1"/>
    <col min="15878" max="15878" width="11.7109375" style="33" customWidth="1"/>
    <col min="15879" max="15879" width="10" style="33" bestFit="1" customWidth="1"/>
    <col min="15880" max="15880" width="9" style="33" customWidth="1"/>
    <col min="15881" max="15881" width="9.28515625" style="33" customWidth="1"/>
    <col min="15882" max="15882" width="11.7109375" style="33" customWidth="1"/>
    <col min="15883" max="15883" width="10.85546875" style="33" bestFit="1" customWidth="1"/>
    <col min="15884" max="15885" width="10.42578125" style="33" bestFit="1" customWidth="1"/>
    <col min="15886" max="15886" width="11.7109375" style="33" customWidth="1"/>
    <col min="15887" max="15887" width="10.42578125" style="33" bestFit="1" customWidth="1"/>
    <col min="15888" max="15888" width="10.28515625" style="33" bestFit="1" customWidth="1"/>
    <col min="15889" max="15889" width="11.7109375" style="33" customWidth="1"/>
    <col min="15890" max="16129" width="9" style="33"/>
    <col min="16130" max="16130" width="4.5703125" style="33" customWidth="1"/>
    <col min="16131" max="16131" width="27.42578125" style="33" bestFit="1" customWidth="1"/>
    <col min="16132" max="16132" width="10.28515625" style="33" bestFit="1" customWidth="1"/>
    <col min="16133" max="16133" width="10.7109375" style="33" customWidth="1"/>
    <col min="16134" max="16134" width="11.7109375" style="33" customWidth="1"/>
    <col min="16135" max="16135" width="10" style="33" bestFit="1" customWidth="1"/>
    <col min="16136" max="16136" width="9" style="33" customWidth="1"/>
    <col min="16137" max="16137" width="9.28515625" style="33" customWidth="1"/>
    <col min="16138" max="16138" width="11.7109375" style="33" customWidth="1"/>
    <col min="16139" max="16139" width="10.85546875" style="33" bestFit="1" customWidth="1"/>
    <col min="16140" max="16141" width="10.42578125" style="33" bestFit="1" customWidth="1"/>
    <col min="16142" max="16142" width="11.7109375" style="33" customWidth="1"/>
    <col min="16143" max="16143" width="10.42578125" style="33" bestFit="1" customWidth="1"/>
    <col min="16144" max="16144" width="10.28515625" style="33" bestFit="1" customWidth="1"/>
    <col min="16145" max="16145" width="11.7109375" style="33" customWidth="1"/>
    <col min="16146" max="16384" width="9" style="33"/>
  </cols>
  <sheetData>
    <row r="1" spans="1:50" ht="18.75" thickBot="1"/>
    <row r="2" spans="1:50" ht="34.5" customHeight="1" thickBot="1">
      <c r="B2" s="342" t="s">
        <v>491</v>
      </c>
      <c r="C2" s="343"/>
      <c r="D2" s="343"/>
      <c r="E2" s="343"/>
      <c r="F2" s="343"/>
      <c r="G2" s="343"/>
      <c r="H2" s="343"/>
      <c r="I2" s="343"/>
      <c r="J2" s="343"/>
      <c r="K2" s="343"/>
      <c r="L2" s="343"/>
      <c r="M2" s="343"/>
      <c r="N2" s="343"/>
      <c r="O2" s="343"/>
      <c r="P2" s="343"/>
      <c r="Q2" s="344"/>
      <c r="R2" s="47"/>
    </row>
    <row r="3" spans="1:50" ht="21" customHeight="1">
      <c r="B3" s="347" t="s">
        <v>204</v>
      </c>
      <c r="C3" s="349" t="s">
        <v>266</v>
      </c>
      <c r="D3" s="351" t="s">
        <v>267</v>
      </c>
      <c r="E3" s="352"/>
      <c r="F3" s="352"/>
      <c r="G3" s="352"/>
      <c r="H3" s="352"/>
      <c r="I3" s="352"/>
      <c r="J3" s="352"/>
      <c r="K3" s="353"/>
      <c r="L3" s="351" t="s">
        <v>268</v>
      </c>
      <c r="M3" s="352"/>
      <c r="N3" s="352"/>
      <c r="O3" s="352"/>
      <c r="P3" s="352"/>
      <c r="Q3" s="354"/>
      <c r="R3" s="47"/>
    </row>
    <row r="4" spans="1:50" ht="21" customHeight="1">
      <c r="B4" s="348"/>
      <c r="C4" s="350"/>
      <c r="D4" s="355" t="s">
        <v>489</v>
      </c>
      <c r="E4" s="355"/>
      <c r="F4" s="355"/>
      <c r="G4" s="355"/>
      <c r="H4" s="355" t="s">
        <v>488</v>
      </c>
      <c r="I4" s="355"/>
      <c r="J4" s="355"/>
      <c r="K4" s="355"/>
      <c r="L4" s="356" t="s">
        <v>490</v>
      </c>
      <c r="M4" s="357"/>
      <c r="N4" s="358"/>
      <c r="O4" s="356" t="s">
        <v>488</v>
      </c>
      <c r="P4" s="357"/>
      <c r="Q4" s="359"/>
      <c r="R4" s="47"/>
    </row>
    <row r="5" spans="1:50" ht="42" customHeight="1">
      <c r="B5" s="348"/>
      <c r="C5" s="350"/>
      <c r="D5" s="34" t="s">
        <v>269</v>
      </c>
      <c r="E5" s="34" t="s">
        <v>270</v>
      </c>
      <c r="F5" s="35" t="s">
        <v>271</v>
      </c>
      <c r="G5" s="34" t="s">
        <v>272</v>
      </c>
      <c r="H5" s="36" t="s">
        <v>273</v>
      </c>
      <c r="I5" s="36" t="s">
        <v>270</v>
      </c>
      <c r="J5" s="35" t="s">
        <v>271</v>
      </c>
      <c r="K5" s="36" t="s">
        <v>272</v>
      </c>
      <c r="L5" s="34" t="s">
        <v>274</v>
      </c>
      <c r="M5" s="34" t="s">
        <v>275</v>
      </c>
      <c r="N5" s="35" t="s">
        <v>271</v>
      </c>
      <c r="O5" s="34" t="s">
        <v>274</v>
      </c>
      <c r="P5" s="34" t="s">
        <v>275</v>
      </c>
      <c r="Q5" s="37" t="s">
        <v>271</v>
      </c>
      <c r="R5" s="47"/>
    </row>
    <row r="6" spans="1:50" ht="23.25" customHeight="1">
      <c r="B6" s="129">
        <v>1</v>
      </c>
      <c r="C6" s="43" t="s">
        <v>475</v>
      </c>
      <c r="D6" s="122">
        <v>2313417.0842869999</v>
      </c>
      <c r="E6" s="122">
        <v>1982866.067242</v>
      </c>
      <c r="F6" s="122">
        <f t="shared" ref="F6:F35" si="0">D6-E6</f>
        <v>330551.01704499987</v>
      </c>
      <c r="G6" s="122">
        <f t="shared" ref="G6:G35" si="1">E6+D6</f>
        <v>4296283.1515290001</v>
      </c>
      <c r="H6" s="122">
        <v>161.26077000000001</v>
      </c>
      <c r="I6" s="122">
        <v>0</v>
      </c>
      <c r="J6" s="122">
        <f t="shared" ref="J6:J35" si="2">H6-I6</f>
        <v>161.26077000000001</v>
      </c>
      <c r="K6" s="122">
        <f t="shared" ref="K6:K35" si="3">H6+I6</f>
        <v>161.26077000000001</v>
      </c>
      <c r="L6" s="122">
        <v>19114237</v>
      </c>
      <c r="M6" s="122">
        <v>13768058</v>
      </c>
      <c r="N6" s="122">
        <f t="shared" ref="N6:N35" si="4">L6-M6</f>
        <v>5346179</v>
      </c>
      <c r="O6" s="122">
        <v>714843</v>
      </c>
      <c r="P6" s="122">
        <v>2151146</v>
      </c>
      <c r="Q6" s="123">
        <f t="shared" ref="Q6:Q35" si="5">O6-P6</f>
        <v>-1436303</v>
      </c>
      <c r="R6" s="47"/>
    </row>
    <row r="7" spans="1:50" ht="22.5" customHeight="1">
      <c r="B7" s="130">
        <v>2</v>
      </c>
      <c r="C7" s="40" t="s">
        <v>65</v>
      </c>
      <c r="D7" s="124">
        <v>1504634.8604379999</v>
      </c>
      <c r="E7" s="124">
        <v>1611603.5949319999</v>
      </c>
      <c r="F7" s="124">
        <f t="shared" si="0"/>
        <v>-106968.73449399997</v>
      </c>
      <c r="G7" s="124">
        <f t="shared" si="1"/>
        <v>3116238.4553699996</v>
      </c>
      <c r="H7" s="124">
        <v>15661.664723</v>
      </c>
      <c r="I7" s="124">
        <v>51961.008042000001</v>
      </c>
      <c r="J7" s="124">
        <f t="shared" si="2"/>
        <v>-36299.343319</v>
      </c>
      <c r="K7" s="124">
        <f t="shared" si="3"/>
        <v>67622.672764999996</v>
      </c>
      <c r="L7" s="124">
        <v>55441.631717999997</v>
      </c>
      <c r="M7" s="124">
        <v>21061.623689</v>
      </c>
      <c r="N7" s="124">
        <f t="shared" si="4"/>
        <v>34380.008028999997</v>
      </c>
      <c r="O7" s="124">
        <v>0</v>
      </c>
      <c r="P7" s="124">
        <v>505.83953100000002</v>
      </c>
      <c r="Q7" s="125">
        <f t="shared" si="5"/>
        <v>-505.83953100000002</v>
      </c>
      <c r="R7" s="47"/>
    </row>
    <row r="8" spans="1:50" ht="22.5" customHeight="1">
      <c r="B8" s="145">
        <v>3</v>
      </c>
      <c r="C8" s="146" t="s">
        <v>43</v>
      </c>
      <c r="D8" s="147">
        <v>1044470.854958</v>
      </c>
      <c r="E8" s="147">
        <v>1007751.852522</v>
      </c>
      <c r="F8" s="147">
        <f t="shared" si="0"/>
        <v>36719.002436000039</v>
      </c>
      <c r="G8" s="147">
        <f t="shared" si="1"/>
        <v>2052222.7074799999</v>
      </c>
      <c r="H8" s="147">
        <v>22118.552567999999</v>
      </c>
      <c r="I8" s="147">
        <v>73285.494023000007</v>
      </c>
      <c r="J8" s="147">
        <f t="shared" si="2"/>
        <v>-51166.941455000007</v>
      </c>
      <c r="K8" s="147">
        <f t="shared" si="3"/>
        <v>95404.046591000006</v>
      </c>
      <c r="L8" s="147">
        <v>355351.27445800003</v>
      </c>
      <c r="M8" s="147">
        <v>185797.991133</v>
      </c>
      <c r="N8" s="147">
        <f t="shared" si="4"/>
        <v>169553.28332500003</v>
      </c>
      <c r="O8" s="147">
        <v>2089.6055099999999</v>
      </c>
      <c r="P8" s="147">
        <v>76706.566590999995</v>
      </c>
      <c r="Q8" s="148">
        <f t="shared" si="5"/>
        <v>-74616.961081000001</v>
      </c>
      <c r="R8" s="47"/>
    </row>
    <row r="9" spans="1:50" ht="20.25" customHeight="1">
      <c r="B9" s="130">
        <v>4</v>
      </c>
      <c r="C9" s="40" t="s">
        <v>40</v>
      </c>
      <c r="D9" s="124">
        <v>451418.72255100001</v>
      </c>
      <c r="E9" s="124">
        <v>333943.50887399999</v>
      </c>
      <c r="F9" s="124">
        <f t="shared" si="0"/>
        <v>117475.21367700002</v>
      </c>
      <c r="G9" s="124">
        <f t="shared" si="1"/>
        <v>785362.23142500001</v>
      </c>
      <c r="H9" s="124">
        <v>11674.213819000001</v>
      </c>
      <c r="I9" s="124">
        <v>32759.681252999999</v>
      </c>
      <c r="J9" s="124">
        <f t="shared" si="2"/>
        <v>-21085.467433999998</v>
      </c>
      <c r="K9" s="124">
        <f t="shared" si="3"/>
        <v>44433.895071999999</v>
      </c>
      <c r="L9" s="124">
        <v>502788</v>
      </c>
      <c r="M9" s="124">
        <v>688638</v>
      </c>
      <c r="N9" s="124">
        <f t="shared" si="4"/>
        <v>-185850</v>
      </c>
      <c r="O9" s="124">
        <v>29104</v>
      </c>
      <c r="P9" s="124">
        <v>39683</v>
      </c>
      <c r="Q9" s="125">
        <f t="shared" si="5"/>
        <v>-10579</v>
      </c>
      <c r="R9" s="47"/>
    </row>
    <row r="10" spans="1:50" ht="18.75">
      <c r="B10" s="145">
        <v>5</v>
      </c>
      <c r="C10" s="146" t="s">
        <v>295</v>
      </c>
      <c r="D10" s="147">
        <v>419089.56072200002</v>
      </c>
      <c r="E10" s="147">
        <v>438356.21763799997</v>
      </c>
      <c r="F10" s="147">
        <f t="shared" si="0"/>
        <v>-19266.656915999949</v>
      </c>
      <c r="G10" s="147">
        <f t="shared" si="1"/>
        <v>857445.77836</v>
      </c>
      <c r="H10" s="147">
        <v>8184.5156969999998</v>
      </c>
      <c r="I10" s="147">
        <v>12574.113203999999</v>
      </c>
      <c r="J10" s="147">
        <f t="shared" si="2"/>
        <v>-4389.5975069999995</v>
      </c>
      <c r="K10" s="147">
        <f t="shared" si="3"/>
        <v>20758.628901</v>
      </c>
      <c r="L10" s="147">
        <v>12757.994792</v>
      </c>
      <c r="M10" s="147">
        <v>8008.399539</v>
      </c>
      <c r="N10" s="147">
        <f t="shared" si="4"/>
        <v>4749.5952529999995</v>
      </c>
      <c r="O10" s="147">
        <v>0</v>
      </c>
      <c r="P10" s="147">
        <v>6026.2284749999999</v>
      </c>
      <c r="Q10" s="148">
        <f t="shared" si="5"/>
        <v>-6026.2284749999999</v>
      </c>
      <c r="R10" s="47"/>
    </row>
    <row r="11" spans="1:50" s="49" customFormat="1" ht="18.75">
      <c r="A11" s="32"/>
      <c r="B11" s="130">
        <v>6</v>
      </c>
      <c r="C11" s="40" t="s">
        <v>151</v>
      </c>
      <c r="D11" s="124">
        <v>416413.46768100001</v>
      </c>
      <c r="E11" s="124">
        <v>448942.20692600001</v>
      </c>
      <c r="F11" s="124">
        <f t="shared" si="0"/>
        <v>-32528.739245000004</v>
      </c>
      <c r="G11" s="124">
        <f t="shared" si="1"/>
        <v>865355.67460700008</v>
      </c>
      <c r="H11" s="124">
        <v>3596.3600299999998</v>
      </c>
      <c r="I11" s="124">
        <v>8068.9806660000004</v>
      </c>
      <c r="J11" s="124">
        <f t="shared" si="2"/>
        <v>-4472.6206360000006</v>
      </c>
      <c r="K11" s="124">
        <f t="shared" si="3"/>
        <v>11665.340695999999</v>
      </c>
      <c r="L11" s="124">
        <v>8242.0498449999996</v>
      </c>
      <c r="M11" s="124">
        <v>1940.9558629999999</v>
      </c>
      <c r="N11" s="124">
        <f t="shared" si="4"/>
        <v>6301.0939819999994</v>
      </c>
      <c r="O11" s="124">
        <v>0</v>
      </c>
      <c r="P11" s="124">
        <v>1308.3285510000001</v>
      </c>
      <c r="Q11" s="125">
        <f t="shared" si="5"/>
        <v>-1308.3285510000001</v>
      </c>
      <c r="R11" s="48"/>
      <c r="S11" s="38"/>
      <c r="T11" s="38"/>
      <c r="U11" s="38"/>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row>
    <row r="12" spans="1:50" s="39" customFormat="1" ht="18.75">
      <c r="A12" s="32"/>
      <c r="B12" s="145">
        <v>7</v>
      </c>
      <c r="C12" s="146" t="s">
        <v>31</v>
      </c>
      <c r="D12" s="147">
        <v>262476.22758900002</v>
      </c>
      <c r="E12" s="147">
        <v>291015.58317</v>
      </c>
      <c r="F12" s="147">
        <f t="shared" si="0"/>
        <v>-28539.355580999982</v>
      </c>
      <c r="G12" s="147">
        <f t="shared" si="1"/>
        <v>553491.81075900001</v>
      </c>
      <c r="H12" s="147">
        <v>7131.3714250000003</v>
      </c>
      <c r="I12" s="147">
        <v>1191.2331999999999</v>
      </c>
      <c r="J12" s="147">
        <f t="shared" si="2"/>
        <v>5940.1382250000006</v>
      </c>
      <c r="K12" s="147">
        <f t="shared" si="3"/>
        <v>8322.6046249999999</v>
      </c>
      <c r="L12" s="147">
        <v>1353451</v>
      </c>
      <c r="M12" s="147">
        <v>679617</v>
      </c>
      <c r="N12" s="147">
        <f t="shared" si="4"/>
        <v>673834</v>
      </c>
      <c r="O12" s="147">
        <v>7034</v>
      </c>
      <c r="P12" s="147">
        <v>104277</v>
      </c>
      <c r="Q12" s="148">
        <f t="shared" si="5"/>
        <v>-97243</v>
      </c>
      <c r="R12" s="48"/>
      <c r="S12" s="38"/>
      <c r="T12" s="38"/>
      <c r="U12" s="38"/>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row>
    <row r="13" spans="1:50" s="49" customFormat="1" ht="18.75">
      <c r="A13" s="32"/>
      <c r="B13" s="130">
        <v>8</v>
      </c>
      <c r="C13" s="40" t="s">
        <v>26</v>
      </c>
      <c r="D13" s="124">
        <v>231592.49692100001</v>
      </c>
      <c r="E13" s="124">
        <v>212585.48283399999</v>
      </c>
      <c r="F13" s="124">
        <f t="shared" si="0"/>
        <v>19007.014087000018</v>
      </c>
      <c r="G13" s="124">
        <f t="shared" si="1"/>
        <v>444177.97975499998</v>
      </c>
      <c r="H13" s="124">
        <v>8069.9890130000003</v>
      </c>
      <c r="I13" s="124">
        <v>1551.9331999999999</v>
      </c>
      <c r="J13" s="124">
        <f t="shared" si="2"/>
        <v>6518.0558130000009</v>
      </c>
      <c r="K13" s="124">
        <f t="shared" si="3"/>
        <v>9621.9222129999998</v>
      </c>
      <c r="L13" s="124">
        <v>993961</v>
      </c>
      <c r="M13" s="124">
        <v>670905</v>
      </c>
      <c r="N13" s="124">
        <f t="shared" si="4"/>
        <v>323056</v>
      </c>
      <c r="O13" s="124">
        <v>5790</v>
      </c>
      <c r="P13" s="124">
        <v>28780</v>
      </c>
      <c r="Q13" s="125">
        <f t="shared" si="5"/>
        <v>-22990</v>
      </c>
      <c r="R13" s="48"/>
      <c r="S13" s="38"/>
      <c r="T13" s="38"/>
      <c r="U13" s="38"/>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row>
    <row r="14" spans="1:50" s="32" customFormat="1" ht="18.75">
      <c r="B14" s="145">
        <v>9</v>
      </c>
      <c r="C14" s="146" t="s">
        <v>41</v>
      </c>
      <c r="D14" s="147">
        <v>154691.60577699999</v>
      </c>
      <c r="E14" s="147">
        <v>160239.020189</v>
      </c>
      <c r="F14" s="147">
        <f t="shared" si="0"/>
        <v>-5547.4144120000128</v>
      </c>
      <c r="G14" s="147">
        <f t="shared" si="1"/>
        <v>314930.62596600002</v>
      </c>
      <c r="H14" s="147">
        <v>161.26077000000001</v>
      </c>
      <c r="I14" s="147">
        <v>207.267471</v>
      </c>
      <c r="J14" s="147">
        <f t="shared" si="2"/>
        <v>-46.006700999999993</v>
      </c>
      <c r="K14" s="147">
        <f t="shared" si="3"/>
        <v>368.52824099999998</v>
      </c>
      <c r="L14" s="147">
        <v>300785.03260099998</v>
      </c>
      <c r="M14" s="147">
        <v>137099.84922599999</v>
      </c>
      <c r="N14" s="147">
        <f t="shared" si="4"/>
        <v>163685.18337499999</v>
      </c>
      <c r="O14" s="147">
        <v>871.71481700000004</v>
      </c>
      <c r="P14" s="147">
        <v>88348.235482000004</v>
      </c>
      <c r="Q14" s="148">
        <f t="shared" si="5"/>
        <v>-87476.520665000004</v>
      </c>
      <c r="R14" s="47"/>
    </row>
    <row r="15" spans="1:50" s="49" customFormat="1" ht="18.75">
      <c r="A15" s="32"/>
      <c r="B15" s="130">
        <v>10</v>
      </c>
      <c r="C15" s="40" t="s">
        <v>180</v>
      </c>
      <c r="D15" s="124">
        <v>129336.911847</v>
      </c>
      <c r="E15" s="124">
        <v>81492.552335</v>
      </c>
      <c r="F15" s="124">
        <f t="shared" si="0"/>
        <v>47844.359511999995</v>
      </c>
      <c r="G15" s="124">
        <f t="shared" si="1"/>
        <v>210829.464182</v>
      </c>
      <c r="H15" s="124">
        <v>7705.7551919999996</v>
      </c>
      <c r="I15" s="124">
        <v>2988.2571379999999</v>
      </c>
      <c r="J15" s="124">
        <f t="shared" si="2"/>
        <v>4717.4980539999997</v>
      </c>
      <c r="K15" s="124">
        <f t="shared" si="3"/>
        <v>10694.01233</v>
      </c>
      <c r="L15" s="124">
        <v>197952</v>
      </c>
      <c r="M15" s="124">
        <v>5913</v>
      </c>
      <c r="N15" s="124">
        <f t="shared" si="4"/>
        <v>192039</v>
      </c>
      <c r="O15" s="124">
        <v>3709</v>
      </c>
      <c r="P15" s="124">
        <v>1734</v>
      </c>
      <c r="Q15" s="125">
        <f t="shared" si="5"/>
        <v>1975</v>
      </c>
      <c r="R15" s="48"/>
      <c r="S15" s="38"/>
      <c r="T15" s="38"/>
      <c r="U15" s="38"/>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row>
    <row r="16" spans="1:50" s="32" customFormat="1" ht="18.75">
      <c r="B16" s="145">
        <v>11</v>
      </c>
      <c r="C16" s="146" t="s">
        <v>38</v>
      </c>
      <c r="D16" s="147">
        <v>118909.431489</v>
      </c>
      <c r="E16" s="147">
        <v>118127.234921</v>
      </c>
      <c r="F16" s="147">
        <f t="shared" si="0"/>
        <v>782.19656799999939</v>
      </c>
      <c r="G16" s="147">
        <f t="shared" si="1"/>
        <v>237036.66641000001</v>
      </c>
      <c r="H16" s="147">
        <v>1233.7669559999999</v>
      </c>
      <c r="I16" s="147">
        <v>7643.8094149999997</v>
      </c>
      <c r="J16" s="147">
        <f t="shared" si="2"/>
        <v>-6410.0424590000002</v>
      </c>
      <c r="K16" s="147">
        <f t="shared" si="3"/>
        <v>8877.5763709999992</v>
      </c>
      <c r="L16" s="147">
        <v>8122</v>
      </c>
      <c r="M16" s="147">
        <v>133025</v>
      </c>
      <c r="N16" s="147">
        <f t="shared" si="4"/>
        <v>-124903</v>
      </c>
      <c r="O16" s="147">
        <v>0</v>
      </c>
      <c r="P16" s="147">
        <v>3890</v>
      </c>
      <c r="Q16" s="148">
        <f t="shared" si="5"/>
        <v>-3890</v>
      </c>
      <c r="R16" s="48"/>
      <c r="S16" s="38"/>
      <c r="T16" s="38"/>
      <c r="U16" s="38"/>
    </row>
    <row r="17" spans="1:50" s="49" customFormat="1" ht="18.75">
      <c r="A17" s="32"/>
      <c r="B17" s="130">
        <v>12</v>
      </c>
      <c r="C17" s="40" t="s">
        <v>476</v>
      </c>
      <c r="D17" s="124">
        <v>105852.19530399999</v>
      </c>
      <c r="E17" s="124">
        <v>128755.51300200001</v>
      </c>
      <c r="F17" s="124">
        <f t="shared" si="0"/>
        <v>-22903.317698000013</v>
      </c>
      <c r="G17" s="124">
        <f t="shared" si="1"/>
        <v>234607.70830599999</v>
      </c>
      <c r="H17" s="124">
        <v>1048.448304</v>
      </c>
      <c r="I17" s="124">
        <v>180</v>
      </c>
      <c r="J17" s="124">
        <f t="shared" si="2"/>
        <v>868.44830400000001</v>
      </c>
      <c r="K17" s="124">
        <f t="shared" si="3"/>
        <v>1228.448304</v>
      </c>
      <c r="L17" s="124">
        <v>46491</v>
      </c>
      <c r="M17" s="124">
        <v>32051</v>
      </c>
      <c r="N17" s="124">
        <f t="shared" si="4"/>
        <v>14440</v>
      </c>
      <c r="O17" s="124">
        <v>1956</v>
      </c>
      <c r="P17" s="124">
        <v>1301</v>
      </c>
      <c r="Q17" s="125">
        <f t="shared" si="5"/>
        <v>655</v>
      </c>
      <c r="R17" s="48"/>
      <c r="S17" s="38"/>
      <c r="T17" s="38"/>
      <c r="U17" s="38"/>
      <c r="V17" s="32"/>
      <c r="W17" s="32"/>
      <c r="X17" s="32"/>
      <c r="Y17" s="32"/>
      <c r="Z17" s="32"/>
      <c r="AA17" s="32"/>
      <c r="AB17" s="32"/>
      <c r="AC17" s="32"/>
      <c r="AD17" s="32"/>
      <c r="AE17" s="32"/>
      <c r="AF17" s="32"/>
      <c r="AG17" s="32"/>
      <c r="AH17" s="32"/>
      <c r="AI17" s="32"/>
      <c r="AJ17" s="32"/>
      <c r="AK17" s="32"/>
      <c r="AL17" s="32"/>
      <c r="AM17" s="32"/>
      <c r="AN17" s="32"/>
      <c r="AO17" s="32"/>
      <c r="AP17" s="32"/>
      <c r="AQ17" s="32"/>
      <c r="AR17" s="32"/>
      <c r="AS17" s="32"/>
      <c r="AT17" s="32"/>
      <c r="AU17" s="32"/>
      <c r="AV17" s="32"/>
      <c r="AW17" s="32"/>
      <c r="AX17" s="32"/>
    </row>
    <row r="18" spans="1:50" s="32" customFormat="1" ht="18.75">
      <c r="B18" s="145">
        <v>13</v>
      </c>
      <c r="C18" s="146" t="s">
        <v>165</v>
      </c>
      <c r="D18" s="147">
        <v>98558.921937999999</v>
      </c>
      <c r="E18" s="147">
        <v>100473.06649700001</v>
      </c>
      <c r="F18" s="147">
        <f t="shared" si="0"/>
        <v>-1914.1445590000076</v>
      </c>
      <c r="G18" s="147">
        <f t="shared" si="1"/>
        <v>199031.98843500001</v>
      </c>
      <c r="H18" s="147">
        <v>517.53385500000002</v>
      </c>
      <c r="I18" s="147">
        <v>180</v>
      </c>
      <c r="J18" s="147">
        <f t="shared" si="2"/>
        <v>337.53385500000002</v>
      </c>
      <c r="K18" s="147">
        <f t="shared" si="3"/>
        <v>697.53385500000002</v>
      </c>
      <c r="L18" s="147">
        <v>4103</v>
      </c>
      <c r="M18" s="147">
        <v>5837</v>
      </c>
      <c r="N18" s="147">
        <f t="shared" si="4"/>
        <v>-1734</v>
      </c>
      <c r="O18" s="147">
        <v>0</v>
      </c>
      <c r="P18" s="147">
        <v>0</v>
      </c>
      <c r="Q18" s="148">
        <f t="shared" si="5"/>
        <v>0</v>
      </c>
      <c r="R18" s="47"/>
    </row>
    <row r="19" spans="1:50" s="49" customFormat="1" ht="18.75">
      <c r="A19" s="32"/>
      <c r="B19" s="130">
        <v>14</v>
      </c>
      <c r="C19" s="40" t="s">
        <v>170</v>
      </c>
      <c r="D19" s="124">
        <v>91389.953712999995</v>
      </c>
      <c r="E19" s="124">
        <v>76146.882566</v>
      </c>
      <c r="F19" s="124">
        <f t="shared" si="0"/>
        <v>15243.071146999995</v>
      </c>
      <c r="G19" s="124">
        <f t="shared" si="1"/>
        <v>167536.83627899998</v>
      </c>
      <c r="H19" s="124">
        <v>4662.6219279999996</v>
      </c>
      <c r="I19" s="124">
        <v>11905.915105</v>
      </c>
      <c r="J19" s="124">
        <f t="shared" si="2"/>
        <v>-7243.2931770000005</v>
      </c>
      <c r="K19" s="124">
        <f t="shared" si="3"/>
        <v>16568.537033000001</v>
      </c>
      <c r="L19" s="124">
        <v>164267.731199</v>
      </c>
      <c r="M19" s="124">
        <v>53727.061901000001</v>
      </c>
      <c r="N19" s="124">
        <f t="shared" si="4"/>
        <v>110540.66929799999</v>
      </c>
      <c r="O19" s="124">
        <v>1021.199825</v>
      </c>
      <c r="P19" s="124">
        <v>35247.020049999999</v>
      </c>
      <c r="Q19" s="125">
        <f t="shared" si="5"/>
        <v>-34225.820224999996</v>
      </c>
      <c r="R19" s="48"/>
      <c r="S19" s="38"/>
      <c r="T19" s="38"/>
      <c r="U19" s="38"/>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row>
    <row r="20" spans="1:50" s="32" customFormat="1" ht="18.75">
      <c r="B20" s="145">
        <v>15</v>
      </c>
      <c r="C20" s="146" t="s">
        <v>27</v>
      </c>
      <c r="D20" s="147">
        <v>89482.044574</v>
      </c>
      <c r="E20" s="147">
        <v>86658.839382000006</v>
      </c>
      <c r="F20" s="147">
        <f t="shared" si="0"/>
        <v>2823.205191999994</v>
      </c>
      <c r="G20" s="147">
        <f t="shared" si="1"/>
        <v>176140.88395600001</v>
      </c>
      <c r="H20" s="147">
        <v>322.52154000000002</v>
      </c>
      <c r="I20" s="147">
        <v>3457.1128250000002</v>
      </c>
      <c r="J20" s="147">
        <f t="shared" si="2"/>
        <v>-3134.591285</v>
      </c>
      <c r="K20" s="147">
        <f t="shared" si="3"/>
        <v>3779.6343650000003</v>
      </c>
      <c r="L20" s="147">
        <v>40712.810673</v>
      </c>
      <c r="M20" s="147">
        <v>82886.225932999994</v>
      </c>
      <c r="N20" s="147">
        <f t="shared" si="4"/>
        <v>-42173.415259999994</v>
      </c>
      <c r="O20" s="147">
        <v>612.78631199999995</v>
      </c>
      <c r="P20" s="147">
        <v>1854.498554</v>
      </c>
      <c r="Q20" s="148">
        <f t="shared" si="5"/>
        <v>-1241.7122420000001</v>
      </c>
      <c r="R20" s="48"/>
      <c r="S20" s="38"/>
      <c r="T20" s="38"/>
      <c r="U20" s="38"/>
    </row>
    <row r="21" spans="1:50" s="49" customFormat="1" ht="18.75">
      <c r="A21" s="32"/>
      <c r="B21" s="130">
        <v>16</v>
      </c>
      <c r="C21" s="40" t="s">
        <v>152</v>
      </c>
      <c r="D21" s="124">
        <v>66315.292996999997</v>
      </c>
      <c r="E21" s="124">
        <v>47605.654562999996</v>
      </c>
      <c r="F21" s="124">
        <f t="shared" si="0"/>
        <v>18709.638434</v>
      </c>
      <c r="G21" s="124">
        <f t="shared" si="1"/>
        <v>113920.94756</v>
      </c>
      <c r="H21" s="124">
        <v>2406.6275839999998</v>
      </c>
      <c r="I21" s="124">
        <v>14653.529871000001</v>
      </c>
      <c r="J21" s="124">
        <f t="shared" si="2"/>
        <v>-12246.902287000001</v>
      </c>
      <c r="K21" s="124">
        <f t="shared" si="3"/>
        <v>17060.157455</v>
      </c>
      <c r="L21" s="124">
        <v>3692374</v>
      </c>
      <c r="M21" s="124">
        <v>3263948</v>
      </c>
      <c r="N21" s="124">
        <f t="shared" si="4"/>
        <v>428426</v>
      </c>
      <c r="O21" s="124">
        <v>101425</v>
      </c>
      <c r="P21" s="124">
        <v>334653</v>
      </c>
      <c r="Q21" s="125">
        <f t="shared" si="5"/>
        <v>-233228</v>
      </c>
      <c r="R21" s="48"/>
      <c r="S21" s="38"/>
      <c r="T21" s="38"/>
      <c r="U21" s="38"/>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row>
    <row r="22" spans="1:50" s="32" customFormat="1" ht="18.75">
      <c r="A22" s="39"/>
      <c r="B22" s="145">
        <v>17</v>
      </c>
      <c r="C22" s="146" t="s">
        <v>35</v>
      </c>
      <c r="D22" s="147">
        <v>47238.884119000002</v>
      </c>
      <c r="E22" s="147">
        <v>47066.018179999999</v>
      </c>
      <c r="F22" s="147">
        <f t="shared" si="0"/>
        <v>172.86593900000298</v>
      </c>
      <c r="G22" s="147">
        <f t="shared" si="1"/>
        <v>94304.902299000008</v>
      </c>
      <c r="H22" s="147">
        <v>705.95516399999997</v>
      </c>
      <c r="I22" s="147">
        <v>7105.8892489999998</v>
      </c>
      <c r="J22" s="147">
        <f t="shared" si="2"/>
        <v>-6399.9340849999999</v>
      </c>
      <c r="K22" s="147">
        <f t="shared" si="3"/>
        <v>7811.8444129999998</v>
      </c>
      <c r="L22" s="147">
        <v>1566</v>
      </c>
      <c r="M22" s="147">
        <v>19009</v>
      </c>
      <c r="N22" s="147">
        <f t="shared" si="4"/>
        <v>-17443</v>
      </c>
      <c r="O22" s="147">
        <v>42</v>
      </c>
      <c r="P22" s="147">
        <v>680</v>
      </c>
      <c r="Q22" s="148">
        <f t="shared" si="5"/>
        <v>-638</v>
      </c>
      <c r="R22" s="48"/>
      <c r="S22" s="38"/>
      <c r="T22" s="38"/>
      <c r="U22" s="38"/>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row>
    <row r="23" spans="1:50" s="49" customFormat="1" ht="18.75">
      <c r="A23" s="32"/>
      <c r="B23" s="130">
        <v>18</v>
      </c>
      <c r="C23" s="40" t="s">
        <v>37</v>
      </c>
      <c r="D23" s="124">
        <v>43080.423429000002</v>
      </c>
      <c r="E23" s="124">
        <v>38501.553446999998</v>
      </c>
      <c r="F23" s="124">
        <f t="shared" si="0"/>
        <v>4578.8699820000038</v>
      </c>
      <c r="G23" s="124">
        <f t="shared" si="1"/>
        <v>81581.976876000001</v>
      </c>
      <c r="H23" s="124">
        <v>1938.413859</v>
      </c>
      <c r="I23" s="124">
        <v>444.9932</v>
      </c>
      <c r="J23" s="124">
        <f t="shared" si="2"/>
        <v>1493.4206589999999</v>
      </c>
      <c r="K23" s="124">
        <f t="shared" si="3"/>
        <v>2383.4070590000001</v>
      </c>
      <c r="L23" s="124">
        <v>146704</v>
      </c>
      <c r="M23" s="124">
        <v>197819</v>
      </c>
      <c r="N23" s="124">
        <f t="shared" si="4"/>
        <v>-51115</v>
      </c>
      <c r="O23" s="124">
        <v>0</v>
      </c>
      <c r="P23" s="124">
        <v>5393</v>
      </c>
      <c r="Q23" s="125">
        <f t="shared" si="5"/>
        <v>-5393</v>
      </c>
      <c r="R23" s="48"/>
      <c r="S23" s="38"/>
      <c r="T23" s="38"/>
      <c r="U23" s="38"/>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row>
    <row r="24" spans="1:50" s="32" customFormat="1" ht="18.75">
      <c r="B24" s="145">
        <v>19</v>
      </c>
      <c r="C24" s="146" t="s">
        <v>36</v>
      </c>
      <c r="D24" s="147">
        <v>39907.221938000002</v>
      </c>
      <c r="E24" s="147">
        <v>33362.153843</v>
      </c>
      <c r="F24" s="147">
        <f t="shared" si="0"/>
        <v>6545.0680950000024</v>
      </c>
      <c r="G24" s="147">
        <f t="shared" si="1"/>
        <v>73269.37578100001</v>
      </c>
      <c r="H24" s="147">
        <v>2005.4802079999999</v>
      </c>
      <c r="I24" s="147">
        <v>571.99865</v>
      </c>
      <c r="J24" s="147">
        <f t="shared" si="2"/>
        <v>1433.4815579999999</v>
      </c>
      <c r="K24" s="147">
        <f t="shared" si="3"/>
        <v>2577.4788579999999</v>
      </c>
      <c r="L24" s="147">
        <v>120</v>
      </c>
      <c r="M24" s="147">
        <v>104352</v>
      </c>
      <c r="N24" s="147">
        <f t="shared" si="4"/>
        <v>-104232</v>
      </c>
      <c r="O24" s="147">
        <v>0</v>
      </c>
      <c r="P24" s="147">
        <v>1805</v>
      </c>
      <c r="Q24" s="148">
        <f t="shared" si="5"/>
        <v>-1805</v>
      </c>
      <c r="R24" s="48"/>
      <c r="S24" s="38"/>
      <c r="T24" s="38"/>
      <c r="U24" s="38"/>
    </row>
    <row r="25" spans="1:50" s="49" customFormat="1" ht="18.75">
      <c r="A25" s="32"/>
      <c r="B25" s="130">
        <v>20</v>
      </c>
      <c r="C25" s="40" t="s">
        <v>24</v>
      </c>
      <c r="D25" s="124">
        <v>34054.027692999996</v>
      </c>
      <c r="E25" s="124">
        <v>28414.285209999998</v>
      </c>
      <c r="F25" s="124">
        <f t="shared" si="0"/>
        <v>5639.7424829999982</v>
      </c>
      <c r="G25" s="124">
        <f t="shared" si="1"/>
        <v>62468.312902999998</v>
      </c>
      <c r="H25" s="124">
        <v>2931.430554</v>
      </c>
      <c r="I25" s="124">
        <v>1009.4832</v>
      </c>
      <c r="J25" s="124">
        <f t="shared" si="2"/>
        <v>1921.9473539999999</v>
      </c>
      <c r="K25" s="124">
        <f t="shared" si="3"/>
        <v>3940.9137540000002</v>
      </c>
      <c r="L25" s="124">
        <v>34360</v>
      </c>
      <c r="M25" s="124">
        <v>286254</v>
      </c>
      <c r="N25" s="124">
        <f t="shared" si="4"/>
        <v>-251894</v>
      </c>
      <c r="O25" s="124">
        <v>134</v>
      </c>
      <c r="P25" s="124">
        <v>20087</v>
      </c>
      <c r="Q25" s="125">
        <f t="shared" si="5"/>
        <v>-19953</v>
      </c>
      <c r="R25" s="48"/>
      <c r="S25" s="38"/>
      <c r="T25" s="38"/>
      <c r="U25" s="38"/>
      <c r="V25" s="32"/>
      <c r="W25" s="32"/>
      <c r="X25" s="32"/>
      <c r="Y25" s="32"/>
      <c r="Z25" s="32"/>
      <c r="AA25" s="32"/>
      <c r="AB25" s="32"/>
      <c r="AC25" s="32"/>
      <c r="AD25" s="32"/>
      <c r="AE25" s="32"/>
      <c r="AF25" s="32"/>
      <c r="AG25" s="32"/>
      <c r="AH25" s="32"/>
      <c r="AI25" s="32"/>
      <c r="AJ25" s="32"/>
      <c r="AK25" s="32"/>
      <c r="AL25" s="32"/>
      <c r="AM25" s="32"/>
      <c r="AN25" s="32"/>
      <c r="AO25" s="32"/>
      <c r="AP25" s="32"/>
      <c r="AQ25" s="32"/>
      <c r="AR25" s="32"/>
      <c r="AS25" s="32"/>
      <c r="AT25" s="32"/>
      <c r="AU25" s="32"/>
      <c r="AV25" s="32"/>
      <c r="AW25" s="32"/>
      <c r="AX25" s="32"/>
    </row>
    <row r="26" spans="1:50" s="32" customFormat="1" ht="18.75">
      <c r="B26" s="145">
        <v>21</v>
      </c>
      <c r="C26" s="146" t="s">
        <v>39</v>
      </c>
      <c r="D26" s="147">
        <v>28442.609458999999</v>
      </c>
      <c r="E26" s="147">
        <v>23079.396709000001</v>
      </c>
      <c r="F26" s="147">
        <f t="shared" si="0"/>
        <v>5363.2127499999988</v>
      </c>
      <c r="G26" s="147">
        <f t="shared" si="1"/>
        <v>51522.006168</v>
      </c>
      <c r="H26" s="147">
        <v>2760.4747010000001</v>
      </c>
      <c r="I26" s="147">
        <v>1605.3712</v>
      </c>
      <c r="J26" s="147">
        <f t="shared" si="2"/>
        <v>1155.1035010000001</v>
      </c>
      <c r="K26" s="147">
        <f t="shared" si="3"/>
        <v>4365.8459010000006</v>
      </c>
      <c r="L26" s="147">
        <v>4082</v>
      </c>
      <c r="M26" s="147">
        <v>42151</v>
      </c>
      <c r="N26" s="147">
        <f t="shared" si="4"/>
        <v>-38069</v>
      </c>
      <c r="O26" s="147">
        <v>0</v>
      </c>
      <c r="P26" s="147">
        <v>2823</v>
      </c>
      <c r="Q26" s="148">
        <f t="shared" si="5"/>
        <v>-2823</v>
      </c>
      <c r="R26" s="47"/>
    </row>
    <row r="27" spans="1:50" s="49" customFormat="1" ht="18.75">
      <c r="A27" s="32"/>
      <c r="B27" s="130">
        <v>22</v>
      </c>
      <c r="C27" s="40" t="s">
        <v>34</v>
      </c>
      <c r="D27" s="124">
        <v>22389.668317</v>
      </c>
      <c r="E27" s="124">
        <v>11194.143226</v>
      </c>
      <c r="F27" s="124">
        <f t="shared" si="0"/>
        <v>11195.525091</v>
      </c>
      <c r="G27" s="124">
        <f t="shared" si="1"/>
        <v>33583.811543000003</v>
      </c>
      <c r="H27" s="124">
        <v>2241.2704229999999</v>
      </c>
      <c r="I27" s="124">
        <v>444.9932</v>
      </c>
      <c r="J27" s="124">
        <f t="shared" si="2"/>
        <v>1796.277223</v>
      </c>
      <c r="K27" s="124">
        <f t="shared" si="3"/>
        <v>2686.2636229999998</v>
      </c>
      <c r="L27" s="124">
        <v>39999</v>
      </c>
      <c r="M27" s="124">
        <v>507</v>
      </c>
      <c r="N27" s="124">
        <f t="shared" si="4"/>
        <v>39492</v>
      </c>
      <c r="O27" s="124">
        <v>0</v>
      </c>
      <c r="P27" s="124">
        <v>0</v>
      </c>
      <c r="Q27" s="125">
        <f t="shared" si="5"/>
        <v>0</v>
      </c>
      <c r="R27" s="47"/>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row>
    <row r="28" spans="1:50" s="32" customFormat="1" ht="18.75">
      <c r="B28" s="145">
        <v>23</v>
      </c>
      <c r="C28" s="146" t="s">
        <v>163</v>
      </c>
      <c r="D28" s="147">
        <v>22251.099600000001</v>
      </c>
      <c r="E28" s="147">
        <v>19817.163721000001</v>
      </c>
      <c r="F28" s="147">
        <f t="shared" si="0"/>
        <v>2433.9358790000006</v>
      </c>
      <c r="G28" s="147">
        <f t="shared" si="1"/>
        <v>42068.263321000006</v>
      </c>
      <c r="H28" s="147">
        <v>1840.802927</v>
      </c>
      <c r="I28" s="147">
        <v>444.9932</v>
      </c>
      <c r="J28" s="147">
        <f t="shared" si="2"/>
        <v>1395.8097269999998</v>
      </c>
      <c r="K28" s="147">
        <f t="shared" si="3"/>
        <v>2285.7961270000001</v>
      </c>
      <c r="L28" s="147">
        <v>12863</v>
      </c>
      <c r="M28" s="147">
        <v>107745</v>
      </c>
      <c r="N28" s="147">
        <f t="shared" si="4"/>
        <v>-94882</v>
      </c>
      <c r="O28" s="147">
        <v>0</v>
      </c>
      <c r="P28" s="147">
        <v>790</v>
      </c>
      <c r="Q28" s="148">
        <f t="shared" si="5"/>
        <v>-790</v>
      </c>
      <c r="R28" s="48"/>
      <c r="S28" s="38"/>
      <c r="T28" s="38"/>
      <c r="U28" s="38"/>
    </row>
    <row r="29" spans="1:50" s="49" customFormat="1" ht="18.75">
      <c r="A29" s="32"/>
      <c r="B29" s="130">
        <v>24</v>
      </c>
      <c r="C29" s="40" t="s">
        <v>338</v>
      </c>
      <c r="D29" s="124">
        <v>7924.9089640000002</v>
      </c>
      <c r="E29" s="124">
        <v>503.67669100000001</v>
      </c>
      <c r="F29" s="124">
        <f t="shared" si="0"/>
        <v>7421.2322730000005</v>
      </c>
      <c r="G29" s="124">
        <f t="shared" si="1"/>
        <v>8428.5856550000008</v>
      </c>
      <c r="H29" s="124">
        <v>1573.183761</v>
      </c>
      <c r="I29" s="124">
        <v>241.716691</v>
      </c>
      <c r="J29" s="124">
        <f t="shared" si="2"/>
        <v>1331.4670699999999</v>
      </c>
      <c r="K29" s="124">
        <f t="shared" si="3"/>
        <v>1814.9004520000001</v>
      </c>
      <c r="L29" s="124">
        <v>179081</v>
      </c>
      <c r="M29" s="124">
        <v>26760</v>
      </c>
      <c r="N29" s="124">
        <f t="shared" si="4"/>
        <v>152321</v>
      </c>
      <c r="O29" s="124">
        <v>858</v>
      </c>
      <c r="P29" s="124">
        <v>25798</v>
      </c>
      <c r="Q29" s="125">
        <f t="shared" si="5"/>
        <v>-24940</v>
      </c>
      <c r="R29" s="48"/>
      <c r="S29" s="38"/>
      <c r="T29" s="38"/>
      <c r="U29" s="38"/>
      <c r="V29" s="32"/>
      <c r="W29" s="32"/>
      <c r="X29" s="32"/>
      <c r="Y29" s="32"/>
      <c r="Z29" s="32"/>
      <c r="AA29" s="32"/>
      <c r="AB29" s="32"/>
      <c r="AC29" s="32"/>
      <c r="AD29" s="32"/>
      <c r="AE29" s="32"/>
      <c r="AF29" s="32"/>
      <c r="AG29" s="32"/>
      <c r="AH29" s="32"/>
      <c r="AI29" s="32"/>
      <c r="AJ29" s="32"/>
      <c r="AK29" s="32"/>
      <c r="AL29" s="32"/>
      <c r="AM29" s="32"/>
      <c r="AN29" s="32"/>
      <c r="AO29" s="32"/>
      <c r="AP29" s="32"/>
      <c r="AQ29" s="32"/>
      <c r="AR29" s="32"/>
      <c r="AS29" s="32"/>
      <c r="AT29" s="32"/>
      <c r="AU29" s="32"/>
      <c r="AV29" s="32"/>
      <c r="AW29" s="32"/>
      <c r="AX29" s="32"/>
    </row>
    <row r="30" spans="1:50" s="32" customFormat="1" ht="18.75">
      <c r="B30" s="145">
        <v>25</v>
      </c>
      <c r="C30" s="146" t="s">
        <v>18</v>
      </c>
      <c r="D30" s="147">
        <v>6971.917993</v>
      </c>
      <c r="E30" s="147">
        <v>14263.988425</v>
      </c>
      <c r="F30" s="147">
        <f t="shared" si="0"/>
        <v>-7292.0704319999995</v>
      </c>
      <c r="G30" s="147">
        <f t="shared" si="1"/>
        <v>21235.906417999999</v>
      </c>
      <c r="H30" s="147">
        <v>161.26077000000001</v>
      </c>
      <c r="I30" s="147">
        <v>475.16289999999998</v>
      </c>
      <c r="J30" s="147">
        <f t="shared" si="2"/>
        <v>-313.90212999999994</v>
      </c>
      <c r="K30" s="147">
        <f t="shared" si="3"/>
        <v>636.42367000000002</v>
      </c>
      <c r="L30" s="147">
        <v>1909806</v>
      </c>
      <c r="M30" s="147">
        <v>3864776</v>
      </c>
      <c r="N30" s="147">
        <f t="shared" si="4"/>
        <v>-1954970</v>
      </c>
      <c r="O30" s="147">
        <v>25334</v>
      </c>
      <c r="P30" s="147">
        <v>142386</v>
      </c>
      <c r="Q30" s="148">
        <f t="shared" si="5"/>
        <v>-117052</v>
      </c>
      <c r="R30" s="47"/>
    </row>
    <row r="31" spans="1:50" s="49" customFormat="1" ht="18.75">
      <c r="A31" s="32"/>
      <c r="B31" s="130">
        <v>26</v>
      </c>
      <c r="C31" s="40" t="s">
        <v>147</v>
      </c>
      <c r="D31" s="124">
        <v>4749.5679929999997</v>
      </c>
      <c r="E31" s="124">
        <v>7943.8768060000002</v>
      </c>
      <c r="F31" s="124">
        <f t="shared" si="0"/>
        <v>-3194.3088130000006</v>
      </c>
      <c r="G31" s="124">
        <f t="shared" si="1"/>
        <v>12693.444799000001</v>
      </c>
      <c r="H31" s="124">
        <v>161.26077000000001</v>
      </c>
      <c r="I31" s="124">
        <v>475.73142000000001</v>
      </c>
      <c r="J31" s="124">
        <f t="shared" si="2"/>
        <v>-314.47064999999998</v>
      </c>
      <c r="K31" s="124">
        <f t="shared" si="3"/>
        <v>636.99219000000005</v>
      </c>
      <c r="L31" s="124">
        <v>967035</v>
      </c>
      <c r="M31" s="124">
        <v>987671</v>
      </c>
      <c r="N31" s="124">
        <f t="shared" si="4"/>
        <v>-20636</v>
      </c>
      <c r="O31" s="124">
        <v>33372</v>
      </c>
      <c r="P31" s="124">
        <v>41478</v>
      </c>
      <c r="Q31" s="125">
        <f t="shared" si="5"/>
        <v>-8106</v>
      </c>
      <c r="R31" s="48"/>
      <c r="S31" s="38"/>
      <c r="T31" s="38"/>
      <c r="U31" s="38"/>
      <c r="V31" s="32"/>
      <c r="W31" s="32"/>
      <c r="X31" s="32"/>
      <c r="Y31" s="32"/>
      <c r="Z31" s="32"/>
      <c r="AA31" s="32"/>
      <c r="AB31" s="32"/>
      <c r="AC31" s="32"/>
      <c r="AD31" s="32"/>
      <c r="AE31" s="32"/>
      <c r="AF31" s="32"/>
      <c r="AG31" s="32"/>
      <c r="AH31" s="32"/>
      <c r="AI31" s="32"/>
      <c r="AJ31" s="32"/>
      <c r="AK31" s="32"/>
      <c r="AL31" s="32"/>
      <c r="AM31" s="32"/>
      <c r="AN31" s="32"/>
      <c r="AO31" s="32"/>
      <c r="AP31" s="32"/>
      <c r="AQ31" s="32"/>
      <c r="AR31" s="32"/>
      <c r="AS31" s="32"/>
      <c r="AT31" s="32"/>
      <c r="AU31" s="32"/>
      <c r="AV31" s="32"/>
      <c r="AW31" s="32"/>
      <c r="AX31" s="32"/>
    </row>
    <row r="32" spans="1:50" s="32" customFormat="1" ht="18.75">
      <c r="B32" s="145">
        <v>27</v>
      </c>
      <c r="C32" s="146" t="s">
        <v>45</v>
      </c>
      <c r="D32" s="147">
        <v>3205.7483630000002</v>
      </c>
      <c r="E32" s="147">
        <v>3644.2017930000002</v>
      </c>
      <c r="F32" s="147">
        <f t="shared" si="0"/>
        <v>-438.45343000000003</v>
      </c>
      <c r="G32" s="147">
        <f t="shared" si="1"/>
        <v>6849.9501560000008</v>
      </c>
      <c r="H32" s="147">
        <v>215.01436000000001</v>
      </c>
      <c r="I32" s="147">
        <v>907.15440000000001</v>
      </c>
      <c r="J32" s="147">
        <f t="shared" si="2"/>
        <v>-692.14004</v>
      </c>
      <c r="K32" s="147">
        <f t="shared" si="3"/>
        <v>1122.16876</v>
      </c>
      <c r="L32" s="147">
        <v>89247</v>
      </c>
      <c r="M32" s="147">
        <v>90267</v>
      </c>
      <c r="N32" s="147">
        <f t="shared" si="4"/>
        <v>-1020</v>
      </c>
      <c r="O32" s="147">
        <v>4177</v>
      </c>
      <c r="P32" s="147">
        <v>13304</v>
      </c>
      <c r="Q32" s="148">
        <f t="shared" si="5"/>
        <v>-9127</v>
      </c>
      <c r="R32" s="48"/>
      <c r="S32" s="38"/>
      <c r="T32" s="38"/>
      <c r="U32" s="38"/>
    </row>
    <row r="33" spans="1:50" s="49" customFormat="1" ht="18.75">
      <c r="A33" s="32"/>
      <c r="B33" s="130">
        <v>28</v>
      </c>
      <c r="C33" s="40" t="s">
        <v>169</v>
      </c>
      <c r="D33" s="124">
        <v>1008.128739</v>
      </c>
      <c r="E33" s="124">
        <v>715.38782500000002</v>
      </c>
      <c r="F33" s="124">
        <f t="shared" si="0"/>
        <v>292.74091399999998</v>
      </c>
      <c r="G33" s="124">
        <f t="shared" si="1"/>
        <v>1723.516564</v>
      </c>
      <c r="H33" s="124">
        <v>161.26077000000001</v>
      </c>
      <c r="I33" s="124">
        <v>180.01323500000001</v>
      </c>
      <c r="J33" s="124">
        <f t="shared" si="2"/>
        <v>-18.752465000000001</v>
      </c>
      <c r="K33" s="124">
        <f t="shared" si="3"/>
        <v>341.27400499999999</v>
      </c>
      <c r="L33" s="124">
        <v>3000</v>
      </c>
      <c r="M33" s="124">
        <v>0</v>
      </c>
      <c r="N33" s="124">
        <f t="shared" si="4"/>
        <v>3000</v>
      </c>
      <c r="O33" s="124">
        <v>0</v>
      </c>
      <c r="P33" s="124">
        <v>0</v>
      </c>
      <c r="Q33" s="125">
        <f t="shared" si="5"/>
        <v>0</v>
      </c>
      <c r="R33" s="47"/>
      <c r="S33" s="32"/>
      <c r="T33" s="32"/>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32"/>
      <c r="AT33" s="32"/>
      <c r="AU33" s="32"/>
      <c r="AV33" s="32"/>
      <c r="AW33" s="32"/>
      <c r="AX33" s="32"/>
    </row>
    <row r="34" spans="1:50" s="32" customFormat="1" ht="18.75">
      <c r="B34" s="145">
        <v>29</v>
      </c>
      <c r="C34" s="146" t="s">
        <v>337</v>
      </c>
      <c r="D34" s="147">
        <v>634.04628000000002</v>
      </c>
      <c r="E34" s="147">
        <v>756.72500000000002</v>
      </c>
      <c r="F34" s="147">
        <f t="shared" si="0"/>
        <v>-122.67872</v>
      </c>
      <c r="G34" s="147">
        <f t="shared" si="1"/>
        <v>1390.7712799999999</v>
      </c>
      <c r="H34" s="147">
        <v>215.01436000000001</v>
      </c>
      <c r="I34" s="147">
        <v>505.56</v>
      </c>
      <c r="J34" s="147">
        <f t="shared" si="2"/>
        <v>-290.54563999999999</v>
      </c>
      <c r="K34" s="147">
        <f t="shared" si="3"/>
        <v>720.57436000000007</v>
      </c>
      <c r="L34" s="147">
        <v>19182</v>
      </c>
      <c r="M34" s="147">
        <v>15455</v>
      </c>
      <c r="N34" s="147">
        <f t="shared" si="4"/>
        <v>3727</v>
      </c>
      <c r="O34" s="147">
        <v>1</v>
      </c>
      <c r="P34" s="147">
        <v>5302</v>
      </c>
      <c r="Q34" s="148">
        <f t="shared" si="5"/>
        <v>-5301</v>
      </c>
      <c r="R34" s="47"/>
    </row>
    <row r="35" spans="1:50" s="49" customFormat="1" ht="18.75">
      <c r="A35" s="32"/>
      <c r="B35" s="130">
        <v>30</v>
      </c>
      <c r="C35" s="40" t="s">
        <v>357</v>
      </c>
      <c r="D35" s="124">
        <v>161.26077000000001</v>
      </c>
      <c r="E35" s="124">
        <v>183.100121</v>
      </c>
      <c r="F35" s="124">
        <f t="shared" si="0"/>
        <v>-21.839350999999994</v>
      </c>
      <c r="G35" s="124">
        <f t="shared" si="1"/>
        <v>344.36089100000004</v>
      </c>
      <c r="H35" s="124">
        <v>161.26077000000001</v>
      </c>
      <c r="I35" s="124">
        <v>183.100121</v>
      </c>
      <c r="J35" s="124">
        <f t="shared" si="2"/>
        <v>-21.839350999999994</v>
      </c>
      <c r="K35" s="124">
        <f t="shared" si="3"/>
        <v>344.36089100000004</v>
      </c>
      <c r="L35" s="124">
        <v>54098</v>
      </c>
      <c r="M35" s="124">
        <v>5</v>
      </c>
      <c r="N35" s="124">
        <f t="shared" si="4"/>
        <v>54093</v>
      </c>
      <c r="O35" s="124">
        <v>11</v>
      </c>
      <c r="P35" s="124">
        <v>5</v>
      </c>
      <c r="Q35" s="125">
        <f t="shared" si="5"/>
        <v>6</v>
      </c>
      <c r="R35" s="47"/>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row>
    <row r="36" spans="1:50" s="41" customFormat="1" ht="18.75">
      <c r="A36" s="32"/>
      <c r="B36" s="362" t="s">
        <v>276</v>
      </c>
      <c r="C36" s="363"/>
      <c r="D36" s="126">
        <f>SUM(D6:D35)</f>
        <v>7760069.146443001</v>
      </c>
      <c r="E36" s="126">
        <f t="shared" ref="E36:Q36" si="6">SUM(E6:E35)</f>
        <v>7356008.9485899992</v>
      </c>
      <c r="F36" s="126">
        <f t="shared" si="6"/>
        <v>404060.19785300002</v>
      </c>
      <c r="G36" s="126">
        <f t="shared" si="6"/>
        <v>15116078.095032996</v>
      </c>
      <c r="H36" s="126">
        <f t="shared" si="6"/>
        <v>111728.54757099996</v>
      </c>
      <c r="I36" s="126">
        <f t="shared" si="6"/>
        <v>237204.49607899989</v>
      </c>
      <c r="J36" s="126">
        <f t="shared" si="6"/>
        <v>-125475.94850800002</v>
      </c>
      <c r="K36" s="126">
        <f t="shared" si="6"/>
        <v>348933.04365000001</v>
      </c>
      <c r="L36" s="126">
        <f t="shared" si="6"/>
        <v>30312180.525285993</v>
      </c>
      <c r="M36" s="126">
        <f t="shared" si="6"/>
        <v>25481285.107284002</v>
      </c>
      <c r="N36" s="126">
        <f t="shared" si="6"/>
        <v>4830895.4180019991</v>
      </c>
      <c r="O36" s="126">
        <f t="shared" si="6"/>
        <v>932385.30646400002</v>
      </c>
      <c r="P36" s="126">
        <f t="shared" si="6"/>
        <v>3135311.7172339996</v>
      </c>
      <c r="Q36" s="126">
        <f t="shared" si="6"/>
        <v>-2202926.41077</v>
      </c>
      <c r="R36" s="47"/>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row>
    <row r="37" spans="1:50" s="49" customFormat="1" ht="18.75">
      <c r="A37" s="32"/>
      <c r="B37" s="129">
        <v>31</v>
      </c>
      <c r="C37" s="42" t="s">
        <v>477</v>
      </c>
      <c r="D37" s="122">
        <v>330159.53654900001</v>
      </c>
      <c r="E37" s="122">
        <v>210452.438295</v>
      </c>
      <c r="F37" s="122">
        <f t="shared" ref="F37:F46" si="7">D37-E37</f>
        <v>119707.09825400001</v>
      </c>
      <c r="G37" s="122">
        <f t="shared" ref="G37:G46" si="8">E37+D37</f>
        <v>540611.97484400007</v>
      </c>
      <c r="H37" s="122">
        <v>26070.638740999999</v>
      </c>
      <c r="I37" s="122">
        <v>18094.625789999998</v>
      </c>
      <c r="J37" s="122">
        <f t="shared" ref="J37:J46" si="9">H37-I37</f>
        <v>7976.0129510000006</v>
      </c>
      <c r="K37" s="122">
        <f t="shared" ref="K37:K46" si="10">I37+H37</f>
        <v>44165.264530999993</v>
      </c>
      <c r="L37" s="122">
        <v>3766</v>
      </c>
      <c r="M37" s="122">
        <v>11785</v>
      </c>
      <c r="N37" s="122">
        <f t="shared" ref="N37:N46" si="11">L37-M37</f>
        <v>-8019</v>
      </c>
      <c r="O37" s="122">
        <v>0</v>
      </c>
      <c r="P37" s="122">
        <v>298</v>
      </c>
      <c r="Q37" s="122">
        <f t="shared" ref="Q37:Q46" si="12">O37-P37</f>
        <v>-298</v>
      </c>
      <c r="R37" s="48"/>
      <c r="S37" s="38"/>
      <c r="T37" s="38"/>
      <c r="U37" s="38"/>
      <c r="V37" s="32"/>
      <c r="W37" s="32"/>
      <c r="X37" s="32"/>
      <c r="Y37" s="32"/>
      <c r="Z37" s="32"/>
      <c r="AA37" s="32"/>
      <c r="AB37" s="32"/>
      <c r="AC37" s="32"/>
      <c r="AD37" s="32"/>
      <c r="AE37" s="32"/>
      <c r="AF37" s="32"/>
      <c r="AG37" s="32"/>
      <c r="AH37" s="32"/>
      <c r="AI37" s="32"/>
      <c r="AJ37" s="32"/>
      <c r="AK37" s="32"/>
      <c r="AL37" s="32"/>
      <c r="AM37" s="32"/>
      <c r="AN37" s="32"/>
      <c r="AO37" s="32"/>
      <c r="AP37" s="32"/>
      <c r="AQ37" s="32"/>
      <c r="AR37" s="32"/>
      <c r="AS37" s="32"/>
      <c r="AT37" s="32"/>
      <c r="AU37" s="32"/>
      <c r="AV37" s="32"/>
      <c r="AW37" s="32"/>
      <c r="AX37" s="32"/>
    </row>
    <row r="38" spans="1:50" s="32" customFormat="1" ht="18.75">
      <c r="B38" s="130">
        <v>32</v>
      </c>
      <c r="C38" s="40" t="s">
        <v>159</v>
      </c>
      <c r="D38" s="124">
        <v>192567.10006299999</v>
      </c>
      <c r="E38" s="124">
        <v>196101.94429000001</v>
      </c>
      <c r="F38" s="124">
        <f t="shared" si="7"/>
        <v>-3534.8442270000232</v>
      </c>
      <c r="G38" s="124">
        <f t="shared" si="8"/>
        <v>388669.044353</v>
      </c>
      <c r="H38" s="124">
        <v>7843.1023789999999</v>
      </c>
      <c r="I38" s="124">
        <v>12842.365068999999</v>
      </c>
      <c r="J38" s="124">
        <f t="shared" si="9"/>
        <v>-4999.2626899999996</v>
      </c>
      <c r="K38" s="124">
        <f t="shared" si="10"/>
        <v>20685.467447999999</v>
      </c>
      <c r="L38" s="124">
        <v>13927.650659000001</v>
      </c>
      <c r="M38" s="124">
        <v>6869.4150840000002</v>
      </c>
      <c r="N38" s="124">
        <f t="shared" si="11"/>
        <v>7058.2355750000006</v>
      </c>
      <c r="O38" s="124">
        <v>0</v>
      </c>
      <c r="P38" s="124">
        <v>42.439264000000001</v>
      </c>
      <c r="Q38" s="125">
        <f t="shared" si="12"/>
        <v>-42.439264000000001</v>
      </c>
      <c r="R38" s="48"/>
      <c r="S38" s="38"/>
      <c r="T38" s="38"/>
      <c r="U38" s="38"/>
    </row>
    <row r="39" spans="1:50" s="49" customFormat="1" ht="18.75">
      <c r="A39" s="32"/>
      <c r="B39" s="145">
        <v>33</v>
      </c>
      <c r="C39" s="146" t="s">
        <v>52</v>
      </c>
      <c r="D39" s="147">
        <v>151561.62945000001</v>
      </c>
      <c r="E39" s="147">
        <v>139130.60504200001</v>
      </c>
      <c r="F39" s="147">
        <f t="shared" si="7"/>
        <v>12431.024407999997</v>
      </c>
      <c r="G39" s="147">
        <f t="shared" si="8"/>
        <v>290692.23449200002</v>
      </c>
      <c r="H39" s="147">
        <v>4813.3013129999999</v>
      </c>
      <c r="I39" s="147">
        <v>829.5</v>
      </c>
      <c r="J39" s="147">
        <f t="shared" si="9"/>
        <v>3983.8013129999999</v>
      </c>
      <c r="K39" s="147">
        <f t="shared" si="10"/>
        <v>5642.8013129999999</v>
      </c>
      <c r="L39" s="147">
        <v>206</v>
      </c>
      <c r="M39" s="147">
        <v>1229</v>
      </c>
      <c r="N39" s="147">
        <f t="shared" si="11"/>
        <v>-1023</v>
      </c>
      <c r="O39" s="147">
        <v>0</v>
      </c>
      <c r="P39" s="147">
        <v>106</v>
      </c>
      <c r="Q39" s="148">
        <f t="shared" si="12"/>
        <v>-106</v>
      </c>
      <c r="R39" s="48"/>
      <c r="S39" s="38"/>
      <c r="T39" s="38"/>
      <c r="U39" s="38"/>
      <c r="V39" s="32"/>
      <c r="W39" s="32"/>
      <c r="X39" s="32"/>
      <c r="Y39" s="32"/>
      <c r="Z39" s="32"/>
      <c r="AA39" s="32"/>
      <c r="AB39" s="32"/>
      <c r="AC39" s="32"/>
      <c r="AD39" s="32"/>
      <c r="AE39" s="32"/>
      <c r="AF39" s="32"/>
      <c r="AG39" s="32"/>
      <c r="AH39" s="32"/>
      <c r="AI39" s="32"/>
      <c r="AJ39" s="32"/>
      <c r="AK39" s="32"/>
      <c r="AL39" s="32"/>
      <c r="AM39" s="32"/>
      <c r="AN39" s="32"/>
      <c r="AO39" s="32"/>
      <c r="AP39" s="32"/>
      <c r="AQ39" s="32"/>
      <c r="AR39" s="32"/>
      <c r="AS39" s="32"/>
      <c r="AT39" s="32"/>
      <c r="AU39" s="32"/>
      <c r="AV39" s="32"/>
      <c r="AW39" s="32"/>
      <c r="AX39" s="32"/>
    </row>
    <row r="40" spans="1:50" s="32" customFormat="1" ht="18.75">
      <c r="B40" s="130">
        <v>34</v>
      </c>
      <c r="C40" s="40" t="s">
        <v>106</v>
      </c>
      <c r="D40" s="124">
        <v>104884.494275</v>
      </c>
      <c r="E40" s="124">
        <v>103922.403569</v>
      </c>
      <c r="F40" s="124">
        <f t="shared" si="7"/>
        <v>962.09070600000268</v>
      </c>
      <c r="G40" s="124">
        <f t="shared" si="8"/>
        <v>208806.89784400002</v>
      </c>
      <c r="H40" s="124">
        <v>3852.0906559999999</v>
      </c>
      <c r="I40" s="124">
        <v>9258.6300250000004</v>
      </c>
      <c r="J40" s="124">
        <f t="shared" si="9"/>
        <v>-5406.5393690000001</v>
      </c>
      <c r="K40" s="124">
        <f t="shared" si="10"/>
        <v>13110.720681000001</v>
      </c>
      <c r="L40" s="124">
        <v>32154.025092</v>
      </c>
      <c r="M40" s="124">
        <v>10171.060808</v>
      </c>
      <c r="N40" s="124">
        <f t="shared" si="11"/>
        <v>21982.964284000001</v>
      </c>
      <c r="O40" s="124">
        <v>337.74440399999997</v>
      </c>
      <c r="P40" s="124">
        <v>801.52907800000003</v>
      </c>
      <c r="Q40" s="125">
        <f t="shared" si="12"/>
        <v>-463.78467400000005</v>
      </c>
      <c r="R40" s="48"/>
      <c r="S40" s="38"/>
      <c r="T40" s="38"/>
      <c r="U40" s="38"/>
    </row>
    <row r="41" spans="1:50" s="49" customFormat="1" ht="18.75">
      <c r="A41" s="32"/>
      <c r="B41" s="129">
        <v>35</v>
      </c>
      <c r="C41" s="42" t="s">
        <v>154</v>
      </c>
      <c r="D41" s="122">
        <v>86800.220144000006</v>
      </c>
      <c r="E41" s="122">
        <v>91289.195913999996</v>
      </c>
      <c r="F41" s="122">
        <f t="shared" si="7"/>
        <v>-4488.97576999999</v>
      </c>
      <c r="G41" s="122">
        <f t="shared" si="8"/>
        <v>178089.416058</v>
      </c>
      <c r="H41" s="122">
        <v>4683.9481320000004</v>
      </c>
      <c r="I41" s="122">
        <v>4836.0768079999998</v>
      </c>
      <c r="J41" s="122">
        <f t="shared" si="9"/>
        <v>-152.12867599999936</v>
      </c>
      <c r="K41" s="122">
        <f t="shared" si="10"/>
        <v>9520.0249399999993</v>
      </c>
      <c r="L41" s="122">
        <v>2137.9327920000001</v>
      </c>
      <c r="M41" s="122">
        <v>3399.614458</v>
      </c>
      <c r="N41" s="122">
        <f t="shared" si="11"/>
        <v>-1261.681666</v>
      </c>
      <c r="O41" s="122">
        <v>0</v>
      </c>
      <c r="P41" s="122">
        <v>0</v>
      </c>
      <c r="Q41" s="122">
        <f t="shared" si="12"/>
        <v>0</v>
      </c>
      <c r="R41" s="48"/>
      <c r="S41" s="38"/>
      <c r="T41" s="38"/>
      <c r="U41" s="38"/>
      <c r="V41" s="32"/>
      <c r="W41" s="32"/>
      <c r="X41" s="32"/>
      <c r="Y41" s="32"/>
      <c r="Z41" s="32"/>
      <c r="AA41" s="32"/>
      <c r="AB41" s="32"/>
      <c r="AC41" s="32"/>
      <c r="AD41" s="32"/>
      <c r="AE41" s="32"/>
      <c r="AF41" s="32"/>
      <c r="AG41" s="32"/>
      <c r="AH41" s="32"/>
      <c r="AI41" s="32"/>
      <c r="AJ41" s="32"/>
      <c r="AK41" s="32"/>
      <c r="AL41" s="32"/>
      <c r="AM41" s="32"/>
      <c r="AN41" s="32"/>
      <c r="AO41" s="32"/>
      <c r="AP41" s="32"/>
      <c r="AQ41" s="32"/>
      <c r="AR41" s="32"/>
      <c r="AS41" s="32"/>
      <c r="AT41" s="32"/>
      <c r="AU41" s="32"/>
      <c r="AV41" s="32"/>
      <c r="AW41" s="32"/>
      <c r="AX41" s="32"/>
    </row>
    <row r="42" spans="1:50" s="32" customFormat="1" ht="18.75">
      <c r="B42" s="130">
        <v>36</v>
      </c>
      <c r="C42" s="40" t="s">
        <v>195</v>
      </c>
      <c r="D42" s="124">
        <v>65917.256666000001</v>
      </c>
      <c r="E42" s="124">
        <v>33157.315251</v>
      </c>
      <c r="F42" s="124">
        <f t="shared" si="7"/>
        <v>32759.941415000001</v>
      </c>
      <c r="G42" s="124">
        <f t="shared" si="8"/>
        <v>99074.571916999994</v>
      </c>
      <c r="H42" s="124">
        <v>5166.4247189999996</v>
      </c>
      <c r="I42" s="124">
        <v>3544.718378</v>
      </c>
      <c r="J42" s="124">
        <f t="shared" si="9"/>
        <v>1621.7063409999996</v>
      </c>
      <c r="K42" s="124">
        <f t="shared" si="10"/>
        <v>8711.1430970000001</v>
      </c>
      <c r="L42" s="124">
        <v>57085.568763000003</v>
      </c>
      <c r="M42" s="124">
        <v>1084.2858670000001</v>
      </c>
      <c r="N42" s="124">
        <f t="shared" si="11"/>
        <v>56001.282896000004</v>
      </c>
      <c r="O42" s="124">
        <v>0</v>
      </c>
      <c r="P42" s="124">
        <v>77.675640000000001</v>
      </c>
      <c r="Q42" s="125">
        <f t="shared" si="12"/>
        <v>-77.675640000000001</v>
      </c>
      <c r="R42" s="48"/>
      <c r="S42" s="38"/>
      <c r="T42" s="38"/>
      <c r="U42" s="38"/>
    </row>
    <row r="43" spans="1:50" s="49" customFormat="1" ht="18.75">
      <c r="A43" s="32"/>
      <c r="B43" s="129">
        <v>37</v>
      </c>
      <c r="C43" s="42" t="s">
        <v>172</v>
      </c>
      <c r="D43" s="122">
        <v>30950.90119</v>
      </c>
      <c r="E43" s="122">
        <v>24944.969358999999</v>
      </c>
      <c r="F43" s="122">
        <f t="shared" si="7"/>
        <v>6005.9318310000017</v>
      </c>
      <c r="G43" s="122">
        <f t="shared" si="8"/>
        <v>55895.870548999999</v>
      </c>
      <c r="H43" s="122">
        <v>1402.0217029999999</v>
      </c>
      <c r="I43" s="122">
        <v>1999.519978</v>
      </c>
      <c r="J43" s="122">
        <f t="shared" si="9"/>
        <v>-597.49827500000015</v>
      </c>
      <c r="K43" s="122">
        <f t="shared" si="10"/>
        <v>3401.5416809999997</v>
      </c>
      <c r="L43" s="122">
        <v>16539.124938000001</v>
      </c>
      <c r="M43" s="122">
        <v>6657.8613729999997</v>
      </c>
      <c r="N43" s="122">
        <f t="shared" si="11"/>
        <v>9881.2635650000011</v>
      </c>
      <c r="O43" s="122">
        <v>7.1939099999999998</v>
      </c>
      <c r="P43" s="122">
        <v>510.94883800000002</v>
      </c>
      <c r="Q43" s="122">
        <f t="shared" si="12"/>
        <v>-503.75492800000001</v>
      </c>
      <c r="R43" s="48"/>
      <c r="S43" s="38"/>
      <c r="T43" s="38"/>
      <c r="U43" s="38"/>
      <c r="V43" s="32"/>
      <c r="W43" s="32"/>
      <c r="X43" s="32"/>
      <c r="Y43" s="32"/>
      <c r="Z43" s="32"/>
      <c r="AA43" s="32"/>
      <c r="AB43" s="32"/>
      <c r="AC43" s="32"/>
      <c r="AD43" s="32"/>
      <c r="AE43" s="32"/>
      <c r="AF43" s="32"/>
      <c r="AG43" s="32"/>
      <c r="AH43" s="32"/>
      <c r="AI43" s="32"/>
      <c r="AJ43" s="32"/>
      <c r="AK43" s="32"/>
      <c r="AL43" s="32"/>
      <c r="AM43" s="32"/>
      <c r="AN43" s="32"/>
      <c r="AO43" s="32"/>
      <c r="AP43" s="32"/>
      <c r="AQ43" s="32"/>
      <c r="AR43" s="32"/>
      <c r="AS43" s="32"/>
      <c r="AT43" s="32"/>
      <c r="AU43" s="32"/>
      <c r="AV43" s="32"/>
      <c r="AW43" s="32"/>
      <c r="AX43" s="32"/>
    </row>
    <row r="44" spans="1:50" s="32" customFormat="1" ht="18.75">
      <c r="B44" s="130">
        <v>38</v>
      </c>
      <c r="C44" s="40" t="s">
        <v>162</v>
      </c>
      <c r="D44" s="124">
        <v>12957.930385</v>
      </c>
      <c r="E44" s="124">
        <v>12071.271702</v>
      </c>
      <c r="F44" s="124">
        <f t="shared" si="7"/>
        <v>886.65868299999966</v>
      </c>
      <c r="G44" s="124">
        <f t="shared" si="8"/>
        <v>25029.202086999998</v>
      </c>
      <c r="H44" s="124">
        <v>161.26077000000001</v>
      </c>
      <c r="I44" s="124">
        <v>0</v>
      </c>
      <c r="J44" s="124">
        <f t="shared" si="9"/>
        <v>161.26077000000001</v>
      </c>
      <c r="K44" s="124">
        <f t="shared" si="10"/>
        <v>161.26077000000001</v>
      </c>
      <c r="L44" s="124">
        <v>1714.4861880000001</v>
      </c>
      <c r="M44" s="124">
        <v>300.85024399999998</v>
      </c>
      <c r="N44" s="124">
        <f t="shared" si="11"/>
        <v>1413.6359440000001</v>
      </c>
      <c r="O44" s="124">
        <v>912.44486300000005</v>
      </c>
      <c r="P44" s="124">
        <v>0</v>
      </c>
      <c r="Q44" s="125">
        <f t="shared" si="12"/>
        <v>912.44486300000005</v>
      </c>
      <c r="R44" s="48"/>
      <c r="S44" s="38"/>
      <c r="T44" s="38"/>
      <c r="U44" s="38"/>
    </row>
    <row r="45" spans="1:50" s="49" customFormat="1" ht="18.75">
      <c r="A45" s="32"/>
      <c r="B45" s="129">
        <v>39</v>
      </c>
      <c r="C45" s="43" t="s">
        <v>54</v>
      </c>
      <c r="D45" s="122">
        <v>12200.325129999999</v>
      </c>
      <c r="E45" s="122">
        <v>21921.168172000002</v>
      </c>
      <c r="F45" s="122">
        <f t="shared" si="7"/>
        <v>-9720.8430420000022</v>
      </c>
      <c r="G45" s="122">
        <f t="shared" si="8"/>
        <v>34121.493302000003</v>
      </c>
      <c r="H45" s="122">
        <v>306.19311099999999</v>
      </c>
      <c r="I45" s="122">
        <v>180</v>
      </c>
      <c r="J45" s="122">
        <f t="shared" si="9"/>
        <v>126.19311099999999</v>
      </c>
      <c r="K45" s="122">
        <f t="shared" si="10"/>
        <v>486.19311099999999</v>
      </c>
      <c r="L45" s="122">
        <v>438</v>
      </c>
      <c r="M45" s="122">
        <v>1444</v>
      </c>
      <c r="N45" s="122">
        <f t="shared" si="11"/>
        <v>-1006</v>
      </c>
      <c r="O45" s="122">
        <v>0</v>
      </c>
      <c r="P45" s="122">
        <v>101</v>
      </c>
      <c r="Q45" s="123">
        <f t="shared" si="12"/>
        <v>-101</v>
      </c>
      <c r="R45" s="48"/>
      <c r="S45" s="38"/>
      <c r="T45" s="38"/>
      <c r="U45" s="38"/>
      <c r="V45" s="32"/>
      <c r="W45" s="32"/>
      <c r="X45" s="32"/>
      <c r="Y45" s="32"/>
      <c r="Z45" s="32"/>
      <c r="AA45" s="32"/>
      <c r="AB45" s="32"/>
      <c r="AC45" s="32"/>
      <c r="AD45" s="32"/>
      <c r="AE45" s="32"/>
      <c r="AF45" s="32"/>
      <c r="AG45" s="32"/>
      <c r="AH45" s="32"/>
      <c r="AI45" s="32"/>
      <c r="AJ45" s="32"/>
      <c r="AK45" s="32"/>
      <c r="AL45" s="32"/>
      <c r="AM45" s="32"/>
      <c r="AN45" s="32"/>
      <c r="AO45" s="32"/>
      <c r="AP45" s="32"/>
      <c r="AQ45" s="32"/>
      <c r="AR45" s="32"/>
      <c r="AS45" s="32"/>
      <c r="AT45" s="32"/>
      <c r="AU45" s="32"/>
      <c r="AV45" s="32"/>
      <c r="AW45" s="32"/>
      <c r="AX45" s="32"/>
    </row>
    <row r="46" spans="1:50" s="32" customFormat="1" ht="18.75">
      <c r="B46" s="130">
        <v>40</v>
      </c>
      <c r="C46" s="40" t="s">
        <v>55</v>
      </c>
      <c r="D46" s="124">
        <v>7927.836405</v>
      </c>
      <c r="E46" s="124">
        <v>10524.830583000001</v>
      </c>
      <c r="F46" s="124">
        <f t="shared" si="7"/>
        <v>-2596.9941780000008</v>
      </c>
      <c r="G46" s="124">
        <f t="shared" si="8"/>
        <v>18452.666988000001</v>
      </c>
      <c r="H46" s="124">
        <v>161.26077000000001</v>
      </c>
      <c r="I46" s="124">
        <v>180</v>
      </c>
      <c r="J46" s="124">
        <f t="shared" si="9"/>
        <v>-18.739229999999992</v>
      </c>
      <c r="K46" s="124">
        <f t="shared" si="10"/>
        <v>341.26076999999998</v>
      </c>
      <c r="L46" s="124">
        <v>19</v>
      </c>
      <c r="M46" s="124">
        <v>205</v>
      </c>
      <c r="N46" s="124">
        <f t="shared" si="11"/>
        <v>-186</v>
      </c>
      <c r="O46" s="124">
        <v>0</v>
      </c>
      <c r="P46" s="124">
        <v>0</v>
      </c>
      <c r="Q46" s="125">
        <f t="shared" si="12"/>
        <v>0</v>
      </c>
      <c r="R46" s="48"/>
      <c r="S46" s="38"/>
      <c r="T46" s="38"/>
      <c r="U46" s="38"/>
    </row>
    <row r="47" spans="1:50" s="41" customFormat="1" ht="18.75">
      <c r="A47" s="32"/>
      <c r="B47" s="364" t="s">
        <v>277</v>
      </c>
      <c r="C47" s="365"/>
      <c r="D47" s="126">
        <f>SUM(D37:D46)</f>
        <v>995927.23025699996</v>
      </c>
      <c r="E47" s="126">
        <f t="shared" ref="E47:Q47" si="13">SUM(E37:E46)</f>
        <v>843516.14217700006</v>
      </c>
      <c r="F47" s="126">
        <f t="shared" si="13"/>
        <v>152411.08807999999</v>
      </c>
      <c r="G47" s="126">
        <f t="shared" si="13"/>
        <v>1839443.3724340003</v>
      </c>
      <c r="H47" s="126">
        <f t="shared" si="13"/>
        <v>54460.242293999996</v>
      </c>
      <c r="I47" s="126">
        <f t="shared" si="13"/>
        <v>51765.436047999989</v>
      </c>
      <c r="J47" s="126">
        <f t="shared" si="13"/>
        <v>2694.8062460000006</v>
      </c>
      <c r="K47" s="126">
        <f t="shared" si="13"/>
        <v>106225.678342</v>
      </c>
      <c r="L47" s="126">
        <f t="shared" si="13"/>
        <v>127987.78843199999</v>
      </c>
      <c r="M47" s="126">
        <f t="shared" si="13"/>
        <v>43146.087833999998</v>
      </c>
      <c r="N47" s="126">
        <f t="shared" si="13"/>
        <v>84841.700597999996</v>
      </c>
      <c r="O47" s="126">
        <f t="shared" si="13"/>
        <v>1257.3831770000002</v>
      </c>
      <c r="P47" s="126">
        <f t="shared" si="13"/>
        <v>1937.5928200000001</v>
      </c>
      <c r="Q47" s="126">
        <f t="shared" si="13"/>
        <v>-680.20964300000003</v>
      </c>
      <c r="R47" s="47"/>
      <c r="S47" s="32"/>
      <c r="T47" s="32"/>
      <c r="U47" s="32"/>
      <c r="V47" s="32"/>
      <c r="W47" s="32"/>
      <c r="X47" s="32"/>
      <c r="Y47" s="32"/>
      <c r="Z47" s="32"/>
      <c r="AA47" s="32"/>
      <c r="AB47" s="32"/>
      <c r="AC47" s="32"/>
      <c r="AD47" s="32"/>
      <c r="AE47" s="32"/>
      <c r="AF47" s="32"/>
      <c r="AG47" s="32"/>
      <c r="AH47" s="32"/>
      <c r="AI47" s="32"/>
      <c r="AJ47" s="32"/>
      <c r="AK47" s="32"/>
      <c r="AL47" s="32"/>
      <c r="AM47" s="32"/>
      <c r="AN47" s="32"/>
      <c r="AO47" s="32"/>
      <c r="AP47" s="32"/>
      <c r="AQ47" s="32"/>
      <c r="AR47" s="32"/>
      <c r="AS47" s="32"/>
      <c r="AT47" s="32"/>
      <c r="AU47" s="32"/>
      <c r="AV47" s="32"/>
      <c r="AW47" s="32"/>
      <c r="AX47" s="32"/>
    </row>
    <row r="48" spans="1:50" s="49" customFormat="1" ht="18.75">
      <c r="A48" s="32"/>
      <c r="B48" s="129">
        <v>41</v>
      </c>
      <c r="C48" s="43" t="s">
        <v>160</v>
      </c>
      <c r="D48" s="122">
        <v>1338199.9948</v>
      </c>
      <c r="E48" s="122">
        <v>997918.82876499998</v>
      </c>
      <c r="F48" s="122">
        <f t="shared" ref="F48:F56" si="14">D48-E48</f>
        <v>340281.166035</v>
      </c>
      <c r="G48" s="122">
        <f t="shared" ref="G48:G56" si="15">E48+D48</f>
        <v>2336118.8235649997</v>
      </c>
      <c r="H48" s="122">
        <v>97625.388751000006</v>
      </c>
      <c r="I48" s="122">
        <v>82550.945961000005</v>
      </c>
      <c r="J48" s="122">
        <f t="shared" ref="J48:J56" si="16">H48-I48</f>
        <v>15074.442790000001</v>
      </c>
      <c r="K48" s="122">
        <f t="shared" ref="K48:K56" si="17">I48+H48</f>
        <v>180176.33471200001</v>
      </c>
      <c r="L48" s="122">
        <v>0</v>
      </c>
      <c r="M48" s="122">
        <v>0</v>
      </c>
      <c r="N48" s="122">
        <f t="shared" ref="N48:N56" si="18">L48-M48</f>
        <v>0</v>
      </c>
      <c r="O48" s="122">
        <v>0</v>
      </c>
      <c r="P48" s="122">
        <v>0</v>
      </c>
      <c r="Q48" s="123">
        <f t="shared" ref="Q48:Q56" si="19">O48-P48</f>
        <v>0</v>
      </c>
      <c r="R48" s="48"/>
      <c r="S48" s="38"/>
      <c r="T48" s="38"/>
      <c r="U48" s="38"/>
      <c r="V48" s="32"/>
      <c r="W48" s="32"/>
      <c r="X48" s="32"/>
      <c r="Y48" s="32"/>
      <c r="Z48" s="32"/>
      <c r="AA48" s="32"/>
      <c r="AB48" s="32"/>
      <c r="AC48" s="32"/>
      <c r="AD48" s="32"/>
      <c r="AE48" s="32"/>
      <c r="AF48" s="32"/>
      <c r="AG48" s="32"/>
      <c r="AH48" s="32"/>
      <c r="AI48" s="32"/>
      <c r="AJ48" s="32"/>
      <c r="AK48" s="32"/>
      <c r="AL48" s="32"/>
      <c r="AM48" s="32"/>
      <c r="AN48" s="32"/>
      <c r="AO48" s="32"/>
      <c r="AP48" s="32"/>
      <c r="AQ48" s="32"/>
      <c r="AR48" s="32"/>
      <c r="AS48" s="32"/>
      <c r="AT48" s="32"/>
      <c r="AU48" s="32"/>
      <c r="AV48" s="32"/>
      <c r="AW48" s="32"/>
      <c r="AX48" s="32"/>
    </row>
    <row r="49" spans="1:50" s="32" customFormat="1" ht="18.75">
      <c r="B49" s="130">
        <v>42</v>
      </c>
      <c r="C49" s="40" t="s">
        <v>62</v>
      </c>
      <c r="D49" s="124">
        <v>609564.75424100005</v>
      </c>
      <c r="E49" s="124">
        <v>621305.04455200001</v>
      </c>
      <c r="F49" s="124">
        <f t="shared" si="14"/>
        <v>-11740.290310999961</v>
      </c>
      <c r="G49" s="124">
        <f t="shared" si="15"/>
        <v>1230869.7987930002</v>
      </c>
      <c r="H49" s="124">
        <v>17534.827256</v>
      </c>
      <c r="I49" s="124">
        <v>17683.768303000001</v>
      </c>
      <c r="J49" s="124">
        <f t="shared" si="16"/>
        <v>-148.94104700000025</v>
      </c>
      <c r="K49" s="124">
        <f t="shared" si="17"/>
        <v>35218.595559000001</v>
      </c>
      <c r="L49" s="124">
        <v>10036</v>
      </c>
      <c r="M49" s="124">
        <v>13801</v>
      </c>
      <c r="N49" s="124">
        <f t="shared" si="18"/>
        <v>-3765</v>
      </c>
      <c r="O49" s="124">
        <v>0</v>
      </c>
      <c r="P49" s="124">
        <v>200</v>
      </c>
      <c r="Q49" s="125">
        <f t="shared" si="19"/>
        <v>-200</v>
      </c>
      <c r="R49" s="48"/>
      <c r="S49" s="38"/>
      <c r="T49" s="38"/>
      <c r="U49" s="38"/>
    </row>
    <row r="50" spans="1:50" s="49" customFormat="1" ht="18.75">
      <c r="A50" s="32"/>
      <c r="B50" s="129">
        <v>43</v>
      </c>
      <c r="C50" s="42" t="s">
        <v>478</v>
      </c>
      <c r="D50" s="122">
        <v>578154.81033600005</v>
      </c>
      <c r="E50" s="122">
        <v>883386.71892699995</v>
      </c>
      <c r="F50" s="122">
        <f t="shared" si="14"/>
        <v>-305231.9085909999</v>
      </c>
      <c r="G50" s="122">
        <f t="shared" si="15"/>
        <v>1461541.529263</v>
      </c>
      <c r="H50" s="122">
        <v>161.26077000000001</v>
      </c>
      <c r="I50" s="122">
        <v>0</v>
      </c>
      <c r="J50" s="122">
        <f t="shared" si="16"/>
        <v>161.26077000000001</v>
      </c>
      <c r="K50" s="122">
        <f t="shared" si="17"/>
        <v>161.26077000000001</v>
      </c>
      <c r="L50" s="122">
        <v>346</v>
      </c>
      <c r="M50" s="122">
        <v>359220</v>
      </c>
      <c r="N50" s="122">
        <f t="shared" si="18"/>
        <v>-358874</v>
      </c>
      <c r="O50" s="122">
        <v>0</v>
      </c>
      <c r="P50" s="122">
        <v>2132</v>
      </c>
      <c r="Q50" s="122">
        <f t="shared" si="19"/>
        <v>-2132</v>
      </c>
      <c r="R50" s="48"/>
      <c r="S50" s="38"/>
      <c r="T50" s="38"/>
      <c r="U50" s="38"/>
      <c r="V50" s="32"/>
      <c r="W50" s="32"/>
      <c r="X50" s="32"/>
      <c r="Y50" s="32"/>
      <c r="Z50" s="32"/>
      <c r="AA50" s="32"/>
      <c r="AB50" s="32"/>
      <c r="AC50" s="32"/>
      <c r="AD50" s="32"/>
      <c r="AE50" s="32"/>
      <c r="AF50" s="32"/>
      <c r="AG50" s="32"/>
      <c r="AH50" s="32"/>
      <c r="AI50" s="32"/>
      <c r="AJ50" s="32"/>
      <c r="AK50" s="32"/>
      <c r="AL50" s="32"/>
      <c r="AM50" s="32"/>
      <c r="AN50" s="32"/>
      <c r="AO50" s="32"/>
      <c r="AP50" s="32"/>
      <c r="AQ50" s="32"/>
      <c r="AR50" s="32"/>
      <c r="AS50" s="32"/>
      <c r="AT50" s="32"/>
      <c r="AU50" s="32"/>
      <c r="AV50" s="32"/>
      <c r="AW50" s="32"/>
      <c r="AX50" s="32"/>
    </row>
    <row r="51" spans="1:50" s="32" customFormat="1" ht="18.75">
      <c r="B51" s="130">
        <v>44</v>
      </c>
      <c r="C51" s="40" t="s">
        <v>63</v>
      </c>
      <c r="D51" s="124">
        <v>337211.460089</v>
      </c>
      <c r="E51" s="124">
        <v>323589.16004400002</v>
      </c>
      <c r="F51" s="124">
        <f t="shared" si="14"/>
        <v>13622.300044999982</v>
      </c>
      <c r="G51" s="124">
        <f t="shared" si="15"/>
        <v>660800.62013299996</v>
      </c>
      <c r="H51" s="124">
        <v>171.67069000000001</v>
      </c>
      <c r="I51" s="124">
        <v>3959.520708</v>
      </c>
      <c r="J51" s="124">
        <f t="shared" si="16"/>
        <v>-3787.8500180000001</v>
      </c>
      <c r="K51" s="124">
        <f t="shared" si="17"/>
        <v>4131.1913979999999</v>
      </c>
      <c r="L51" s="124">
        <v>35903</v>
      </c>
      <c r="M51" s="124">
        <v>15820</v>
      </c>
      <c r="N51" s="124">
        <f t="shared" si="18"/>
        <v>20083</v>
      </c>
      <c r="O51" s="124">
        <v>0</v>
      </c>
      <c r="P51" s="124">
        <v>1352</v>
      </c>
      <c r="Q51" s="125">
        <f t="shared" si="19"/>
        <v>-1352</v>
      </c>
      <c r="R51" s="48"/>
      <c r="S51" s="38"/>
      <c r="T51" s="38"/>
      <c r="U51" s="38"/>
    </row>
    <row r="52" spans="1:50" s="49" customFormat="1" ht="18.75">
      <c r="A52" s="32"/>
      <c r="B52" s="129">
        <v>45</v>
      </c>
      <c r="C52" s="42" t="s">
        <v>186</v>
      </c>
      <c r="D52" s="122">
        <v>276040.48167200002</v>
      </c>
      <c r="E52" s="122">
        <v>97291.167115000004</v>
      </c>
      <c r="F52" s="122">
        <f t="shared" si="14"/>
        <v>178749.31455700001</v>
      </c>
      <c r="G52" s="122">
        <f t="shared" si="15"/>
        <v>373331.64878700004</v>
      </c>
      <c r="H52" s="122">
        <v>3200.7061800000001</v>
      </c>
      <c r="I52" s="122">
        <v>2695.1238279999998</v>
      </c>
      <c r="J52" s="122">
        <f t="shared" si="16"/>
        <v>505.58235200000036</v>
      </c>
      <c r="K52" s="122">
        <f t="shared" si="17"/>
        <v>5895.8300079999999</v>
      </c>
      <c r="L52" s="122">
        <v>208974</v>
      </c>
      <c r="M52" s="122">
        <v>76468</v>
      </c>
      <c r="N52" s="122">
        <f t="shared" si="18"/>
        <v>132506</v>
      </c>
      <c r="O52" s="122">
        <v>421</v>
      </c>
      <c r="P52" s="122">
        <v>7743</v>
      </c>
      <c r="Q52" s="122">
        <f t="shared" si="19"/>
        <v>-7322</v>
      </c>
      <c r="R52" s="48"/>
      <c r="S52" s="38"/>
      <c r="T52" s="38"/>
      <c r="U52" s="38"/>
      <c r="V52" s="32"/>
      <c r="W52" s="32"/>
      <c r="X52" s="32"/>
      <c r="Y52" s="32"/>
      <c r="Z52" s="32"/>
      <c r="AA52" s="32"/>
      <c r="AB52" s="32"/>
      <c r="AC52" s="32"/>
      <c r="AD52" s="32"/>
      <c r="AE52" s="32"/>
      <c r="AF52" s="32"/>
      <c r="AG52" s="32"/>
      <c r="AH52" s="32"/>
      <c r="AI52" s="32"/>
      <c r="AJ52" s="32"/>
      <c r="AK52" s="32"/>
      <c r="AL52" s="32"/>
      <c r="AM52" s="32"/>
      <c r="AN52" s="32"/>
      <c r="AO52" s="32"/>
      <c r="AP52" s="32"/>
      <c r="AQ52" s="32"/>
      <c r="AR52" s="32"/>
      <c r="AS52" s="32"/>
      <c r="AT52" s="32"/>
      <c r="AU52" s="32"/>
      <c r="AV52" s="32"/>
      <c r="AW52" s="32"/>
      <c r="AX52" s="32"/>
    </row>
    <row r="53" spans="1:50" s="32" customFormat="1" ht="18.75">
      <c r="B53" s="130">
        <v>46</v>
      </c>
      <c r="C53" s="40" t="s">
        <v>479</v>
      </c>
      <c r="D53" s="124">
        <v>224230.44690000001</v>
      </c>
      <c r="E53" s="124">
        <v>0</v>
      </c>
      <c r="F53" s="124">
        <f t="shared" si="14"/>
        <v>224230.44690000001</v>
      </c>
      <c r="G53" s="124">
        <f t="shared" si="15"/>
        <v>224230.44690000001</v>
      </c>
      <c r="H53" s="124">
        <v>98014.127636000005</v>
      </c>
      <c r="I53" s="124">
        <v>0</v>
      </c>
      <c r="J53" s="124">
        <f t="shared" si="16"/>
        <v>98014.127636000005</v>
      </c>
      <c r="K53" s="124">
        <f t="shared" si="17"/>
        <v>98014.127636000005</v>
      </c>
      <c r="L53" s="124">
        <v>218289</v>
      </c>
      <c r="M53" s="124">
        <v>0</v>
      </c>
      <c r="N53" s="124">
        <f t="shared" si="18"/>
        <v>218289</v>
      </c>
      <c r="O53" s="124">
        <v>468</v>
      </c>
      <c r="P53" s="124">
        <v>0</v>
      </c>
      <c r="Q53" s="125">
        <f t="shared" si="19"/>
        <v>468</v>
      </c>
      <c r="R53" s="48"/>
      <c r="S53" s="38"/>
      <c r="T53" s="38"/>
      <c r="U53" s="38"/>
    </row>
    <row r="54" spans="1:50" s="49" customFormat="1" ht="18.75">
      <c r="A54" s="32"/>
      <c r="B54" s="129">
        <v>47</v>
      </c>
      <c r="C54" s="43" t="s">
        <v>60</v>
      </c>
      <c r="D54" s="122">
        <v>221500.58826300001</v>
      </c>
      <c r="E54" s="122">
        <v>215505.39976900001</v>
      </c>
      <c r="F54" s="122">
        <f t="shared" si="14"/>
        <v>5995.1884940000018</v>
      </c>
      <c r="G54" s="122">
        <f t="shared" si="15"/>
        <v>437005.98803200002</v>
      </c>
      <c r="H54" s="122">
        <v>2130.5410879999999</v>
      </c>
      <c r="I54" s="122">
        <v>3033.4575530000002</v>
      </c>
      <c r="J54" s="122">
        <f t="shared" si="16"/>
        <v>-902.91646500000024</v>
      </c>
      <c r="K54" s="122">
        <f t="shared" si="17"/>
        <v>5163.9986410000001</v>
      </c>
      <c r="L54" s="122">
        <v>225767.20402500001</v>
      </c>
      <c r="M54" s="122">
        <v>225762.566937</v>
      </c>
      <c r="N54" s="122">
        <f t="shared" si="18"/>
        <v>4.637088000017684</v>
      </c>
      <c r="O54" s="122">
        <v>3656.8720320000002</v>
      </c>
      <c r="P54" s="122">
        <v>10524.165236000001</v>
      </c>
      <c r="Q54" s="123">
        <f t="shared" si="19"/>
        <v>-6867.2932040000005</v>
      </c>
      <c r="R54" s="48"/>
      <c r="S54" s="38"/>
      <c r="T54" s="38"/>
      <c r="U54" s="38"/>
      <c r="V54" s="32"/>
      <c r="W54" s="32"/>
      <c r="X54" s="32"/>
      <c r="Y54" s="32"/>
      <c r="Z54" s="32"/>
      <c r="AA54" s="32"/>
      <c r="AB54" s="32"/>
      <c r="AC54" s="32"/>
      <c r="AD54" s="32"/>
      <c r="AE54" s="32"/>
      <c r="AF54" s="32"/>
      <c r="AG54" s="32"/>
      <c r="AH54" s="32"/>
      <c r="AI54" s="32"/>
      <c r="AJ54" s="32"/>
      <c r="AK54" s="32"/>
      <c r="AL54" s="32"/>
      <c r="AM54" s="32"/>
      <c r="AN54" s="32"/>
      <c r="AO54" s="32"/>
      <c r="AP54" s="32"/>
      <c r="AQ54" s="32"/>
      <c r="AR54" s="32"/>
      <c r="AS54" s="32"/>
      <c r="AT54" s="32"/>
      <c r="AU54" s="32"/>
      <c r="AV54" s="32"/>
      <c r="AW54" s="32"/>
      <c r="AX54" s="32"/>
    </row>
    <row r="55" spans="1:50" s="49" customFormat="1" ht="18.75">
      <c r="A55" s="32"/>
      <c r="B55" s="130">
        <v>48</v>
      </c>
      <c r="C55" s="40" t="s">
        <v>297</v>
      </c>
      <c r="D55" s="124">
        <v>203295.90741000001</v>
      </c>
      <c r="E55" s="124">
        <v>216925.68458999999</v>
      </c>
      <c r="F55" s="124">
        <f t="shared" si="14"/>
        <v>-13629.777179999975</v>
      </c>
      <c r="G55" s="124">
        <f t="shared" si="15"/>
        <v>420221.592</v>
      </c>
      <c r="H55" s="124">
        <v>1767.4788880000001</v>
      </c>
      <c r="I55" s="124">
        <v>3009.9340430000002</v>
      </c>
      <c r="J55" s="124">
        <f t="shared" si="16"/>
        <v>-1242.4551550000001</v>
      </c>
      <c r="K55" s="124">
        <f t="shared" si="17"/>
        <v>4777.4129310000008</v>
      </c>
      <c r="L55" s="124">
        <v>105629.45202899999</v>
      </c>
      <c r="M55" s="124">
        <v>113793.809613</v>
      </c>
      <c r="N55" s="124">
        <f t="shared" si="18"/>
        <v>-8164.3575840000121</v>
      </c>
      <c r="O55" s="124">
        <v>1386.4213589999999</v>
      </c>
      <c r="P55" s="124">
        <v>3669.4860050000002</v>
      </c>
      <c r="Q55" s="125">
        <f t="shared" si="19"/>
        <v>-2283.0646460000003</v>
      </c>
      <c r="R55" s="48"/>
      <c r="S55" s="38"/>
      <c r="T55" s="38"/>
      <c r="U55" s="38"/>
      <c r="V55" s="32"/>
      <c r="W55" s="32"/>
      <c r="X55" s="32"/>
      <c r="Y55" s="32"/>
      <c r="Z55" s="32"/>
      <c r="AA55" s="32"/>
      <c r="AB55" s="32"/>
      <c r="AC55" s="32"/>
      <c r="AD55" s="32"/>
      <c r="AE55" s="32"/>
      <c r="AF55" s="32"/>
      <c r="AG55" s="32"/>
      <c r="AH55" s="32"/>
      <c r="AI55" s="32"/>
      <c r="AJ55" s="32"/>
      <c r="AK55" s="32"/>
      <c r="AL55" s="32"/>
      <c r="AM55" s="32"/>
      <c r="AN55" s="32"/>
      <c r="AO55" s="32"/>
      <c r="AP55" s="32"/>
      <c r="AQ55" s="32"/>
      <c r="AR55" s="32"/>
      <c r="AS55" s="32"/>
      <c r="AT55" s="32"/>
      <c r="AU55" s="32"/>
      <c r="AV55" s="32"/>
      <c r="AW55" s="32"/>
      <c r="AX55" s="32"/>
    </row>
    <row r="56" spans="1:50" s="49" customFormat="1" ht="18.75">
      <c r="A56" s="32"/>
      <c r="B56" s="129">
        <v>49</v>
      </c>
      <c r="C56" s="42" t="s">
        <v>354</v>
      </c>
      <c r="D56" s="122">
        <v>28506.379764000001</v>
      </c>
      <c r="E56" s="122">
        <v>0</v>
      </c>
      <c r="F56" s="122">
        <f t="shared" si="14"/>
        <v>28506.379764000001</v>
      </c>
      <c r="G56" s="122">
        <f t="shared" si="15"/>
        <v>28506.379764000001</v>
      </c>
      <c r="H56" s="122">
        <v>13587.996247999999</v>
      </c>
      <c r="I56" s="122">
        <v>0</v>
      </c>
      <c r="J56" s="122">
        <f t="shared" si="16"/>
        <v>13587.996247999999</v>
      </c>
      <c r="K56" s="122">
        <f t="shared" si="17"/>
        <v>13587.996247999999</v>
      </c>
      <c r="L56" s="122">
        <v>48001</v>
      </c>
      <c r="M56" s="122">
        <v>356</v>
      </c>
      <c r="N56" s="122">
        <f t="shared" si="18"/>
        <v>47645</v>
      </c>
      <c r="O56" s="122">
        <v>2978</v>
      </c>
      <c r="P56" s="122">
        <v>356</v>
      </c>
      <c r="Q56" s="122">
        <f t="shared" si="19"/>
        <v>2622</v>
      </c>
      <c r="R56" s="48"/>
      <c r="S56" s="38"/>
      <c r="T56" s="38"/>
      <c r="U56" s="38"/>
      <c r="V56" s="32"/>
      <c r="W56" s="32"/>
      <c r="X56" s="32"/>
      <c r="Y56" s="32"/>
      <c r="Z56" s="32"/>
      <c r="AA56" s="32"/>
      <c r="AB56" s="32"/>
      <c r="AC56" s="32"/>
      <c r="AD56" s="32"/>
      <c r="AE56" s="32"/>
      <c r="AF56" s="32"/>
      <c r="AG56" s="32"/>
      <c r="AH56" s="32"/>
      <c r="AI56" s="32"/>
      <c r="AJ56" s="32"/>
      <c r="AK56" s="32"/>
      <c r="AL56" s="32"/>
      <c r="AM56" s="32"/>
      <c r="AN56" s="32"/>
      <c r="AO56" s="32"/>
      <c r="AP56" s="32"/>
      <c r="AQ56" s="32"/>
      <c r="AR56" s="32"/>
      <c r="AS56" s="32"/>
      <c r="AT56" s="32"/>
      <c r="AU56" s="32"/>
      <c r="AV56" s="32"/>
      <c r="AW56" s="32"/>
      <c r="AX56" s="32"/>
    </row>
    <row r="57" spans="1:50" s="41" customFormat="1" ht="18.75">
      <c r="A57" s="32"/>
      <c r="B57" s="366" t="s">
        <v>278</v>
      </c>
      <c r="C57" s="367"/>
      <c r="D57" s="127">
        <f>SUM(D48:D56)</f>
        <v>3816704.8234749995</v>
      </c>
      <c r="E57" s="127">
        <f t="shared" ref="E57:Q57" si="20">SUM(E48:E56)</f>
        <v>3355922.0037620007</v>
      </c>
      <c r="F57" s="127">
        <f t="shared" si="20"/>
        <v>460782.81971300015</v>
      </c>
      <c r="G57" s="127">
        <f t="shared" si="20"/>
        <v>7172626.8272370007</v>
      </c>
      <c r="H57" s="127">
        <f t="shared" si="20"/>
        <v>234193.99750700002</v>
      </c>
      <c r="I57" s="127">
        <f t="shared" si="20"/>
        <v>112932.750396</v>
      </c>
      <c r="J57" s="127">
        <f t="shared" si="20"/>
        <v>121261.247111</v>
      </c>
      <c r="K57" s="127">
        <f t="shared" si="20"/>
        <v>347126.74790300004</v>
      </c>
      <c r="L57" s="127">
        <f t="shared" si="20"/>
        <v>852945.65605400002</v>
      </c>
      <c r="M57" s="127">
        <f t="shared" si="20"/>
        <v>805221.37655000004</v>
      </c>
      <c r="N57" s="127">
        <f t="shared" si="20"/>
        <v>47724.279504000006</v>
      </c>
      <c r="O57" s="127">
        <f t="shared" si="20"/>
        <v>8910.2933909999992</v>
      </c>
      <c r="P57" s="127">
        <f t="shared" si="20"/>
        <v>25976.651241</v>
      </c>
      <c r="Q57" s="127">
        <f t="shared" si="20"/>
        <v>-17066.35785</v>
      </c>
      <c r="R57" s="47"/>
      <c r="S57" s="32"/>
      <c r="T57" s="32"/>
      <c r="U57" s="32"/>
      <c r="V57" s="32"/>
      <c r="W57" s="32"/>
      <c r="X57" s="32"/>
      <c r="Y57" s="32"/>
      <c r="Z57" s="32"/>
      <c r="AA57" s="32"/>
      <c r="AB57" s="32"/>
      <c r="AC57" s="32"/>
      <c r="AD57" s="32"/>
      <c r="AE57" s="32"/>
      <c r="AF57" s="32"/>
      <c r="AG57" s="32"/>
      <c r="AH57" s="32"/>
      <c r="AI57" s="32"/>
      <c r="AJ57" s="32"/>
      <c r="AK57" s="32"/>
      <c r="AL57" s="32"/>
      <c r="AM57" s="32"/>
      <c r="AN57" s="32"/>
      <c r="AO57" s="32"/>
      <c r="AP57" s="32"/>
      <c r="AQ57" s="32"/>
      <c r="AR57" s="32"/>
      <c r="AS57" s="32"/>
      <c r="AT57" s="32"/>
      <c r="AU57" s="32"/>
      <c r="AV57" s="32"/>
      <c r="AW57" s="32"/>
      <c r="AX57" s="32"/>
    </row>
    <row r="58" spans="1:50" s="49" customFormat="1" ht="18.75">
      <c r="A58" s="32"/>
      <c r="B58" s="130">
        <v>50</v>
      </c>
      <c r="C58" s="40" t="s">
        <v>68</v>
      </c>
      <c r="D58" s="124">
        <v>24773.873372999999</v>
      </c>
      <c r="E58" s="124">
        <v>21003.887256000002</v>
      </c>
      <c r="F58" s="124">
        <f t="shared" ref="F58" si="21">D58-E58</f>
        <v>3769.9861169999967</v>
      </c>
      <c r="G58" s="124">
        <f t="shared" ref="G58" si="22">E58+D58</f>
        <v>45777.760628999997</v>
      </c>
      <c r="H58" s="124">
        <v>0</v>
      </c>
      <c r="I58" s="124">
        <v>522.28531499999997</v>
      </c>
      <c r="J58" s="124">
        <f t="shared" ref="J58" si="23">H58-I58</f>
        <v>-522.28531499999997</v>
      </c>
      <c r="K58" s="124">
        <f t="shared" ref="K58" si="24">I58+H58</f>
        <v>522.28531499999997</v>
      </c>
      <c r="L58" s="124">
        <v>6019</v>
      </c>
      <c r="M58" s="124">
        <v>8632</v>
      </c>
      <c r="N58" s="124">
        <f t="shared" ref="N58" si="25">L58-M58</f>
        <v>-2613</v>
      </c>
      <c r="O58" s="124">
        <v>10</v>
      </c>
      <c r="P58" s="124">
        <v>0</v>
      </c>
      <c r="Q58" s="125">
        <f t="shared" ref="Q58" si="26">O58-P58</f>
        <v>10</v>
      </c>
      <c r="R58" s="48"/>
      <c r="S58" s="38"/>
      <c r="T58" s="38"/>
      <c r="U58" s="38"/>
      <c r="V58" s="32"/>
      <c r="W58" s="32"/>
      <c r="X58" s="32"/>
      <c r="Y58" s="32"/>
      <c r="Z58" s="32"/>
      <c r="AA58" s="32"/>
      <c r="AB58" s="32"/>
      <c r="AC58" s="32"/>
      <c r="AD58" s="32"/>
      <c r="AE58" s="32"/>
      <c r="AF58" s="32"/>
      <c r="AG58" s="32"/>
      <c r="AH58" s="32"/>
      <c r="AI58" s="32"/>
      <c r="AJ58" s="32"/>
      <c r="AK58" s="32"/>
      <c r="AL58" s="32"/>
      <c r="AM58" s="32"/>
      <c r="AN58" s="32"/>
      <c r="AO58" s="32"/>
      <c r="AP58" s="32"/>
      <c r="AQ58" s="32"/>
      <c r="AR58" s="32"/>
      <c r="AS58" s="32"/>
      <c r="AT58" s="32"/>
      <c r="AU58" s="32"/>
      <c r="AV58" s="32"/>
      <c r="AW58" s="32"/>
      <c r="AX58" s="32"/>
    </row>
    <row r="59" spans="1:50" s="41" customFormat="1" ht="18.75">
      <c r="A59" s="32"/>
      <c r="B59" s="364" t="s">
        <v>279</v>
      </c>
      <c r="C59" s="365"/>
      <c r="D59" s="127">
        <f>SUM(D58)</f>
        <v>24773.873372999999</v>
      </c>
      <c r="E59" s="127">
        <f t="shared" ref="E59:Q59" si="27">SUM(E58)</f>
        <v>21003.887256000002</v>
      </c>
      <c r="F59" s="127">
        <f t="shared" si="27"/>
        <v>3769.9861169999967</v>
      </c>
      <c r="G59" s="127">
        <f t="shared" si="27"/>
        <v>45777.760628999997</v>
      </c>
      <c r="H59" s="127">
        <f t="shared" si="27"/>
        <v>0</v>
      </c>
      <c r="I59" s="127">
        <f t="shared" si="27"/>
        <v>522.28531499999997</v>
      </c>
      <c r="J59" s="127">
        <f t="shared" si="27"/>
        <v>-522.28531499999997</v>
      </c>
      <c r="K59" s="127">
        <f t="shared" si="27"/>
        <v>522.28531499999997</v>
      </c>
      <c r="L59" s="127">
        <f t="shared" si="27"/>
        <v>6019</v>
      </c>
      <c r="M59" s="127">
        <f t="shared" si="27"/>
        <v>8632</v>
      </c>
      <c r="N59" s="127">
        <f t="shared" si="27"/>
        <v>-2613</v>
      </c>
      <c r="O59" s="127">
        <f t="shared" si="27"/>
        <v>10</v>
      </c>
      <c r="P59" s="127">
        <f t="shared" si="27"/>
        <v>0</v>
      </c>
      <c r="Q59" s="127">
        <f t="shared" si="27"/>
        <v>10</v>
      </c>
      <c r="R59" s="47"/>
      <c r="S59" s="32"/>
      <c r="T59" s="32"/>
      <c r="U59" s="32"/>
      <c r="V59" s="32"/>
      <c r="W59" s="32"/>
      <c r="X59" s="32"/>
      <c r="Y59" s="32"/>
      <c r="Z59" s="32"/>
      <c r="AA59" s="32"/>
      <c r="AB59" s="32"/>
      <c r="AC59" s="32"/>
      <c r="AD59" s="32"/>
      <c r="AE59" s="32"/>
      <c r="AF59" s="32"/>
      <c r="AG59" s="32"/>
      <c r="AH59" s="32"/>
      <c r="AI59" s="32"/>
      <c r="AJ59" s="32"/>
      <c r="AK59" s="32"/>
      <c r="AL59" s="32"/>
      <c r="AM59" s="32"/>
      <c r="AN59" s="32"/>
      <c r="AO59" s="32"/>
      <c r="AP59" s="32"/>
      <c r="AQ59" s="32"/>
      <c r="AR59" s="32"/>
      <c r="AS59" s="32"/>
      <c r="AT59" s="32"/>
      <c r="AU59" s="32"/>
      <c r="AV59" s="32"/>
      <c r="AW59" s="32"/>
      <c r="AX59" s="32"/>
    </row>
    <row r="60" spans="1:50" s="49" customFormat="1" ht="18.75">
      <c r="A60" s="32"/>
      <c r="B60" s="129">
        <v>51</v>
      </c>
      <c r="C60" s="149" t="s">
        <v>92</v>
      </c>
      <c r="D60" s="147">
        <v>1531230.1608190001</v>
      </c>
      <c r="E60" s="147">
        <v>1210029.2820560001</v>
      </c>
      <c r="F60" s="147">
        <f t="shared" ref="F60:F91" si="28">D60-E60</f>
        <v>321200.87876300002</v>
      </c>
      <c r="G60" s="147">
        <f t="shared" ref="G60:G91" si="29">E60+D60</f>
        <v>2741259.4428750002</v>
      </c>
      <c r="H60" s="147">
        <v>497.23773299999999</v>
      </c>
      <c r="I60" s="147">
        <v>12976.143926000001</v>
      </c>
      <c r="J60" s="147">
        <f t="shared" ref="J60:J91" si="30">H60-I60</f>
        <v>-12478.906193000001</v>
      </c>
      <c r="K60" s="147">
        <f t="shared" ref="K60:K91" si="31">I60+H60</f>
        <v>13473.381659000001</v>
      </c>
      <c r="L60" s="147">
        <v>764211</v>
      </c>
      <c r="M60" s="147">
        <v>542753</v>
      </c>
      <c r="N60" s="147">
        <f t="shared" ref="N60:N91" si="32">L60-M60</f>
        <v>221458</v>
      </c>
      <c r="O60" s="147">
        <v>1621</v>
      </c>
      <c r="P60" s="147">
        <v>17181</v>
      </c>
      <c r="Q60" s="148">
        <f t="shared" ref="Q60:Q91" si="33">O60-P60</f>
        <v>-15560</v>
      </c>
      <c r="R60" s="48"/>
      <c r="S60" s="38"/>
      <c r="T60" s="38"/>
      <c r="U60" s="38"/>
      <c r="V60" s="32"/>
      <c r="W60" s="32"/>
      <c r="X60" s="32"/>
      <c r="Y60" s="32"/>
      <c r="Z60" s="32"/>
      <c r="AA60" s="32"/>
      <c r="AB60" s="32"/>
      <c r="AC60" s="32"/>
      <c r="AD60" s="32"/>
      <c r="AE60" s="32"/>
      <c r="AF60" s="32"/>
      <c r="AG60" s="32"/>
      <c r="AH60" s="32"/>
      <c r="AI60" s="32"/>
      <c r="AJ60" s="32"/>
      <c r="AK60" s="32"/>
      <c r="AL60" s="32"/>
      <c r="AM60" s="32"/>
      <c r="AN60" s="32"/>
      <c r="AO60" s="32"/>
      <c r="AP60" s="32"/>
      <c r="AQ60" s="32"/>
      <c r="AR60" s="32"/>
      <c r="AS60" s="32"/>
      <c r="AT60" s="32"/>
      <c r="AU60" s="32"/>
      <c r="AV60" s="32"/>
      <c r="AW60" s="32"/>
      <c r="AX60" s="32"/>
    </row>
    <row r="61" spans="1:50" s="32" customFormat="1" ht="18.75">
      <c r="B61" s="130">
        <v>52</v>
      </c>
      <c r="C61" s="40" t="s">
        <v>128</v>
      </c>
      <c r="D61" s="124">
        <v>1271581.870599</v>
      </c>
      <c r="E61" s="124">
        <v>820771.10485799995</v>
      </c>
      <c r="F61" s="124">
        <f t="shared" si="28"/>
        <v>450810.76574100007</v>
      </c>
      <c r="G61" s="124">
        <f t="shared" si="29"/>
        <v>2092352.9754570001</v>
      </c>
      <c r="H61" s="124">
        <v>3871.296476</v>
      </c>
      <c r="I61" s="124">
        <v>45149.220828999998</v>
      </c>
      <c r="J61" s="124">
        <f t="shared" si="30"/>
        <v>-41277.924352999995</v>
      </c>
      <c r="K61" s="124">
        <f t="shared" si="31"/>
        <v>49020.517305000001</v>
      </c>
      <c r="L61" s="124">
        <v>785458</v>
      </c>
      <c r="M61" s="124">
        <v>328692</v>
      </c>
      <c r="N61" s="124">
        <f t="shared" si="32"/>
        <v>456766</v>
      </c>
      <c r="O61" s="124">
        <v>20308</v>
      </c>
      <c r="P61" s="124">
        <v>60433</v>
      </c>
      <c r="Q61" s="125">
        <f t="shared" si="33"/>
        <v>-40125</v>
      </c>
      <c r="R61" s="48"/>
      <c r="S61" s="38"/>
      <c r="T61" s="38"/>
      <c r="U61" s="38"/>
    </row>
    <row r="62" spans="1:50" s="49" customFormat="1" ht="18.75">
      <c r="A62" s="32"/>
      <c r="B62" s="129">
        <v>53</v>
      </c>
      <c r="C62" s="149" t="s">
        <v>83</v>
      </c>
      <c r="D62" s="147">
        <v>988172.143148</v>
      </c>
      <c r="E62" s="147">
        <v>485013.81812100002</v>
      </c>
      <c r="F62" s="147">
        <f t="shared" si="28"/>
        <v>503158.32502699998</v>
      </c>
      <c r="G62" s="147">
        <f t="shared" si="29"/>
        <v>1473185.9612690001</v>
      </c>
      <c r="H62" s="147">
        <v>161.26077000000001</v>
      </c>
      <c r="I62" s="147">
        <v>23932.527418999998</v>
      </c>
      <c r="J62" s="147">
        <f t="shared" si="30"/>
        <v>-23771.266648999997</v>
      </c>
      <c r="K62" s="147">
        <f t="shared" si="31"/>
        <v>24093.788188999999</v>
      </c>
      <c r="L62" s="147">
        <v>922314</v>
      </c>
      <c r="M62" s="147">
        <v>398477</v>
      </c>
      <c r="N62" s="147">
        <f t="shared" si="32"/>
        <v>523837</v>
      </c>
      <c r="O62" s="147">
        <v>2429</v>
      </c>
      <c r="P62" s="147">
        <v>32246</v>
      </c>
      <c r="Q62" s="148">
        <f t="shared" si="33"/>
        <v>-29817</v>
      </c>
      <c r="R62" s="48"/>
      <c r="S62" s="38"/>
      <c r="T62" s="38"/>
      <c r="U62" s="38"/>
      <c r="V62" s="32"/>
      <c r="W62" s="32"/>
      <c r="X62" s="32"/>
      <c r="Y62" s="32"/>
      <c r="Z62" s="32"/>
      <c r="AA62" s="32"/>
      <c r="AB62" s="32"/>
      <c r="AC62" s="32"/>
      <c r="AD62" s="32"/>
      <c r="AE62" s="32"/>
      <c r="AF62" s="32"/>
      <c r="AG62" s="32"/>
      <c r="AH62" s="32"/>
      <c r="AI62" s="32"/>
      <c r="AJ62" s="32"/>
      <c r="AK62" s="32"/>
      <c r="AL62" s="32"/>
      <c r="AM62" s="32"/>
      <c r="AN62" s="32"/>
      <c r="AO62" s="32"/>
      <c r="AP62" s="32"/>
      <c r="AQ62" s="32"/>
      <c r="AR62" s="32"/>
      <c r="AS62" s="32"/>
      <c r="AT62" s="32"/>
      <c r="AU62" s="32"/>
      <c r="AV62" s="32"/>
      <c r="AW62" s="32"/>
      <c r="AX62" s="32"/>
    </row>
    <row r="63" spans="1:50" s="32" customFormat="1" ht="18.75">
      <c r="B63" s="130">
        <v>54</v>
      </c>
      <c r="C63" s="40" t="s">
        <v>122</v>
      </c>
      <c r="D63" s="124">
        <v>694293.833277</v>
      </c>
      <c r="E63" s="124">
        <v>533714.19641400001</v>
      </c>
      <c r="F63" s="124">
        <f t="shared" si="28"/>
        <v>160579.63686299999</v>
      </c>
      <c r="G63" s="124">
        <f t="shared" si="29"/>
        <v>1228008.029691</v>
      </c>
      <c r="H63" s="124">
        <v>56801.828614999999</v>
      </c>
      <c r="I63" s="124">
        <v>73952.146915999998</v>
      </c>
      <c r="J63" s="124">
        <f t="shared" si="30"/>
        <v>-17150.318300999999</v>
      </c>
      <c r="K63" s="124">
        <f t="shared" si="31"/>
        <v>130753.975531</v>
      </c>
      <c r="L63" s="124">
        <v>248579</v>
      </c>
      <c r="M63" s="124">
        <v>80290</v>
      </c>
      <c r="N63" s="124">
        <f t="shared" si="32"/>
        <v>168289</v>
      </c>
      <c r="O63" s="124">
        <v>1165</v>
      </c>
      <c r="P63" s="124">
        <v>7740</v>
      </c>
      <c r="Q63" s="125">
        <f t="shared" si="33"/>
        <v>-6575</v>
      </c>
      <c r="R63" s="48"/>
      <c r="S63" s="38"/>
      <c r="T63" s="38"/>
      <c r="U63" s="38"/>
    </row>
    <row r="64" spans="1:50" s="49" customFormat="1" ht="18.75">
      <c r="A64" s="32"/>
      <c r="B64" s="129">
        <v>55</v>
      </c>
      <c r="C64" s="149" t="s">
        <v>296</v>
      </c>
      <c r="D64" s="147">
        <v>681579.11476799997</v>
      </c>
      <c r="E64" s="147">
        <v>612788.97137100005</v>
      </c>
      <c r="F64" s="147">
        <f t="shared" si="28"/>
        <v>68790.14339699992</v>
      </c>
      <c r="G64" s="147">
        <f t="shared" si="29"/>
        <v>1294368.086139</v>
      </c>
      <c r="H64" s="147">
        <v>1262.476594</v>
      </c>
      <c r="I64" s="147">
        <v>2814.229335</v>
      </c>
      <c r="J64" s="147">
        <f t="shared" si="30"/>
        <v>-1551.752741</v>
      </c>
      <c r="K64" s="147">
        <f t="shared" si="31"/>
        <v>4076.7059289999997</v>
      </c>
      <c r="L64" s="147">
        <v>252784.22591400001</v>
      </c>
      <c r="M64" s="147">
        <v>153877.391122</v>
      </c>
      <c r="N64" s="147">
        <f t="shared" si="32"/>
        <v>98906.834792000009</v>
      </c>
      <c r="O64" s="147">
        <v>0</v>
      </c>
      <c r="P64" s="147">
        <v>5250.9613669999999</v>
      </c>
      <c r="Q64" s="148">
        <f t="shared" si="33"/>
        <v>-5250.9613669999999</v>
      </c>
      <c r="R64" s="48"/>
      <c r="S64" s="38"/>
      <c r="T64" s="38"/>
      <c r="U64" s="38"/>
      <c r="V64" s="32"/>
      <c r="W64" s="32"/>
      <c r="X64" s="32"/>
      <c r="Y64" s="32"/>
      <c r="Z64" s="32"/>
      <c r="AA64" s="32"/>
      <c r="AB64" s="32"/>
      <c r="AC64" s="32"/>
      <c r="AD64" s="32"/>
      <c r="AE64" s="32"/>
      <c r="AF64" s="32"/>
      <c r="AG64" s="32"/>
      <c r="AH64" s="32"/>
      <c r="AI64" s="32"/>
      <c r="AJ64" s="32"/>
      <c r="AK64" s="32"/>
      <c r="AL64" s="32"/>
      <c r="AM64" s="32"/>
      <c r="AN64" s="32"/>
      <c r="AO64" s="32"/>
      <c r="AP64" s="32"/>
      <c r="AQ64" s="32"/>
      <c r="AR64" s="32"/>
      <c r="AS64" s="32"/>
      <c r="AT64" s="32"/>
      <c r="AU64" s="32"/>
      <c r="AV64" s="32"/>
      <c r="AW64" s="32"/>
      <c r="AX64" s="32"/>
    </row>
    <row r="65" spans="1:50" s="32" customFormat="1" ht="18.75">
      <c r="B65" s="130">
        <v>56</v>
      </c>
      <c r="C65" s="40" t="s">
        <v>130</v>
      </c>
      <c r="D65" s="124">
        <v>680343.75630100002</v>
      </c>
      <c r="E65" s="124">
        <v>475093.82498500001</v>
      </c>
      <c r="F65" s="124">
        <f t="shared" si="28"/>
        <v>205249.931316</v>
      </c>
      <c r="G65" s="124">
        <f t="shared" si="29"/>
        <v>1155437.5812860001</v>
      </c>
      <c r="H65" s="124">
        <v>30849.264255999999</v>
      </c>
      <c r="I65" s="124">
        <v>6055.0364680000002</v>
      </c>
      <c r="J65" s="124">
        <f t="shared" si="30"/>
        <v>24794.227787999997</v>
      </c>
      <c r="K65" s="124">
        <f t="shared" si="31"/>
        <v>36904.300724000001</v>
      </c>
      <c r="L65" s="124">
        <v>537311</v>
      </c>
      <c r="M65" s="124">
        <v>323018</v>
      </c>
      <c r="N65" s="124">
        <f t="shared" si="32"/>
        <v>214293</v>
      </c>
      <c r="O65" s="124">
        <v>12851</v>
      </c>
      <c r="P65" s="124">
        <v>29625</v>
      </c>
      <c r="Q65" s="125">
        <f t="shared" si="33"/>
        <v>-16774</v>
      </c>
      <c r="R65" s="48"/>
      <c r="S65" s="38"/>
      <c r="T65" s="38"/>
      <c r="U65" s="38"/>
    </row>
    <row r="66" spans="1:50" s="49" customFormat="1" ht="18.75">
      <c r="A66" s="32"/>
      <c r="B66" s="129">
        <v>57</v>
      </c>
      <c r="C66" s="149" t="s">
        <v>137</v>
      </c>
      <c r="D66" s="147">
        <v>602732.150318</v>
      </c>
      <c r="E66" s="147">
        <v>454006.53413300001</v>
      </c>
      <c r="F66" s="147">
        <f t="shared" si="28"/>
        <v>148725.61618499999</v>
      </c>
      <c r="G66" s="147">
        <f t="shared" si="29"/>
        <v>1056738.6844510001</v>
      </c>
      <c r="H66" s="147">
        <v>16656.453439000001</v>
      </c>
      <c r="I66" s="147">
        <v>25993.093203</v>
      </c>
      <c r="J66" s="147">
        <f t="shared" si="30"/>
        <v>-9336.6397639999996</v>
      </c>
      <c r="K66" s="147">
        <f t="shared" si="31"/>
        <v>42649.546642000001</v>
      </c>
      <c r="L66" s="147">
        <v>241204</v>
      </c>
      <c r="M66" s="147">
        <v>109738</v>
      </c>
      <c r="N66" s="147">
        <f t="shared" si="32"/>
        <v>131466</v>
      </c>
      <c r="O66" s="147">
        <v>67</v>
      </c>
      <c r="P66" s="147">
        <v>6968</v>
      </c>
      <c r="Q66" s="148">
        <f t="shared" si="33"/>
        <v>-6901</v>
      </c>
      <c r="R66" s="48"/>
      <c r="S66" s="38"/>
      <c r="T66" s="38"/>
      <c r="U66" s="38"/>
      <c r="V66" s="32"/>
      <c r="W66" s="32"/>
      <c r="X66" s="32"/>
      <c r="Y66" s="32"/>
      <c r="Z66" s="32"/>
      <c r="AA66" s="32"/>
      <c r="AB66" s="32"/>
      <c r="AC66" s="32"/>
      <c r="AD66" s="32"/>
      <c r="AE66" s="32"/>
      <c r="AF66" s="32"/>
      <c r="AG66" s="32"/>
      <c r="AH66" s="32"/>
      <c r="AI66" s="32"/>
      <c r="AJ66" s="32"/>
      <c r="AK66" s="32"/>
      <c r="AL66" s="32"/>
      <c r="AM66" s="32"/>
      <c r="AN66" s="32"/>
      <c r="AO66" s="32"/>
      <c r="AP66" s="32"/>
      <c r="AQ66" s="32"/>
      <c r="AR66" s="32"/>
      <c r="AS66" s="32"/>
      <c r="AT66" s="32"/>
      <c r="AU66" s="32"/>
      <c r="AV66" s="32"/>
      <c r="AW66" s="32"/>
      <c r="AX66" s="32"/>
    </row>
    <row r="67" spans="1:50" s="32" customFormat="1" ht="18.75">
      <c r="B67" s="130">
        <v>58</v>
      </c>
      <c r="C67" s="40" t="s">
        <v>99</v>
      </c>
      <c r="D67" s="124">
        <v>489658.45239499997</v>
      </c>
      <c r="E67" s="124">
        <v>292962.16739100002</v>
      </c>
      <c r="F67" s="124">
        <f t="shared" si="28"/>
        <v>196696.28500399995</v>
      </c>
      <c r="G67" s="124">
        <f t="shared" si="29"/>
        <v>782620.619786</v>
      </c>
      <c r="H67" s="124">
        <v>2577.8610250000002</v>
      </c>
      <c r="I67" s="124">
        <v>7786.9902400000001</v>
      </c>
      <c r="J67" s="124">
        <f t="shared" si="30"/>
        <v>-5209.1292149999999</v>
      </c>
      <c r="K67" s="124">
        <f t="shared" si="31"/>
        <v>10364.851265000001</v>
      </c>
      <c r="L67" s="124">
        <v>452854</v>
      </c>
      <c r="M67" s="124">
        <v>263910</v>
      </c>
      <c r="N67" s="124">
        <f t="shared" si="32"/>
        <v>188944</v>
      </c>
      <c r="O67" s="124">
        <v>2494</v>
      </c>
      <c r="P67" s="124">
        <v>9426</v>
      </c>
      <c r="Q67" s="125">
        <f t="shared" si="33"/>
        <v>-6932</v>
      </c>
      <c r="R67" s="48"/>
      <c r="S67" s="38"/>
      <c r="T67" s="38"/>
      <c r="U67" s="38"/>
    </row>
    <row r="68" spans="1:50" s="49" customFormat="1" ht="18.75">
      <c r="A68" s="32"/>
      <c r="B68" s="129">
        <v>59</v>
      </c>
      <c r="C68" s="149" t="s">
        <v>74</v>
      </c>
      <c r="D68" s="147">
        <v>465976.92972499999</v>
      </c>
      <c r="E68" s="147">
        <v>425778.81220400002</v>
      </c>
      <c r="F68" s="147">
        <f t="shared" si="28"/>
        <v>40198.117520999978</v>
      </c>
      <c r="G68" s="147">
        <f t="shared" si="29"/>
        <v>891755.74192900001</v>
      </c>
      <c r="H68" s="147">
        <v>18629.824023000001</v>
      </c>
      <c r="I68" s="147">
        <v>14597.668634</v>
      </c>
      <c r="J68" s="147">
        <f t="shared" si="30"/>
        <v>4032.1553890000014</v>
      </c>
      <c r="K68" s="147">
        <f t="shared" si="31"/>
        <v>33227.492657000003</v>
      </c>
      <c r="L68" s="147">
        <v>107789</v>
      </c>
      <c r="M68" s="147">
        <v>70868</v>
      </c>
      <c r="N68" s="147">
        <f t="shared" si="32"/>
        <v>36921</v>
      </c>
      <c r="O68" s="147">
        <v>1177</v>
      </c>
      <c r="P68" s="147">
        <v>2844</v>
      </c>
      <c r="Q68" s="148">
        <f t="shared" si="33"/>
        <v>-1667</v>
      </c>
      <c r="R68" s="48"/>
      <c r="S68" s="38"/>
      <c r="T68" s="38"/>
      <c r="U68" s="38"/>
      <c r="V68" s="32"/>
      <c r="W68" s="32"/>
      <c r="X68" s="32"/>
      <c r="Y68" s="32"/>
      <c r="Z68" s="32"/>
      <c r="AA68" s="32"/>
      <c r="AB68" s="32"/>
      <c r="AC68" s="32"/>
      <c r="AD68" s="32"/>
      <c r="AE68" s="32"/>
      <c r="AF68" s="32"/>
      <c r="AG68" s="32"/>
      <c r="AH68" s="32"/>
      <c r="AI68" s="32"/>
      <c r="AJ68" s="32"/>
      <c r="AK68" s="32"/>
      <c r="AL68" s="32"/>
      <c r="AM68" s="32"/>
      <c r="AN68" s="32"/>
      <c r="AO68" s="32"/>
      <c r="AP68" s="32"/>
      <c r="AQ68" s="32"/>
      <c r="AR68" s="32"/>
      <c r="AS68" s="32"/>
      <c r="AT68" s="32"/>
      <c r="AU68" s="32"/>
      <c r="AV68" s="32"/>
      <c r="AW68" s="32"/>
      <c r="AX68" s="32"/>
    </row>
    <row r="69" spans="1:50" s="32" customFormat="1" ht="18.75">
      <c r="B69" s="130">
        <v>60</v>
      </c>
      <c r="C69" s="40" t="s">
        <v>84</v>
      </c>
      <c r="D69" s="124">
        <v>455078.24878099997</v>
      </c>
      <c r="E69" s="124">
        <v>425524.78084700002</v>
      </c>
      <c r="F69" s="124">
        <f t="shared" si="28"/>
        <v>29553.467933999957</v>
      </c>
      <c r="G69" s="124">
        <f t="shared" si="29"/>
        <v>880603.02962799999</v>
      </c>
      <c r="H69" s="124">
        <v>39595.963735999998</v>
      </c>
      <c r="I69" s="124">
        <v>32975.503993999999</v>
      </c>
      <c r="J69" s="124">
        <f t="shared" si="30"/>
        <v>6620.4597419999991</v>
      </c>
      <c r="K69" s="124">
        <f t="shared" si="31"/>
        <v>72571.467730000004</v>
      </c>
      <c r="L69" s="124">
        <v>38811</v>
      </c>
      <c r="M69" s="124">
        <v>9826</v>
      </c>
      <c r="N69" s="124">
        <f t="shared" si="32"/>
        <v>28985</v>
      </c>
      <c r="O69" s="124">
        <v>0</v>
      </c>
      <c r="P69" s="124">
        <v>3273</v>
      </c>
      <c r="Q69" s="125">
        <f t="shared" si="33"/>
        <v>-3273</v>
      </c>
      <c r="R69" s="48"/>
      <c r="S69" s="38"/>
      <c r="T69" s="38"/>
      <c r="U69" s="38"/>
    </row>
    <row r="70" spans="1:50" s="49" customFormat="1" ht="18.75">
      <c r="A70" s="32"/>
      <c r="B70" s="129">
        <v>61</v>
      </c>
      <c r="C70" s="149" t="s">
        <v>144</v>
      </c>
      <c r="D70" s="147">
        <v>393396.91324700002</v>
      </c>
      <c r="E70" s="147">
        <v>368004.03943599999</v>
      </c>
      <c r="F70" s="147">
        <f t="shared" si="28"/>
        <v>25392.873811000027</v>
      </c>
      <c r="G70" s="147">
        <f t="shared" si="29"/>
        <v>761400.95268300001</v>
      </c>
      <c r="H70" s="147">
        <v>1151.961804</v>
      </c>
      <c r="I70" s="147">
        <v>11153.413197</v>
      </c>
      <c r="J70" s="147">
        <f t="shared" si="30"/>
        <v>-10001.451392999999</v>
      </c>
      <c r="K70" s="147">
        <f t="shared" si="31"/>
        <v>12305.375001</v>
      </c>
      <c r="L70" s="147">
        <v>123578.61629999999</v>
      </c>
      <c r="M70" s="147">
        <v>72843.844043000005</v>
      </c>
      <c r="N70" s="147">
        <f t="shared" si="32"/>
        <v>50734.77225699999</v>
      </c>
      <c r="O70" s="147">
        <v>390.16296</v>
      </c>
      <c r="P70" s="147">
        <v>2330.4136429999999</v>
      </c>
      <c r="Q70" s="148">
        <f t="shared" si="33"/>
        <v>-1940.2506829999998</v>
      </c>
      <c r="R70" s="48"/>
      <c r="S70" s="38"/>
      <c r="T70" s="38"/>
      <c r="U70" s="38"/>
      <c r="V70" s="32"/>
      <c r="W70" s="32"/>
      <c r="X70" s="32"/>
      <c r="Y70" s="32"/>
      <c r="Z70" s="32"/>
      <c r="AA70" s="32"/>
      <c r="AB70" s="32"/>
      <c r="AC70" s="32"/>
      <c r="AD70" s="32"/>
      <c r="AE70" s="32"/>
      <c r="AF70" s="32"/>
      <c r="AG70" s="32"/>
      <c r="AH70" s="32"/>
      <c r="AI70" s="32"/>
      <c r="AJ70" s="32"/>
      <c r="AK70" s="32"/>
      <c r="AL70" s="32"/>
      <c r="AM70" s="32"/>
      <c r="AN70" s="32"/>
      <c r="AO70" s="32"/>
      <c r="AP70" s="32"/>
      <c r="AQ70" s="32"/>
      <c r="AR70" s="32"/>
      <c r="AS70" s="32"/>
      <c r="AT70" s="32"/>
      <c r="AU70" s="32"/>
      <c r="AV70" s="32"/>
      <c r="AW70" s="32"/>
      <c r="AX70" s="32"/>
    </row>
    <row r="71" spans="1:50" s="32" customFormat="1" ht="18.75">
      <c r="B71" s="130">
        <v>62</v>
      </c>
      <c r="C71" s="40" t="s">
        <v>143</v>
      </c>
      <c r="D71" s="124">
        <v>382842.503364</v>
      </c>
      <c r="E71" s="124">
        <v>381821.91080200003</v>
      </c>
      <c r="F71" s="124">
        <f t="shared" si="28"/>
        <v>1020.5925619999762</v>
      </c>
      <c r="G71" s="124">
        <f t="shared" si="29"/>
        <v>764664.41416599997</v>
      </c>
      <c r="H71" s="124">
        <v>3542.7690459999999</v>
      </c>
      <c r="I71" s="124">
        <v>25407.657514999999</v>
      </c>
      <c r="J71" s="124">
        <f t="shared" si="30"/>
        <v>-21864.888468999998</v>
      </c>
      <c r="K71" s="124">
        <f t="shared" si="31"/>
        <v>28950.426561</v>
      </c>
      <c r="L71" s="124">
        <v>39188.131451000001</v>
      </c>
      <c r="M71" s="124">
        <v>13621.113214999999</v>
      </c>
      <c r="N71" s="124">
        <f t="shared" si="32"/>
        <v>25567.018236000004</v>
      </c>
      <c r="O71" s="124">
        <v>0</v>
      </c>
      <c r="P71" s="124">
        <v>6036.4126319999996</v>
      </c>
      <c r="Q71" s="125">
        <f t="shared" si="33"/>
        <v>-6036.4126319999996</v>
      </c>
      <c r="R71" s="48"/>
      <c r="S71" s="38"/>
      <c r="T71" s="38"/>
      <c r="U71" s="38"/>
    </row>
    <row r="72" spans="1:50" s="49" customFormat="1" ht="18.75">
      <c r="A72" s="32"/>
      <c r="B72" s="129">
        <v>63</v>
      </c>
      <c r="C72" s="149" t="s">
        <v>90</v>
      </c>
      <c r="D72" s="147">
        <v>371000.47453299997</v>
      </c>
      <c r="E72" s="147">
        <v>374922.01729400002</v>
      </c>
      <c r="F72" s="147">
        <f t="shared" si="28"/>
        <v>-3921.5427610000479</v>
      </c>
      <c r="G72" s="147">
        <f t="shared" si="29"/>
        <v>745922.49182699993</v>
      </c>
      <c r="H72" s="147">
        <v>14209.962533</v>
      </c>
      <c r="I72" s="147">
        <v>12495.381782</v>
      </c>
      <c r="J72" s="147">
        <f t="shared" si="30"/>
        <v>1714.5807509999995</v>
      </c>
      <c r="K72" s="147">
        <f t="shared" si="31"/>
        <v>26705.344315000002</v>
      </c>
      <c r="L72" s="147">
        <v>6117.4987289999999</v>
      </c>
      <c r="M72" s="147">
        <v>6826.8207140000004</v>
      </c>
      <c r="N72" s="147">
        <f t="shared" si="32"/>
        <v>-709.3219850000005</v>
      </c>
      <c r="O72" s="147">
        <v>0</v>
      </c>
      <c r="P72" s="147">
        <v>0</v>
      </c>
      <c r="Q72" s="148">
        <f t="shared" si="33"/>
        <v>0</v>
      </c>
      <c r="R72" s="48"/>
      <c r="S72" s="38"/>
      <c r="T72" s="38"/>
      <c r="U72" s="38"/>
      <c r="V72" s="32"/>
      <c r="W72" s="32"/>
      <c r="X72" s="32"/>
      <c r="Y72" s="32"/>
      <c r="Z72" s="32"/>
      <c r="AA72" s="32"/>
      <c r="AB72" s="32"/>
      <c r="AC72" s="32"/>
      <c r="AD72" s="32"/>
      <c r="AE72" s="32"/>
      <c r="AF72" s="32"/>
      <c r="AG72" s="32"/>
      <c r="AH72" s="32"/>
      <c r="AI72" s="32"/>
      <c r="AJ72" s="32"/>
      <c r="AK72" s="32"/>
      <c r="AL72" s="32"/>
      <c r="AM72" s="32"/>
      <c r="AN72" s="32"/>
      <c r="AO72" s="32"/>
      <c r="AP72" s="32"/>
      <c r="AQ72" s="32"/>
      <c r="AR72" s="32"/>
      <c r="AS72" s="32"/>
      <c r="AT72" s="32"/>
      <c r="AU72" s="32"/>
      <c r="AV72" s="32"/>
      <c r="AW72" s="32"/>
      <c r="AX72" s="32"/>
    </row>
    <row r="73" spans="1:50" s="32" customFormat="1" ht="18.75">
      <c r="B73" s="130">
        <v>64</v>
      </c>
      <c r="C73" s="40" t="s">
        <v>147</v>
      </c>
      <c r="D73" s="124">
        <v>339482.74353799998</v>
      </c>
      <c r="E73" s="124">
        <v>284741.76140100003</v>
      </c>
      <c r="F73" s="124">
        <f t="shared" si="28"/>
        <v>54740.982136999955</v>
      </c>
      <c r="G73" s="124">
        <f t="shared" si="29"/>
        <v>624224.50493900001</v>
      </c>
      <c r="H73" s="124">
        <v>20171.967422999998</v>
      </c>
      <c r="I73" s="124">
        <v>12492.573780000001</v>
      </c>
      <c r="J73" s="124">
        <f t="shared" si="30"/>
        <v>7679.3936429999976</v>
      </c>
      <c r="K73" s="124">
        <f t="shared" si="31"/>
        <v>32664.541203000001</v>
      </c>
      <c r="L73" s="124">
        <v>127560.387086</v>
      </c>
      <c r="M73" s="124">
        <v>63845.998957000003</v>
      </c>
      <c r="N73" s="124">
        <f t="shared" si="32"/>
        <v>63714.388128999999</v>
      </c>
      <c r="O73" s="124">
        <v>4890.5653940000002</v>
      </c>
      <c r="P73" s="124">
        <v>8151.7929759999997</v>
      </c>
      <c r="Q73" s="125">
        <f t="shared" si="33"/>
        <v>-3261.2275819999995</v>
      </c>
      <c r="R73" s="48"/>
      <c r="S73" s="38"/>
      <c r="T73" s="38"/>
      <c r="U73" s="38"/>
    </row>
    <row r="74" spans="1:50" s="49" customFormat="1" ht="18.75">
      <c r="A74" s="32"/>
      <c r="B74" s="129">
        <v>65</v>
      </c>
      <c r="C74" s="149" t="s">
        <v>79</v>
      </c>
      <c r="D74" s="147">
        <v>313097.31644899998</v>
      </c>
      <c r="E74" s="147">
        <v>260837.26410500001</v>
      </c>
      <c r="F74" s="147">
        <f t="shared" si="28"/>
        <v>52260.052343999967</v>
      </c>
      <c r="G74" s="147">
        <f t="shared" si="29"/>
        <v>573934.58055399999</v>
      </c>
      <c r="H74" s="147">
        <v>3380.9213100000002</v>
      </c>
      <c r="I74" s="147">
        <v>3905.3133809999999</v>
      </c>
      <c r="J74" s="147">
        <f t="shared" si="30"/>
        <v>-524.39207099999976</v>
      </c>
      <c r="K74" s="147">
        <f t="shared" si="31"/>
        <v>7286.2346909999997</v>
      </c>
      <c r="L74" s="147">
        <v>79911</v>
      </c>
      <c r="M74" s="147">
        <v>49148</v>
      </c>
      <c r="N74" s="147">
        <f t="shared" si="32"/>
        <v>30763</v>
      </c>
      <c r="O74" s="147">
        <v>991</v>
      </c>
      <c r="P74" s="147">
        <v>2527</v>
      </c>
      <c r="Q74" s="148">
        <f t="shared" si="33"/>
        <v>-1536</v>
      </c>
      <c r="R74" s="48"/>
      <c r="S74" s="38"/>
      <c r="T74" s="38"/>
      <c r="U74" s="38"/>
      <c r="V74" s="32"/>
      <c r="W74" s="32"/>
      <c r="X74" s="32"/>
      <c r="Y74" s="32"/>
      <c r="Z74" s="32"/>
      <c r="AA74" s="32"/>
      <c r="AB74" s="32"/>
      <c r="AC74" s="32"/>
      <c r="AD74" s="32"/>
      <c r="AE74" s="32"/>
      <c r="AF74" s="32"/>
      <c r="AG74" s="32"/>
      <c r="AH74" s="32"/>
      <c r="AI74" s="32"/>
      <c r="AJ74" s="32"/>
      <c r="AK74" s="32"/>
      <c r="AL74" s="32"/>
      <c r="AM74" s="32"/>
      <c r="AN74" s="32"/>
      <c r="AO74" s="32"/>
      <c r="AP74" s="32"/>
      <c r="AQ74" s="32"/>
      <c r="AR74" s="32"/>
      <c r="AS74" s="32"/>
      <c r="AT74" s="32"/>
      <c r="AU74" s="32"/>
      <c r="AV74" s="32"/>
      <c r="AW74" s="32"/>
      <c r="AX74" s="32"/>
    </row>
    <row r="75" spans="1:50" s="32" customFormat="1" ht="18.75">
      <c r="B75" s="130">
        <v>66</v>
      </c>
      <c r="C75" s="40" t="s">
        <v>156</v>
      </c>
      <c r="D75" s="124">
        <v>312024.85429300001</v>
      </c>
      <c r="E75" s="124">
        <v>172032.507411</v>
      </c>
      <c r="F75" s="124">
        <f t="shared" si="28"/>
        <v>139992.34688200001</v>
      </c>
      <c r="G75" s="124">
        <f t="shared" si="29"/>
        <v>484057.36170400004</v>
      </c>
      <c r="H75" s="124">
        <v>15143.538307999999</v>
      </c>
      <c r="I75" s="124">
        <v>19436.243166</v>
      </c>
      <c r="J75" s="124">
        <f t="shared" si="30"/>
        <v>-4292.704858000001</v>
      </c>
      <c r="K75" s="124">
        <f t="shared" si="31"/>
        <v>34579.781474000003</v>
      </c>
      <c r="L75" s="124">
        <v>230018</v>
      </c>
      <c r="M75" s="124">
        <v>80112</v>
      </c>
      <c r="N75" s="124">
        <f t="shared" si="32"/>
        <v>149906</v>
      </c>
      <c r="O75" s="124">
        <v>295</v>
      </c>
      <c r="P75" s="124">
        <v>11296</v>
      </c>
      <c r="Q75" s="125">
        <f t="shared" si="33"/>
        <v>-11001</v>
      </c>
      <c r="R75" s="48"/>
      <c r="S75" s="38"/>
      <c r="T75" s="38"/>
      <c r="U75" s="38"/>
    </row>
    <row r="76" spans="1:50" s="49" customFormat="1" ht="18.75">
      <c r="A76" s="32"/>
      <c r="B76" s="129">
        <v>67</v>
      </c>
      <c r="C76" s="149" t="s">
        <v>182</v>
      </c>
      <c r="D76" s="147">
        <v>301938.41267400002</v>
      </c>
      <c r="E76" s="147">
        <v>275302.50211399997</v>
      </c>
      <c r="F76" s="147">
        <f t="shared" si="28"/>
        <v>26635.910560000048</v>
      </c>
      <c r="G76" s="147">
        <f t="shared" si="29"/>
        <v>577240.91478800005</v>
      </c>
      <c r="H76" s="147">
        <v>10372.804550999999</v>
      </c>
      <c r="I76" s="147">
        <v>16496.216527</v>
      </c>
      <c r="J76" s="147">
        <f t="shared" si="30"/>
        <v>-6123.4119760000012</v>
      </c>
      <c r="K76" s="147">
        <f t="shared" si="31"/>
        <v>26869.021077999998</v>
      </c>
      <c r="L76" s="147">
        <v>104547.910403</v>
      </c>
      <c r="M76" s="147">
        <v>62497.835432</v>
      </c>
      <c r="N76" s="147">
        <f t="shared" si="32"/>
        <v>42050.074971000002</v>
      </c>
      <c r="O76" s="147">
        <v>198.791922</v>
      </c>
      <c r="P76" s="147">
        <v>8826.9142200000006</v>
      </c>
      <c r="Q76" s="148">
        <f t="shared" si="33"/>
        <v>-8628.1222980000002</v>
      </c>
      <c r="R76" s="48"/>
      <c r="S76" s="38"/>
      <c r="T76" s="38"/>
      <c r="U76" s="38"/>
      <c r="V76" s="32"/>
      <c r="W76" s="32"/>
      <c r="X76" s="32"/>
      <c r="Y76" s="32"/>
      <c r="Z76" s="32"/>
      <c r="AA76" s="32"/>
      <c r="AB76" s="32"/>
      <c r="AC76" s="32"/>
      <c r="AD76" s="32"/>
      <c r="AE76" s="32"/>
      <c r="AF76" s="32"/>
      <c r="AG76" s="32"/>
      <c r="AH76" s="32"/>
      <c r="AI76" s="32"/>
      <c r="AJ76" s="32"/>
      <c r="AK76" s="32"/>
      <c r="AL76" s="32"/>
      <c r="AM76" s="32"/>
      <c r="AN76" s="32"/>
      <c r="AO76" s="32"/>
      <c r="AP76" s="32"/>
      <c r="AQ76" s="32"/>
      <c r="AR76" s="32"/>
      <c r="AS76" s="32"/>
      <c r="AT76" s="32"/>
      <c r="AU76" s="32"/>
      <c r="AV76" s="32"/>
      <c r="AW76" s="32"/>
      <c r="AX76" s="32"/>
    </row>
    <row r="77" spans="1:50" s="32" customFormat="1" ht="18.75">
      <c r="B77" s="130">
        <v>68</v>
      </c>
      <c r="C77" s="40" t="s">
        <v>71</v>
      </c>
      <c r="D77" s="124">
        <v>279841.052517</v>
      </c>
      <c r="E77" s="124">
        <v>269618.19243300002</v>
      </c>
      <c r="F77" s="124">
        <f t="shared" si="28"/>
        <v>10222.860083999985</v>
      </c>
      <c r="G77" s="124">
        <f t="shared" si="29"/>
        <v>549459.24494999996</v>
      </c>
      <c r="H77" s="124">
        <v>5947.0800310000004</v>
      </c>
      <c r="I77" s="124">
        <v>473.48250400000001</v>
      </c>
      <c r="J77" s="124">
        <f t="shared" si="30"/>
        <v>5473.5975270000008</v>
      </c>
      <c r="K77" s="124">
        <f t="shared" si="31"/>
        <v>6420.562535</v>
      </c>
      <c r="L77" s="124">
        <v>39591</v>
      </c>
      <c r="M77" s="124">
        <v>27625</v>
      </c>
      <c r="N77" s="124">
        <f t="shared" si="32"/>
        <v>11966</v>
      </c>
      <c r="O77" s="124">
        <v>0</v>
      </c>
      <c r="P77" s="124">
        <v>2912</v>
      </c>
      <c r="Q77" s="125">
        <f t="shared" si="33"/>
        <v>-2912</v>
      </c>
      <c r="R77" s="48"/>
      <c r="S77" s="38"/>
      <c r="T77" s="38"/>
      <c r="U77" s="38"/>
    </row>
    <row r="78" spans="1:50" s="49" customFormat="1" ht="18.75">
      <c r="A78" s="32"/>
      <c r="B78" s="129">
        <v>69</v>
      </c>
      <c r="C78" s="149" t="s">
        <v>150</v>
      </c>
      <c r="D78" s="147">
        <v>272373.31989699998</v>
      </c>
      <c r="E78" s="147">
        <v>198671.924011</v>
      </c>
      <c r="F78" s="147">
        <f t="shared" si="28"/>
        <v>73701.395885999984</v>
      </c>
      <c r="G78" s="147">
        <f t="shared" si="29"/>
        <v>471045.24390799995</v>
      </c>
      <c r="H78" s="147">
        <v>5138.1969220000001</v>
      </c>
      <c r="I78" s="147">
        <v>7439.6568740000002</v>
      </c>
      <c r="J78" s="147">
        <f t="shared" si="30"/>
        <v>-2301.4599520000002</v>
      </c>
      <c r="K78" s="147">
        <f t="shared" si="31"/>
        <v>12577.853795999999</v>
      </c>
      <c r="L78" s="147">
        <v>173591.66883899999</v>
      </c>
      <c r="M78" s="147">
        <v>121297.13934199999</v>
      </c>
      <c r="N78" s="147">
        <f t="shared" si="32"/>
        <v>52294.529496999996</v>
      </c>
      <c r="O78" s="147">
        <v>1429.829332</v>
      </c>
      <c r="P78" s="147">
        <v>6408.4553210000004</v>
      </c>
      <c r="Q78" s="148">
        <f t="shared" si="33"/>
        <v>-4978.6259890000001</v>
      </c>
      <c r="R78" s="48"/>
      <c r="S78" s="38"/>
      <c r="T78" s="38"/>
      <c r="U78" s="38"/>
      <c r="V78" s="32"/>
      <c r="W78" s="32"/>
      <c r="X78" s="32"/>
      <c r="Y78" s="32"/>
      <c r="Z78" s="32"/>
      <c r="AA78" s="32"/>
      <c r="AB78" s="32"/>
      <c r="AC78" s="32"/>
      <c r="AD78" s="32"/>
      <c r="AE78" s="32"/>
      <c r="AF78" s="32"/>
      <c r="AG78" s="32"/>
      <c r="AH78" s="32"/>
      <c r="AI78" s="32"/>
      <c r="AJ78" s="32"/>
      <c r="AK78" s="32"/>
      <c r="AL78" s="32"/>
      <c r="AM78" s="32"/>
      <c r="AN78" s="32"/>
      <c r="AO78" s="32"/>
      <c r="AP78" s="32"/>
      <c r="AQ78" s="32"/>
      <c r="AR78" s="32"/>
      <c r="AS78" s="32"/>
      <c r="AT78" s="32"/>
      <c r="AU78" s="32"/>
      <c r="AV78" s="32"/>
      <c r="AW78" s="32"/>
      <c r="AX78" s="32"/>
    </row>
    <row r="79" spans="1:50" s="32" customFormat="1" ht="18.75">
      <c r="B79" s="130">
        <v>70</v>
      </c>
      <c r="C79" s="40" t="s">
        <v>189</v>
      </c>
      <c r="D79" s="124">
        <v>254779.292965</v>
      </c>
      <c r="E79" s="124">
        <v>117981.65017199999</v>
      </c>
      <c r="F79" s="124">
        <f t="shared" si="28"/>
        <v>136797.64279300001</v>
      </c>
      <c r="G79" s="124">
        <f t="shared" si="29"/>
        <v>372760.94313699997</v>
      </c>
      <c r="H79" s="124">
        <v>3926.8978569999999</v>
      </c>
      <c r="I79" s="124">
        <v>3402.0705849999999</v>
      </c>
      <c r="J79" s="124">
        <f t="shared" si="30"/>
        <v>524.82727199999999</v>
      </c>
      <c r="K79" s="124">
        <f t="shared" si="31"/>
        <v>7328.9684419999994</v>
      </c>
      <c r="L79" s="124">
        <v>7472</v>
      </c>
      <c r="M79" s="124">
        <v>7527</v>
      </c>
      <c r="N79" s="124">
        <f t="shared" si="32"/>
        <v>-55</v>
      </c>
      <c r="O79" s="124">
        <v>677</v>
      </c>
      <c r="P79" s="124">
        <v>339</v>
      </c>
      <c r="Q79" s="125">
        <f t="shared" si="33"/>
        <v>338</v>
      </c>
      <c r="R79" s="48"/>
      <c r="S79" s="38"/>
      <c r="T79" s="38"/>
      <c r="U79" s="38"/>
    </row>
    <row r="80" spans="1:50" s="49" customFormat="1" ht="18.75">
      <c r="A80" s="32"/>
      <c r="B80" s="129">
        <v>71</v>
      </c>
      <c r="C80" s="149" t="s">
        <v>298</v>
      </c>
      <c r="D80" s="147">
        <v>253574.54504299999</v>
      </c>
      <c r="E80" s="147">
        <v>168162.93830499999</v>
      </c>
      <c r="F80" s="147">
        <f t="shared" si="28"/>
        <v>85411.606738000002</v>
      </c>
      <c r="G80" s="147">
        <f t="shared" si="29"/>
        <v>421737.48334799998</v>
      </c>
      <c r="H80" s="147">
        <v>10204.02512</v>
      </c>
      <c r="I80" s="147">
        <v>28068.564968999999</v>
      </c>
      <c r="J80" s="147">
        <f t="shared" si="30"/>
        <v>-17864.539849000001</v>
      </c>
      <c r="K80" s="147">
        <f t="shared" si="31"/>
        <v>38272.590088999998</v>
      </c>
      <c r="L80" s="147">
        <v>141446</v>
      </c>
      <c r="M80" s="147">
        <v>42583</v>
      </c>
      <c r="N80" s="147">
        <f t="shared" si="32"/>
        <v>98863</v>
      </c>
      <c r="O80" s="147">
        <v>0</v>
      </c>
      <c r="P80" s="147">
        <v>18176</v>
      </c>
      <c r="Q80" s="148">
        <f t="shared" si="33"/>
        <v>-18176</v>
      </c>
      <c r="R80" s="48"/>
      <c r="S80" s="38"/>
      <c r="T80" s="38"/>
      <c r="U80" s="38"/>
      <c r="V80" s="32"/>
      <c r="W80" s="32"/>
      <c r="X80" s="32"/>
      <c r="Y80" s="32"/>
      <c r="Z80" s="32"/>
      <c r="AA80" s="32"/>
      <c r="AB80" s="32"/>
      <c r="AC80" s="32"/>
      <c r="AD80" s="32"/>
      <c r="AE80" s="32"/>
      <c r="AF80" s="32"/>
      <c r="AG80" s="32"/>
      <c r="AH80" s="32"/>
      <c r="AI80" s="32"/>
      <c r="AJ80" s="32"/>
      <c r="AK80" s="32"/>
      <c r="AL80" s="32"/>
      <c r="AM80" s="32"/>
      <c r="AN80" s="32"/>
      <c r="AO80" s="32"/>
      <c r="AP80" s="32"/>
      <c r="AQ80" s="32"/>
      <c r="AR80" s="32"/>
      <c r="AS80" s="32"/>
      <c r="AT80" s="32"/>
      <c r="AU80" s="32"/>
      <c r="AV80" s="32"/>
      <c r="AW80" s="32"/>
      <c r="AX80" s="32"/>
    </row>
    <row r="81" spans="1:50" s="32" customFormat="1" ht="18.75">
      <c r="B81" s="130">
        <v>72</v>
      </c>
      <c r="C81" s="40" t="s">
        <v>244</v>
      </c>
      <c r="D81" s="124">
        <v>251305.374924</v>
      </c>
      <c r="E81" s="124">
        <v>261303.403533</v>
      </c>
      <c r="F81" s="124">
        <f t="shared" si="28"/>
        <v>-9998.0286090000009</v>
      </c>
      <c r="G81" s="124">
        <f t="shared" si="29"/>
        <v>512608.77845700004</v>
      </c>
      <c r="H81" s="124">
        <v>9524.7957700000006</v>
      </c>
      <c r="I81" s="124">
        <v>1998.613222</v>
      </c>
      <c r="J81" s="124">
        <f t="shared" si="30"/>
        <v>7526.1825480000007</v>
      </c>
      <c r="K81" s="124">
        <f t="shared" si="31"/>
        <v>11523.408992000001</v>
      </c>
      <c r="L81" s="124">
        <v>2534.027396</v>
      </c>
      <c r="M81" s="124">
        <v>1726.9954339999999</v>
      </c>
      <c r="N81" s="124">
        <f t="shared" si="32"/>
        <v>807.03196200000002</v>
      </c>
      <c r="O81" s="124">
        <v>0</v>
      </c>
      <c r="P81" s="124">
        <v>0</v>
      </c>
      <c r="Q81" s="125">
        <f t="shared" si="33"/>
        <v>0</v>
      </c>
      <c r="R81" s="48"/>
      <c r="S81" s="38"/>
      <c r="T81" s="38"/>
      <c r="U81" s="38"/>
    </row>
    <row r="82" spans="1:50" s="49" customFormat="1" ht="18.75">
      <c r="A82" s="32"/>
      <c r="B82" s="129">
        <v>73</v>
      </c>
      <c r="C82" s="149" t="s">
        <v>76</v>
      </c>
      <c r="D82" s="147">
        <v>224513.245498</v>
      </c>
      <c r="E82" s="147">
        <v>260812.38004700001</v>
      </c>
      <c r="F82" s="147">
        <f t="shared" si="28"/>
        <v>-36299.134549000009</v>
      </c>
      <c r="G82" s="147">
        <f t="shared" si="29"/>
        <v>485325.62554500002</v>
      </c>
      <c r="H82" s="147">
        <v>779.35294499999998</v>
      </c>
      <c r="I82" s="147">
        <v>3826.1780840000001</v>
      </c>
      <c r="J82" s="147">
        <f t="shared" si="30"/>
        <v>-3046.825139</v>
      </c>
      <c r="K82" s="147">
        <f t="shared" si="31"/>
        <v>4605.5310289999998</v>
      </c>
      <c r="L82" s="147">
        <v>42564</v>
      </c>
      <c r="M82" s="147">
        <v>65889</v>
      </c>
      <c r="N82" s="147">
        <f t="shared" si="32"/>
        <v>-23325</v>
      </c>
      <c r="O82" s="147">
        <v>0</v>
      </c>
      <c r="P82" s="147">
        <v>389</v>
      </c>
      <c r="Q82" s="148">
        <f t="shared" si="33"/>
        <v>-389</v>
      </c>
      <c r="R82" s="48"/>
      <c r="S82" s="38"/>
      <c r="T82" s="38"/>
      <c r="U82" s="38"/>
      <c r="V82" s="32"/>
      <c r="W82" s="32"/>
      <c r="X82" s="32"/>
      <c r="Y82" s="32"/>
      <c r="Z82" s="32"/>
      <c r="AA82" s="32"/>
      <c r="AB82" s="32"/>
      <c r="AC82" s="32"/>
      <c r="AD82" s="32"/>
      <c r="AE82" s="32"/>
      <c r="AF82" s="32"/>
      <c r="AG82" s="32"/>
      <c r="AH82" s="32"/>
      <c r="AI82" s="32"/>
      <c r="AJ82" s="32"/>
      <c r="AK82" s="32"/>
      <c r="AL82" s="32"/>
      <c r="AM82" s="32"/>
      <c r="AN82" s="32"/>
      <c r="AO82" s="32"/>
      <c r="AP82" s="32"/>
      <c r="AQ82" s="32"/>
      <c r="AR82" s="32"/>
      <c r="AS82" s="32"/>
      <c r="AT82" s="32"/>
      <c r="AU82" s="32"/>
      <c r="AV82" s="32"/>
      <c r="AW82" s="32"/>
      <c r="AX82" s="32"/>
    </row>
    <row r="83" spans="1:50" s="32" customFormat="1" ht="18.75">
      <c r="B83" s="130">
        <v>74</v>
      </c>
      <c r="C83" s="40" t="s">
        <v>161</v>
      </c>
      <c r="D83" s="124">
        <v>209114.45858800001</v>
      </c>
      <c r="E83" s="124">
        <v>117525.18083100001</v>
      </c>
      <c r="F83" s="124">
        <f t="shared" si="28"/>
        <v>91589.277757000003</v>
      </c>
      <c r="G83" s="124">
        <f t="shared" si="29"/>
        <v>326639.63941900001</v>
      </c>
      <c r="H83" s="124">
        <v>873.44057699999996</v>
      </c>
      <c r="I83" s="124">
        <v>3060.863867</v>
      </c>
      <c r="J83" s="124">
        <f t="shared" si="30"/>
        <v>-2187.4232900000002</v>
      </c>
      <c r="K83" s="124">
        <f t="shared" si="31"/>
        <v>3934.3044439999999</v>
      </c>
      <c r="L83" s="124">
        <v>25101.08426</v>
      </c>
      <c r="M83" s="124">
        <v>50029.403588000001</v>
      </c>
      <c r="N83" s="124">
        <f t="shared" si="32"/>
        <v>-24928.319328000001</v>
      </c>
      <c r="O83" s="124">
        <v>9340.8819029999995</v>
      </c>
      <c r="P83" s="124">
        <v>19617.325835</v>
      </c>
      <c r="Q83" s="125">
        <f t="shared" si="33"/>
        <v>-10276.443932</v>
      </c>
      <c r="R83" s="48"/>
      <c r="S83" s="38"/>
      <c r="T83" s="38"/>
      <c r="U83" s="38"/>
    </row>
    <row r="84" spans="1:50" s="49" customFormat="1" ht="18.75">
      <c r="A84" s="32"/>
      <c r="B84" s="129">
        <v>75</v>
      </c>
      <c r="C84" s="149" t="s">
        <v>96</v>
      </c>
      <c r="D84" s="147">
        <v>202027.644631</v>
      </c>
      <c r="E84" s="147">
        <v>198539.46195999999</v>
      </c>
      <c r="F84" s="147">
        <f t="shared" si="28"/>
        <v>3488.1826710000169</v>
      </c>
      <c r="G84" s="147">
        <f t="shared" si="29"/>
        <v>400567.10659099999</v>
      </c>
      <c r="H84" s="147">
        <v>3024.145681</v>
      </c>
      <c r="I84" s="147">
        <v>3619.8842679999998</v>
      </c>
      <c r="J84" s="147">
        <f t="shared" si="30"/>
        <v>-595.73858699999982</v>
      </c>
      <c r="K84" s="147">
        <f t="shared" si="31"/>
        <v>6644.0299489999998</v>
      </c>
      <c r="L84" s="147">
        <v>12345</v>
      </c>
      <c r="M84" s="147">
        <v>5000</v>
      </c>
      <c r="N84" s="147">
        <f t="shared" si="32"/>
        <v>7345</v>
      </c>
      <c r="O84" s="147">
        <v>0</v>
      </c>
      <c r="P84" s="147">
        <v>192</v>
      </c>
      <c r="Q84" s="148">
        <f t="shared" si="33"/>
        <v>-192</v>
      </c>
      <c r="R84" s="48"/>
      <c r="S84" s="38"/>
      <c r="T84" s="38"/>
      <c r="U84" s="38"/>
      <c r="V84" s="32"/>
      <c r="W84" s="32"/>
      <c r="X84" s="32"/>
      <c r="Y84" s="32"/>
      <c r="Z84" s="32"/>
      <c r="AA84" s="32"/>
      <c r="AB84" s="32"/>
      <c r="AC84" s="32"/>
      <c r="AD84" s="32"/>
      <c r="AE84" s="32"/>
      <c r="AF84" s="32"/>
      <c r="AG84" s="32"/>
      <c r="AH84" s="32"/>
      <c r="AI84" s="32"/>
      <c r="AJ84" s="32"/>
      <c r="AK84" s="32"/>
      <c r="AL84" s="32"/>
      <c r="AM84" s="32"/>
      <c r="AN84" s="32"/>
      <c r="AO84" s="32"/>
      <c r="AP84" s="32"/>
      <c r="AQ84" s="32"/>
      <c r="AR84" s="32"/>
      <c r="AS84" s="32"/>
      <c r="AT84" s="32"/>
      <c r="AU84" s="32"/>
      <c r="AV84" s="32"/>
      <c r="AW84" s="32"/>
      <c r="AX84" s="32"/>
    </row>
    <row r="85" spans="1:50" s="39" customFormat="1" ht="18.75">
      <c r="A85" s="32"/>
      <c r="B85" s="130">
        <v>76</v>
      </c>
      <c r="C85" s="40" t="s">
        <v>94</v>
      </c>
      <c r="D85" s="124">
        <v>199675.69407500001</v>
      </c>
      <c r="E85" s="124">
        <v>202378.147601</v>
      </c>
      <c r="F85" s="124">
        <f t="shared" si="28"/>
        <v>-2702.4535259999975</v>
      </c>
      <c r="G85" s="124">
        <f t="shared" si="29"/>
        <v>402053.84167600004</v>
      </c>
      <c r="H85" s="124">
        <v>12347.370037000001</v>
      </c>
      <c r="I85" s="124">
        <v>19119.165951999999</v>
      </c>
      <c r="J85" s="124">
        <f t="shared" si="30"/>
        <v>-6771.7959149999988</v>
      </c>
      <c r="K85" s="124">
        <f t="shared" si="31"/>
        <v>31466.535989</v>
      </c>
      <c r="L85" s="124">
        <v>7133</v>
      </c>
      <c r="M85" s="124">
        <v>10612</v>
      </c>
      <c r="N85" s="124">
        <f t="shared" si="32"/>
        <v>-3479</v>
      </c>
      <c r="O85" s="124">
        <v>0</v>
      </c>
      <c r="P85" s="124">
        <v>322</v>
      </c>
      <c r="Q85" s="125">
        <f t="shared" si="33"/>
        <v>-322</v>
      </c>
      <c r="R85" s="48"/>
      <c r="S85" s="38"/>
      <c r="T85" s="38"/>
      <c r="U85" s="38"/>
      <c r="V85" s="32"/>
      <c r="W85" s="32"/>
      <c r="X85" s="32"/>
      <c r="Y85" s="32"/>
      <c r="Z85" s="32"/>
      <c r="AA85" s="32"/>
      <c r="AB85" s="32"/>
      <c r="AC85" s="32"/>
      <c r="AD85" s="32"/>
      <c r="AE85" s="32"/>
      <c r="AF85" s="32"/>
      <c r="AG85" s="32"/>
      <c r="AH85" s="32"/>
      <c r="AI85" s="32"/>
      <c r="AJ85" s="32"/>
      <c r="AK85" s="32"/>
      <c r="AL85" s="32"/>
      <c r="AM85" s="32"/>
      <c r="AN85" s="32"/>
      <c r="AO85" s="32"/>
      <c r="AP85" s="32"/>
      <c r="AQ85" s="32"/>
      <c r="AR85" s="32"/>
      <c r="AS85" s="32"/>
      <c r="AT85" s="32"/>
      <c r="AU85" s="32"/>
      <c r="AV85" s="32"/>
      <c r="AW85" s="32"/>
      <c r="AX85" s="32"/>
    </row>
    <row r="86" spans="1:50" s="49" customFormat="1" ht="18.75">
      <c r="A86" s="32"/>
      <c r="B86" s="129">
        <v>77</v>
      </c>
      <c r="C86" s="149" t="s">
        <v>113</v>
      </c>
      <c r="D86" s="147">
        <v>193923.24123399999</v>
      </c>
      <c r="E86" s="147">
        <v>192903.33276799999</v>
      </c>
      <c r="F86" s="147">
        <f t="shared" si="28"/>
        <v>1019.9084659999935</v>
      </c>
      <c r="G86" s="147">
        <f t="shared" si="29"/>
        <v>386826.57400199998</v>
      </c>
      <c r="H86" s="147">
        <v>9729.9254870000004</v>
      </c>
      <c r="I86" s="147">
        <v>13109.978673</v>
      </c>
      <c r="J86" s="147">
        <f t="shared" si="30"/>
        <v>-3380.0531859999992</v>
      </c>
      <c r="K86" s="147">
        <f t="shared" si="31"/>
        <v>22839.904159999998</v>
      </c>
      <c r="L86" s="147">
        <v>5345</v>
      </c>
      <c r="M86" s="147">
        <v>2164</v>
      </c>
      <c r="N86" s="147">
        <f t="shared" si="32"/>
        <v>3181</v>
      </c>
      <c r="O86" s="147">
        <v>0</v>
      </c>
      <c r="P86" s="147">
        <v>0</v>
      </c>
      <c r="Q86" s="148">
        <f t="shared" si="33"/>
        <v>0</v>
      </c>
      <c r="R86" s="48"/>
      <c r="S86" s="38"/>
      <c r="T86" s="38"/>
      <c r="U86" s="38"/>
      <c r="V86" s="32"/>
      <c r="W86" s="32"/>
      <c r="X86" s="32"/>
      <c r="Y86" s="32"/>
      <c r="Z86" s="32"/>
      <c r="AA86" s="32"/>
      <c r="AB86" s="32"/>
      <c r="AC86" s="32"/>
      <c r="AD86" s="32"/>
      <c r="AE86" s="32"/>
      <c r="AF86" s="32"/>
      <c r="AG86" s="32"/>
      <c r="AH86" s="32"/>
      <c r="AI86" s="32"/>
      <c r="AJ86" s="32"/>
      <c r="AK86" s="32"/>
      <c r="AL86" s="32"/>
      <c r="AM86" s="32"/>
      <c r="AN86" s="32"/>
      <c r="AO86" s="32"/>
      <c r="AP86" s="32"/>
      <c r="AQ86" s="32"/>
      <c r="AR86" s="32"/>
      <c r="AS86" s="32"/>
      <c r="AT86" s="32"/>
      <c r="AU86" s="32"/>
      <c r="AV86" s="32"/>
      <c r="AW86" s="32"/>
      <c r="AX86" s="32"/>
    </row>
    <row r="87" spans="1:50" s="32" customFormat="1" ht="18.75">
      <c r="A87" s="39"/>
      <c r="B87" s="130">
        <v>78</v>
      </c>
      <c r="C87" s="40" t="s">
        <v>483</v>
      </c>
      <c r="D87" s="124">
        <v>188540.07156700001</v>
      </c>
      <c r="E87" s="124">
        <v>132914.49472300001</v>
      </c>
      <c r="F87" s="124">
        <f t="shared" si="28"/>
        <v>55625.576843999996</v>
      </c>
      <c r="G87" s="124">
        <f t="shared" si="29"/>
        <v>321454.56628999999</v>
      </c>
      <c r="H87" s="124">
        <v>3683.3539110000002</v>
      </c>
      <c r="I87" s="124">
        <v>4715.3002589999996</v>
      </c>
      <c r="J87" s="124">
        <f t="shared" si="30"/>
        <v>-1031.9463479999995</v>
      </c>
      <c r="K87" s="124">
        <f t="shared" si="31"/>
        <v>8398.6541699999998</v>
      </c>
      <c r="L87" s="124">
        <v>74026.931549999994</v>
      </c>
      <c r="M87" s="124">
        <v>17614.29508</v>
      </c>
      <c r="N87" s="124">
        <f t="shared" si="32"/>
        <v>56412.636469999998</v>
      </c>
      <c r="O87" s="124">
        <v>0</v>
      </c>
      <c r="P87" s="124">
        <v>3070.7525519999999</v>
      </c>
      <c r="Q87" s="125">
        <f t="shared" si="33"/>
        <v>-3070.7525519999999</v>
      </c>
      <c r="R87" s="48"/>
      <c r="S87" s="38"/>
      <c r="T87" s="38"/>
      <c r="U87" s="38"/>
      <c r="V87" s="39"/>
      <c r="W87" s="39"/>
      <c r="X87" s="39"/>
      <c r="Y87" s="39"/>
      <c r="Z87" s="39"/>
      <c r="AA87" s="39"/>
      <c r="AB87" s="39"/>
      <c r="AC87" s="39"/>
      <c r="AD87" s="39"/>
      <c r="AE87" s="39"/>
      <c r="AF87" s="39"/>
      <c r="AG87" s="39"/>
      <c r="AH87" s="39"/>
      <c r="AI87" s="39"/>
      <c r="AJ87" s="39"/>
      <c r="AK87" s="39"/>
      <c r="AL87" s="39"/>
      <c r="AM87" s="39"/>
      <c r="AN87" s="39"/>
      <c r="AO87" s="39"/>
      <c r="AP87" s="39"/>
      <c r="AQ87" s="39"/>
      <c r="AR87" s="39"/>
      <c r="AS87" s="39"/>
      <c r="AT87" s="39"/>
      <c r="AU87" s="39"/>
      <c r="AV87" s="39"/>
      <c r="AW87" s="39"/>
      <c r="AX87" s="39"/>
    </row>
    <row r="88" spans="1:50" s="49" customFormat="1" ht="18.75">
      <c r="A88" s="32"/>
      <c r="B88" s="129">
        <v>79</v>
      </c>
      <c r="C88" s="149" t="s">
        <v>88</v>
      </c>
      <c r="D88" s="147">
        <v>186193.022176</v>
      </c>
      <c r="E88" s="147">
        <v>178502.84833000001</v>
      </c>
      <c r="F88" s="147">
        <f t="shared" si="28"/>
        <v>7690.1738459999906</v>
      </c>
      <c r="G88" s="147">
        <f t="shared" si="29"/>
        <v>364695.87050600001</v>
      </c>
      <c r="H88" s="147">
        <v>5838.3183769999996</v>
      </c>
      <c r="I88" s="147">
        <v>7050.4388040000003</v>
      </c>
      <c r="J88" s="147">
        <f t="shared" si="30"/>
        <v>-1212.1204270000007</v>
      </c>
      <c r="K88" s="147">
        <f t="shared" si="31"/>
        <v>12888.757181000001</v>
      </c>
      <c r="L88" s="147">
        <v>9408</v>
      </c>
      <c r="M88" s="147">
        <v>2385</v>
      </c>
      <c r="N88" s="147">
        <f t="shared" si="32"/>
        <v>7023</v>
      </c>
      <c r="O88" s="147">
        <v>0</v>
      </c>
      <c r="P88" s="147">
        <v>176</v>
      </c>
      <c r="Q88" s="148">
        <f t="shared" si="33"/>
        <v>-176</v>
      </c>
      <c r="R88" s="48"/>
      <c r="S88" s="38"/>
      <c r="T88" s="38"/>
      <c r="U88" s="38"/>
      <c r="V88" s="32"/>
      <c r="W88" s="32"/>
      <c r="X88" s="32"/>
      <c r="Y88" s="32"/>
      <c r="Z88" s="32"/>
      <c r="AA88" s="32"/>
      <c r="AB88" s="32"/>
      <c r="AC88" s="32"/>
      <c r="AD88" s="32"/>
      <c r="AE88" s="32"/>
      <c r="AF88" s="32"/>
      <c r="AG88" s="32"/>
      <c r="AH88" s="32"/>
      <c r="AI88" s="32"/>
      <c r="AJ88" s="32"/>
      <c r="AK88" s="32"/>
      <c r="AL88" s="32"/>
      <c r="AM88" s="32"/>
      <c r="AN88" s="32"/>
      <c r="AO88" s="32"/>
      <c r="AP88" s="32"/>
      <c r="AQ88" s="32"/>
      <c r="AR88" s="32"/>
      <c r="AS88" s="32"/>
      <c r="AT88" s="32"/>
      <c r="AU88" s="32"/>
      <c r="AV88" s="32"/>
      <c r="AW88" s="32"/>
      <c r="AX88" s="32"/>
    </row>
    <row r="89" spans="1:50" s="32" customFormat="1" ht="18.75">
      <c r="B89" s="130">
        <v>80</v>
      </c>
      <c r="C89" s="40" t="s">
        <v>111</v>
      </c>
      <c r="D89" s="124">
        <v>184057.659369</v>
      </c>
      <c r="E89" s="124">
        <v>193002.84045300001</v>
      </c>
      <c r="F89" s="124">
        <f t="shared" si="28"/>
        <v>-8945.1810840000107</v>
      </c>
      <c r="G89" s="124">
        <f t="shared" si="29"/>
        <v>377060.49982200004</v>
      </c>
      <c r="H89" s="124">
        <v>18843.470792</v>
      </c>
      <c r="I89" s="124">
        <v>20324.605819</v>
      </c>
      <c r="J89" s="124">
        <f t="shared" si="30"/>
        <v>-1481.1350270000003</v>
      </c>
      <c r="K89" s="124">
        <f t="shared" si="31"/>
        <v>39168.076610999997</v>
      </c>
      <c r="L89" s="124">
        <v>3265.6741109999998</v>
      </c>
      <c r="M89" s="124">
        <v>3750.225187</v>
      </c>
      <c r="N89" s="124">
        <f t="shared" si="32"/>
        <v>-484.55107600000019</v>
      </c>
      <c r="O89" s="124">
        <v>0</v>
      </c>
      <c r="P89" s="124">
        <v>0</v>
      </c>
      <c r="Q89" s="125">
        <f t="shared" si="33"/>
        <v>0</v>
      </c>
      <c r="R89" s="48"/>
      <c r="S89" s="38"/>
      <c r="T89" s="38"/>
      <c r="U89" s="38"/>
    </row>
    <row r="90" spans="1:50" s="49" customFormat="1" ht="18.75">
      <c r="A90" s="32"/>
      <c r="B90" s="129">
        <v>81</v>
      </c>
      <c r="C90" s="149" t="s">
        <v>480</v>
      </c>
      <c r="D90" s="147">
        <v>168842.17078300001</v>
      </c>
      <c r="E90" s="147">
        <v>168376.527049</v>
      </c>
      <c r="F90" s="147">
        <f t="shared" si="28"/>
        <v>465.64373400001205</v>
      </c>
      <c r="G90" s="147">
        <f t="shared" si="29"/>
        <v>337218.69783199998</v>
      </c>
      <c r="H90" s="147">
        <v>7676.1083680000002</v>
      </c>
      <c r="I90" s="147">
        <v>6418.8488980000002</v>
      </c>
      <c r="J90" s="147">
        <f t="shared" si="30"/>
        <v>1257.25947</v>
      </c>
      <c r="K90" s="147">
        <f t="shared" si="31"/>
        <v>14094.957266000001</v>
      </c>
      <c r="L90" s="147">
        <v>1876</v>
      </c>
      <c r="M90" s="147">
        <v>4301</v>
      </c>
      <c r="N90" s="147">
        <f t="shared" si="32"/>
        <v>-2425</v>
      </c>
      <c r="O90" s="147">
        <v>0</v>
      </c>
      <c r="P90" s="147">
        <v>352</v>
      </c>
      <c r="Q90" s="148">
        <f t="shared" si="33"/>
        <v>-352</v>
      </c>
      <c r="R90" s="48"/>
      <c r="S90" s="38"/>
      <c r="T90" s="38"/>
      <c r="U90" s="38"/>
      <c r="V90" s="32"/>
      <c r="W90" s="32"/>
      <c r="X90" s="32"/>
      <c r="Y90" s="32"/>
      <c r="Z90" s="32"/>
      <c r="AA90" s="32"/>
      <c r="AB90" s="32"/>
      <c r="AC90" s="32"/>
      <c r="AD90" s="32"/>
      <c r="AE90" s="32"/>
      <c r="AF90" s="32"/>
      <c r="AG90" s="32"/>
      <c r="AH90" s="32"/>
      <c r="AI90" s="32"/>
      <c r="AJ90" s="32"/>
      <c r="AK90" s="32"/>
      <c r="AL90" s="32"/>
      <c r="AM90" s="32"/>
      <c r="AN90" s="32"/>
      <c r="AO90" s="32"/>
      <c r="AP90" s="32"/>
      <c r="AQ90" s="32"/>
      <c r="AR90" s="32"/>
      <c r="AS90" s="32"/>
      <c r="AT90" s="32"/>
      <c r="AU90" s="32"/>
      <c r="AV90" s="32"/>
      <c r="AW90" s="32"/>
      <c r="AX90" s="32"/>
    </row>
    <row r="91" spans="1:50" s="32" customFormat="1" ht="18.75">
      <c r="B91" s="130">
        <v>82</v>
      </c>
      <c r="C91" s="40" t="s">
        <v>482</v>
      </c>
      <c r="D91" s="124">
        <v>155771.08217000001</v>
      </c>
      <c r="E91" s="124">
        <v>128530.74761000001</v>
      </c>
      <c r="F91" s="124">
        <f t="shared" si="28"/>
        <v>27240.334560000003</v>
      </c>
      <c r="G91" s="124">
        <f t="shared" si="29"/>
        <v>284301.82978000003</v>
      </c>
      <c r="H91" s="124">
        <v>1426.831692</v>
      </c>
      <c r="I91" s="124">
        <v>195</v>
      </c>
      <c r="J91" s="124">
        <f t="shared" si="30"/>
        <v>1231.831692</v>
      </c>
      <c r="K91" s="124">
        <f t="shared" si="31"/>
        <v>1621.831692</v>
      </c>
      <c r="L91" s="124">
        <v>8457</v>
      </c>
      <c r="M91" s="124">
        <v>5809</v>
      </c>
      <c r="N91" s="124">
        <f t="shared" si="32"/>
        <v>2648</v>
      </c>
      <c r="O91" s="124">
        <v>200</v>
      </c>
      <c r="P91" s="124">
        <v>391</v>
      </c>
      <c r="Q91" s="125">
        <f t="shared" si="33"/>
        <v>-191</v>
      </c>
      <c r="R91" s="48"/>
      <c r="S91" s="38"/>
      <c r="T91" s="38"/>
      <c r="U91" s="38"/>
    </row>
    <row r="92" spans="1:50" s="49" customFormat="1" ht="18.75">
      <c r="A92" s="32"/>
      <c r="B92" s="129">
        <v>83</v>
      </c>
      <c r="C92" s="149" t="s">
        <v>77</v>
      </c>
      <c r="D92" s="147">
        <v>146682.693745</v>
      </c>
      <c r="E92" s="147">
        <v>145706.15924199999</v>
      </c>
      <c r="F92" s="147">
        <f t="shared" ref="F92:F123" si="34">D92-E92</f>
        <v>976.53450300000259</v>
      </c>
      <c r="G92" s="147">
        <f t="shared" ref="G92:G123" si="35">E92+D92</f>
        <v>292388.85298700002</v>
      </c>
      <c r="H92" s="147">
        <v>161.26077000000001</v>
      </c>
      <c r="I92" s="147">
        <v>341.77697999999998</v>
      </c>
      <c r="J92" s="147">
        <f t="shared" ref="J92:J123" si="36">H92-I92</f>
        <v>-180.51620999999997</v>
      </c>
      <c r="K92" s="147">
        <f t="shared" ref="K92:K123" si="37">I92+H92</f>
        <v>503.03774999999996</v>
      </c>
      <c r="L92" s="147">
        <v>7980</v>
      </c>
      <c r="M92" s="147">
        <v>6282</v>
      </c>
      <c r="N92" s="147">
        <f t="shared" ref="N92:N117" si="38">L92-M92</f>
        <v>1698</v>
      </c>
      <c r="O92" s="147">
        <v>0</v>
      </c>
      <c r="P92" s="147">
        <v>1330</v>
      </c>
      <c r="Q92" s="148">
        <f t="shared" ref="Q92:Q123" si="39">O92-P92</f>
        <v>-1330</v>
      </c>
      <c r="R92" s="48"/>
      <c r="S92" s="38"/>
      <c r="T92" s="38"/>
      <c r="U92" s="38"/>
      <c r="V92" s="32"/>
      <c r="W92" s="32"/>
      <c r="X92" s="32"/>
      <c r="Y92" s="32"/>
      <c r="Z92" s="32"/>
      <c r="AA92" s="32"/>
      <c r="AB92" s="32"/>
      <c r="AC92" s="32"/>
      <c r="AD92" s="32"/>
      <c r="AE92" s="32"/>
      <c r="AF92" s="32"/>
      <c r="AG92" s="32"/>
      <c r="AH92" s="32"/>
      <c r="AI92" s="32"/>
      <c r="AJ92" s="32"/>
      <c r="AK92" s="32"/>
      <c r="AL92" s="32"/>
      <c r="AM92" s="32"/>
      <c r="AN92" s="32"/>
      <c r="AO92" s="32"/>
      <c r="AP92" s="32"/>
      <c r="AQ92" s="32"/>
      <c r="AR92" s="32"/>
      <c r="AS92" s="32"/>
      <c r="AT92" s="32"/>
      <c r="AU92" s="32"/>
      <c r="AV92" s="32"/>
      <c r="AW92" s="32"/>
      <c r="AX92" s="32"/>
    </row>
    <row r="93" spans="1:50" s="32" customFormat="1" ht="18.75">
      <c r="B93" s="130">
        <v>84</v>
      </c>
      <c r="C93" s="40" t="s">
        <v>141</v>
      </c>
      <c r="D93" s="124">
        <v>138412.464897</v>
      </c>
      <c r="E93" s="124">
        <v>128997.885003</v>
      </c>
      <c r="F93" s="124">
        <f t="shared" si="34"/>
        <v>9414.579893999995</v>
      </c>
      <c r="G93" s="124">
        <f t="shared" si="35"/>
        <v>267410.34990000003</v>
      </c>
      <c r="H93" s="124">
        <v>161.26077000000001</v>
      </c>
      <c r="I93" s="124">
        <v>0</v>
      </c>
      <c r="J93" s="124">
        <f t="shared" si="36"/>
        <v>161.26077000000001</v>
      </c>
      <c r="K93" s="124">
        <f t="shared" si="37"/>
        <v>161.26077000000001</v>
      </c>
      <c r="L93" s="124">
        <v>24058</v>
      </c>
      <c r="M93" s="124">
        <v>11038</v>
      </c>
      <c r="N93" s="124">
        <f t="shared" si="38"/>
        <v>13020</v>
      </c>
      <c r="O93" s="124">
        <v>0</v>
      </c>
      <c r="P93" s="124">
        <v>1402</v>
      </c>
      <c r="Q93" s="125">
        <f t="shared" si="39"/>
        <v>-1402</v>
      </c>
      <c r="R93" s="48"/>
      <c r="S93" s="38"/>
      <c r="T93" s="38"/>
      <c r="U93" s="38"/>
    </row>
    <row r="94" spans="1:50" s="49" customFormat="1" ht="18.75">
      <c r="A94" s="32"/>
      <c r="B94" s="129">
        <v>85</v>
      </c>
      <c r="C94" s="149" t="s">
        <v>166</v>
      </c>
      <c r="D94" s="147">
        <v>133535.16817200001</v>
      </c>
      <c r="E94" s="147">
        <v>98050.076125000007</v>
      </c>
      <c r="F94" s="147">
        <f t="shared" si="34"/>
        <v>35485.092046999998</v>
      </c>
      <c r="G94" s="147">
        <f t="shared" si="35"/>
        <v>231585.244297</v>
      </c>
      <c r="H94" s="147">
        <v>1730.5504940000001</v>
      </c>
      <c r="I94" s="147">
        <v>5886.9955149999996</v>
      </c>
      <c r="J94" s="147">
        <f t="shared" si="36"/>
        <v>-4156.4450209999995</v>
      </c>
      <c r="K94" s="147">
        <f t="shared" si="37"/>
        <v>7617.5460089999997</v>
      </c>
      <c r="L94" s="147">
        <v>69150</v>
      </c>
      <c r="M94" s="147">
        <v>24387</v>
      </c>
      <c r="N94" s="147">
        <f t="shared" si="38"/>
        <v>44763</v>
      </c>
      <c r="O94" s="147">
        <v>358</v>
      </c>
      <c r="P94" s="147">
        <v>3220</v>
      </c>
      <c r="Q94" s="148">
        <f t="shared" si="39"/>
        <v>-2862</v>
      </c>
      <c r="R94" s="48"/>
      <c r="S94" s="38"/>
      <c r="T94" s="38"/>
      <c r="U94" s="38"/>
      <c r="V94" s="32"/>
      <c r="W94" s="32"/>
      <c r="X94" s="32"/>
      <c r="Y94" s="32"/>
      <c r="Z94" s="32"/>
      <c r="AA94" s="32"/>
      <c r="AB94" s="32"/>
      <c r="AC94" s="32"/>
      <c r="AD94" s="32"/>
      <c r="AE94" s="32"/>
      <c r="AF94" s="32"/>
      <c r="AG94" s="32"/>
      <c r="AH94" s="32"/>
      <c r="AI94" s="32"/>
      <c r="AJ94" s="32"/>
      <c r="AK94" s="32"/>
      <c r="AL94" s="32"/>
      <c r="AM94" s="32"/>
      <c r="AN94" s="32"/>
      <c r="AO94" s="32"/>
      <c r="AP94" s="32"/>
      <c r="AQ94" s="32"/>
      <c r="AR94" s="32"/>
      <c r="AS94" s="32"/>
      <c r="AT94" s="32"/>
      <c r="AU94" s="32"/>
      <c r="AV94" s="32"/>
      <c r="AW94" s="32"/>
      <c r="AX94" s="32"/>
    </row>
    <row r="95" spans="1:50" s="32" customFormat="1" ht="18.75">
      <c r="B95" s="130">
        <v>86</v>
      </c>
      <c r="C95" s="40" t="s">
        <v>148</v>
      </c>
      <c r="D95" s="124">
        <v>129609.14965000001</v>
      </c>
      <c r="E95" s="124">
        <v>110411.785004</v>
      </c>
      <c r="F95" s="124">
        <f t="shared" si="34"/>
        <v>19197.364646000002</v>
      </c>
      <c r="G95" s="124">
        <f t="shared" si="35"/>
        <v>240020.93465400001</v>
      </c>
      <c r="H95" s="124">
        <v>6264.8384239999996</v>
      </c>
      <c r="I95" s="124">
        <v>7760.5115089999999</v>
      </c>
      <c r="J95" s="124">
        <f t="shared" si="36"/>
        <v>-1495.6730850000004</v>
      </c>
      <c r="K95" s="124">
        <f t="shared" si="37"/>
        <v>14025.349933</v>
      </c>
      <c r="L95" s="124">
        <v>77625.479464000004</v>
      </c>
      <c r="M95" s="124">
        <v>56149.489956999998</v>
      </c>
      <c r="N95" s="124">
        <f t="shared" si="38"/>
        <v>21475.989507000006</v>
      </c>
      <c r="O95" s="124">
        <v>7252.3272740000002</v>
      </c>
      <c r="P95" s="124">
        <v>8808.1803209999998</v>
      </c>
      <c r="Q95" s="125">
        <f t="shared" si="39"/>
        <v>-1555.8530469999996</v>
      </c>
      <c r="R95" s="48"/>
      <c r="S95" s="38"/>
      <c r="T95" s="38"/>
      <c r="U95" s="38"/>
    </row>
    <row r="96" spans="1:50" s="32" customFormat="1" ht="18.75">
      <c r="B96" s="129">
        <v>87</v>
      </c>
      <c r="C96" s="149" t="s">
        <v>120</v>
      </c>
      <c r="D96" s="147">
        <v>127633.089274</v>
      </c>
      <c r="E96" s="147">
        <v>123786.78114000001</v>
      </c>
      <c r="F96" s="147">
        <f t="shared" si="34"/>
        <v>3846.3081339999917</v>
      </c>
      <c r="G96" s="147">
        <f t="shared" si="35"/>
        <v>251419.870414</v>
      </c>
      <c r="H96" s="147">
        <v>15559.883308</v>
      </c>
      <c r="I96" s="147">
        <v>14020.351825</v>
      </c>
      <c r="J96" s="147">
        <f t="shared" si="36"/>
        <v>1539.5314830000007</v>
      </c>
      <c r="K96" s="147">
        <f t="shared" si="37"/>
        <v>29580.235133000002</v>
      </c>
      <c r="L96" s="147">
        <v>13720.731688</v>
      </c>
      <c r="M96" s="147">
        <v>6358.9575089999998</v>
      </c>
      <c r="N96" s="147">
        <f t="shared" si="38"/>
        <v>7361.774179</v>
      </c>
      <c r="O96" s="147">
        <v>146.62911600000001</v>
      </c>
      <c r="P96" s="147">
        <v>881.71242600000005</v>
      </c>
      <c r="Q96" s="148">
        <f t="shared" si="39"/>
        <v>-735.08330999999998</v>
      </c>
      <c r="R96" s="48"/>
      <c r="S96" s="38"/>
      <c r="T96" s="38"/>
      <c r="U96" s="38"/>
    </row>
    <row r="97" spans="1:50" s="49" customFormat="1" ht="18.75">
      <c r="A97" s="32"/>
      <c r="B97" s="130">
        <v>88</v>
      </c>
      <c r="C97" s="40" t="s">
        <v>132</v>
      </c>
      <c r="D97" s="124">
        <v>120468.20588199999</v>
      </c>
      <c r="E97" s="124">
        <v>110958.86105599999</v>
      </c>
      <c r="F97" s="124">
        <f t="shared" si="34"/>
        <v>9509.3448260000005</v>
      </c>
      <c r="G97" s="124">
        <f t="shared" si="35"/>
        <v>231427.06693799997</v>
      </c>
      <c r="H97" s="124">
        <v>12332.971989</v>
      </c>
      <c r="I97" s="124">
        <v>9379.040841</v>
      </c>
      <c r="J97" s="124">
        <f t="shared" si="36"/>
        <v>2953.9311479999997</v>
      </c>
      <c r="K97" s="124">
        <f t="shared" si="37"/>
        <v>21712.01283</v>
      </c>
      <c r="L97" s="124">
        <v>24752</v>
      </c>
      <c r="M97" s="124">
        <v>13840</v>
      </c>
      <c r="N97" s="124">
        <f t="shared" si="38"/>
        <v>10912</v>
      </c>
      <c r="O97" s="124">
        <v>0</v>
      </c>
      <c r="P97" s="124">
        <v>952</v>
      </c>
      <c r="Q97" s="125">
        <f t="shared" si="39"/>
        <v>-952</v>
      </c>
      <c r="R97" s="48"/>
      <c r="S97" s="38"/>
      <c r="T97" s="38"/>
      <c r="U97" s="38"/>
      <c r="V97" s="32"/>
      <c r="W97" s="32"/>
      <c r="X97" s="32"/>
      <c r="Y97" s="32"/>
      <c r="Z97" s="32"/>
      <c r="AA97" s="32"/>
      <c r="AB97" s="32"/>
      <c r="AC97" s="32"/>
      <c r="AD97" s="32"/>
      <c r="AE97" s="32"/>
      <c r="AF97" s="32"/>
      <c r="AG97" s="32"/>
      <c r="AH97" s="32"/>
      <c r="AI97" s="32"/>
      <c r="AJ97" s="32"/>
      <c r="AK97" s="32"/>
      <c r="AL97" s="32"/>
      <c r="AM97" s="32"/>
      <c r="AN97" s="32"/>
      <c r="AO97" s="32"/>
      <c r="AP97" s="32"/>
      <c r="AQ97" s="32"/>
      <c r="AR97" s="32"/>
      <c r="AS97" s="32"/>
      <c r="AT97" s="32"/>
      <c r="AU97" s="32"/>
      <c r="AV97" s="32"/>
      <c r="AW97" s="32"/>
      <c r="AX97" s="32"/>
    </row>
    <row r="98" spans="1:50" s="32" customFormat="1" ht="18.75">
      <c r="B98" s="129">
        <v>89</v>
      </c>
      <c r="C98" s="149" t="s">
        <v>135</v>
      </c>
      <c r="D98" s="147">
        <v>116537.702599</v>
      </c>
      <c r="E98" s="147">
        <v>113328.100532</v>
      </c>
      <c r="F98" s="147">
        <f t="shared" si="34"/>
        <v>3209.6020669999998</v>
      </c>
      <c r="G98" s="147">
        <f t="shared" si="35"/>
        <v>229865.80313099999</v>
      </c>
      <c r="H98" s="147">
        <v>0</v>
      </c>
      <c r="I98" s="147">
        <v>597.57542100000001</v>
      </c>
      <c r="J98" s="147">
        <f t="shared" si="36"/>
        <v>-597.57542100000001</v>
      </c>
      <c r="K98" s="147">
        <f t="shared" si="37"/>
        <v>597.57542100000001</v>
      </c>
      <c r="L98" s="147">
        <v>561</v>
      </c>
      <c r="M98" s="147">
        <v>20</v>
      </c>
      <c r="N98" s="147">
        <f t="shared" si="38"/>
        <v>541</v>
      </c>
      <c r="O98" s="147">
        <v>0</v>
      </c>
      <c r="P98" s="147">
        <v>0</v>
      </c>
      <c r="Q98" s="148">
        <f t="shared" si="39"/>
        <v>0</v>
      </c>
      <c r="R98" s="48"/>
      <c r="S98" s="38"/>
      <c r="T98" s="38"/>
      <c r="U98" s="38"/>
    </row>
    <row r="99" spans="1:50" s="49" customFormat="1" ht="18.75">
      <c r="A99" s="32"/>
      <c r="B99" s="130">
        <v>90</v>
      </c>
      <c r="C99" s="40" t="s">
        <v>104</v>
      </c>
      <c r="D99" s="124">
        <v>108111.20949199999</v>
      </c>
      <c r="E99" s="124">
        <v>107962.103347</v>
      </c>
      <c r="F99" s="124">
        <f t="shared" si="34"/>
        <v>149.10614499999792</v>
      </c>
      <c r="G99" s="124">
        <f t="shared" si="35"/>
        <v>216073.31283899999</v>
      </c>
      <c r="H99" s="124">
        <v>1564.557131</v>
      </c>
      <c r="I99" s="124">
        <v>2352.0824419999999</v>
      </c>
      <c r="J99" s="124">
        <f t="shared" si="36"/>
        <v>-787.52531099999987</v>
      </c>
      <c r="K99" s="124">
        <f t="shared" si="37"/>
        <v>3916.6395729999999</v>
      </c>
      <c r="L99" s="124">
        <v>3252.968828</v>
      </c>
      <c r="M99" s="124">
        <v>887.55828499999996</v>
      </c>
      <c r="N99" s="124">
        <f t="shared" si="38"/>
        <v>2365.410543</v>
      </c>
      <c r="O99" s="124">
        <v>0</v>
      </c>
      <c r="P99" s="124">
        <v>0</v>
      </c>
      <c r="Q99" s="125">
        <f t="shared" si="39"/>
        <v>0</v>
      </c>
      <c r="R99" s="48"/>
      <c r="S99" s="38"/>
      <c r="T99" s="38"/>
      <c r="U99" s="38"/>
      <c r="V99" s="32"/>
      <c r="W99" s="32"/>
      <c r="X99" s="32"/>
      <c r="Y99" s="32"/>
      <c r="Z99" s="32"/>
      <c r="AA99" s="32"/>
      <c r="AB99" s="32"/>
      <c r="AC99" s="32"/>
      <c r="AD99" s="32"/>
      <c r="AE99" s="32"/>
      <c r="AF99" s="32"/>
      <c r="AG99" s="32"/>
      <c r="AH99" s="32"/>
      <c r="AI99" s="32"/>
      <c r="AJ99" s="32"/>
      <c r="AK99" s="32"/>
      <c r="AL99" s="32"/>
      <c r="AM99" s="32"/>
      <c r="AN99" s="32"/>
      <c r="AO99" s="32"/>
      <c r="AP99" s="32"/>
      <c r="AQ99" s="32"/>
      <c r="AR99" s="32"/>
      <c r="AS99" s="32"/>
      <c r="AT99" s="32"/>
      <c r="AU99" s="32"/>
      <c r="AV99" s="32"/>
      <c r="AW99" s="32"/>
      <c r="AX99" s="32"/>
    </row>
    <row r="100" spans="1:50" s="32" customFormat="1" ht="18.75">
      <c r="B100" s="129">
        <v>91</v>
      </c>
      <c r="C100" s="149" t="s">
        <v>86</v>
      </c>
      <c r="D100" s="147">
        <v>102564.48596799999</v>
      </c>
      <c r="E100" s="147">
        <v>94397.348757999993</v>
      </c>
      <c r="F100" s="147">
        <f t="shared" si="34"/>
        <v>8167.1372100000008</v>
      </c>
      <c r="G100" s="147">
        <f t="shared" si="35"/>
        <v>196961.83472599997</v>
      </c>
      <c r="H100" s="147">
        <v>2526.2523609999998</v>
      </c>
      <c r="I100" s="147">
        <v>5467.7962960000004</v>
      </c>
      <c r="J100" s="147">
        <f t="shared" si="36"/>
        <v>-2941.5439350000006</v>
      </c>
      <c r="K100" s="147">
        <f t="shared" si="37"/>
        <v>7994.0486570000003</v>
      </c>
      <c r="L100" s="147">
        <v>15734.021003</v>
      </c>
      <c r="M100" s="147">
        <v>12219.129118000001</v>
      </c>
      <c r="N100" s="147">
        <f t="shared" si="38"/>
        <v>3514.8918849999991</v>
      </c>
      <c r="O100" s="147">
        <v>0</v>
      </c>
      <c r="P100" s="147">
        <v>71.506218000000004</v>
      </c>
      <c r="Q100" s="148">
        <f t="shared" si="39"/>
        <v>-71.506218000000004</v>
      </c>
      <c r="R100" s="48"/>
      <c r="S100" s="38"/>
      <c r="T100" s="38"/>
      <c r="U100" s="38"/>
    </row>
    <row r="101" spans="1:50" s="49" customFormat="1" ht="18.75">
      <c r="A101" s="32"/>
      <c r="B101" s="130">
        <v>92</v>
      </c>
      <c r="C101" s="40" t="s">
        <v>256</v>
      </c>
      <c r="D101" s="124">
        <v>96982.725357000003</v>
      </c>
      <c r="E101" s="124">
        <v>116621.601532</v>
      </c>
      <c r="F101" s="124">
        <f t="shared" si="34"/>
        <v>-19638.876174999998</v>
      </c>
      <c r="G101" s="124">
        <f t="shared" si="35"/>
        <v>213604.32688900002</v>
      </c>
      <c r="H101" s="124">
        <v>9009.3452990000005</v>
      </c>
      <c r="I101" s="124">
        <v>6833.0220849999996</v>
      </c>
      <c r="J101" s="124">
        <f t="shared" si="36"/>
        <v>2176.3232140000009</v>
      </c>
      <c r="K101" s="124">
        <f t="shared" si="37"/>
        <v>15842.367384000001</v>
      </c>
      <c r="L101" s="124">
        <v>5231.6475060000002</v>
      </c>
      <c r="M101" s="124">
        <v>28683.371755</v>
      </c>
      <c r="N101" s="124">
        <f t="shared" si="38"/>
        <v>-23451.724248999999</v>
      </c>
      <c r="O101" s="124">
        <v>0</v>
      </c>
      <c r="P101" s="124">
        <v>2340.1998899999999</v>
      </c>
      <c r="Q101" s="125">
        <f t="shared" si="39"/>
        <v>-2340.1998899999999</v>
      </c>
      <c r="R101" s="48"/>
      <c r="S101" s="38"/>
      <c r="T101" s="38"/>
      <c r="U101" s="38"/>
      <c r="V101" s="32"/>
      <c r="W101" s="32"/>
      <c r="X101" s="32"/>
      <c r="Y101" s="32"/>
      <c r="Z101" s="32"/>
      <c r="AA101" s="32"/>
      <c r="AB101" s="32"/>
      <c r="AC101" s="32"/>
      <c r="AD101" s="32"/>
      <c r="AE101" s="32"/>
      <c r="AF101" s="32"/>
      <c r="AG101" s="32"/>
      <c r="AH101" s="32"/>
      <c r="AI101" s="32"/>
      <c r="AJ101" s="32"/>
      <c r="AK101" s="32"/>
      <c r="AL101" s="32"/>
      <c r="AM101" s="32"/>
      <c r="AN101" s="32"/>
      <c r="AO101" s="32"/>
      <c r="AP101" s="32"/>
      <c r="AQ101" s="32"/>
      <c r="AR101" s="32"/>
      <c r="AS101" s="32"/>
      <c r="AT101" s="32"/>
      <c r="AU101" s="32"/>
      <c r="AV101" s="32"/>
      <c r="AW101" s="32"/>
      <c r="AX101" s="32"/>
    </row>
    <row r="102" spans="1:50" s="32" customFormat="1" ht="18.75">
      <c r="B102" s="129">
        <v>93</v>
      </c>
      <c r="C102" s="149" t="s">
        <v>116</v>
      </c>
      <c r="D102" s="147">
        <v>91391.336198000005</v>
      </c>
      <c r="E102" s="147">
        <v>90393.956714</v>
      </c>
      <c r="F102" s="147">
        <f t="shared" si="34"/>
        <v>997.3794840000046</v>
      </c>
      <c r="G102" s="147">
        <f t="shared" si="35"/>
        <v>181785.292912</v>
      </c>
      <c r="H102" s="147">
        <v>2075.9401269999998</v>
      </c>
      <c r="I102" s="147">
        <v>1883.987989</v>
      </c>
      <c r="J102" s="147">
        <f t="shared" si="36"/>
        <v>191.95213799999988</v>
      </c>
      <c r="K102" s="147">
        <f t="shared" si="37"/>
        <v>3959.928116</v>
      </c>
      <c r="L102" s="147">
        <v>8077</v>
      </c>
      <c r="M102" s="147">
        <v>6334</v>
      </c>
      <c r="N102" s="147">
        <f t="shared" si="38"/>
        <v>1743</v>
      </c>
      <c r="O102" s="147">
        <v>0</v>
      </c>
      <c r="P102" s="147">
        <v>113</v>
      </c>
      <c r="Q102" s="148">
        <f t="shared" si="39"/>
        <v>-113</v>
      </c>
      <c r="R102" s="48"/>
      <c r="S102" s="38"/>
      <c r="T102" s="38"/>
      <c r="U102" s="38"/>
    </row>
    <row r="103" spans="1:50" s="49" customFormat="1" ht="18.75">
      <c r="A103" s="32"/>
      <c r="B103" s="130">
        <v>94</v>
      </c>
      <c r="C103" s="40" t="s">
        <v>81</v>
      </c>
      <c r="D103" s="124">
        <v>88136.971625999999</v>
      </c>
      <c r="E103" s="124">
        <v>94856.194868000006</v>
      </c>
      <c r="F103" s="124">
        <f t="shared" si="34"/>
        <v>-6719.2232420000073</v>
      </c>
      <c r="G103" s="124">
        <f t="shared" si="35"/>
        <v>182993.166494</v>
      </c>
      <c r="H103" s="124">
        <v>2063.9570269999999</v>
      </c>
      <c r="I103" s="124">
        <v>1192.5099949999999</v>
      </c>
      <c r="J103" s="124">
        <f t="shared" si="36"/>
        <v>871.44703200000004</v>
      </c>
      <c r="K103" s="124">
        <f t="shared" si="37"/>
        <v>3256.4670219999998</v>
      </c>
      <c r="L103" s="124">
        <v>41184.834061000001</v>
      </c>
      <c r="M103" s="124">
        <v>42456.940415999998</v>
      </c>
      <c r="N103" s="124">
        <f t="shared" si="38"/>
        <v>-1272.1063549999963</v>
      </c>
      <c r="O103" s="124">
        <v>82.406720000000007</v>
      </c>
      <c r="P103" s="124">
        <v>1820.8950400000001</v>
      </c>
      <c r="Q103" s="125">
        <f t="shared" si="39"/>
        <v>-1738.4883200000002</v>
      </c>
      <c r="R103" s="48"/>
      <c r="S103" s="38"/>
      <c r="T103" s="38"/>
      <c r="U103" s="38"/>
      <c r="V103" s="32"/>
      <c r="W103" s="32"/>
      <c r="X103" s="32"/>
      <c r="Y103" s="32"/>
      <c r="Z103" s="32"/>
      <c r="AA103" s="32"/>
      <c r="AB103" s="32"/>
      <c r="AC103" s="32"/>
      <c r="AD103" s="32"/>
      <c r="AE103" s="32"/>
      <c r="AF103" s="32"/>
      <c r="AG103" s="32"/>
      <c r="AH103" s="32"/>
      <c r="AI103" s="32"/>
      <c r="AJ103" s="32"/>
      <c r="AK103" s="32"/>
      <c r="AL103" s="32"/>
      <c r="AM103" s="32"/>
      <c r="AN103" s="32"/>
      <c r="AO103" s="32"/>
      <c r="AP103" s="32"/>
      <c r="AQ103" s="32"/>
      <c r="AR103" s="32"/>
      <c r="AS103" s="32"/>
      <c r="AT103" s="32"/>
      <c r="AU103" s="32"/>
      <c r="AV103" s="32"/>
      <c r="AW103" s="32"/>
      <c r="AX103" s="32"/>
    </row>
    <row r="104" spans="1:50" s="32" customFormat="1" ht="18.75">
      <c r="B104" s="129">
        <v>95</v>
      </c>
      <c r="C104" s="149" t="s">
        <v>124</v>
      </c>
      <c r="D104" s="147">
        <v>72175.322205999997</v>
      </c>
      <c r="E104" s="147">
        <v>66949.755178000007</v>
      </c>
      <c r="F104" s="147">
        <f t="shared" si="34"/>
        <v>5225.5670279999904</v>
      </c>
      <c r="G104" s="147">
        <f t="shared" si="35"/>
        <v>139125.077384</v>
      </c>
      <c r="H104" s="147">
        <v>6542.0789560000003</v>
      </c>
      <c r="I104" s="147">
        <v>1826.51</v>
      </c>
      <c r="J104" s="147">
        <f t="shared" si="36"/>
        <v>4715.5689560000001</v>
      </c>
      <c r="K104" s="147">
        <f t="shared" si="37"/>
        <v>8368.5889559999996</v>
      </c>
      <c r="L104" s="147">
        <v>1531</v>
      </c>
      <c r="M104" s="147">
        <v>539</v>
      </c>
      <c r="N104" s="147">
        <f t="shared" si="38"/>
        <v>992</v>
      </c>
      <c r="O104" s="147">
        <v>0</v>
      </c>
      <c r="P104" s="147">
        <v>0</v>
      </c>
      <c r="Q104" s="148">
        <f t="shared" si="39"/>
        <v>0</v>
      </c>
      <c r="R104" s="48"/>
      <c r="S104" s="38"/>
      <c r="T104" s="38"/>
      <c r="U104" s="38"/>
    </row>
    <row r="105" spans="1:50" s="49" customFormat="1" ht="18.75">
      <c r="A105" s="32"/>
      <c r="B105" s="130">
        <v>96</v>
      </c>
      <c r="C105" s="40" t="s">
        <v>131</v>
      </c>
      <c r="D105" s="124">
        <v>71530.673632000005</v>
      </c>
      <c r="E105" s="124">
        <v>71084.850980000003</v>
      </c>
      <c r="F105" s="124">
        <f t="shared" si="34"/>
        <v>445.82265200000256</v>
      </c>
      <c r="G105" s="124">
        <f t="shared" si="35"/>
        <v>142615.52461200001</v>
      </c>
      <c r="H105" s="124">
        <v>2306.6583959999998</v>
      </c>
      <c r="I105" s="124">
        <v>3391.3715780000002</v>
      </c>
      <c r="J105" s="124">
        <f t="shared" si="36"/>
        <v>-1084.7131820000004</v>
      </c>
      <c r="K105" s="124">
        <f t="shared" si="37"/>
        <v>5698.029974</v>
      </c>
      <c r="L105" s="124">
        <v>16611</v>
      </c>
      <c r="M105" s="124">
        <v>13371</v>
      </c>
      <c r="N105" s="124">
        <f t="shared" si="38"/>
        <v>3240</v>
      </c>
      <c r="O105" s="124">
        <v>0</v>
      </c>
      <c r="P105" s="124">
        <v>601</v>
      </c>
      <c r="Q105" s="125">
        <f t="shared" si="39"/>
        <v>-601</v>
      </c>
      <c r="R105" s="48"/>
      <c r="S105" s="38"/>
      <c r="T105" s="38"/>
      <c r="U105" s="38"/>
      <c r="V105" s="32"/>
      <c r="W105" s="32"/>
      <c r="X105" s="32"/>
      <c r="Y105" s="32"/>
      <c r="Z105" s="32"/>
      <c r="AA105" s="32"/>
      <c r="AB105" s="32"/>
      <c r="AC105" s="32"/>
      <c r="AD105" s="32"/>
      <c r="AE105" s="32"/>
      <c r="AF105" s="32"/>
      <c r="AG105" s="32"/>
      <c r="AH105" s="32"/>
      <c r="AI105" s="32"/>
      <c r="AJ105" s="32"/>
      <c r="AK105" s="32"/>
      <c r="AL105" s="32"/>
      <c r="AM105" s="32"/>
      <c r="AN105" s="32"/>
      <c r="AO105" s="32"/>
      <c r="AP105" s="32"/>
      <c r="AQ105" s="32"/>
      <c r="AR105" s="32"/>
      <c r="AS105" s="32"/>
      <c r="AT105" s="32"/>
      <c r="AU105" s="32"/>
      <c r="AV105" s="32"/>
      <c r="AW105" s="32"/>
      <c r="AX105" s="32"/>
    </row>
    <row r="106" spans="1:50" s="32" customFormat="1" ht="18.75">
      <c r="B106" s="129">
        <v>97</v>
      </c>
      <c r="C106" s="149" t="s">
        <v>158</v>
      </c>
      <c r="D106" s="147">
        <v>64875.583393000001</v>
      </c>
      <c r="E106" s="147">
        <v>65273.943869000002</v>
      </c>
      <c r="F106" s="147">
        <f t="shared" si="34"/>
        <v>-398.36047600000165</v>
      </c>
      <c r="G106" s="147">
        <f t="shared" si="35"/>
        <v>130149.527262</v>
      </c>
      <c r="H106" s="147">
        <v>3682.1448770000002</v>
      </c>
      <c r="I106" s="147">
        <v>3491.8357719999999</v>
      </c>
      <c r="J106" s="147">
        <f t="shared" si="36"/>
        <v>190.30910500000027</v>
      </c>
      <c r="K106" s="147">
        <f t="shared" si="37"/>
        <v>7173.9806490000001</v>
      </c>
      <c r="L106" s="147">
        <v>18968</v>
      </c>
      <c r="M106" s="147">
        <v>18254</v>
      </c>
      <c r="N106" s="147">
        <f t="shared" si="38"/>
        <v>714</v>
      </c>
      <c r="O106" s="147">
        <v>0</v>
      </c>
      <c r="P106" s="147">
        <v>37</v>
      </c>
      <c r="Q106" s="148">
        <f t="shared" si="39"/>
        <v>-37</v>
      </c>
      <c r="R106" s="48"/>
      <c r="S106" s="38"/>
      <c r="T106" s="38"/>
      <c r="U106" s="38"/>
    </row>
    <row r="107" spans="1:50" s="49" customFormat="1" ht="18.75">
      <c r="A107" s="32"/>
      <c r="B107" s="130">
        <v>98</v>
      </c>
      <c r="C107" s="40" t="s">
        <v>139</v>
      </c>
      <c r="D107" s="124">
        <v>63849.104835999999</v>
      </c>
      <c r="E107" s="124">
        <v>68412.697283999994</v>
      </c>
      <c r="F107" s="124">
        <f t="shared" si="34"/>
        <v>-4563.5924479999958</v>
      </c>
      <c r="G107" s="124">
        <f t="shared" si="35"/>
        <v>132261.80212000001</v>
      </c>
      <c r="H107" s="124">
        <v>0</v>
      </c>
      <c r="I107" s="124">
        <v>6818.1831549999997</v>
      </c>
      <c r="J107" s="124">
        <f t="shared" si="36"/>
        <v>-6818.1831549999997</v>
      </c>
      <c r="K107" s="124">
        <f t="shared" si="37"/>
        <v>6818.1831549999997</v>
      </c>
      <c r="L107" s="124">
        <v>681</v>
      </c>
      <c r="M107" s="124">
        <v>750</v>
      </c>
      <c r="N107" s="124">
        <f t="shared" si="38"/>
        <v>-69</v>
      </c>
      <c r="O107" s="124">
        <v>0</v>
      </c>
      <c r="P107" s="124">
        <v>552</v>
      </c>
      <c r="Q107" s="125">
        <f t="shared" si="39"/>
        <v>-552</v>
      </c>
      <c r="R107" s="48"/>
      <c r="S107" s="38"/>
      <c r="T107" s="38"/>
      <c r="U107" s="38"/>
      <c r="V107" s="32"/>
      <c r="W107" s="32"/>
      <c r="X107" s="32"/>
      <c r="Y107" s="32"/>
      <c r="Z107" s="32"/>
      <c r="AA107" s="32"/>
      <c r="AB107" s="32"/>
      <c r="AC107" s="32"/>
      <c r="AD107" s="32"/>
      <c r="AE107" s="32"/>
      <c r="AF107" s="32"/>
      <c r="AG107" s="32"/>
      <c r="AH107" s="32"/>
      <c r="AI107" s="32"/>
      <c r="AJ107" s="32"/>
      <c r="AK107" s="32"/>
      <c r="AL107" s="32"/>
      <c r="AM107" s="32"/>
      <c r="AN107" s="32"/>
      <c r="AO107" s="32"/>
      <c r="AP107" s="32"/>
      <c r="AQ107" s="32"/>
      <c r="AR107" s="32"/>
      <c r="AS107" s="32"/>
      <c r="AT107" s="32"/>
      <c r="AU107" s="32"/>
      <c r="AV107" s="32"/>
      <c r="AW107" s="32"/>
      <c r="AX107" s="32"/>
    </row>
    <row r="108" spans="1:50" s="32" customFormat="1" ht="18.75">
      <c r="B108" s="129">
        <v>99</v>
      </c>
      <c r="C108" s="149" t="s">
        <v>98</v>
      </c>
      <c r="D108" s="147">
        <v>63696.718352000004</v>
      </c>
      <c r="E108" s="147">
        <v>57543.334369999997</v>
      </c>
      <c r="F108" s="147">
        <f t="shared" si="34"/>
        <v>6153.3839820000067</v>
      </c>
      <c r="G108" s="147">
        <f t="shared" si="35"/>
        <v>121240.05272199999</v>
      </c>
      <c r="H108" s="147">
        <v>1105.074355</v>
      </c>
      <c r="I108" s="147">
        <v>481.37</v>
      </c>
      <c r="J108" s="147">
        <f t="shared" si="36"/>
        <v>623.70435499999996</v>
      </c>
      <c r="K108" s="147">
        <f t="shared" si="37"/>
        <v>1586.4443550000001</v>
      </c>
      <c r="L108" s="147">
        <v>8667</v>
      </c>
      <c r="M108" s="147">
        <v>4110</v>
      </c>
      <c r="N108" s="147">
        <f t="shared" si="38"/>
        <v>4557</v>
      </c>
      <c r="O108" s="147">
        <v>0</v>
      </c>
      <c r="P108" s="147">
        <v>93</v>
      </c>
      <c r="Q108" s="148">
        <f t="shared" si="39"/>
        <v>-93</v>
      </c>
      <c r="R108" s="48"/>
      <c r="S108" s="38"/>
      <c r="T108" s="38"/>
      <c r="U108" s="38"/>
    </row>
    <row r="109" spans="1:50" s="49" customFormat="1" ht="18.75">
      <c r="A109" s="32"/>
      <c r="B109" s="130">
        <v>100</v>
      </c>
      <c r="C109" s="40" t="s">
        <v>173</v>
      </c>
      <c r="D109" s="124">
        <v>60234.895345999998</v>
      </c>
      <c r="E109" s="124">
        <v>51707.416112999999</v>
      </c>
      <c r="F109" s="124">
        <f t="shared" si="34"/>
        <v>8527.4792329999982</v>
      </c>
      <c r="G109" s="124">
        <f t="shared" si="35"/>
        <v>111942.31145899999</v>
      </c>
      <c r="H109" s="124">
        <v>1068.5284140000001</v>
      </c>
      <c r="I109" s="124">
        <v>2478.2587749999998</v>
      </c>
      <c r="J109" s="124">
        <f t="shared" si="36"/>
        <v>-1409.7303609999997</v>
      </c>
      <c r="K109" s="124">
        <f t="shared" si="37"/>
        <v>3546.7871889999997</v>
      </c>
      <c r="L109" s="124">
        <v>15590</v>
      </c>
      <c r="M109" s="124">
        <v>12021</v>
      </c>
      <c r="N109" s="124">
        <f t="shared" si="38"/>
        <v>3569</v>
      </c>
      <c r="O109" s="124">
        <v>0</v>
      </c>
      <c r="P109" s="124">
        <v>1455</v>
      </c>
      <c r="Q109" s="125">
        <f t="shared" si="39"/>
        <v>-1455</v>
      </c>
      <c r="R109" s="48"/>
      <c r="S109" s="38"/>
      <c r="T109" s="38"/>
      <c r="U109" s="38"/>
      <c r="V109" s="32"/>
      <c r="W109" s="32"/>
      <c r="X109" s="32"/>
      <c r="Y109" s="32"/>
      <c r="Z109" s="32"/>
      <c r="AA109" s="32"/>
      <c r="AB109" s="32"/>
      <c r="AC109" s="32"/>
      <c r="AD109" s="32"/>
      <c r="AE109" s="32"/>
      <c r="AF109" s="32"/>
      <c r="AG109" s="32"/>
      <c r="AH109" s="32"/>
      <c r="AI109" s="32"/>
      <c r="AJ109" s="32"/>
      <c r="AK109" s="32"/>
      <c r="AL109" s="32"/>
      <c r="AM109" s="32"/>
      <c r="AN109" s="32"/>
      <c r="AO109" s="32"/>
      <c r="AP109" s="32"/>
      <c r="AQ109" s="32"/>
      <c r="AR109" s="32"/>
      <c r="AS109" s="32"/>
      <c r="AT109" s="32"/>
      <c r="AU109" s="32"/>
      <c r="AV109" s="32"/>
      <c r="AW109" s="32"/>
      <c r="AX109" s="32"/>
    </row>
    <row r="110" spans="1:50" s="32" customFormat="1" ht="18.75">
      <c r="B110" s="129">
        <v>101</v>
      </c>
      <c r="C110" s="149" t="s">
        <v>171</v>
      </c>
      <c r="D110" s="147">
        <v>59461.730761999999</v>
      </c>
      <c r="E110" s="147">
        <v>56522.075298000003</v>
      </c>
      <c r="F110" s="147">
        <f t="shared" si="34"/>
        <v>2939.6554639999958</v>
      </c>
      <c r="G110" s="147">
        <f t="shared" si="35"/>
        <v>115983.80606</v>
      </c>
      <c r="H110" s="147">
        <v>724.31921499999999</v>
      </c>
      <c r="I110" s="147">
        <v>659.98638000000005</v>
      </c>
      <c r="J110" s="147">
        <f t="shared" si="36"/>
        <v>64.332834999999932</v>
      </c>
      <c r="K110" s="147">
        <f t="shared" si="37"/>
        <v>1384.305595</v>
      </c>
      <c r="L110" s="147">
        <v>4309</v>
      </c>
      <c r="M110" s="147">
        <v>191</v>
      </c>
      <c r="N110" s="147">
        <f t="shared" si="38"/>
        <v>4118</v>
      </c>
      <c r="O110" s="147">
        <v>5</v>
      </c>
      <c r="P110" s="147">
        <v>0</v>
      </c>
      <c r="Q110" s="148">
        <f t="shared" si="39"/>
        <v>5</v>
      </c>
      <c r="R110" s="48"/>
      <c r="S110" s="38"/>
      <c r="T110" s="38"/>
      <c r="U110" s="38"/>
    </row>
    <row r="111" spans="1:50" s="49" customFormat="1" ht="18.75">
      <c r="A111" s="32"/>
      <c r="B111" s="130">
        <v>102</v>
      </c>
      <c r="C111" s="40" t="s">
        <v>334</v>
      </c>
      <c r="D111" s="124">
        <v>59289.165634999998</v>
      </c>
      <c r="E111" s="124">
        <v>15784.699560999999</v>
      </c>
      <c r="F111" s="124">
        <f t="shared" si="34"/>
        <v>43504.466073999996</v>
      </c>
      <c r="G111" s="124">
        <f t="shared" si="35"/>
        <v>75073.865195999999</v>
      </c>
      <c r="H111" s="124">
        <v>11100.028765999999</v>
      </c>
      <c r="I111" s="124">
        <v>6563.0127400000001</v>
      </c>
      <c r="J111" s="124">
        <f t="shared" si="36"/>
        <v>4537.0160259999993</v>
      </c>
      <c r="K111" s="124">
        <f t="shared" si="37"/>
        <v>17663.041506000001</v>
      </c>
      <c r="L111" s="124">
        <v>32542</v>
      </c>
      <c r="M111" s="124">
        <v>20</v>
      </c>
      <c r="N111" s="124">
        <f t="shared" si="38"/>
        <v>32522</v>
      </c>
      <c r="O111" s="124">
        <v>3837</v>
      </c>
      <c r="P111" s="124">
        <v>20</v>
      </c>
      <c r="Q111" s="125">
        <f t="shared" si="39"/>
        <v>3817</v>
      </c>
      <c r="R111" s="48"/>
      <c r="S111" s="38"/>
      <c r="T111" s="38"/>
      <c r="U111" s="38"/>
      <c r="V111" s="32"/>
      <c r="W111" s="32"/>
      <c r="X111" s="32"/>
      <c r="Y111" s="32"/>
      <c r="Z111" s="32"/>
      <c r="AA111" s="32"/>
      <c r="AB111" s="32"/>
      <c r="AC111" s="32"/>
      <c r="AD111" s="32"/>
      <c r="AE111" s="32"/>
      <c r="AF111" s="32"/>
      <c r="AG111" s="32"/>
      <c r="AH111" s="32"/>
      <c r="AI111" s="32"/>
      <c r="AJ111" s="32"/>
      <c r="AK111" s="32"/>
      <c r="AL111" s="32"/>
      <c r="AM111" s="32"/>
      <c r="AN111" s="32"/>
      <c r="AO111" s="32"/>
      <c r="AP111" s="32"/>
      <c r="AQ111" s="32"/>
      <c r="AR111" s="32"/>
      <c r="AS111" s="32"/>
      <c r="AT111" s="32"/>
      <c r="AU111" s="32"/>
      <c r="AV111" s="32"/>
      <c r="AW111" s="32"/>
      <c r="AX111" s="32"/>
    </row>
    <row r="112" spans="1:50" s="32" customFormat="1" ht="18.75">
      <c r="B112" s="129">
        <v>103</v>
      </c>
      <c r="C112" s="149" t="s">
        <v>167</v>
      </c>
      <c r="D112" s="147">
        <v>50322.692577000002</v>
      </c>
      <c r="E112" s="147">
        <v>41433.479431</v>
      </c>
      <c r="F112" s="147">
        <f t="shared" si="34"/>
        <v>8889.2131460000019</v>
      </c>
      <c r="G112" s="147">
        <f t="shared" si="35"/>
        <v>91756.172007999994</v>
      </c>
      <c r="H112" s="147">
        <v>624.30025799999999</v>
      </c>
      <c r="I112" s="147">
        <v>768.87294599999996</v>
      </c>
      <c r="J112" s="147">
        <f t="shared" si="36"/>
        <v>-144.57268799999997</v>
      </c>
      <c r="K112" s="147">
        <f t="shared" si="37"/>
        <v>1393.1732039999999</v>
      </c>
      <c r="L112" s="147">
        <v>16365.491088999999</v>
      </c>
      <c r="M112" s="147">
        <v>1994.643102</v>
      </c>
      <c r="N112" s="147">
        <f t="shared" si="38"/>
        <v>14370.847986999999</v>
      </c>
      <c r="O112" s="147">
        <v>0</v>
      </c>
      <c r="P112" s="147">
        <v>59.484068999999998</v>
      </c>
      <c r="Q112" s="148">
        <f t="shared" si="39"/>
        <v>-59.484068999999998</v>
      </c>
      <c r="R112" s="48"/>
      <c r="S112" s="38"/>
      <c r="T112" s="38"/>
      <c r="U112" s="38"/>
    </row>
    <row r="113" spans="1:50" s="49" customFormat="1" ht="18.75">
      <c r="A113" s="32"/>
      <c r="B113" s="130">
        <v>104</v>
      </c>
      <c r="C113" s="40" t="s">
        <v>481</v>
      </c>
      <c r="D113" s="124">
        <v>47868.960924999999</v>
      </c>
      <c r="E113" s="124">
        <v>45570.722669000002</v>
      </c>
      <c r="F113" s="124">
        <f t="shared" si="34"/>
        <v>2298.2382559999969</v>
      </c>
      <c r="G113" s="124">
        <f t="shared" si="35"/>
        <v>93439.683594000002</v>
      </c>
      <c r="H113" s="124">
        <v>3527.3456849999998</v>
      </c>
      <c r="I113" s="124">
        <v>4637.520923</v>
      </c>
      <c r="J113" s="124">
        <f t="shared" si="36"/>
        <v>-1110.1752380000003</v>
      </c>
      <c r="K113" s="124">
        <f t="shared" si="37"/>
        <v>8164.8666080000003</v>
      </c>
      <c r="L113" s="124">
        <v>2114.8605819999998</v>
      </c>
      <c r="M113" s="124">
        <v>336.45186999999999</v>
      </c>
      <c r="N113" s="124">
        <f t="shared" si="38"/>
        <v>1778.4087119999999</v>
      </c>
      <c r="O113" s="124">
        <v>0</v>
      </c>
      <c r="P113" s="124">
        <v>0</v>
      </c>
      <c r="Q113" s="125">
        <f t="shared" si="39"/>
        <v>0</v>
      </c>
      <c r="R113" s="48"/>
      <c r="S113" s="38"/>
      <c r="T113" s="38"/>
      <c r="U113" s="38"/>
      <c r="V113" s="32"/>
      <c r="W113" s="32"/>
      <c r="X113" s="32"/>
      <c r="Y113" s="32"/>
      <c r="Z113" s="32"/>
      <c r="AA113" s="32"/>
      <c r="AB113" s="32"/>
      <c r="AC113" s="32"/>
      <c r="AD113" s="32"/>
      <c r="AE113" s="32"/>
      <c r="AF113" s="32"/>
      <c r="AG113" s="32"/>
      <c r="AH113" s="32"/>
      <c r="AI113" s="32"/>
      <c r="AJ113" s="32"/>
      <c r="AK113" s="32"/>
      <c r="AL113" s="32"/>
      <c r="AM113" s="32"/>
      <c r="AN113" s="32"/>
      <c r="AO113" s="32"/>
      <c r="AP113" s="32"/>
      <c r="AQ113" s="32"/>
      <c r="AR113" s="32"/>
      <c r="AS113" s="32"/>
      <c r="AT113" s="32"/>
      <c r="AU113" s="32"/>
      <c r="AV113" s="32"/>
      <c r="AW113" s="32"/>
      <c r="AX113" s="32"/>
    </row>
    <row r="114" spans="1:50" s="32" customFormat="1" ht="18.75">
      <c r="B114" s="129">
        <v>105</v>
      </c>
      <c r="C114" s="149" t="s">
        <v>117</v>
      </c>
      <c r="D114" s="147">
        <v>45638.934566999997</v>
      </c>
      <c r="E114" s="147">
        <v>40471.028896000003</v>
      </c>
      <c r="F114" s="147">
        <f t="shared" si="34"/>
        <v>5167.9056709999932</v>
      </c>
      <c r="G114" s="147">
        <f t="shared" si="35"/>
        <v>86109.963462999993</v>
      </c>
      <c r="H114" s="147">
        <v>662.47185400000001</v>
      </c>
      <c r="I114" s="147">
        <v>0</v>
      </c>
      <c r="J114" s="147">
        <f t="shared" si="36"/>
        <v>662.47185400000001</v>
      </c>
      <c r="K114" s="147">
        <f t="shared" si="37"/>
        <v>662.47185400000001</v>
      </c>
      <c r="L114" s="147">
        <v>0</v>
      </c>
      <c r="M114" s="147">
        <v>885</v>
      </c>
      <c r="N114" s="147">
        <f t="shared" si="38"/>
        <v>-885</v>
      </c>
      <c r="O114" s="147">
        <v>0</v>
      </c>
      <c r="P114" s="147">
        <v>0</v>
      </c>
      <c r="Q114" s="148">
        <f t="shared" si="39"/>
        <v>0</v>
      </c>
      <c r="R114" s="48"/>
      <c r="S114" s="38"/>
      <c r="T114" s="38"/>
      <c r="U114" s="38"/>
    </row>
    <row r="115" spans="1:50" s="49" customFormat="1" ht="18.75">
      <c r="A115" s="32"/>
      <c r="B115" s="130">
        <v>106</v>
      </c>
      <c r="C115" s="40" t="s">
        <v>126</v>
      </c>
      <c r="D115" s="124">
        <v>42865.721597999996</v>
      </c>
      <c r="E115" s="124">
        <v>42790.223557999998</v>
      </c>
      <c r="F115" s="124">
        <f t="shared" si="34"/>
        <v>75.498039999998582</v>
      </c>
      <c r="G115" s="124">
        <f t="shared" si="35"/>
        <v>85655.945156000002</v>
      </c>
      <c r="H115" s="124">
        <v>2432.4468219999999</v>
      </c>
      <c r="I115" s="124">
        <v>3343.8460610000002</v>
      </c>
      <c r="J115" s="124">
        <f t="shared" si="36"/>
        <v>-911.39923900000031</v>
      </c>
      <c r="K115" s="124">
        <f t="shared" si="37"/>
        <v>5776.2928830000001</v>
      </c>
      <c r="L115" s="124">
        <v>6153</v>
      </c>
      <c r="M115" s="124">
        <v>4959</v>
      </c>
      <c r="N115" s="124">
        <f t="shared" si="38"/>
        <v>1194</v>
      </c>
      <c r="O115" s="124">
        <v>0</v>
      </c>
      <c r="P115" s="124">
        <v>0</v>
      </c>
      <c r="Q115" s="125">
        <f t="shared" si="39"/>
        <v>0</v>
      </c>
      <c r="R115" s="48"/>
      <c r="S115" s="38"/>
      <c r="T115" s="38"/>
      <c r="U115" s="38"/>
      <c r="V115" s="32"/>
      <c r="W115" s="32"/>
      <c r="X115" s="32"/>
      <c r="Y115" s="32"/>
      <c r="Z115" s="32"/>
      <c r="AA115" s="32"/>
      <c r="AB115" s="32"/>
      <c r="AC115" s="32"/>
      <c r="AD115" s="32"/>
      <c r="AE115" s="32"/>
      <c r="AF115" s="32"/>
      <c r="AG115" s="32"/>
      <c r="AH115" s="32"/>
      <c r="AI115" s="32"/>
      <c r="AJ115" s="32"/>
      <c r="AK115" s="32"/>
      <c r="AL115" s="32"/>
      <c r="AM115" s="32"/>
      <c r="AN115" s="32"/>
      <c r="AO115" s="32"/>
      <c r="AP115" s="32"/>
      <c r="AQ115" s="32"/>
      <c r="AR115" s="32"/>
      <c r="AS115" s="32"/>
      <c r="AT115" s="32"/>
      <c r="AU115" s="32"/>
      <c r="AV115" s="32"/>
      <c r="AW115" s="32"/>
      <c r="AX115" s="32"/>
    </row>
    <row r="116" spans="1:50" s="32" customFormat="1" ht="18.75">
      <c r="B116" s="129">
        <v>107</v>
      </c>
      <c r="C116" s="149" t="s">
        <v>82</v>
      </c>
      <c r="D116" s="147">
        <v>39189.113907999999</v>
      </c>
      <c r="E116" s="147">
        <v>37874.629181999997</v>
      </c>
      <c r="F116" s="147">
        <f t="shared" si="34"/>
        <v>1314.4847260000024</v>
      </c>
      <c r="G116" s="147">
        <f t="shared" si="35"/>
        <v>77063.743090000004</v>
      </c>
      <c r="H116" s="147">
        <v>161.26077000000001</v>
      </c>
      <c r="I116" s="147">
        <v>0</v>
      </c>
      <c r="J116" s="147">
        <f t="shared" si="36"/>
        <v>161.26077000000001</v>
      </c>
      <c r="K116" s="147">
        <f t="shared" si="37"/>
        <v>161.26077000000001</v>
      </c>
      <c r="L116" s="147">
        <v>159</v>
      </c>
      <c r="M116" s="147">
        <v>2478</v>
      </c>
      <c r="N116" s="147">
        <f t="shared" si="38"/>
        <v>-2319</v>
      </c>
      <c r="O116" s="147">
        <v>0</v>
      </c>
      <c r="P116" s="147">
        <v>0</v>
      </c>
      <c r="Q116" s="148">
        <f t="shared" si="39"/>
        <v>0</v>
      </c>
      <c r="R116" s="48"/>
      <c r="S116" s="38"/>
      <c r="T116" s="38"/>
      <c r="U116" s="38"/>
    </row>
    <row r="117" spans="1:50" s="49" customFormat="1" ht="18.75">
      <c r="A117" s="32"/>
      <c r="B117" s="130">
        <v>108</v>
      </c>
      <c r="C117" s="40" t="s">
        <v>103</v>
      </c>
      <c r="D117" s="124">
        <v>35121.100952000001</v>
      </c>
      <c r="E117" s="124">
        <v>32565.06567</v>
      </c>
      <c r="F117" s="124">
        <f t="shared" si="34"/>
        <v>2556.0352820000007</v>
      </c>
      <c r="G117" s="124">
        <f t="shared" si="35"/>
        <v>67686.166622000004</v>
      </c>
      <c r="H117" s="124">
        <v>906.26396699999998</v>
      </c>
      <c r="I117" s="124">
        <v>195</v>
      </c>
      <c r="J117" s="124">
        <f t="shared" si="36"/>
        <v>711.26396699999998</v>
      </c>
      <c r="K117" s="124">
        <f t="shared" si="37"/>
        <v>1101.2639669999999</v>
      </c>
      <c r="L117" s="124">
        <v>2668</v>
      </c>
      <c r="M117" s="124">
        <v>1572</v>
      </c>
      <c r="N117" s="124">
        <f t="shared" si="38"/>
        <v>1096</v>
      </c>
      <c r="O117" s="124">
        <v>109</v>
      </c>
      <c r="P117" s="124">
        <v>209</v>
      </c>
      <c r="Q117" s="125">
        <f t="shared" si="39"/>
        <v>-100</v>
      </c>
      <c r="R117" s="48"/>
      <c r="S117" s="38"/>
      <c r="T117" s="38"/>
      <c r="U117" s="38"/>
      <c r="V117" s="32"/>
      <c r="W117" s="32"/>
      <c r="X117" s="32"/>
      <c r="Y117" s="32"/>
      <c r="Z117" s="32"/>
      <c r="AA117" s="32"/>
      <c r="AB117" s="32"/>
      <c r="AC117" s="32"/>
      <c r="AD117" s="32"/>
      <c r="AE117" s="32"/>
      <c r="AF117" s="32"/>
      <c r="AG117" s="32"/>
      <c r="AH117" s="32"/>
      <c r="AI117" s="32"/>
      <c r="AJ117" s="32"/>
      <c r="AK117" s="32"/>
      <c r="AL117" s="32"/>
      <c r="AM117" s="32"/>
      <c r="AN117" s="32"/>
      <c r="AO117" s="32"/>
      <c r="AP117" s="32"/>
      <c r="AQ117" s="32"/>
      <c r="AR117" s="32"/>
      <c r="AS117" s="32"/>
      <c r="AT117" s="32"/>
      <c r="AU117" s="32"/>
      <c r="AV117" s="32"/>
      <c r="AW117" s="32"/>
      <c r="AX117" s="32"/>
    </row>
    <row r="118" spans="1:50" s="49" customFormat="1" ht="18.75">
      <c r="A118" s="32"/>
      <c r="B118" s="129">
        <v>109</v>
      </c>
      <c r="C118" s="149" t="s">
        <v>355</v>
      </c>
      <c r="D118" s="147">
        <v>12452</v>
      </c>
      <c r="E118" s="147">
        <v>5780</v>
      </c>
      <c r="F118" s="147">
        <f t="shared" si="34"/>
        <v>6672</v>
      </c>
      <c r="G118" s="147">
        <f t="shared" si="35"/>
        <v>18232</v>
      </c>
      <c r="H118" s="147">
        <v>12452</v>
      </c>
      <c r="I118" s="147">
        <v>5780</v>
      </c>
      <c r="J118" s="147">
        <f t="shared" si="36"/>
        <v>6672</v>
      </c>
      <c r="K118" s="147">
        <f t="shared" si="37"/>
        <v>18232</v>
      </c>
      <c r="L118" s="147">
        <v>19689</v>
      </c>
      <c r="M118" s="147">
        <v>429</v>
      </c>
      <c r="N118" s="147" t="s">
        <v>49</v>
      </c>
      <c r="O118" s="147">
        <v>2641</v>
      </c>
      <c r="P118" s="147">
        <v>0</v>
      </c>
      <c r="Q118" s="148">
        <f t="shared" si="39"/>
        <v>2641</v>
      </c>
      <c r="R118" s="48"/>
      <c r="S118" s="38"/>
      <c r="T118" s="38"/>
      <c r="U118" s="38"/>
      <c r="V118" s="32"/>
      <c r="W118" s="32"/>
      <c r="X118" s="32"/>
      <c r="Y118" s="32"/>
      <c r="Z118" s="32"/>
      <c r="AA118" s="32"/>
      <c r="AB118" s="32"/>
      <c r="AC118" s="32"/>
      <c r="AD118" s="32"/>
      <c r="AE118" s="32"/>
      <c r="AF118" s="32"/>
      <c r="AG118" s="32"/>
      <c r="AH118" s="32"/>
      <c r="AI118" s="32"/>
      <c r="AJ118" s="32"/>
      <c r="AK118" s="32"/>
      <c r="AL118" s="32"/>
      <c r="AM118" s="32"/>
      <c r="AN118" s="32"/>
      <c r="AO118" s="32"/>
      <c r="AP118" s="32"/>
      <c r="AQ118" s="32"/>
      <c r="AR118" s="32"/>
      <c r="AS118" s="32"/>
      <c r="AT118" s="32"/>
      <c r="AU118" s="32"/>
      <c r="AV118" s="32"/>
      <c r="AW118" s="32"/>
      <c r="AX118" s="32"/>
    </row>
    <row r="119" spans="1:50" s="49" customFormat="1" ht="18.75">
      <c r="A119" s="32"/>
      <c r="B119" s="130">
        <v>110</v>
      </c>
      <c r="C119" s="40" t="s">
        <v>197</v>
      </c>
      <c r="D119" s="124">
        <v>9252.9091210000006</v>
      </c>
      <c r="E119" s="124">
        <v>4218.9664190000003</v>
      </c>
      <c r="F119" s="124">
        <f t="shared" si="34"/>
        <v>5033.9427020000003</v>
      </c>
      <c r="G119" s="124">
        <f t="shared" si="35"/>
        <v>13471.875540000001</v>
      </c>
      <c r="H119" s="124">
        <v>161.26077000000001</v>
      </c>
      <c r="I119" s="124">
        <v>88.730081999999996</v>
      </c>
      <c r="J119" s="124">
        <f t="shared" si="36"/>
        <v>72.530688000000012</v>
      </c>
      <c r="K119" s="124">
        <f t="shared" si="37"/>
        <v>249.99085200000002</v>
      </c>
      <c r="L119" s="124">
        <v>5463.3474450000003</v>
      </c>
      <c r="M119" s="124">
        <v>253.16617500000001</v>
      </c>
      <c r="N119" s="124">
        <f>L119-M119</f>
        <v>5210.18127</v>
      </c>
      <c r="O119" s="124">
        <v>0</v>
      </c>
      <c r="P119" s="124">
        <v>0</v>
      </c>
      <c r="Q119" s="125">
        <f t="shared" si="39"/>
        <v>0</v>
      </c>
      <c r="R119" s="48"/>
      <c r="S119" s="38"/>
      <c r="T119" s="38"/>
      <c r="U119" s="38"/>
      <c r="V119" s="32"/>
      <c r="W119" s="32"/>
      <c r="X119" s="32"/>
      <c r="Y119" s="32"/>
      <c r="Z119" s="32"/>
      <c r="AA119" s="32"/>
      <c r="AB119" s="32"/>
      <c r="AC119" s="32"/>
      <c r="AD119" s="32"/>
      <c r="AE119" s="32"/>
      <c r="AF119" s="32"/>
      <c r="AG119" s="32"/>
      <c r="AH119" s="32"/>
      <c r="AI119" s="32"/>
      <c r="AJ119" s="32"/>
      <c r="AK119" s="32"/>
      <c r="AL119" s="32"/>
      <c r="AM119" s="32"/>
      <c r="AN119" s="32"/>
      <c r="AO119" s="32"/>
      <c r="AP119" s="32"/>
      <c r="AQ119" s="32"/>
      <c r="AR119" s="32"/>
      <c r="AS119" s="32"/>
      <c r="AT119" s="32"/>
      <c r="AU119" s="32"/>
      <c r="AV119" s="32"/>
      <c r="AW119" s="32"/>
      <c r="AX119" s="32"/>
    </row>
    <row r="120" spans="1:50" s="49" customFormat="1" ht="18.75">
      <c r="A120" s="32"/>
      <c r="B120" s="129">
        <v>111</v>
      </c>
      <c r="C120" s="149" t="s">
        <v>353</v>
      </c>
      <c r="D120" s="147">
        <v>7282.1469239999997</v>
      </c>
      <c r="E120" s="147">
        <v>0</v>
      </c>
      <c r="F120" s="147">
        <f t="shared" si="34"/>
        <v>7282.1469239999997</v>
      </c>
      <c r="G120" s="147">
        <f t="shared" si="35"/>
        <v>7282.1469239999997</v>
      </c>
      <c r="H120" s="147">
        <v>1112.3029799999999</v>
      </c>
      <c r="I120" s="147">
        <v>0</v>
      </c>
      <c r="J120" s="147">
        <f t="shared" si="36"/>
        <v>1112.3029799999999</v>
      </c>
      <c r="K120" s="147">
        <f t="shared" si="37"/>
        <v>1112.3029799999999</v>
      </c>
      <c r="L120" s="147">
        <v>4660</v>
      </c>
      <c r="M120" s="147">
        <v>10</v>
      </c>
      <c r="N120" s="147">
        <f>L120-M120</f>
        <v>4650</v>
      </c>
      <c r="O120" s="147">
        <v>200</v>
      </c>
      <c r="P120" s="147">
        <v>10</v>
      </c>
      <c r="Q120" s="148">
        <f t="shared" si="39"/>
        <v>190</v>
      </c>
      <c r="R120" s="48"/>
      <c r="S120" s="38"/>
      <c r="T120" s="38"/>
      <c r="U120" s="38"/>
      <c r="V120" s="32"/>
      <c r="W120" s="32"/>
      <c r="X120" s="32"/>
      <c r="Y120" s="32"/>
      <c r="Z120" s="32"/>
      <c r="AA120" s="32"/>
      <c r="AB120" s="32"/>
      <c r="AC120" s="32"/>
      <c r="AD120" s="32"/>
      <c r="AE120" s="32"/>
      <c r="AF120" s="32"/>
      <c r="AG120" s="32"/>
      <c r="AH120" s="32"/>
      <c r="AI120" s="32"/>
      <c r="AJ120" s="32"/>
      <c r="AK120" s="32"/>
      <c r="AL120" s="32"/>
      <c r="AM120" s="32"/>
      <c r="AN120" s="32"/>
      <c r="AO120" s="32"/>
      <c r="AP120" s="32"/>
      <c r="AQ120" s="32"/>
      <c r="AR120" s="32"/>
      <c r="AS120" s="32"/>
      <c r="AT120" s="32"/>
      <c r="AU120" s="32"/>
      <c r="AV120" s="32"/>
      <c r="AW120" s="32"/>
      <c r="AX120" s="32"/>
    </row>
    <row r="121" spans="1:50" s="49" customFormat="1" ht="18.75">
      <c r="A121" s="32"/>
      <c r="B121" s="130">
        <v>112</v>
      </c>
      <c r="C121" s="40" t="s">
        <v>201</v>
      </c>
      <c r="D121" s="124">
        <v>6791.4386729999997</v>
      </c>
      <c r="E121" s="124">
        <v>6043.2065329999996</v>
      </c>
      <c r="F121" s="124">
        <f t="shared" si="34"/>
        <v>748.23214000000007</v>
      </c>
      <c r="G121" s="124">
        <f t="shared" si="35"/>
        <v>12834.645205999999</v>
      </c>
      <c r="H121" s="124">
        <v>274.80993899999999</v>
      </c>
      <c r="I121" s="124">
        <v>704.91962699999999</v>
      </c>
      <c r="J121" s="124">
        <f t="shared" si="36"/>
        <v>-430.10968800000001</v>
      </c>
      <c r="K121" s="124">
        <f t="shared" si="37"/>
        <v>979.72956599999998</v>
      </c>
      <c r="L121" s="124">
        <v>4865</v>
      </c>
      <c r="M121" s="124">
        <v>543</v>
      </c>
      <c r="N121" s="124">
        <f>L121-M121</f>
        <v>4322</v>
      </c>
      <c r="O121" s="124">
        <v>0</v>
      </c>
      <c r="P121" s="124">
        <v>0</v>
      </c>
      <c r="Q121" s="125">
        <f t="shared" si="39"/>
        <v>0</v>
      </c>
      <c r="R121" s="48"/>
      <c r="S121" s="38"/>
      <c r="T121" s="38"/>
      <c r="U121" s="38"/>
      <c r="V121" s="32"/>
      <c r="W121" s="32"/>
      <c r="X121" s="32"/>
      <c r="Y121" s="32"/>
      <c r="Z121" s="32"/>
      <c r="AA121" s="32"/>
      <c r="AB121" s="32"/>
      <c r="AC121" s="32"/>
      <c r="AD121" s="32"/>
      <c r="AE121" s="32"/>
      <c r="AF121" s="32"/>
      <c r="AG121" s="32"/>
      <c r="AH121" s="32"/>
      <c r="AI121" s="32"/>
      <c r="AJ121" s="32"/>
      <c r="AK121" s="32"/>
      <c r="AL121" s="32"/>
      <c r="AM121" s="32"/>
      <c r="AN121" s="32"/>
      <c r="AO121" s="32"/>
      <c r="AP121" s="32"/>
      <c r="AQ121" s="32"/>
      <c r="AR121" s="32"/>
      <c r="AS121" s="32"/>
      <c r="AT121" s="32"/>
      <c r="AU121" s="32"/>
      <c r="AV121" s="32"/>
      <c r="AW121" s="32"/>
      <c r="AX121" s="32"/>
    </row>
    <row r="122" spans="1:50" s="49" customFormat="1" ht="18.75">
      <c r="A122" s="32"/>
      <c r="B122" s="129">
        <v>113</v>
      </c>
      <c r="C122" s="149" t="s">
        <v>335</v>
      </c>
      <c r="D122" s="147">
        <v>6250.0143099999996</v>
      </c>
      <c r="E122" s="147">
        <v>2609.5309999999999</v>
      </c>
      <c r="F122" s="147">
        <f t="shared" si="34"/>
        <v>3640.4833099999996</v>
      </c>
      <c r="G122" s="147">
        <f t="shared" si="35"/>
        <v>8859.5453099999995</v>
      </c>
      <c r="H122" s="147">
        <v>174.44366199999999</v>
      </c>
      <c r="I122" s="147">
        <v>1235.5878210000001</v>
      </c>
      <c r="J122" s="147">
        <f t="shared" si="36"/>
        <v>-1061.1441590000002</v>
      </c>
      <c r="K122" s="147">
        <f t="shared" si="37"/>
        <v>1410.031483</v>
      </c>
      <c r="L122" s="147">
        <v>5604.9688800000004</v>
      </c>
      <c r="M122" s="147">
        <v>0</v>
      </c>
      <c r="N122" s="147">
        <f>L122-M122</f>
        <v>5604.9688800000004</v>
      </c>
      <c r="O122" s="147">
        <v>168.11850000000001</v>
      </c>
      <c r="P122" s="147">
        <v>0</v>
      </c>
      <c r="Q122" s="148">
        <f t="shared" si="39"/>
        <v>168.11850000000001</v>
      </c>
      <c r="R122" s="48"/>
      <c r="S122" s="38"/>
      <c r="T122" s="38"/>
      <c r="U122" s="38"/>
      <c r="V122" s="32"/>
      <c r="W122" s="32"/>
      <c r="X122" s="32"/>
      <c r="Y122" s="32"/>
      <c r="Z122" s="32"/>
      <c r="AA122" s="32"/>
      <c r="AB122" s="32"/>
      <c r="AC122" s="32"/>
      <c r="AD122" s="32"/>
      <c r="AE122" s="32"/>
      <c r="AF122" s="32"/>
      <c r="AG122" s="32"/>
      <c r="AH122" s="32"/>
      <c r="AI122" s="32"/>
      <c r="AJ122" s="32"/>
      <c r="AK122" s="32"/>
      <c r="AL122" s="32"/>
      <c r="AM122" s="32"/>
      <c r="AN122" s="32"/>
      <c r="AO122" s="32"/>
      <c r="AP122" s="32"/>
      <c r="AQ122" s="32"/>
      <c r="AR122" s="32"/>
      <c r="AS122" s="32"/>
      <c r="AT122" s="32"/>
      <c r="AU122" s="32"/>
      <c r="AV122" s="32"/>
      <c r="AW122" s="32"/>
      <c r="AX122" s="32"/>
    </row>
    <row r="123" spans="1:50" s="49" customFormat="1" ht="18.75">
      <c r="A123" s="32"/>
      <c r="B123" s="130">
        <v>114</v>
      </c>
      <c r="C123" s="40" t="s">
        <v>358</v>
      </c>
      <c r="D123" s="124">
        <v>2352.5309240000001</v>
      </c>
      <c r="E123" s="124">
        <v>1400.361148</v>
      </c>
      <c r="F123" s="124">
        <f t="shared" si="34"/>
        <v>952.16977600000018</v>
      </c>
      <c r="G123" s="124">
        <f t="shared" si="35"/>
        <v>3752.8920720000001</v>
      </c>
      <c r="H123" s="124">
        <v>465.50180699999999</v>
      </c>
      <c r="I123" s="124">
        <v>1400.361148</v>
      </c>
      <c r="J123" s="124">
        <f t="shared" si="36"/>
        <v>-934.85934099999997</v>
      </c>
      <c r="K123" s="124">
        <f t="shared" si="37"/>
        <v>1865.8629550000001</v>
      </c>
      <c r="L123" s="124">
        <v>17048</v>
      </c>
      <c r="M123" s="124">
        <v>526</v>
      </c>
      <c r="N123" s="124">
        <f>L123-M123</f>
        <v>16522</v>
      </c>
      <c r="O123" s="124">
        <v>0</v>
      </c>
      <c r="P123" s="124">
        <v>402</v>
      </c>
      <c r="Q123" s="125">
        <f t="shared" si="39"/>
        <v>-402</v>
      </c>
      <c r="R123" s="48"/>
      <c r="S123" s="38"/>
      <c r="T123" s="38"/>
      <c r="U123" s="38"/>
      <c r="V123" s="32"/>
      <c r="W123" s="32"/>
      <c r="X123" s="32"/>
      <c r="Y123" s="32"/>
      <c r="Z123" s="32"/>
      <c r="AA123" s="32"/>
      <c r="AB123" s="32"/>
      <c r="AC123" s="32"/>
      <c r="AD123" s="32"/>
      <c r="AE123" s="32"/>
      <c r="AF123" s="32"/>
      <c r="AG123" s="32"/>
      <c r="AH123" s="32"/>
      <c r="AI123" s="32"/>
      <c r="AJ123" s="32"/>
      <c r="AK123" s="32"/>
      <c r="AL123" s="32"/>
      <c r="AM123" s="32"/>
      <c r="AN123" s="32"/>
      <c r="AO123" s="32"/>
      <c r="AP123" s="32"/>
      <c r="AQ123" s="32"/>
      <c r="AR123" s="32"/>
      <c r="AS123" s="32"/>
      <c r="AT123" s="32"/>
      <c r="AU123" s="32"/>
      <c r="AV123" s="32"/>
      <c r="AW123" s="32"/>
      <c r="AX123" s="32"/>
    </row>
    <row r="124" spans="1:50" s="41" customFormat="1" ht="18.75">
      <c r="A124" s="32"/>
      <c r="B124" s="345" t="s">
        <v>280</v>
      </c>
      <c r="C124" s="346"/>
      <c r="D124" s="126">
        <f>SUM(D60:D123)</f>
        <v>15719527.715167001</v>
      </c>
      <c r="E124" s="126">
        <f t="shared" ref="E124:Q124" si="40">SUM(E60:E123)</f>
        <v>12692076.405249003</v>
      </c>
      <c r="F124" s="126">
        <f t="shared" si="40"/>
        <v>3027451.3099179994</v>
      </c>
      <c r="G124" s="126">
        <f t="shared" si="40"/>
        <v>28411604.120416004</v>
      </c>
      <c r="H124" s="126">
        <f t="shared" si="40"/>
        <v>440774.764402</v>
      </c>
      <c r="I124" s="126">
        <f t="shared" si="40"/>
        <v>570023.03099600004</v>
      </c>
      <c r="J124" s="126">
        <f t="shared" si="40"/>
        <v>-129248.26659399996</v>
      </c>
      <c r="K124" s="126">
        <f t="shared" si="40"/>
        <v>1010797.7953980003</v>
      </c>
      <c r="L124" s="126">
        <f t="shared" si="40"/>
        <v>6091410.5065850001</v>
      </c>
      <c r="M124" s="126">
        <f t="shared" si="40"/>
        <v>3270556.7703010007</v>
      </c>
      <c r="N124" s="126">
        <f t="shared" si="40"/>
        <v>2801593.7362839999</v>
      </c>
      <c r="O124" s="126">
        <f t="shared" si="40"/>
        <v>75324.713120999993</v>
      </c>
      <c r="P124" s="126">
        <f t="shared" si="40"/>
        <v>290879.00650999998</v>
      </c>
      <c r="Q124" s="126">
        <f t="shared" si="40"/>
        <v>-215554.29338899994</v>
      </c>
      <c r="R124" s="47"/>
      <c r="S124" s="32"/>
      <c r="T124" s="32"/>
      <c r="U124" s="32"/>
      <c r="V124" s="32"/>
      <c r="W124" s="32"/>
      <c r="X124" s="32"/>
      <c r="Y124" s="32"/>
      <c r="Z124" s="32"/>
      <c r="AA124" s="32"/>
      <c r="AB124" s="32"/>
      <c r="AC124" s="32"/>
      <c r="AD124" s="32"/>
      <c r="AE124" s="32"/>
      <c r="AF124" s="32"/>
      <c r="AG124" s="32"/>
      <c r="AH124" s="32"/>
      <c r="AI124" s="32"/>
      <c r="AJ124" s="32"/>
      <c r="AK124" s="32"/>
      <c r="AL124" s="32"/>
      <c r="AM124" s="32"/>
      <c r="AN124" s="32"/>
      <c r="AO124" s="32"/>
      <c r="AP124" s="32"/>
      <c r="AQ124" s="32"/>
      <c r="AR124" s="32"/>
      <c r="AS124" s="32"/>
      <c r="AT124" s="32"/>
      <c r="AU124" s="32"/>
      <c r="AV124" s="32"/>
      <c r="AW124" s="32"/>
      <c r="AX124" s="32"/>
    </row>
    <row r="125" spans="1:50" s="32" customFormat="1" ht="18.75">
      <c r="B125" s="130">
        <v>115</v>
      </c>
      <c r="C125" s="40" t="s">
        <v>184</v>
      </c>
      <c r="D125" s="124">
        <v>594319.34122199996</v>
      </c>
      <c r="E125" s="124">
        <v>506534.292556</v>
      </c>
      <c r="F125" s="124">
        <f>D125-E125</f>
        <v>87785.048665999959</v>
      </c>
      <c r="G125" s="124">
        <f>E125+D125</f>
        <v>1100853.633778</v>
      </c>
      <c r="H125" s="124">
        <v>20868.441188000001</v>
      </c>
      <c r="I125" s="124">
        <v>29807.895141000001</v>
      </c>
      <c r="J125" s="124">
        <f>H125-I125</f>
        <v>-8939.4539530000002</v>
      </c>
      <c r="K125" s="124">
        <f>I125+H125</f>
        <v>50676.336328999998</v>
      </c>
      <c r="L125" s="124">
        <v>254826</v>
      </c>
      <c r="M125" s="124">
        <v>50120</v>
      </c>
      <c r="N125" s="124">
        <f>L125-M125</f>
        <v>204706</v>
      </c>
      <c r="O125" s="124">
        <v>0</v>
      </c>
      <c r="P125" s="124">
        <v>0</v>
      </c>
      <c r="Q125" s="125">
        <f>O125-P125</f>
        <v>0</v>
      </c>
      <c r="R125" s="48"/>
      <c r="S125" s="38"/>
      <c r="T125" s="38"/>
      <c r="U125" s="38"/>
    </row>
    <row r="126" spans="1:50" s="49" customFormat="1" ht="18.75">
      <c r="A126" s="32"/>
      <c r="B126" s="129">
        <v>116</v>
      </c>
      <c r="C126" s="43" t="s">
        <v>294</v>
      </c>
      <c r="D126" s="122">
        <v>426968.55638600001</v>
      </c>
      <c r="E126" s="122">
        <v>26033.197365</v>
      </c>
      <c r="F126" s="122">
        <f>D126-E126</f>
        <v>400935.35902099998</v>
      </c>
      <c r="G126" s="122">
        <f>E126+D126</f>
        <v>453001.75375100004</v>
      </c>
      <c r="H126" s="122">
        <v>11554.320250000001</v>
      </c>
      <c r="I126" s="122">
        <v>2290.6046059999999</v>
      </c>
      <c r="J126" s="122">
        <f>H126-I126</f>
        <v>9263.7156439999999</v>
      </c>
      <c r="K126" s="122">
        <f>I126+H126</f>
        <v>13844.924856000001</v>
      </c>
      <c r="L126" s="122">
        <v>540139</v>
      </c>
      <c r="M126" s="122">
        <v>77008</v>
      </c>
      <c r="N126" s="122">
        <f>L126-M126</f>
        <v>463131</v>
      </c>
      <c r="O126" s="122">
        <v>0</v>
      </c>
      <c r="P126" s="122">
        <v>23397</v>
      </c>
      <c r="Q126" s="123">
        <f>O126-P126</f>
        <v>-23397</v>
      </c>
      <c r="R126" s="48"/>
      <c r="S126" s="38"/>
      <c r="T126" s="38"/>
      <c r="U126" s="38"/>
      <c r="V126" s="32"/>
      <c r="W126" s="32"/>
      <c r="X126" s="32"/>
      <c r="Y126" s="32"/>
      <c r="Z126" s="32"/>
      <c r="AA126" s="32"/>
      <c r="AB126" s="32"/>
      <c r="AC126" s="32"/>
      <c r="AD126" s="32"/>
      <c r="AE126" s="32"/>
      <c r="AF126" s="32"/>
      <c r="AG126" s="32"/>
      <c r="AH126" s="32"/>
      <c r="AI126" s="32"/>
      <c r="AJ126" s="32"/>
      <c r="AK126" s="32"/>
      <c r="AL126" s="32"/>
      <c r="AM126" s="32"/>
      <c r="AN126" s="32"/>
      <c r="AO126" s="32"/>
      <c r="AP126" s="32"/>
      <c r="AQ126" s="32"/>
      <c r="AR126" s="32"/>
      <c r="AS126" s="32"/>
      <c r="AT126" s="32"/>
      <c r="AU126" s="32"/>
      <c r="AV126" s="32"/>
      <c r="AW126" s="32"/>
      <c r="AX126" s="32"/>
    </row>
    <row r="127" spans="1:50" s="32" customFormat="1" ht="18.75">
      <c r="B127" s="130">
        <v>117</v>
      </c>
      <c r="C127" s="88" t="s">
        <v>203</v>
      </c>
      <c r="D127" s="124">
        <v>403236.13421400002</v>
      </c>
      <c r="E127" s="124">
        <v>116117.38566299999</v>
      </c>
      <c r="F127" s="124">
        <f>D127-E127</f>
        <v>287118.74855100003</v>
      </c>
      <c r="G127" s="124">
        <f>E127+D127</f>
        <v>519353.51987700001</v>
      </c>
      <c r="H127" s="124">
        <v>26637.392425999999</v>
      </c>
      <c r="I127" s="124">
        <v>31160.476655999999</v>
      </c>
      <c r="J127" s="124">
        <f>H127-I127</f>
        <v>-4523.0842300000004</v>
      </c>
      <c r="K127" s="124">
        <f>I127+H127</f>
        <v>57797.869081999997</v>
      </c>
      <c r="L127" s="124">
        <v>262711</v>
      </c>
      <c r="M127" s="124">
        <v>22400</v>
      </c>
      <c r="N127" s="124">
        <f>L127-M127</f>
        <v>240311</v>
      </c>
      <c r="O127" s="124">
        <v>2490</v>
      </c>
      <c r="P127" s="124">
        <v>5115</v>
      </c>
      <c r="Q127" s="125">
        <f>O127-P127</f>
        <v>-2625</v>
      </c>
      <c r="R127" s="48"/>
      <c r="S127" s="38"/>
      <c r="T127" s="38"/>
      <c r="U127" s="38"/>
    </row>
    <row r="128" spans="1:50" s="32" customFormat="1" ht="18.75">
      <c r="B128" s="129">
        <v>118</v>
      </c>
      <c r="C128" s="43" t="s">
        <v>191</v>
      </c>
      <c r="D128" s="122">
        <v>358259.686736</v>
      </c>
      <c r="E128" s="122">
        <v>117993.26244999999</v>
      </c>
      <c r="F128" s="122">
        <f>D128-E128</f>
        <v>240266.42428600002</v>
      </c>
      <c r="G128" s="122">
        <f>E128+D128</f>
        <v>476252.94918599998</v>
      </c>
      <c r="H128" s="122">
        <v>10817.616026</v>
      </c>
      <c r="I128" s="122">
        <v>21496.993431999999</v>
      </c>
      <c r="J128" s="122">
        <f>H128-I128</f>
        <v>-10679.377406</v>
      </c>
      <c r="K128" s="122">
        <f>I128+H128</f>
        <v>32314.609457999999</v>
      </c>
      <c r="L128" s="122">
        <v>272507</v>
      </c>
      <c r="M128" s="122">
        <v>29616</v>
      </c>
      <c r="N128" s="122">
        <f>L128-M128</f>
        <v>242891</v>
      </c>
      <c r="O128" s="122">
        <v>0</v>
      </c>
      <c r="P128" s="122">
        <v>4433</v>
      </c>
      <c r="Q128" s="123">
        <f>O128-P128</f>
        <v>-4433</v>
      </c>
      <c r="R128" s="48"/>
      <c r="S128" s="38"/>
      <c r="T128" s="38"/>
      <c r="U128" s="38"/>
    </row>
    <row r="129" spans="1:50" s="32" customFormat="1" ht="18.75">
      <c r="B129" s="131">
        <v>119</v>
      </c>
      <c r="C129" s="88" t="s">
        <v>336</v>
      </c>
      <c r="D129" s="124">
        <v>88491.390734999994</v>
      </c>
      <c r="E129" s="124">
        <v>7544.2709480000003</v>
      </c>
      <c r="F129" s="124">
        <f>D129-E129</f>
        <v>80947.119786999989</v>
      </c>
      <c r="G129" s="124">
        <f>E129+D129</f>
        <v>96035.661682999998</v>
      </c>
      <c r="H129" s="124">
        <v>6207.1749149999996</v>
      </c>
      <c r="I129" s="124">
        <v>4078.5038939999999</v>
      </c>
      <c r="J129" s="124">
        <f>H129-I129</f>
        <v>2128.6710209999997</v>
      </c>
      <c r="K129" s="124">
        <f>I129+H129</f>
        <v>10285.678808999999</v>
      </c>
      <c r="L129" s="124">
        <v>701119</v>
      </c>
      <c r="M129" s="124">
        <v>45181</v>
      </c>
      <c r="N129" s="124">
        <f>L129-M129</f>
        <v>655938</v>
      </c>
      <c r="O129" s="124">
        <v>0</v>
      </c>
      <c r="P129" s="124">
        <v>7353</v>
      </c>
      <c r="Q129" s="125">
        <f>O129-P129</f>
        <v>-7353</v>
      </c>
      <c r="R129" s="48"/>
      <c r="S129" s="38"/>
      <c r="T129" s="38"/>
      <c r="U129" s="38"/>
    </row>
    <row r="130" spans="1:50" s="41" customFormat="1" ht="18.75">
      <c r="A130" s="32"/>
      <c r="B130" s="368" t="s">
        <v>260</v>
      </c>
      <c r="C130" s="369"/>
      <c r="D130" s="126">
        <f>SUM(D125:D129)</f>
        <v>1871275.1092929998</v>
      </c>
      <c r="E130" s="126">
        <f t="shared" ref="E130:Q130" si="41">SUM(E125:E129)</f>
        <v>774222.40898200008</v>
      </c>
      <c r="F130" s="126">
        <f t="shared" si="41"/>
        <v>1097052.7003109998</v>
      </c>
      <c r="G130" s="126">
        <f t="shared" si="41"/>
        <v>2645497.5182750002</v>
      </c>
      <c r="H130" s="126">
        <f t="shared" si="41"/>
        <v>76084.944804999992</v>
      </c>
      <c r="I130" s="126">
        <f t="shared" si="41"/>
        <v>88834.47372899999</v>
      </c>
      <c r="J130" s="126">
        <f t="shared" si="41"/>
        <v>-12749.528924</v>
      </c>
      <c r="K130" s="126">
        <f t="shared" si="41"/>
        <v>164919.418534</v>
      </c>
      <c r="L130" s="126">
        <f t="shared" si="41"/>
        <v>2031302</v>
      </c>
      <c r="M130" s="126">
        <f t="shared" si="41"/>
        <v>224325</v>
      </c>
      <c r="N130" s="126">
        <f t="shared" si="41"/>
        <v>1806977</v>
      </c>
      <c r="O130" s="126">
        <f t="shared" si="41"/>
        <v>2490</v>
      </c>
      <c r="P130" s="126">
        <f t="shared" si="41"/>
        <v>40298</v>
      </c>
      <c r="Q130" s="126">
        <f t="shared" si="41"/>
        <v>-37808</v>
      </c>
      <c r="R130" s="47"/>
      <c r="S130" s="32"/>
      <c r="T130" s="32"/>
      <c r="U130" s="32"/>
      <c r="V130" s="32"/>
      <c r="W130" s="32"/>
      <c r="X130" s="32"/>
      <c r="Y130" s="32"/>
      <c r="Z130" s="32"/>
      <c r="AA130" s="32"/>
      <c r="AB130" s="32"/>
      <c r="AC130" s="32"/>
      <c r="AD130" s="32"/>
      <c r="AE130" s="32"/>
      <c r="AF130" s="32"/>
      <c r="AG130" s="32"/>
      <c r="AH130" s="32"/>
      <c r="AI130" s="32"/>
      <c r="AJ130" s="32"/>
      <c r="AK130" s="32"/>
      <c r="AL130" s="32"/>
      <c r="AM130" s="32"/>
      <c r="AN130" s="32"/>
      <c r="AO130" s="32"/>
      <c r="AP130" s="32"/>
      <c r="AQ130" s="32"/>
      <c r="AR130" s="32"/>
      <c r="AS130" s="32"/>
      <c r="AT130" s="32"/>
      <c r="AU130" s="32"/>
      <c r="AV130" s="32"/>
      <c r="AW130" s="32"/>
      <c r="AX130" s="32"/>
    </row>
    <row r="131" spans="1:50" s="41" customFormat="1" ht="19.5" thickBot="1">
      <c r="A131" s="32"/>
      <c r="B131" s="360" t="s">
        <v>281</v>
      </c>
      <c r="C131" s="361"/>
      <c r="D131" s="128">
        <f t="shared" ref="D131:Q131" si="42">D130+D124+D59+D57+D47+D36</f>
        <v>30188277.898008004</v>
      </c>
      <c r="E131" s="128">
        <f t="shared" si="42"/>
        <v>25042749.796016004</v>
      </c>
      <c r="F131" s="128">
        <f t="shared" si="42"/>
        <v>5145528.101991999</v>
      </c>
      <c r="G131" s="128">
        <f t="shared" si="42"/>
        <v>55231027.694023997</v>
      </c>
      <c r="H131" s="128">
        <f t="shared" si="42"/>
        <v>917242.49657899991</v>
      </c>
      <c r="I131" s="128">
        <f t="shared" si="42"/>
        <v>1061282.4725629999</v>
      </c>
      <c r="J131" s="128">
        <f t="shared" si="42"/>
        <v>-144039.97598399996</v>
      </c>
      <c r="K131" s="128">
        <f t="shared" si="42"/>
        <v>1978524.9691420002</v>
      </c>
      <c r="L131" s="128">
        <f t="shared" si="42"/>
        <v>39421845.476356991</v>
      </c>
      <c r="M131" s="128">
        <f t="shared" si="42"/>
        <v>29833166.341969002</v>
      </c>
      <c r="N131" s="128">
        <f t="shared" si="42"/>
        <v>9569419.1343879998</v>
      </c>
      <c r="O131" s="128">
        <f t="shared" si="42"/>
        <v>1020377.696153</v>
      </c>
      <c r="P131" s="128">
        <f t="shared" si="42"/>
        <v>3494402.9678049996</v>
      </c>
      <c r="Q131" s="128">
        <f t="shared" si="42"/>
        <v>-2474025.271652</v>
      </c>
      <c r="R131" s="47"/>
      <c r="S131" s="32"/>
      <c r="T131" s="32"/>
      <c r="U131" s="32"/>
      <c r="V131" s="32"/>
      <c r="W131" s="32"/>
      <c r="X131" s="32"/>
      <c r="Y131" s="32"/>
      <c r="Z131" s="32"/>
      <c r="AA131" s="32"/>
      <c r="AB131" s="32"/>
      <c r="AC131" s="32"/>
      <c r="AD131" s="32"/>
      <c r="AE131" s="32"/>
      <c r="AF131" s="32"/>
      <c r="AG131" s="32"/>
      <c r="AH131" s="32"/>
      <c r="AI131" s="32"/>
      <c r="AJ131" s="32"/>
      <c r="AK131" s="32"/>
      <c r="AL131" s="32"/>
      <c r="AM131" s="32"/>
      <c r="AN131" s="32"/>
      <c r="AO131" s="32"/>
      <c r="AP131" s="32"/>
      <c r="AQ131" s="32"/>
      <c r="AR131" s="32"/>
      <c r="AS131" s="32"/>
      <c r="AT131" s="32"/>
      <c r="AU131" s="32"/>
      <c r="AV131" s="32"/>
      <c r="AW131" s="32"/>
      <c r="AX131" s="32"/>
    </row>
    <row r="132" spans="1:50">
      <c r="C132" s="45" t="s">
        <v>492</v>
      </c>
      <c r="D132" s="46"/>
      <c r="E132" s="46"/>
      <c r="F132" s="46"/>
      <c r="G132" s="46"/>
      <c r="H132" s="46"/>
      <c r="I132" s="46"/>
      <c r="J132" s="46"/>
      <c r="K132" s="46"/>
      <c r="L132" s="46"/>
      <c r="M132" s="46"/>
    </row>
  </sheetData>
  <sortState ref="B126:Q130">
    <sortCondition descending="1" ref="D126:D130"/>
  </sortState>
  <mergeCells count="16">
    <mergeCell ref="B131:C131"/>
    <mergeCell ref="B36:C36"/>
    <mergeCell ref="B47:C47"/>
    <mergeCell ref="B57:C57"/>
    <mergeCell ref="B59:C59"/>
    <mergeCell ref="B130:C130"/>
    <mergeCell ref="B2:Q2"/>
    <mergeCell ref="B124:C124"/>
    <mergeCell ref="B3:B5"/>
    <mergeCell ref="C3:C5"/>
    <mergeCell ref="D3:K3"/>
    <mergeCell ref="L3:Q3"/>
    <mergeCell ref="D4:G4"/>
    <mergeCell ref="H4:K4"/>
    <mergeCell ref="L4:N4"/>
    <mergeCell ref="O4:Q4"/>
  </mergeCells>
  <printOptions horizontalCentered="1"/>
  <pageMargins left="0" right="0" top="0" bottom="0" header="0" footer="0"/>
  <pageSetup paperSize="9" scale="55" orientation="landscape" r:id="rId1"/>
</worksheet>
</file>

<file path=xl/worksheets/sheet4.xml><?xml version="1.0" encoding="utf-8"?>
<worksheet xmlns="http://schemas.openxmlformats.org/spreadsheetml/2006/main" xmlns:r="http://schemas.openxmlformats.org/officeDocument/2006/relationships">
  <dimension ref="A1:AJ143"/>
  <sheetViews>
    <sheetView rightToLeft="1" topLeftCell="A112" zoomScaleNormal="100" workbookViewId="0">
      <selection activeCell="G123" sqref="G123"/>
    </sheetView>
  </sheetViews>
  <sheetFormatPr defaultRowHeight="15"/>
  <cols>
    <col min="1" max="1" width="4.7109375" style="2" customWidth="1"/>
    <col min="2" max="2" width="4" bestFit="1" customWidth="1"/>
    <col min="3" max="3" width="27.28515625" customWidth="1"/>
    <col min="4" max="6" width="9" hidden="1" customWidth="1"/>
    <col min="7" max="7" width="12.42578125" customWidth="1"/>
    <col min="8" max="8" width="12.5703125" customWidth="1"/>
    <col min="9" max="9" width="11.42578125" style="3" customWidth="1"/>
    <col min="10" max="10" width="11.85546875" style="4" bestFit="1" customWidth="1"/>
    <col min="11" max="11" width="11.5703125" style="4" customWidth="1"/>
    <col min="12" max="12" width="9.7109375" customWidth="1"/>
    <col min="13" max="13" width="10.7109375" customWidth="1"/>
    <col min="14" max="14" width="10.140625" customWidth="1"/>
    <col min="15" max="36" width="9" style="2"/>
    <col min="233" max="233" width="4" bestFit="1" customWidth="1"/>
    <col min="234" max="234" width="27.85546875" customWidth="1"/>
    <col min="235" max="237" width="0" hidden="1" customWidth="1"/>
    <col min="238" max="238" width="8.85546875" customWidth="1"/>
    <col min="239" max="239" width="12.42578125" customWidth="1"/>
    <col min="240" max="240" width="7.42578125" customWidth="1"/>
    <col min="241" max="241" width="12.5703125" customWidth="1"/>
    <col min="242" max="243" width="9" customWidth="1"/>
    <col min="244" max="244" width="11.42578125" customWidth="1"/>
    <col min="245" max="245" width="10.7109375" bestFit="1" customWidth="1"/>
    <col min="246" max="246" width="10.140625" customWidth="1"/>
    <col min="247" max="247" width="9.7109375" customWidth="1"/>
    <col min="248" max="248" width="7.85546875" customWidth="1"/>
    <col min="249" max="249" width="10.7109375" customWidth="1"/>
    <col min="250" max="250" width="10.85546875" customWidth="1"/>
    <col min="251" max="251" width="10.140625" customWidth="1"/>
    <col min="252" max="252" width="9.85546875" customWidth="1"/>
    <col min="489" max="489" width="4" bestFit="1" customWidth="1"/>
    <col min="490" max="490" width="27.85546875" customWidth="1"/>
    <col min="491" max="493" width="0" hidden="1" customWidth="1"/>
    <col min="494" max="494" width="8.85546875" customWidth="1"/>
    <col min="495" max="495" width="12.42578125" customWidth="1"/>
    <col min="496" max="496" width="7.42578125" customWidth="1"/>
    <col min="497" max="497" width="12.5703125" customWidth="1"/>
    <col min="498" max="499" width="9" customWidth="1"/>
    <col min="500" max="500" width="11.42578125" customWidth="1"/>
    <col min="501" max="501" width="10.7109375" bestFit="1" customWidth="1"/>
    <col min="502" max="502" width="10.140625" customWidth="1"/>
    <col min="503" max="503" width="9.7109375" customWidth="1"/>
    <col min="504" max="504" width="7.85546875" customWidth="1"/>
    <col min="505" max="505" width="10.7109375" customWidth="1"/>
    <col min="506" max="506" width="10.85546875" customWidth="1"/>
    <col min="507" max="507" width="10.140625" customWidth="1"/>
    <col min="508" max="508" width="9.85546875" customWidth="1"/>
    <col min="745" max="745" width="4" bestFit="1" customWidth="1"/>
    <col min="746" max="746" width="27.85546875" customWidth="1"/>
    <col min="747" max="749" width="0" hidden="1" customWidth="1"/>
    <col min="750" max="750" width="8.85546875" customWidth="1"/>
    <col min="751" max="751" width="12.42578125" customWidth="1"/>
    <col min="752" max="752" width="7.42578125" customWidth="1"/>
    <col min="753" max="753" width="12.5703125" customWidth="1"/>
    <col min="754" max="755" width="9" customWidth="1"/>
    <col min="756" max="756" width="11.42578125" customWidth="1"/>
    <col min="757" max="757" width="10.7109375" bestFit="1" customWidth="1"/>
    <col min="758" max="758" width="10.140625" customWidth="1"/>
    <col min="759" max="759" width="9.7109375" customWidth="1"/>
    <col min="760" max="760" width="7.85546875" customWidth="1"/>
    <col min="761" max="761" width="10.7109375" customWidth="1"/>
    <col min="762" max="762" width="10.85546875" customWidth="1"/>
    <col min="763" max="763" width="10.140625" customWidth="1"/>
    <col min="764" max="764" width="9.85546875" customWidth="1"/>
    <col min="1001" max="1001" width="4" bestFit="1" customWidth="1"/>
    <col min="1002" max="1002" width="27.85546875" customWidth="1"/>
    <col min="1003" max="1005" width="0" hidden="1" customWidth="1"/>
    <col min="1006" max="1006" width="8.85546875" customWidth="1"/>
    <col min="1007" max="1007" width="12.42578125" customWidth="1"/>
    <col min="1008" max="1008" width="7.42578125" customWidth="1"/>
    <col min="1009" max="1009" width="12.5703125" customWidth="1"/>
    <col min="1010" max="1011" width="9" customWidth="1"/>
    <col min="1012" max="1012" width="11.42578125" customWidth="1"/>
    <col min="1013" max="1013" width="10.7109375" bestFit="1" customWidth="1"/>
    <col min="1014" max="1014" width="10.140625" customWidth="1"/>
    <col min="1015" max="1015" width="9.7109375" customWidth="1"/>
    <col min="1016" max="1016" width="7.85546875" customWidth="1"/>
    <col min="1017" max="1017" width="10.7109375" customWidth="1"/>
    <col min="1018" max="1018" width="10.85546875" customWidth="1"/>
    <col min="1019" max="1019" width="10.140625" customWidth="1"/>
    <col min="1020" max="1020" width="9.85546875" customWidth="1"/>
    <col min="1257" max="1257" width="4" bestFit="1" customWidth="1"/>
    <col min="1258" max="1258" width="27.85546875" customWidth="1"/>
    <col min="1259" max="1261" width="0" hidden="1" customWidth="1"/>
    <col min="1262" max="1262" width="8.85546875" customWidth="1"/>
    <col min="1263" max="1263" width="12.42578125" customWidth="1"/>
    <col min="1264" max="1264" width="7.42578125" customWidth="1"/>
    <col min="1265" max="1265" width="12.5703125" customWidth="1"/>
    <col min="1266" max="1267" width="9" customWidth="1"/>
    <col min="1268" max="1268" width="11.42578125" customWidth="1"/>
    <col min="1269" max="1269" width="10.7109375" bestFit="1" customWidth="1"/>
    <col min="1270" max="1270" width="10.140625" customWidth="1"/>
    <col min="1271" max="1271" width="9.7109375" customWidth="1"/>
    <col min="1272" max="1272" width="7.85546875" customWidth="1"/>
    <col min="1273" max="1273" width="10.7109375" customWidth="1"/>
    <col min="1274" max="1274" width="10.85546875" customWidth="1"/>
    <col min="1275" max="1275" width="10.140625" customWidth="1"/>
    <col min="1276" max="1276" width="9.85546875" customWidth="1"/>
    <col min="1513" max="1513" width="4" bestFit="1" customWidth="1"/>
    <col min="1514" max="1514" width="27.85546875" customWidth="1"/>
    <col min="1515" max="1517" width="0" hidden="1" customWidth="1"/>
    <col min="1518" max="1518" width="8.85546875" customWidth="1"/>
    <col min="1519" max="1519" width="12.42578125" customWidth="1"/>
    <col min="1520" max="1520" width="7.42578125" customWidth="1"/>
    <col min="1521" max="1521" width="12.5703125" customWidth="1"/>
    <col min="1522" max="1523" width="9" customWidth="1"/>
    <col min="1524" max="1524" width="11.42578125" customWidth="1"/>
    <col min="1525" max="1525" width="10.7109375" bestFit="1" customWidth="1"/>
    <col min="1526" max="1526" width="10.140625" customWidth="1"/>
    <col min="1527" max="1527" width="9.7109375" customWidth="1"/>
    <col min="1528" max="1528" width="7.85546875" customWidth="1"/>
    <col min="1529" max="1529" width="10.7109375" customWidth="1"/>
    <col min="1530" max="1530" width="10.85546875" customWidth="1"/>
    <col min="1531" max="1531" width="10.140625" customWidth="1"/>
    <col min="1532" max="1532" width="9.85546875" customWidth="1"/>
    <col min="1769" max="1769" width="4" bestFit="1" customWidth="1"/>
    <col min="1770" max="1770" width="27.85546875" customWidth="1"/>
    <col min="1771" max="1773" width="0" hidden="1" customWidth="1"/>
    <col min="1774" max="1774" width="8.85546875" customWidth="1"/>
    <col min="1775" max="1775" width="12.42578125" customWidth="1"/>
    <col min="1776" max="1776" width="7.42578125" customWidth="1"/>
    <col min="1777" max="1777" width="12.5703125" customWidth="1"/>
    <col min="1778" max="1779" width="9" customWidth="1"/>
    <col min="1780" max="1780" width="11.42578125" customWidth="1"/>
    <col min="1781" max="1781" width="10.7109375" bestFit="1" customWidth="1"/>
    <col min="1782" max="1782" width="10.140625" customWidth="1"/>
    <col min="1783" max="1783" width="9.7109375" customWidth="1"/>
    <col min="1784" max="1784" width="7.85546875" customWidth="1"/>
    <col min="1785" max="1785" width="10.7109375" customWidth="1"/>
    <col min="1786" max="1786" width="10.85546875" customWidth="1"/>
    <col min="1787" max="1787" width="10.140625" customWidth="1"/>
    <col min="1788" max="1788" width="9.85546875" customWidth="1"/>
    <col min="2025" max="2025" width="4" bestFit="1" customWidth="1"/>
    <col min="2026" max="2026" width="27.85546875" customWidth="1"/>
    <col min="2027" max="2029" width="0" hidden="1" customWidth="1"/>
    <col min="2030" max="2030" width="8.85546875" customWidth="1"/>
    <col min="2031" max="2031" width="12.42578125" customWidth="1"/>
    <col min="2032" max="2032" width="7.42578125" customWidth="1"/>
    <col min="2033" max="2033" width="12.5703125" customWidth="1"/>
    <col min="2034" max="2035" width="9" customWidth="1"/>
    <col min="2036" max="2036" width="11.42578125" customWidth="1"/>
    <col min="2037" max="2037" width="10.7109375" bestFit="1" customWidth="1"/>
    <col min="2038" max="2038" width="10.140625" customWidth="1"/>
    <col min="2039" max="2039" width="9.7109375" customWidth="1"/>
    <col min="2040" max="2040" width="7.85546875" customWidth="1"/>
    <col min="2041" max="2041" width="10.7109375" customWidth="1"/>
    <col min="2042" max="2042" width="10.85546875" customWidth="1"/>
    <col min="2043" max="2043" width="10.140625" customWidth="1"/>
    <col min="2044" max="2044" width="9.85546875" customWidth="1"/>
    <col min="2281" max="2281" width="4" bestFit="1" customWidth="1"/>
    <col min="2282" max="2282" width="27.85546875" customWidth="1"/>
    <col min="2283" max="2285" width="0" hidden="1" customWidth="1"/>
    <col min="2286" max="2286" width="8.85546875" customWidth="1"/>
    <col min="2287" max="2287" width="12.42578125" customWidth="1"/>
    <col min="2288" max="2288" width="7.42578125" customWidth="1"/>
    <col min="2289" max="2289" width="12.5703125" customWidth="1"/>
    <col min="2290" max="2291" width="9" customWidth="1"/>
    <col min="2292" max="2292" width="11.42578125" customWidth="1"/>
    <col min="2293" max="2293" width="10.7109375" bestFit="1" customWidth="1"/>
    <col min="2294" max="2294" width="10.140625" customWidth="1"/>
    <col min="2295" max="2295" width="9.7109375" customWidth="1"/>
    <col min="2296" max="2296" width="7.85546875" customWidth="1"/>
    <col min="2297" max="2297" width="10.7109375" customWidth="1"/>
    <col min="2298" max="2298" width="10.85546875" customWidth="1"/>
    <col min="2299" max="2299" width="10.140625" customWidth="1"/>
    <col min="2300" max="2300" width="9.85546875" customWidth="1"/>
    <col min="2537" max="2537" width="4" bestFit="1" customWidth="1"/>
    <col min="2538" max="2538" width="27.85546875" customWidth="1"/>
    <col min="2539" max="2541" width="0" hidden="1" customWidth="1"/>
    <col min="2542" max="2542" width="8.85546875" customWidth="1"/>
    <col min="2543" max="2543" width="12.42578125" customWidth="1"/>
    <col min="2544" max="2544" width="7.42578125" customWidth="1"/>
    <col min="2545" max="2545" width="12.5703125" customWidth="1"/>
    <col min="2546" max="2547" width="9" customWidth="1"/>
    <col min="2548" max="2548" width="11.42578125" customWidth="1"/>
    <col min="2549" max="2549" width="10.7109375" bestFit="1" customWidth="1"/>
    <col min="2550" max="2550" width="10.140625" customWidth="1"/>
    <col min="2551" max="2551" width="9.7109375" customWidth="1"/>
    <col min="2552" max="2552" width="7.85546875" customWidth="1"/>
    <col min="2553" max="2553" width="10.7109375" customWidth="1"/>
    <col min="2554" max="2554" width="10.85546875" customWidth="1"/>
    <col min="2555" max="2555" width="10.140625" customWidth="1"/>
    <col min="2556" max="2556" width="9.85546875" customWidth="1"/>
    <col min="2793" max="2793" width="4" bestFit="1" customWidth="1"/>
    <col min="2794" max="2794" width="27.85546875" customWidth="1"/>
    <col min="2795" max="2797" width="0" hidden="1" customWidth="1"/>
    <col min="2798" max="2798" width="8.85546875" customWidth="1"/>
    <col min="2799" max="2799" width="12.42578125" customWidth="1"/>
    <col min="2800" max="2800" width="7.42578125" customWidth="1"/>
    <col min="2801" max="2801" width="12.5703125" customWidth="1"/>
    <col min="2802" max="2803" width="9" customWidth="1"/>
    <col min="2804" max="2804" width="11.42578125" customWidth="1"/>
    <col min="2805" max="2805" width="10.7109375" bestFit="1" customWidth="1"/>
    <col min="2806" max="2806" width="10.140625" customWidth="1"/>
    <col min="2807" max="2807" width="9.7109375" customWidth="1"/>
    <col min="2808" max="2808" width="7.85546875" customWidth="1"/>
    <col min="2809" max="2809" width="10.7109375" customWidth="1"/>
    <col min="2810" max="2810" width="10.85546875" customWidth="1"/>
    <col min="2811" max="2811" width="10.140625" customWidth="1"/>
    <col min="2812" max="2812" width="9.85546875" customWidth="1"/>
    <col min="3049" max="3049" width="4" bestFit="1" customWidth="1"/>
    <col min="3050" max="3050" width="27.85546875" customWidth="1"/>
    <col min="3051" max="3053" width="0" hidden="1" customWidth="1"/>
    <col min="3054" max="3054" width="8.85546875" customWidth="1"/>
    <col min="3055" max="3055" width="12.42578125" customWidth="1"/>
    <col min="3056" max="3056" width="7.42578125" customWidth="1"/>
    <col min="3057" max="3057" width="12.5703125" customWidth="1"/>
    <col min="3058" max="3059" width="9" customWidth="1"/>
    <col min="3060" max="3060" width="11.42578125" customWidth="1"/>
    <col min="3061" max="3061" width="10.7109375" bestFit="1" customWidth="1"/>
    <col min="3062" max="3062" width="10.140625" customWidth="1"/>
    <col min="3063" max="3063" width="9.7109375" customWidth="1"/>
    <col min="3064" max="3064" width="7.85546875" customWidth="1"/>
    <col min="3065" max="3065" width="10.7109375" customWidth="1"/>
    <col min="3066" max="3066" width="10.85546875" customWidth="1"/>
    <col min="3067" max="3067" width="10.140625" customWidth="1"/>
    <col min="3068" max="3068" width="9.85546875" customWidth="1"/>
    <col min="3305" max="3305" width="4" bestFit="1" customWidth="1"/>
    <col min="3306" max="3306" width="27.85546875" customWidth="1"/>
    <col min="3307" max="3309" width="0" hidden="1" customWidth="1"/>
    <col min="3310" max="3310" width="8.85546875" customWidth="1"/>
    <col min="3311" max="3311" width="12.42578125" customWidth="1"/>
    <col min="3312" max="3312" width="7.42578125" customWidth="1"/>
    <col min="3313" max="3313" width="12.5703125" customWidth="1"/>
    <col min="3314" max="3315" width="9" customWidth="1"/>
    <col min="3316" max="3316" width="11.42578125" customWidth="1"/>
    <col min="3317" max="3317" width="10.7109375" bestFit="1" customWidth="1"/>
    <col min="3318" max="3318" width="10.140625" customWidth="1"/>
    <col min="3319" max="3319" width="9.7109375" customWidth="1"/>
    <col min="3320" max="3320" width="7.85546875" customWidth="1"/>
    <col min="3321" max="3321" width="10.7109375" customWidth="1"/>
    <col min="3322" max="3322" width="10.85546875" customWidth="1"/>
    <col min="3323" max="3323" width="10.140625" customWidth="1"/>
    <col min="3324" max="3324" width="9.85546875" customWidth="1"/>
    <col min="3561" max="3561" width="4" bestFit="1" customWidth="1"/>
    <col min="3562" max="3562" width="27.85546875" customWidth="1"/>
    <col min="3563" max="3565" width="0" hidden="1" customWidth="1"/>
    <col min="3566" max="3566" width="8.85546875" customWidth="1"/>
    <col min="3567" max="3567" width="12.42578125" customWidth="1"/>
    <col min="3568" max="3568" width="7.42578125" customWidth="1"/>
    <col min="3569" max="3569" width="12.5703125" customWidth="1"/>
    <col min="3570" max="3571" width="9" customWidth="1"/>
    <col min="3572" max="3572" width="11.42578125" customWidth="1"/>
    <col min="3573" max="3573" width="10.7109375" bestFit="1" customWidth="1"/>
    <col min="3574" max="3574" width="10.140625" customWidth="1"/>
    <col min="3575" max="3575" width="9.7109375" customWidth="1"/>
    <col min="3576" max="3576" width="7.85546875" customWidth="1"/>
    <col min="3577" max="3577" width="10.7109375" customWidth="1"/>
    <col min="3578" max="3578" width="10.85546875" customWidth="1"/>
    <col min="3579" max="3579" width="10.140625" customWidth="1"/>
    <col min="3580" max="3580" width="9.85546875" customWidth="1"/>
    <col min="3817" max="3817" width="4" bestFit="1" customWidth="1"/>
    <col min="3818" max="3818" width="27.85546875" customWidth="1"/>
    <col min="3819" max="3821" width="0" hidden="1" customWidth="1"/>
    <col min="3822" max="3822" width="8.85546875" customWidth="1"/>
    <col min="3823" max="3823" width="12.42578125" customWidth="1"/>
    <col min="3824" max="3824" width="7.42578125" customWidth="1"/>
    <col min="3825" max="3825" width="12.5703125" customWidth="1"/>
    <col min="3826" max="3827" width="9" customWidth="1"/>
    <col min="3828" max="3828" width="11.42578125" customWidth="1"/>
    <col min="3829" max="3829" width="10.7109375" bestFit="1" customWidth="1"/>
    <col min="3830" max="3830" width="10.140625" customWidth="1"/>
    <col min="3831" max="3831" width="9.7109375" customWidth="1"/>
    <col min="3832" max="3832" width="7.85546875" customWidth="1"/>
    <col min="3833" max="3833" width="10.7109375" customWidth="1"/>
    <col min="3834" max="3834" width="10.85546875" customWidth="1"/>
    <col min="3835" max="3835" width="10.140625" customWidth="1"/>
    <col min="3836" max="3836" width="9.85546875" customWidth="1"/>
    <col min="4073" max="4073" width="4" bestFit="1" customWidth="1"/>
    <col min="4074" max="4074" width="27.85546875" customWidth="1"/>
    <col min="4075" max="4077" width="0" hidden="1" customWidth="1"/>
    <col min="4078" max="4078" width="8.85546875" customWidth="1"/>
    <col min="4079" max="4079" width="12.42578125" customWidth="1"/>
    <col min="4080" max="4080" width="7.42578125" customWidth="1"/>
    <col min="4081" max="4081" width="12.5703125" customWidth="1"/>
    <col min="4082" max="4083" width="9" customWidth="1"/>
    <col min="4084" max="4084" width="11.42578125" customWidth="1"/>
    <col min="4085" max="4085" width="10.7109375" bestFit="1" customWidth="1"/>
    <col min="4086" max="4086" width="10.140625" customWidth="1"/>
    <col min="4087" max="4087" width="9.7109375" customWidth="1"/>
    <col min="4088" max="4088" width="7.85546875" customWidth="1"/>
    <col min="4089" max="4089" width="10.7109375" customWidth="1"/>
    <col min="4090" max="4090" width="10.85546875" customWidth="1"/>
    <col min="4091" max="4091" width="10.140625" customWidth="1"/>
    <col min="4092" max="4092" width="9.85546875" customWidth="1"/>
    <col min="4329" max="4329" width="4" bestFit="1" customWidth="1"/>
    <col min="4330" max="4330" width="27.85546875" customWidth="1"/>
    <col min="4331" max="4333" width="0" hidden="1" customWidth="1"/>
    <col min="4334" max="4334" width="8.85546875" customWidth="1"/>
    <col min="4335" max="4335" width="12.42578125" customWidth="1"/>
    <col min="4336" max="4336" width="7.42578125" customWidth="1"/>
    <col min="4337" max="4337" width="12.5703125" customWidth="1"/>
    <col min="4338" max="4339" width="9" customWidth="1"/>
    <col min="4340" max="4340" width="11.42578125" customWidth="1"/>
    <col min="4341" max="4341" width="10.7109375" bestFit="1" customWidth="1"/>
    <col min="4342" max="4342" width="10.140625" customWidth="1"/>
    <col min="4343" max="4343" width="9.7109375" customWidth="1"/>
    <col min="4344" max="4344" width="7.85546875" customWidth="1"/>
    <col min="4345" max="4345" width="10.7109375" customWidth="1"/>
    <col min="4346" max="4346" width="10.85546875" customWidth="1"/>
    <col min="4347" max="4347" width="10.140625" customWidth="1"/>
    <col min="4348" max="4348" width="9.85546875" customWidth="1"/>
    <col min="4585" max="4585" width="4" bestFit="1" customWidth="1"/>
    <col min="4586" max="4586" width="27.85546875" customWidth="1"/>
    <col min="4587" max="4589" width="0" hidden="1" customWidth="1"/>
    <col min="4590" max="4590" width="8.85546875" customWidth="1"/>
    <col min="4591" max="4591" width="12.42578125" customWidth="1"/>
    <col min="4592" max="4592" width="7.42578125" customWidth="1"/>
    <col min="4593" max="4593" width="12.5703125" customWidth="1"/>
    <col min="4594" max="4595" width="9" customWidth="1"/>
    <col min="4596" max="4596" width="11.42578125" customWidth="1"/>
    <col min="4597" max="4597" width="10.7109375" bestFit="1" customWidth="1"/>
    <col min="4598" max="4598" width="10.140625" customWidth="1"/>
    <col min="4599" max="4599" width="9.7109375" customWidth="1"/>
    <col min="4600" max="4600" width="7.85546875" customWidth="1"/>
    <col min="4601" max="4601" width="10.7109375" customWidth="1"/>
    <col min="4602" max="4602" width="10.85546875" customWidth="1"/>
    <col min="4603" max="4603" width="10.140625" customWidth="1"/>
    <col min="4604" max="4604" width="9.85546875" customWidth="1"/>
    <col min="4841" max="4841" width="4" bestFit="1" customWidth="1"/>
    <col min="4842" max="4842" width="27.85546875" customWidth="1"/>
    <col min="4843" max="4845" width="0" hidden="1" customWidth="1"/>
    <col min="4846" max="4846" width="8.85546875" customWidth="1"/>
    <col min="4847" max="4847" width="12.42578125" customWidth="1"/>
    <col min="4848" max="4848" width="7.42578125" customWidth="1"/>
    <col min="4849" max="4849" width="12.5703125" customWidth="1"/>
    <col min="4850" max="4851" width="9" customWidth="1"/>
    <col min="4852" max="4852" width="11.42578125" customWidth="1"/>
    <col min="4853" max="4853" width="10.7109375" bestFit="1" customWidth="1"/>
    <col min="4854" max="4854" width="10.140625" customWidth="1"/>
    <col min="4855" max="4855" width="9.7109375" customWidth="1"/>
    <col min="4856" max="4856" width="7.85546875" customWidth="1"/>
    <col min="4857" max="4857" width="10.7109375" customWidth="1"/>
    <col min="4858" max="4858" width="10.85546875" customWidth="1"/>
    <col min="4859" max="4859" width="10.140625" customWidth="1"/>
    <col min="4860" max="4860" width="9.85546875" customWidth="1"/>
    <col min="5097" max="5097" width="4" bestFit="1" customWidth="1"/>
    <col min="5098" max="5098" width="27.85546875" customWidth="1"/>
    <col min="5099" max="5101" width="0" hidden="1" customWidth="1"/>
    <col min="5102" max="5102" width="8.85546875" customWidth="1"/>
    <col min="5103" max="5103" width="12.42578125" customWidth="1"/>
    <col min="5104" max="5104" width="7.42578125" customWidth="1"/>
    <col min="5105" max="5105" width="12.5703125" customWidth="1"/>
    <col min="5106" max="5107" width="9" customWidth="1"/>
    <col min="5108" max="5108" width="11.42578125" customWidth="1"/>
    <col min="5109" max="5109" width="10.7109375" bestFit="1" customWidth="1"/>
    <col min="5110" max="5110" width="10.140625" customWidth="1"/>
    <col min="5111" max="5111" width="9.7109375" customWidth="1"/>
    <col min="5112" max="5112" width="7.85546875" customWidth="1"/>
    <col min="5113" max="5113" width="10.7109375" customWidth="1"/>
    <col min="5114" max="5114" width="10.85546875" customWidth="1"/>
    <col min="5115" max="5115" width="10.140625" customWidth="1"/>
    <col min="5116" max="5116" width="9.85546875" customWidth="1"/>
    <col min="5353" max="5353" width="4" bestFit="1" customWidth="1"/>
    <col min="5354" max="5354" width="27.85546875" customWidth="1"/>
    <col min="5355" max="5357" width="0" hidden="1" customWidth="1"/>
    <col min="5358" max="5358" width="8.85546875" customWidth="1"/>
    <col min="5359" max="5359" width="12.42578125" customWidth="1"/>
    <col min="5360" max="5360" width="7.42578125" customWidth="1"/>
    <col min="5361" max="5361" width="12.5703125" customWidth="1"/>
    <col min="5362" max="5363" width="9" customWidth="1"/>
    <col min="5364" max="5364" width="11.42578125" customWidth="1"/>
    <col min="5365" max="5365" width="10.7109375" bestFit="1" customWidth="1"/>
    <col min="5366" max="5366" width="10.140625" customWidth="1"/>
    <col min="5367" max="5367" width="9.7109375" customWidth="1"/>
    <col min="5368" max="5368" width="7.85546875" customWidth="1"/>
    <col min="5369" max="5369" width="10.7109375" customWidth="1"/>
    <col min="5370" max="5370" width="10.85546875" customWidth="1"/>
    <col min="5371" max="5371" width="10.140625" customWidth="1"/>
    <col min="5372" max="5372" width="9.85546875" customWidth="1"/>
    <col min="5609" max="5609" width="4" bestFit="1" customWidth="1"/>
    <col min="5610" max="5610" width="27.85546875" customWidth="1"/>
    <col min="5611" max="5613" width="0" hidden="1" customWidth="1"/>
    <col min="5614" max="5614" width="8.85546875" customWidth="1"/>
    <col min="5615" max="5615" width="12.42578125" customWidth="1"/>
    <col min="5616" max="5616" width="7.42578125" customWidth="1"/>
    <col min="5617" max="5617" width="12.5703125" customWidth="1"/>
    <col min="5618" max="5619" width="9" customWidth="1"/>
    <col min="5620" max="5620" width="11.42578125" customWidth="1"/>
    <col min="5621" max="5621" width="10.7109375" bestFit="1" customWidth="1"/>
    <col min="5622" max="5622" width="10.140625" customWidth="1"/>
    <col min="5623" max="5623" width="9.7109375" customWidth="1"/>
    <col min="5624" max="5624" width="7.85546875" customWidth="1"/>
    <col min="5625" max="5625" width="10.7109375" customWidth="1"/>
    <col min="5626" max="5626" width="10.85546875" customWidth="1"/>
    <col min="5627" max="5627" width="10.140625" customWidth="1"/>
    <col min="5628" max="5628" width="9.85546875" customWidth="1"/>
    <col min="5865" max="5865" width="4" bestFit="1" customWidth="1"/>
    <col min="5866" max="5866" width="27.85546875" customWidth="1"/>
    <col min="5867" max="5869" width="0" hidden="1" customWidth="1"/>
    <col min="5870" max="5870" width="8.85546875" customWidth="1"/>
    <col min="5871" max="5871" width="12.42578125" customWidth="1"/>
    <col min="5872" max="5872" width="7.42578125" customWidth="1"/>
    <col min="5873" max="5873" width="12.5703125" customWidth="1"/>
    <col min="5874" max="5875" width="9" customWidth="1"/>
    <col min="5876" max="5876" width="11.42578125" customWidth="1"/>
    <col min="5877" max="5877" width="10.7109375" bestFit="1" customWidth="1"/>
    <col min="5878" max="5878" width="10.140625" customWidth="1"/>
    <col min="5879" max="5879" width="9.7109375" customWidth="1"/>
    <col min="5880" max="5880" width="7.85546875" customWidth="1"/>
    <col min="5881" max="5881" width="10.7109375" customWidth="1"/>
    <col min="5882" max="5882" width="10.85546875" customWidth="1"/>
    <col min="5883" max="5883" width="10.140625" customWidth="1"/>
    <col min="5884" max="5884" width="9.85546875" customWidth="1"/>
    <col min="6121" max="6121" width="4" bestFit="1" customWidth="1"/>
    <col min="6122" max="6122" width="27.85546875" customWidth="1"/>
    <col min="6123" max="6125" width="0" hidden="1" customWidth="1"/>
    <col min="6126" max="6126" width="8.85546875" customWidth="1"/>
    <col min="6127" max="6127" width="12.42578125" customWidth="1"/>
    <col min="6128" max="6128" width="7.42578125" customWidth="1"/>
    <col min="6129" max="6129" width="12.5703125" customWidth="1"/>
    <col min="6130" max="6131" width="9" customWidth="1"/>
    <col min="6132" max="6132" width="11.42578125" customWidth="1"/>
    <col min="6133" max="6133" width="10.7109375" bestFit="1" customWidth="1"/>
    <col min="6134" max="6134" width="10.140625" customWidth="1"/>
    <col min="6135" max="6135" width="9.7109375" customWidth="1"/>
    <col min="6136" max="6136" width="7.85546875" customWidth="1"/>
    <col min="6137" max="6137" width="10.7109375" customWidth="1"/>
    <col min="6138" max="6138" width="10.85546875" customWidth="1"/>
    <col min="6139" max="6139" width="10.140625" customWidth="1"/>
    <col min="6140" max="6140" width="9.85546875" customWidth="1"/>
    <col min="6377" max="6377" width="4" bestFit="1" customWidth="1"/>
    <col min="6378" max="6378" width="27.85546875" customWidth="1"/>
    <col min="6379" max="6381" width="0" hidden="1" customWidth="1"/>
    <col min="6382" max="6382" width="8.85546875" customWidth="1"/>
    <col min="6383" max="6383" width="12.42578125" customWidth="1"/>
    <col min="6384" max="6384" width="7.42578125" customWidth="1"/>
    <col min="6385" max="6385" width="12.5703125" customWidth="1"/>
    <col min="6386" max="6387" width="9" customWidth="1"/>
    <col min="6388" max="6388" width="11.42578125" customWidth="1"/>
    <col min="6389" max="6389" width="10.7109375" bestFit="1" customWidth="1"/>
    <col min="6390" max="6390" width="10.140625" customWidth="1"/>
    <col min="6391" max="6391" width="9.7109375" customWidth="1"/>
    <col min="6392" max="6392" width="7.85546875" customWidth="1"/>
    <col min="6393" max="6393" width="10.7109375" customWidth="1"/>
    <col min="6394" max="6394" width="10.85546875" customWidth="1"/>
    <col min="6395" max="6395" width="10.140625" customWidth="1"/>
    <col min="6396" max="6396" width="9.85546875" customWidth="1"/>
    <col min="6633" max="6633" width="4" bestFit="1" customWidth="1"/>
    <col min="6634" max="6634" width="27.85546875" customWidth="1"/>
    <col min="6635" max="6637" width="0" hidden="1" customWidth="1"/>
    <col min="6638" max="6638" width="8.85546875" customWidth="1"/>
    <col min="6639" max="6639" width="12.42578125" customWidth="1"/>
    <col min="6640" max="6640" width="7.42578125" customWidth="1"/>
    <col min="6641" max="6641" width="12.5703125" customWidth="1"/>
    <col min="6642" max="6643" width="9" customWidth="1"/>
    <col min="6644" max="6644" width="11.42578125" customWidth="1"/>
    <col min="6645" max="6645" width="10.7109375" bestFit="1" customWidth="1"/>
    <col min="6646" max="6646" width="10.140625" customWidth="1"/>
    <col min="6647" max="6647" width="9.7109375" customWidth="1"/>
    <col min="6648" max="6648" width="7.85546875" customWidth="1"/>
    <col min="6649" max="6649" width="10.7109375" customWidth="1"/>
    <col min="6650" max="6650" width="10.85546875" customWidth="1"/>
    <col min="6651" max="6651" width="10.140625" customWidth="1"/>
    <col min="6652" max="6652" width="9.85546875" customWidth="1"/>
    <col min="6889" max="6889" width="4" bestFit="1" customWidth="1"/>
    <col min="6890" max="6890" width="27.85546875" customWidth="1"/>
    <col min="6891" max="6893" width="0" hidden="1" customWidth="1"/>
    <col min="6894" max="6894" width="8.85546875" customWidth="1"/>
    <col min="6895" max="6895" width="12.42578125" customWidth="1"/>
    <col min="6896" max="6896" width="7.42578125" customWidth="1"/>
    <col min="6897" max="6897" width="12.5703125" customWidth="1"/>
    <col min="6898" max="6899" width="9" customWidth="1"/>
    <col min="6900" max="6900" width="11.42578125" customWidth="1"/>
    <col min="6901" max="6901" width="10.7109375" bestFit="1" customWidth="1"/>
    <col min="6902" max="6902" width="10.140625" customWidth="1"/>
    <col min="6903" max="6903" width="9.7109375" customWidth="1"/>
    <col min="6904" max="6904" width="7.85546875" customWidth="1"/>
    <col min="6905" max="6905" width="10.7109375" customWidth="1"/>
    <col min="6906" max="6906" width="10.85546875" customWidth="1"/>
    <col min="6907" max="6907" width="10.140625" customWidth="1"/>
    <col min="6908" max="6908" width="9.85546875" customWidth="1"/>
    <col min="7145" max="7145" width="4" bestFit="1" customWidth="1"/>
    <col min="7146" max="7146" width="27.85546875" customWidth="1"/>
    <col min="7147" max="7149" width="0" hidden="1" customWidth="1"/>
    <col min="7150" max="7150" width="8.85546875" customWidth="1"/>
    <col min="7151" max="7151" width="12.42578125" customWidth="1"/>
    <col min="7152" max="7152" width="7.42578125" customWidth="1"/>
    <col min="7153" max="7153" width="12.5703125" customWidth="1"/>
    <col min="7154" max="7155" width="9" customWidth="1"/>
    <col min="7156" max="7156" width="11.42578125" customWidth="1"/>
    <col min="7157" max="7157" width="10.7109375" bestFit="1" customWidth="1"/>
    <col min="7158" max="7158" width="10.140625" customWidth="1"/>
    <col min="7159" max="7159" width="9.7109375" customWidth="1"/>
    <col min="7160" max="7160" width="7.85546875" customWidth="1"/>
    <col min="7161" max="7161" width="10.7109375" customWidth="1"/>
    <col min="7162" max="7162" width="10.85546875" customWidth="1"/>
    <col min="7163" max="7163" width="10.140625" customWidth="1"/>
    <col min="7164" max="7164" width="9.85546875" customWidth="1"/>
    <col min="7401" max="7401" width="4" bestFit="1" customWidth="1"/>
    <col min="7402" max="7402" width="27.85546875" customWidth="1"/>
    <col min="7403" max="7405" width="0" hidden="1" customWidth="1"/>
    <col min="7406" max="7406" width="8.85546875" customWidth="1"/>
    <col min="7407" max="7407" width="12.42578125" customWidth="1"/>
    <col min="7408" max="7408" width="7.42578125" customWidth="1"/>
    <col min="7409" max="7409" width="12.5703125" customWidth="1"/>
    <col min="7410" max="7411" width="9" customWidth="1"/>
    <col min="7412" max="7412" width="11.42578125" customWidth="1"/>
    <col min="7413" max="7413" width="10.7109375" bestFit="1" customWidth="1"/>
    <col min="7414" max="7414" width="10.140625" customWidth="1"/>
    <col min="7415" max="7415" width="9.7109375" customWidth="1"/>
    <col min="7416" max="7416" width="7.85546875" customWidth="1"/>
    <col min="7417" max="7417" width="10.7109375" customWidth="1"/>
    <col min="7418" max="7418" width="10.85546875" customWidth="1"/>
    <col min="7419" max="7419" width="10.140625" customWidth="1"/>
    <col min="7420" max="7420" width="9.85546875" customWidth="1"/>
    <col min="7657" max="7657" width="4" bestFit="1" customWidth="1"/>
    <col min="7658" max="7658" width="27.85546875" customWidth="1"/>
    <col min="7659" max="7661" width="0" hidden="1" customWidth="1"/>
    <col min="7662" max="7662" width="8.85546875" customWidth="1"/>
    <col min="7663" max="7663" width="12.42578125" customWidth="1"/>
    <col min="7664" max="7664" width="7.42578125" customWidth="1"/>
    <col min="7665" max="7665" width="12.5703125" customWidth="1"/>
    <col min="7666" max="7667" width="9" customWidth="1"/>
    <col min="7668" max="7668" width="11.42578125" customWidth="1"/>
    <col min="7669" max="7669" width="10.7109375" bestFit="1" customWidth="1"/>
    <col min="7670" max="7670" width="10.140625" customWidth="1"/>
    <col min="7671" max="7671" width="9.7109375" customWidth="1"/>
    <col min="7672" max="7672" width="7.85546875" customWidth="1"/>
    <col min="7673" max="7673" width="10.7109375" customWidth="1"/>
    <col min="7674" max="7674" width="10.85546875" customWidth="1"/>
    <col min="7675" max="7675" width="10.140625" customWidth="1"/>
    <col min="7676" max="7676" width="9.85546875" customWidth="1"/>
    <col min="7913" max="7913" width="4" bestFit="1" customWidth="1"/>
    <col min="7914" max="7914" width="27.85546875" customWidth="1"/>
    <col min="7915" max="7917" width="0" hidden="1" customWidth="1"/>
    <col min="7918" max="7918" width="8.85546875" customWidth="1"/>
    <col min="7919" max="7919" width="12.42578125" customWidth="1"/>
    <col min="7920" max="7920" width="7.42578125" customWidth="1"/>
    <col min="7921" max="7921" width="12.5703125" customWidth="1"/>
    <col min="7922" max="7923" width="9" customWidth="1"/>
    <col min="7924" max="7924" width="11.42578125" customWidth="1"/>
    <col min="7925" max="7925" width="10.7109375" bestFit="1" customWidth="1"/>
    <col min="7926" max="7926" width="10.140625" customWidth="1"/>
    <col min="7927" max="7927" width="9.7109375" customWidth="1"/>
    <col min="7928" max="7928" width="7.85546875" customWidth="1"/>
    <col min="7929" max="7929" width="10.7109375" customWidth="1"/>
    <col min="7930" max="7930" width="10.85546875" customWidth="1"/>
    <col min="7931" max="7931" width="10.140625" customWidth="1"/>
    <col min="7932" max="7932" width="9.85546875" customWidth="1"/>
    <col min="8169" max="8169" width="4" bestFit="1" customWidth="1"/>
    <col min="8170" max="8170" width="27.85546875" customWidth="1"/>
    <col min="8171" max="8173" width="0" hidden="1" customWidth="1"/>
    <col min="8174" max="8174" width="8.85546875" customWidth="1"/>
    <col min="8175" max="8175" width="12.42578125" customWidth="1"/>
    <col min="8176" max="8176" width="7.42578125" customWidth="1"/>
    <col min="8177" max="8177" width="12.5703125" customWidth="1"/>
    <col min="8178" max="8179" width="9" customWidth="1"/>
    <col min="8180" max="8180" width="11.42578125" customWidth="1"/>
    <col min="8181" max="8181" width="10.7109375" bestFit="1" customWidth="1"/>
    <col min="8182" max="8182" width="10.140625" customWidth="1"/>
    <col min="8183" max="8183" width="9.7109375" customWidth="1"/>
    <col min="8184" max="8184" width="7.85546875" customWidth="1"/>
    <col min="8185" max="8185" width="10.7109375" customWidth="1"/>
    <col min="8186" max="8186" width="10.85546875" customWidth="1"/>
    <col min="8187" max="8187" width="10.140625" customWidth="1"/>
    <col min="8188" max="8188" width="9.85546875" customWidth="1"/>
    <col min="8425" max="8425" width="4" bestFit="1" customWidth="1"/>
    <col min="8426" max="8426" width="27.85546875" customWidth="1"/>
    <col min="8427" max="8429" width="0" hidden="1" customWidth="1"/>
    <col min="8430" max="8430" width="8.85546875" customWidth="1"/>
    <col min="8431" max="8431" width="12.42578125" customWidth="1"/>
    <col min="8432" max="8432" width="7.42578125" customWidth="1"/>
    <col min="8433" max="8433" width="12.5703125" customWidth="1"/>
    <col min="8434" max="8435" width="9" customWidth="1"/>
    <col min="8436" max="8436" width="11.42578125" customWidth="1"/>
    <col min="8437" max="8437" width="10.7109375" bestFit="1" customWidth="1"/>
    <col min="8438" max="8438" width="10.140625" customWidth="1"/>
    <col min="8439" max="8439" width="9.7109375" customWidth="1"/>
    <col min="8440" max="8440" width="7.85546875" customWidth="1"/>
    <col min="8441" max="8441" width="10.7109375" customWidth="1"/>
    <col min="8442" max="8442" width="10.85546875" customWidth="1"/>
    <col min="8443" max="8443" width="10.140625" customWidth="1"/>
    <col min="8444" max="8444" width="9.85546875" customWidth="1"/>
    <col min="8681" max="8681" width="4" bestFit="1" customWidth="1"/>
    <col min="8682" max="8682" width="27.85546875" customWidth="1"/>
    <col min="8683" max="8685" width="0" hidden="1" customWidth="1"/>
    <col min="8686" max="8686" width="8.85546875" customWidth="1"/>
    <col min="8687" max="8687" width="12.42578125" customWidth="1"/>
    <col min="8688" max="8688" width="7.42578125" customWidth="1"/>
    <col min="8689" max="8689" width="12.5703125" customWidth="1"/>
    <col min="8690" max="8691" width="9" customWidth="1"/>
    <col min="8692" max="8692" width="11.42578125" customWidth="1"/>
    <col min="8693" max="8693" width="10.7109375" bestFit="1" customWidth="1"/>
    <col min="8694" max="8694" width="10.140625" customWidth="1"/>
    <col min="8695" max="8695" width="9.7109375" customWidth="1"/>
    <col min="8696" max="8696" width="7.85546875" customWidth="1"/>
    <col min="8697" max="8697" width="10.7109375" customWidth="1"/>
    <col min="8698" max="8698" width="10.85546875" customWidth="1"/>
    <col min="8699" max="8699" width="10.140625" customWidth="1"/>
    <col min="8700" max="8700" width="9.85546875" customWidth="1"/>
    <col min="8937" max="8937" width="4" bestFit="1" customWidth="1"/>
    <col min="8938" max="8938" width="27.85546875" customWidth="1"/>
    <col min="8939" max="8941" width="0" hidden="1" customWidth="1"/>
    <col min="8942" max="8942" width="8.85546875" customWidth="1"/>
    <col min="8943" max="8943" width="12.42578125" customWidth="1"/>
    <col min="8944" max="8944" width="7.42578125" customWidth="1"/>
    <col min="8945" max="8945" width="12.5703125" customWidth="1"/>
    <col min="8946" max="8947" width="9" customWidth="1"/>
    <col min="8948" max="8948" width="11.42578125" customWidth="1"/>
    <col min="8949" max="8949" width="10.7109375" bestFit="1" customWidth="1"/>
    <col min="8950" max="8950" width="10.140625" customWidth="1"/>
    <col min="8951" max="8951" width="9.7109375" customWidth="1"/>
    <col min="8952" max="8952" width="7.85546875" customWidth="1"/>
    <col min="8953" max="8953" width="10.7109375" customWidth="1"/>
    <col min="8954" max="8954" width="10.85546875" customWidth="1"/>
    <col min="8955" max="8955" width="10.140625" customWidth="1"/>
    <col min="8956" max="8956" width="9.85546875" customWidth="1"/>
    <col min="9193" max="9193" width="4" bestFit="1" customWidth="1"/>
    <col min="9194" max="9194" width="27.85546875" customWidth="1"/>
    <col min="9195" max="9197" width="0" hidden="1" customWidth="1"/>
    <col min="9198" max="9198" width="8.85546875" customWidth="1"/>
    <col min="9199" max="9199" width="12.42578125" customWidth="1"/>
    <col min="9200" max="9200" width="7.42578125" customWidth="1"/>
    <col min="9201" max="9201" width="12.5703125" customWidth="1"/>
    <col min="9202" max="9203" width="9" customWidth="1"/>
    <col min="9204" max="9204" width="11.42578125" customWidth="1"/>
    <col min="9205" max="9205" width="10.7109375" bestFit="1" customWidth="1"/>
    <col min="9206" max="9206" width="10.140625" customWidth="1"/>
    <col min="9207" max="9207" width="9.7109375" customWidth="1"/>
    <col min="9208" max="9208" width="7.85546875" customWidth="1"/>
    <col min="9209" max="9209" width="10.7109375" customWidth="1"/>
    <col min="9210" max="9210" width="10.85546875" customWidth="1"/>
    <col min="9211" max="9211" width="10.140625" customWidth="1"/>
    <col min="9212" max="9212" width="9.85546875" customWidth="1"/>
    <col min="9449" max="9449" width="4" bestFit="1" customWidth="1"/>
    <col min="9450" max="9450" width="27.85546875" customWidth="1"/>
    <col min="9451" max="9453" width="0" hidden="1" customWidth="1"/>
    <col min="9454" max="9454" width="8.85546875" customWidth="1"/>
    <col min="9455" max="9455" width="12.42578125" customWidth="1"/>
    <col min="9456" max="9456" width="7.42578125" customWidth="1"/>
    <col min="9457" max="9457" width="12.5703125" customWidth="1"/>
    <col min="9458" max="9459" width="9" customWidth="1"/>
    <col min="9460" max="9460" width="11.42578125" customWidth="1"/>
    <col min="9461" max="9461" width="10.7109375" bestFit="1" customWidth="1"/>
    <col min="9462" max="9462" width="10.140625" customWidth="1"/>
    <col min="9463" max="9463" width="9.7109375" customWidth="1"/>
    <col min="9464" max="9464" width="7.85546875" customWidth="1"/>
    <col min="9465" max="9465" width="10.7109375" customWidth="1"/>
    <col min="9466" max="9466" width="10.85546875" customWidth="1"/>
    <col min="9467" max="9467" width="10.140625" customWidth="1"/>
    <col min="9468" max="9468" width="9.85546875" customWidth="1"/>
    <col min="9705" max="9705" width="4" bestFit="1" customWidth="1"/>
    <col min="9706" max="9706" width="27.85546875" customWidth="1"/>
    <col min="9707" max="9709" width="0" hidden="1" customWidth="1"/>
    <col min="9710" max="9710" width="8.85546875" customWidth="1"/>
    <col min="9711" max="9711" width="12.42578125" customWidth="1"/>
    <col min="9712" max="9712" width="7.42578125" customWidth="1"/>
    <col min="9713" max="9713" width="12.5703125" customWidth="1"/>
    <col min="9714" max="9715" width="9" customWidth="1"/>
    <col min="9716" max="9716" width="11.42578125" customWidth="1"/>
    <col min="9717" max="9717" width="10.7109375" bestFit="1" customWidth="1"/>
    <col min="9718" max="9718" width="10.140625" customWidth="1"/>
    <col min="9719" max="9719" width="9.7109375" customWidth="1"/>
    <col min="9720" max="9720" width="7.85546875" customWidth="1"/>
    <col min="9721" max="9721" width="10.7109375" customWidth="1"/>
    <col min="9722" max="9722" width="10.85546875" customWidth="1"/>
    <col min="9723" max="9723" width="10.140625" customWidth="1"/>
    <col min="9724" max="9724" width="9.85546875" customWidth="1"/>
    <col min="9961" max="9961" width="4" bestFit="1" customWidth="1"/>
    <col min="9962" max="9962" width="27.85546875" customWidth="1"/>
    <col min="9963" max="9965" width="0" hidden="1" customWidth="1"/>
    <col min="9966" max="9966" width="8.85546875" customWidth="1"/>
    <col min="9967" max="9967" width="12.42578125" customWidth="1"/>
    <col min="9968" max="9968" width="7.42578125" customWidth="1"/>
    <col min="9969" max="9969" width="12.5703125" customWidth="1"/>
    <col min="9970" max="9971" width="9" customWidth="1"/>
    <col min="9972" max="9972" width="11.42578125" customWidth="1"/>
    <col min="9973" max="9973" width="10.7109375" bestFit="1" customWidth="1"/>
    <col min="9974" max="9974" width="10.140625" customWidth="1"/>
    <col min="9975" max="9975" width="9.7109375" customWidth="1"/>
    <col min="9976" max="9976" width="7.85546875" customWidth="1"/>
    <col min="9977" max="9977" width="10.7109375" customWidth="1"/>
    <col min="9978" max="9978" width="10.85546875" customWidth="1"/>
    <col min="9979" max="9979" width="10.140625" customWidth="1"/>
    <col min="9980" max="9980" width="9.85546875" customWidth="1"/>
    <col min="10217" max="10217" width="4" bestFit="1" customWidth="1"/>
    <col min="10218" max="10218" width="27.85546875" customWidth="1"/>
    <col min="10219" max="10221" width="0" hidden="1" customWidth="1"/>
    <col min="10222" max="10222" width="8.85546875" customWidth="1"/>
    <col min="10223" max="10223" width="12.42578125" customWidth="1"/>
    <col min="10224" max="10224" width="7.42578125" customWidth="1"/>
    <col min="10225" max="10225" width="12.5703125" customWidth="1"/>
    <col min="10226" max="10227" width="9" customWidth="1"/>
    <col min="10228" max="10228" width="11.42578125" customWidth="1"/>
    <col min="10229" max="10229" width="10.7109375" bestFit="1" customWidth="1"/>
    <col min="10230" max="10230" width="10.140625" customWidth="1"/>
    <col min="10231" max="10231" width="9.7109375" customWidth="1"/>
    <col min="10232" max="10232" width="7.85546875" customWidth="1"/>
    <col min="10233" max="10233" width="10.7109375" customWidth="1"/>
    <col min="10234" max="10234" width="10.85546875" customWidth="1"/>
    <col min="10235" max="10235" width="10.140625" customWidth="1"/>
    <col min="10236" max="10236" width="9.85546875" customWidth="1"/>
    <col min="10473" max="10473" width="4" bestFit="1" customWidth="1"/>
    <col min="10474" max="10474" width="27.85546875" customWidth="1"/>
    <col min="10475" max="10477" width="0" hidden="1" customWidth="1"/>
    <col min="10478" max="10478" width="8.85546875" customWidth="1"/>
    <col min="10479" max="10479" width="12.42578125" customWidth="1"/>
    <col min="10480" max="10480" width="7.42578125" customWidth="1"/>
    <col min="10481" max="10481" width="12.5703125" customWidth="1"/>
    <col min="10482" max="10483" width="9" customWidth="1"/>
    <col min="10484" max="10484" width="11.42578125" customWidth="1"/>
    <col min="10485" max="10485" width="10.7109375" bestFit="1" customWidth="1"/>
    <col min="10486" max="10486" width="10.140625" customWidth="1"/>
    <col min="10487" max="10487" width="9.7109375" customWidth="1"/>
    <col min="10488" max="10488" width="7.85546875" customWidth="1"/>
    <col min="10489" max="10489" width="10.7109375" customWidth="1"/>
    <col min="10490" max="10490" width="10.85546875" customWidth="1"/>
    <col min="10491" max="10491" width="10.140625" customWidth="1"/>
    <col min="10492" max="10492" width="9.85546875" customWidth="1"/>
    <col min="10729" max="10729" width="4" bestFit="1" customWidth="1"/>
    <col min="10730" max="10730" width="27.85546875" customWidth="1"/>
    <col min="10731" max="10733" width="0" hidden="1" customWidth="1"/>
    <col min="10734" max="10734" width="8.85546875" customWidth="1"/>
    <col min="10735" max="10735" width="12.42578125" customWidth="1"/>
    <col min="10736" max="10736" width="7.42578125" customWidth="1"/>
    <col min="10737" max="10737" width="12.5703125" customWidth="1"/>
    <col min="10738" max="10739" width="9" customWidth="1"/>
    <col min="10740" max="10740" width="11.42578125" customWidth="1"/>
    <col min="10741" max="10741" width="10.7109375" bestFit="1" customWidth="1"/>
    <col min="10742" max="10742" width="10.140625" customWidth="1"/>
    <col min="10743" max="10743" width="9.7109375" customWidth="1"/>
    <col min="10744" max="10744" width="7.85546875" customWidth="1"/>
    <col min="10745" max="10745" width="10.7109375" customWidth="1"/>
    <col min="10746" max="10746" width="10.85546875" customWidth="1"/>
    <col min="10747" max="10747" width="10.140625" customWidth="1"/>
    <col min="10748" max="10748" width="9.85546875" customWidth="1"/>
    <col min="10985" max="10985" width="4" bestFit="1" customWidth="1"/>
    <col min="10986" max="10986" width="27.85546875" customWidth="1"/>
    <col min="10987" max="10989" width="0" hidden="1" customWidth="1"/>
    <col min="10990" max="10990" width="8.85546875" customWidth="1"/>
    <col min="10991" max="10991" width="12.42578125" customWidth="1"/>
    <col min="10992" max="10992" width="7.42578125" customWidth="1"/>
    <col min="10993" max="10993" width="12.5703125" customWidth="1"/>
    <col min="10994" max="10995" width="9" customWidth="1"/>
    <col min="10996" max="10996" width="11.42578125" customWidth="1"/>
    <col min="10997" max="10997" width="10.7109375" bestFit="1" customWidth="1"/>
    <col min="10998" max="10998" width="10.140625" customWidth="1"/>
    <col min="10999" max="10999" width="9.7109375" customWidth="1"/>
    <col min="11000" max="11000" width="7.85546875" customWidth="1"/>
    <col min="11001" max="11001" width="10.7109375" customWidth="1"/>
    <col min="11002" max="11002" width="10.85546875" customWidth="1"/>
    <col min="11003" max="11003" width="10.140625" customWidth="1"/>
    <col min="11004" max="11004" width="9.85546875" customWidth="1"/>
    <col min="11241" max="11241" width="4" bestFit="1" customWidth="1"/>
    <col min="11242" max="11242" width="27.85546875" customWidth="1"/>
    <col min="11243" max="11245" width="0" hidden="1" customWidth="1"/>
    <col min="11246" max="11246" width="8.85546875" customWidth="1"/>
    <col min="11247" max="11247" width="12.42578125" customWidth="1"/>
    <col min="11248" max="11248" width="7.42578125" customWidth="1"/>
    <col min="11249" max="11249" width="12.5703125" customWidth="1"/>
    <col min="11250" max="11251" width="9" customWidth="1"/>
    <col min="11252" max="11252" width="11.42578125" customWidth="1"/>
    <col min="11253" max="11253" width="10.7109375" bestFit="1" customWidth="1"/>
    <col min="11254" max="11254" width="10.140625" customWidth="1"/>
    <col min="11255" max="11255" width="9.7109375" customWidth="1"/>
    <col min="11256" max="11256" width="7.85546875" customWidth="1"/>
    <col min="11257" max="11257" width="10.7109375" customWidth="1"/>
    <col min="11258" max="11258" width="10.85546875" customWidth="1"/>
    <col min="11259" max="11259" width="10.140625" customWidth="1"/>
    <col min="11260" max="11260" width="9.85546875" customWidth="1"/>
    <col min="11497" max="11497" width="4" bestFit="1" customWidth="1"/>
    <col min="11498" max="11498" width="27.85546875" customWidth="1"/>
    <col min="11499" max="11501" width="0" hidden="1" customWidth="1"/>
    <col min="11502" max="11502" width="8.85546875" customWidth="1"/>
    <col min="11503" max="11503" width="12.42578125" customWidth="1"/>
    <col min="11504" max="11504" width="7.42578125" customWidth="1"/>
    <col min="11505" max="11505" width="12.5703125" customWidth="1"/>
    <col min="11506" max="11507" width="9" customWidth="1"/>
    <col min="11508" max="11508" width="11.42578125" customWidth="1"/>
    <col min="11509" max="11509" width="10.7109375" bestFit="1" customWidth="1"/>
    <col min="11510" max="11510" width="10.140625" customWidth="1"/>
    <col min="11511" max="11511" width="9.7109375" customWidth="1"/>
    <col min="11512" max="11512" width="7.85546875" customWidth="1"/>
    <col min="11513" max="11513" width="10.7109375" customWidth="1"/>
    <col min="11514" max="11514" width="10.85546875" customWidth="1"/>
    <col min="11515" max="11515" width="10.140625" customWidth="1"/>
    <col min="11516" max="11516" width="9.85546875" customWidth="1"/>
    <col min="11753" max="11753" width="4" bestFit="1" customWidth="1"/>
    <col min="11754" max="11754" width="27.85546875" customWidth="1"/>
    <col min="11755" max="11757" width="0" hidden="1" customWidth="1"/>
    <col min="11758" max="11758" width="8.85546875" customWidth="1"/>
    <col min="11759" max="11759" width="12.42578125" customWidth="1"/>
    <col min="11760" max="11760" width="7.42578125" customWidth="1"/>
    <col min="11761" max="11761" width="12.5703125" customWidth="1"/>
    <col min="11762" max="11763" width="9" customWidth="1"/>
    <col min="11764" max="11764" width="11.42578125" customWidth="1"/>
    <col min="11765" max="11765" width="10.7109375" bestFit="1" customWidth="1"/>
    <col min="11766" max="11766" width="10.140625" customWidth="1"/>
    <col min="11767" max="11767" width="9.7109375" customWidth="1"/>
    <col min="11768" max="11768" width="7.85546875" customWidth="1"/>
    <col min="11769" max="11769" width="10.7109375" customWidth="1"/>
    <col min="11770" max="11770" width="10.85546875" customWidth="1"/>
    <col min="11771" max="11771" width="10.140625" customWidth="1"/>
    <col min="11772" max="11772" width="9.85546875" customWidth="1"/>
    <col min="12009" max="12009" width="4" bestFit="1" customWidth="1"/>
    <col min="12010" max="12010" width="27.85546875" customWidth="1"/>
    <col min="12011" max="12013" width="0" hidden="1" customWidth="1"/>
    <col min="12014" max="12014" width="8.85546875" customWidth="1"/>
    <col min="12015" max="12015" width="12.42578125" customWidth="1"/>
    <col min="12016" max="12016" width="7.42578125" customWidth="1"/>
    <col min="12017" max="12017" width="12.5703125" customWidth="1"/>
    <col min="12018" max="12019" width="9" customWidth="1"/>
    <col min="12020" max="12020" width="11.42578125" customWidth="1"/>
    <col min="12021" max="12021" width="10.7109375" bestFit="1" customWidth="1"/>
    <col min="12022" max="12022" width="10.140625" customWidth="1"/>
    <col min="12023" max="12023" width="9.7109375" customWidth="1"/>
    <col min="12024" max="12024" width="7.85546875" customWidth="1"/>
    <col min="12025" max="12025" width="10.7109375" customWidth="1"/>
    <col min="12026" max="12026" width="10.85546875" customWidth="1"/>
    <col min="12027" max="12027" width="10.140625" customWidth="1"/>
    <col min="12028" max="12028" width="9.85546875" customWidth="1"/>
    <col min="12265" max="12265" width="4" bestFit="1" customWidth="1"/>
    <col min="12266" max="12266" width="27.85546875" customWidth="1"/>
    <col min="12267" max="12269" width="0" hidden="1" customWidth="1"/>
    <col min="12270" max="12270" width="8.85546875" customWidth="1"/>
    <col min="12271" max="12271" width="12.42578125" customWidth="1"/>
    <col min="12272" max="12272" width="7.42578125" customWidth="1"/>
    <col min="12273" max="12273" width="12.5703125" customWidth="1"/>
    <col min="12274" max="12275" width="9" customWidth="1"/>
    <col min="12276" max="12276" width="11.42578125" customWidth="1"/>
    <col min="12277" max="12277" width="10.7109375" bestFit="1" customWidth="1"/>
    <col min="12278" max="12278" width="10.140625" customWidth="1"/>
    <col min="12279" max="12279" width="9.7109375" customWidth="1"/>
    <col min="12280" max="12280" width="7.85546875" customWidth="1"/>
    <col min="12281" max="12281" width="10.7109375" customWidth="1"/>
    <col min="12282" max="12282" width="10.85546875" customWidth="1"/>
    <col min="12283" max="12283" width="10.140625" customWidth="1"/>
    <col min="12284" max="12284" width="9.85546875" customWidth="1"/>
    <col min="12521" max="12521" width="4" bestFit="1" customWidth="1"/>
    <col min="12522" max="12522" width="27.85546875" customWidth="1"/>
    <col min="12523" max="12525" width="0" hidden="1" customWidth="1"/>
    <col min="12526" max="12526" width="8.85546875" customWidth="1"/>
    <col min="12527" max="12527" width="12.42578125" customWidth="1"/>
    <col min="12528" max="12528" width="7.42578125" customWidth="1"/>
    <col min="12529" max="12529" width="12.5703125" customWidth="1"/>
    <col min="12530" max="12531" width="9" customWidth="1"/>
    <col min="12532" max="12532" width="11.42578125" customWidth="1"/>
    <col min="12533" max="12533" width="10.7109375" bestFit="1" customWidth="1"/>
    <col min="12534" max="12534" width="10.140625" customWidth="1"/>
    <col min="12535" max="12535" width="9.7109375" customWidth="1"/>
    <col min="12536" max="12536" width="7.85546875" customWidth="1"/>
    <col min="12537" max="12537" width="10.7109375" customWidth="1"/>
    <col min="12538" max="12538" width="10.85546875" customWidth="1"/>
    <col min="12539" max="12539" width="10.140625" customWidth="1"/>
    <col min="12540" max="12540" width="9.85546875" customWidth="1"/>
    <col min="12777" max="12777" width="4" bestFit="1" customWidth="1"/>
    <col min="12778" max="12778" width="27.85546875" customWidth="1"/>
    <col min="12779" max="12781" width="0" hidden="1" customWidth="1"/>
    <col min="12782" max="12782" width="8.85546875" customWidth="1"/>
    <col min="12783" max="12783" width="12.42578125" customWidth="1"/>
    <col min="12784" max="12784" width="7.42578125" customWidth="1"/>
    <col min="12785" max="12785" width="12.5703125" customWidth="1"/>
    <col min="12786" max="12787" width="9" customWidth="1"/>
    <col min="12788" max="12788" width="11.42578125" customWidth="1"/>
    <col min="12789" max="12789" width="10.7109375" bestFit="1" customWidth="1"/>
    <col min="12790" max="12790" width="10.140625" customWidth="1"/>
    <col min="12791" max="12791" width="9.7109375" customWidth="1"/>
    <col min="12792" max="12792" width="7.85546875" customWidth="1"/>
    <col min="12793" max="12793" width="10.7109375" customWidth="1"/>
    <col min="12794" max="12794" width="10.85546875" customWidth="1"/>
    <col min="12795" max="12795" width="10.140625" customWidth="1"/>
    <col min="12796" max="12796" width="9.85546875" customWidth="1"/>
    <col min="13033" max="13033" width="4" bestFit="1" customWidth="1"/>
    <col min="13034" max="13034" width="27.85546875" customWidth="1"/>
    <col min="13035" max="13037" width="0" hidden="1" customWidth="1"/>
    <col min="13038" max="13038" width="8.85546875" customWidth="1"/>
    <col min="13039" max="13039" width="12.42578125" customWidth="1"/>
    <col min="13040" max="13040" width="7.42578125" customWidth="1"/>
    <col min="13041" max="13041" width="12.5703125" customWidth="1"/>
    <col min="13042" max="13043" width="9" customWidth="1"/>
    <col min="13044" max="13044" width="11.42578125" customWidth="1"/>
    <col min="13045" max="13045" width="10.7109375" bestFit="1" customWidth="1"/>
    <col min="13046" max="13046" width="10.140625" customWidth="1"/>
    <col min="13047" max="13047" width="9.7109375" customWidth="1"/>
    <col min="13048" max="13048" width="7.85546875" customWidth="1"/>
    <col min="13049" max="13049" width="10.7109375" customWidth="1"/>
    <col min="13050" max="13050" width="10.85546875" customWidth="1"/>
    <col min="13051" max="13051" width="10.140625" customWidth="1"/>
    <col min="13052" max="13052" width="9.85546875" customWidth="1"/>
    <col min="13289" max="13289" width="4" bestFit="1" customWidth="1"/>
    <col min="13290" max="13290" width="27.85546875" customWidth="1"/>
    <col min="13291" max="13293" width="0" hidden="1" customWidth="1"/>
    <col min="13294" max="13294" width="8.85546875" customWidth="1"/>
    <col min="13295" max="13295" width="12.42578125" customWidth="1"/>
    <col min="13296" max="13296" width="7.42578125" customWidth="1"/>
    <col min="13297" max="13297" width="12.5703125" customWidth="1"/>
    <col min="13298" max="13299" width="9" customWidth="1"/>
    <col min="13300" max="13300" width="11.42578125" customWidth="1"/>
    <col min="13301" max="13301" width="10.7109375" bestFit="1" customWidth="1"/>
    <col min="13302" max="13302" width="10.140625" customWidth="1"/>
    <col min="13303" max="13303" width="9.7109375" customWidth="1"/>
    <col min="13304" max="13304" width="7.85546875" customWidth="1"/>
    <col min="13305" max="13305" width="10.7109375" customWidth="1"/>
    <col min="13306" max="13306" width="10.85546875" customWidth="1"/>
    <col min="13307" max="13307" width="10.140625" customWidth="1"/>
    <col min="13308" max="13308" width="9.85546875" customWidth="1"/>
    <col min="13545" max="13545" width="4" bestFit="1" customWidth="1"/>
    <col min="13546" max="13546" width="27.85546875" customWidth="1"/>
    <col min="13547" max="13549" width="0" hidden="1" customWidth="1"/>
    <col min="13550" max="13550" width="8.85546875" customWidth="1"/>
    <col min="13551" max="13551" width="12.42578125" customWidth="1"/>
    <col min="13552" max="13552" width="7.42578125" customWidth="1"/>
    <col min="13553" max="13553" width="12.5703125" customWidth="1"/>
    <col min="13554" max="13555" width="9" customWidth="1"/>
    <col min="13556" max="13556" width="11.42578125" customWidth="1"/>
    <col min="13557" max="13557" width="10.7109375" bestFit="1" customWidth="1"/>
    <col min="13558" max="13558" width="10.140625" customWidth="1"/>
    <col min="13559" max="13559" width="9.7109375" customWidth="1"/>
    <col min="13560" max="13560" width="7.85546875" customWidth="1"/>
    <col min="13561" max="13561" width="10.7109375" customWidth="1"/>
    <col min="13562" max="13562" width="10.85546875" customWidth="1"/>
    <col min="13563" max="13563" width="10.140625" customWidth="1"/>
    <col min="13564" max="13564" width="9.85546875" customWidth="1"/>
    <col min="13801" max="13801" width="4" bestFit="1" customWidth="1"/>
    <col min="13802" max="13802" width="27.85546875" customWidth="1"/>
    <col min="13803" max="13805" width="0" hidden="1" customWidth="1"/>
    <col min="13806" max="13806" width="8.85546875" customWidth="1"/>
    <col min="13807" max="13807" width="12.42578125" customWidth="1"/>
    <col min="13808" max="13808" width="7.42578125" customWidth="1"/>
    <col min="13809" max="13809" width="12.5703125" customWidth="1"/>
    <col min="13810" max="13811" width="9" customWidth="1"/>
    <col min="13812" max="13812" width="11.42578125" customWidth="1"/>
    <col min="13813" max="13813" width="10.7109375" bestFit="1" customWidth="1"/>
    <col min="13814" max="13814" width="10.140625" customWidth="1"/>
    <col min="13815" max="13815" width="9.7109375" customWidth="1"/>
    <col min="13816" max="13816" width="7.85546875" customWidth="1"/>
    <col min="13817" max="13817" width="10.7109375" customWidth="1"/>
    <col min="13818" max="13818" width="10.85546875" customWidth="1"/>
    <col min="13819" max="13819" width="10.140625" customWidth="1"/>
    <col min="13820" max="13820" width="9.85546875" customWidth="1"/>
    <col min="14057" max="14057" width="4" bestFit="1" customWidth="1"/>
    <col min="14058" max="14058" width="27.85546875" customWidth="1"/>
    <col min="14059" max="14061" width="0" hidden="1" customWidth="1"/>
    <col min="14062" max="14062" width="8.85546875" customWidth="1"/>
    <col min="14063" max="14063" width="12.42578125" customWidth="1"/>
    <col min="14064" max="14064" width="7.42578125" customWidth="1"/>
    <col min="14065" max="14065" width="12.5703125" customWidth="1"/>
    <col min="14066" max="14067" width="9" customWidth="1"/>
    <col min="14068" max="14068" width="11.42578125" customWidth="1"/>
    <col min="14069" max="14069" width="10.7109375" bestFit="1" customWidth="1"/>
    <col min="14070" max="14070" width="10.140625" customWidth="1"/>
    <col min="14071" max="14071" width="9.7109375" customWidth="1"/>
    <col min="14072" max="14072" width="7.85546875" customWidth="1"/>
    <col min="14073" max="14073" width="10.7109375" customWidth="1"/>
    <col min="14074" max="14074" width="10.85546875" customWidth="1"/>
    <col min="14075" max="14075" width="10.140625" customWidth="1"/>
    <col min="14076" max="14076" width="9.85546875" customWidth="1"/>
    <col min="14313" max="14313" width="4" bestFit="1" customWidth="1"/>
    <col min="14314" max="14314" width="27.85546875" customWidth="1"/>
    <col min="14315" max="14317" width="0" hidden="1" customWidth="1"/>
    <col min="14318" max="14318" width="8.85546875" customWidth="1"/>
    <col min="14319" max="14319" width="12.42578125" customWidth="1"/>
    <col min="14320" max="14320" width="7.42578125" customWidth="1"/>
    <col min="14321" max="14321" width="12.5703125" customWidth="1"/>
    <col min="14322" max="14323" width="9" customWidth="1"/>
    <col min="14324" max="14324" width="11.42578125" customWidth="1"/>
    <col min="14325" max="14325" width="10.7109375" bestFit="1" customWidth="1"/>
    <col min="14326" max="14326" width="10.140625" customWidth="1"/>
    <col min="14327" max="14327" width="9.7109375" customWidth="1"/>
    <col min="14328" max="14328" width="7.85546875" customWidth="1"/>
    <col min="14329" max="14329" width="10.7109375" customWidth="1"/>
    <col min="14330" max="14330" width="10.85546875" customWidth="1"/>
    <col min="14331" max="14331" width="10.140625" customWidth="1"/>
    <col min="14332" max="14332" width="9.85546875" customWidth="1"/>
    <col min="14569" max="14569" width="4" bestFit="1" customWidth="1"/>
    <col min="14570" max="14570" width="27.85546875" customWidth="1"/>
    <col min="14571" max="14573" width="0" hidden="1" customWidth="1"/>
    <col min="14574" max="14574" width="8.85546875" customWidth="1"/>
    <col min="14575" max="14575" width="12.42578125" customWidth="1"/>
    <col min="14576" max="14576" width="7.42578125" customWidth="1"/>
    <col min="14577" max="14577" width="12.5703125" customWidth="1"/>
    <col min="14578" max="14579" width="9" customWidth="1"/>
    <col min="14580" max="14580" width="11.42578125" customWidth="1"/>
    <col min="14581" max="14581" width="10.7109375" bestFit="1" customWidth="1"/>
    <col min="14582" max="14582" width="10.140625" customWidth="1"/>
    <col min="14583" max="14583" width="9.7109375" customWidth="1"/>
    <col min="14584" max="14584" width="7.85546875" customWidth="1"/>
    <col min="14585" max="14585" width="10.7109375" customWidth="1"/>
    <col min="14586" max="14586" width="10.85546875" customWidth="1"/>
    <col min="14587" max="14587" width="10.140625" customWidth="1"/>
    <col min="14588" max="14588" width="9.85546875" customWidth="1"/>
    <col min="14825" max="14825" width="4" bestFit="1" customWidth="1"/>
    <col min="14826" max="14826" width="27.85546875" customWidth="1"/>
    <col min="14827" max="14829" width="0" hidden="1" customWidth="1"/>
    <col min="14830" max="14830" width="8.85546875" customWidth="1"/>
    <col min="14831" max="14831" width="12.42578125" customWidth="1"/>
    <col min="14832" max="14832" width="7.42578125" customWidth="1"/>
    <col min="14833" max="14833" width="12.5703125" customWidth="1"/>
    <col min="14834" max="14835" width="9" customWidth="1"/>
    <col min="14836" max="14836" width="11.42578125" customWidth="1"/>
    <col min="14837" max="14837" width="10.7109375" bestFit="1" customWidth="1"/>
    <col min="14838" max="14838" width="10.140625" customWidth="1"/>
    <col min="14839" max="14839" width="9.7109375" customWidth="1"/>
    <col min="14840" max="14840" width="7.85546875" customWidth="1"/>
    <col min="14841" max="14841" width="10.7109375" customWidth="1"/>
    <col min="14842" max="14842" width="10.85546875" customWidth="1"/>
    <col min="14843" max="14843" width="10.140625" customWidth="1"/>
    <col min="14844" max="14844" width="9.85546875" customWidth="1"/>
    <col min="15081" max="15081" width="4" bestFit="1" customWidth="1"/>
    <col min="15082" max="15082" width="27.85546875" customWidth="1"/>
    <col min="15083" max="15085" width="0" hidden="1" customWidth="1"/>
    <col min="15086" max="15086" width="8.85546875" customWidth="1"/>
    <col min="15087" max="15087" width="12.42578125" customWidth="1"/>
    <col min="15088" max="15088" width="7.42578125" customWidth="1"/>
    <col min="15089" max="15089" width="12.5703125" customWidth="1"/>
    <col min="15090" max="15091" width="9" customWidth="1"/>
    <col min="15092" max="15092" width="11.42578125" customWidth="1"/>
    <col min="15093" max="15093" width="10.7109375" bestFit="1" customWidth="1"/>
    <col min="15094" max="15094" width="10.140625" customWidth="1"/>
    <col min="15095" max="15095" width="9.7109375" customWidth="1"/>
    <col min="15096" max="15096" width="7.85546875" customWidth="1"/>
    <col min="15097" max="15097" width="10.7109375" customWidth="1"/>
    <col min="15098" max="15098" width="10.85546875" customWidth="1"/>
    <col min="15099" max="15099" width="10.140625" customWidth="1"/>
    <col min="15100" max="15100" width="9.85546875" customWidth="1"/>
    <col min="15337" max="15337" width="4" bestFit="1" customWidth="1"/>
    <col min="15338" max="15338" width="27.85546875" customWidth="1"/>
    <col min="15339" max="15341" width="0" hidden="1" customWidth="1"/>
    <col min="15342" max="15342" width="8.85546875" customWidth="1"/>
    <col min="15343" max="15343" width="12.42578125" customWidth="1"/>
    <col min="15344" max="15344" width="7.42578125" customWidth="1"/>
    <col min="15345" max="15345" width="12.5703125" customWidth="1"/>
    <col min="15346" max="15347" width="9" customWidth="1"/>
    <col min="15348" max="15348" width="11.42578125" customWidth="1"/>
    <col min="15349" max="15349" width="10.7109375" bestFit="1" customWidth="1"/>
    <col min="15350" max="15350" width="10.140625" customWidth="1"/>
    <col min="15351" max="15351" width="9.7109375" customWidth="1"/>
    <col min="15352" max="15352" width="7.85546875" customWidth="1"/>
    <col min="15353" max="15353" width="10.7109375" customWidth="1"/>
    <col min="15354" max="15354" width="10.85546875" customWidth="1"/>
    <col min="15355" max="15355" width="10.140625" customWidth="1"/>
    <col min="15356" max="15356" width="9.85546875" customWidth="1"/>
    <col min="15593" max="15593" width="4" bestFit="1" customWidth="1"/>
    <col min="15594" max="15594" width="27.85546875" customWidth="1"/>
    <col min="15595" max="15597" width="0" hidden="1" customWidth="1"/>
    <col min="15598" max="15598" width="8.85546875" customWidth="1"/>
    <col min="15599" max="15599" width="12.42578125" customWidth="1"/>
    <col min="15600" max="15600" width="7.42578125" customWidth="1"/>
    <col min="15601" max="15601" width="12.5703125" customWidth="1"/>
    <col min="15602" max="15603" width="9" customWidth="1"/>
    <col min="15604" max="15604" width="11.42578125" customWidth="1"/>
    <col min="15605" max="15605" width="10.7109375" bestFit="1" customWidth="1"/>
    <col min="15606" max="15606" width="10.140625" customWidth="1"/>
    <col min="15607" max="15607" width="9.7109375" customWidth="1"/>
    <col min="15608" max="15608" width="7.85546875" customWidth="1"/>
    <col min="15609" max="15609" width="10.7109375" customWidth="1"/>
    <col min="15610" max="15610" width="10.85546875" customWidth="1"/>
    <col min="15611" max="15611" width="10.140625" customWidth="1"/>
    <col min="15612" max="15612" width="9.85546875" customWidth="1"/>
    <col min="15849" max="15849" width="4" bestFit="1" customWidth="1"/>
    <col min="15850" max="15850" width="27.85546875" customWidth="1"/>
    <col min="15851" max="15853" width="0" hidden="1" customWidth="1"/>
    <col min="15854" max="15854" width="8.85546875" customWidth="1"/>
    <col min="15855" max="15855" width="12.42578125" customWidth="1"/>
    <col min="15856" max="15856" width="7.42578125" customWidth="1"/>
    <col min="15857" max="15857" width="12.5703125" customWidth="1"/>
    <col min="15858" max="15859" width="9" customWidth="1"/>
    <col min="15860" max="15860" width="11.42578125" customWidth="1"/>
    <col min="15861" max="15861" width="10.7109375" bestFit="1" customWidth="1"/>
    <col min="15862" max="15862" width="10.140625" customWidth="1"/>
    <col min="15863" max="15863" width="9.7109375" customWidth="1"/>
    <col min="15864" max="15864" width="7.85546875" customWidth="1"/>
    <col min="15865" max="15865" width="10.7109375" customWidth="1"/>
    <col min="15866" max="15866" width="10.85546875" customWidth="1"/>
    <col min="15867" max="15867" width="10.140625" customWidth="1"/>
    <col min="15868" max="15868" width="9.85546875" customWidth="1"/>
    <col min="16105" max="16105" width="4" bestFit="1" customWidth="1"/>
    <col min="16106" max="16106" width="27.85546875" customWidth="1"/>
    <col min="16107" max="16109" width="0" hidden="1" customWidth="1"/>
    <col min="16110" max="16110" width="8.85546875" customWidth="1"/>
    <col min="16111" max="16111" width="12.42578125" customWidth="1"/>
    <col min="16112" max="16112" width="7.42578125" customWidth="1"/>
    <col min="16113" max="16113" width="12.5703125" customWidth="1"/>
    <col min="16114" max="16115" width="9" customWidth="1"/>
    <col min="16116" max="16116" width="11.42578125" customWidth="1"/>
    <col min="16117" max="16117" width="10.7109375" bestFit="1" customWidth="1"/>
    <col min="16118" max="16118" width="10.140625" customWidth="1"/>
    <col min="16119" max="16119" width="9.7109375" customWidth="1"/>
    <col min="16120" max="16120" width="7.85546875" customWidth="1"/>
    <col min="16121" max="16121" width="10.7109375" customWidth="1"/>
    <col min="16122" max="16122" width="10.85546875" customWidth="1"/>
    <col min="16123" max="16123" width="10.140625" customWidth="1"/>
    <col min="16124" max="16124" width="9.85546875" customWidth="1"/>
  </cols>
  <sheetData>
    <row r="1" spans="1:36" ht="15.75" thickBot="1">
      <c r="A1" s="2" t="s">
        <v>352</v>
      </c>
    </row>
    <row r="2" spans="1:36" ht="45.75" customHeight="1" thickBot="1">
      <c r="B2" s="370" t="s">
        <v>495</v>
      </c>
      <c r="C2" s="371"/>
      <c r="D2" s="371"/>
      <c r="E2" s="371"/>
      <c r="F2" s="371"/>
      <c r="G2" s="371"/>
      <c r="H2" s="371"/>
      <c r="I2" s="371"/>
      <c r="J2" s="371"/>
      <c r="K2" s="371"/>
      <c r="L2" s="371"/>
      <c r="M2" s="371"/>
      <c r="N2" s="372"/>
    </row>
    <row r="3" spans="1:36" ht="21" customHeight="1">
      <c r="B3" s="377" t="s">
        <v>204</v>
      </c>
      <c r="C3" s="379" t="s">
        <v>266</v>
      </c>
      <c r="D3" s="150" t="s">
        <v>267</v>
      </c>
      <c r="E3" s="151"/>
      <c r="F3" s="151"/>
      <c r="G3" s="379" t="s">
        <v>494</v>
      </c>
      <c r="H3" s="379"/>
      <c r="I3" s="379"/>
      <c r="J3" s="379" t="s">
        <v>493</v>
      </c>
      <c r="K3" s="379"/>
      <c r="L3" s="379"/>
      <c r="M3" s="379"/>
      <c r="N3" s="381"/>
    </row>
    <row r="4" spans="1:36" ht="63">
      <c r="B4" s="378"/>
      <c r="C4" s="380"/>
      <c r="D4" s="152" t="s">
        <v>269</v>
      </c>
      <c r="E4" s="152" t="s">
        <v>270</v>
      </c>
      <c r="F4" s="152" t="s">
        <v>282</v>
      </c>
      <c r="G4" s="153" t="s">
        <v>283</v>
      </c>
      <c r="H4" s="153" t="s">
        <v>284</v>
      </c>
      <c r="I4" s="154" t="s">
        <v>285</v>
      </c>
      <c r="J4" s="155" t="s">
        <v>286</v>
      </c>
      <c r="K4" s="155" t="s">
        <v>287</v>
      </c>
      <c r="L4" s="153" t="s">
        <v>283</v>
      </c>
      <c r="M4" s="153" t="s">
        <v>284</v>
      </c>
      <c r="N4" s="156" t="s">
        <v>285</v>
      </c>
    </row>
    <row r="5" spans="1:36" ht="17.25">
      <c r="B5" s="172">
        <v>1</v>
      </c>
      <c r="C5" s="173" t="s">
        <v>43</v>
      </c>
      <c r="D5" s="174"/>
      <c r="E5" s="175"/>
      <c r="F5" s="175"/>
      <c r="G5" s="176">
        <v>6.464286450411497</v>
      </c>
      <c r="H5" s="176">
        <v>2.2386385456537425</v>
      </c>
      <c r="I5" s="176">
        <v>1.1704883999354463</v>
      </c>
      <c r="J5" s="177">
        <v>109062.398103</v>
      </c>
      <c r="K5" s="177">
        <v>53669.911035999998</v>
      </c>
      <c r="L5" s="176">
        <v>0.19663525466558954</v>
      </c>
      <c r="M5" s="176">
        <v>8.6136830939879776E-3</v>
      </c>
      <c r="N5" s="178">
        <v>0.31619655130157065</v>
      </c>
    </row>
    <row r="6" spans="1:36" ht="17.25">
      <c r="B6" s="157">
        <v>2</v>
      </c>
      <c r="C6" s="171" t="s">
        <v>168</v>
      </c>
      <c r="D6" s="159"/>
      <c r="E6" s="160"/>
      <c r="F6" s="160"/>
      <c r="G6" s="161">
        <v>4.7861182199478032</v>
      </c>
      <c r="H6" s="161">
        <v>0.1424259652681005</v>
      </c>
      <c r="I6" s="161">
        <v>8.9403080436269711E-2</v>
      </c>
      <c r="J6" s="162">
        <v>24977.231487000001</v>
      </c>
      <c r="K6" s="162">
        <v>18369.249721</v>
      </c>
      <c r="L6" s="161">
        <v>0.11827763519223568</v>
      </c>
      <c r="M6" s="161">
        <v>0</v>
      </c>
      <c r="N6" s="163">
        <v>6.867197795676927E-2</v>
      </c>
    </row>
    <row r="7" spans="1:36" ht="17.25">
      <c r="B7" s="164">
        <v>3</v>
      </c>
      <c r="C7" s="173" t="s">
        <v>65</v>
      </c>
      <c r="D7" s="174"/>
      <c r="E7" s="175"/>
      <c r="F7" s="175"/>
      <c r="G7" s="176">
        <v>4.3648026196407654</v>
      </c>
      <c r="H7" s="176">
        <v>0.15531018105682967</v>
      </c>
      <c r="I7" s="176">
        <v>5.900051075566367E-2</v>
      </c>
      <c r="J7" s="177">
        <v>100521.361383</v>
      </c>
      <c r="K7" s="177">
        <v>59070.445720999996</v>
      </c>
      <c r="L7" s="176">
        <v>0.10044399640872426</v>
      </c>
      <c r="M7" s="176">
        <v>0</v>
      </c>
      <c r="N7" s="178">
        <v>1.5027073600513508E-3</v>
      </c>
    </row>
    <row r="8" spans="1:36" ht="17.25">
      <c r="B8" s="157">
        <v>4</v>
      </c>
      <c r="C8" s="171" t="s">
        <v>476</v>
      </c>
      <c r="D8" s="159"/>
      <c r="E8" s="160"/>
      <c r="F8" s="160"/>
      <c r="G8" s="161">
        <v>2.0290571880059503</v>
      </c>
      <c r="H8" s="161">
        <v>0.80417560368089669</v>
      </c>
      <c r="I8" s="161">
        <v>0.55440047049055563</v>
      </c>
      <c r="J8" s="162">
        <v>9239</v>
      </c>
      <c r="K8" s="162">
        <v>10047</v>
      </c>
      <c r="L8" s="161">
        <v>9.9839754230262832E-3</v>
      </c>
      <c r="M8" s="161">
        <v>3.1794021553615839E-2</v>
      </c>
      <c r="N8" s="163">
        <v>2.1147250532338551E-2</v>
      </c>
    </row>
    <row r="9" spans="1:36" ht="17.25">
      <c r="B9" s="172">
        <v>5</v>
      </c>
      <c r="C9" s="173" t="s">
        <v>165</v>
      </c>
      <c r="D9" s="174"/>
      <c r="E9" s="175"/>
      <c r="F9" s="175"/>
      <c r="G9" s="176">
        <v>1.8621308000729764</v>
      </c>
      <c r="H9" s="176">
        <v>7.677482130159799E-2</v>
      </c>
      <c r="I9" s="176">
        <v>0.10922121178099622</v>
      </c>
      <c r="J9" s="177">
        <v>8159</v>
      </c>
      <c r="K9" s="177">
        <v>8423</v>
      </c>
      <c r="L9" s="176">
        <v>7.1453990473263678E-3</v>
      </c>
      <c r="M9" s="176">
        <v>0</v>
      </c>
      <c r="N9" s="178">
        <v>0</v>
      </c>
    </row>
    <row r="10" spans="1:36" s="52" customFormat="1" ht="20.25" customHeight="1">
      <c r="A10" s="2"/>
      <c r="B10" s="157">
        <v>6</v>
      </c>
      <c r="C10" s="158" t="s">
        <v>151</v>
      </c>
      <c r="D10" s="159"/>
      <c r="E10" s="160"/>
      <c r="F10" s="160"/>
      <c r="G10" s="161">
        <v>1.8603803909688308</v>
      </c>
      <c r="H10" s="161">
        <v>3.5438255882448116E-2</v>
      </c>
      <c r="I10" s="161">
        <v>8.345507710228111E-3</v>
      </c>
      <c r="J10" s="162">
        <v>27235.416216000001</v>
      </c>
      <c r="K10" s="162">
        <v>21933.191061000001</v>
      </c>
      <c r="L10" s="161">
        <v>2.7473633661537173E-2</v>
      </c>
      <c r="M10" s="161">
        <v>0</v>
      </c>
      <c r="N10" s="163">
        <v>6.1626214365824742E-3</v>
      </c>
      <c r="O10" s="2"/>
      <c r="P10" s="2"/>
      <c r="Q10" s="2"/>
      <c r="R10" s="2"/>
      <c r="S10" s="2"/>
      <c r="T10" s="2"/>
      <c r="U10" s="2"/>
      <c r="V10" s="2"/>
      <c r="W10" s="2"/>
      <c r="X10" s="2"/>
      <c r="Y10" s="2"/>
      <c r="Z10" s="2"/>
      <c r="AA10" s="2"/>
      <c r="AB10" s="2"/>
      <c r="AC10" s="2"/>
      <c r="AD10" s="2"/>
      <c r="AE10" s="2"/>
      <c r="AF10" s="2"/>
      <c r="AG10" s="2"/>
      <c r="AH10" s="2"/>
      <c r="AI10" s="2"/>
      <c r="AJ10" s="2"/>
    </row>
    <row r="11" spans="1:36" s="2" customFormat="1" ht="20.25" customHeight="1">
      <c r="B11" s="164">
        <v>7</v>
      </c>
      <c r="C11" s="173" t="s">
        <v>41</v>
      </c>
      <c r="D11" s="174"/>
      <c r="E11" s="175"/>
      <c r="F11" s="175"/>
      <c r="G11" s="176">
        <v>1.0290350763672378</v>
      </c>
      <c r="H11" s="176">
        <v>1.9656287669279124</v>
      </c>
      <c r="I11" s="176">
        <v>0.89594686693598835</v>
      </c>
      <c r="J11" s="177">
        <v>23809.198111999998</v>
      </c>
      <c r="K11" s="177">
        <v>21859.942288999999</v>
      </c>
      <c r="L11" s="176">
        <v>8.0442125247473691E-4</v>
      </c>
      <c r="M11" s="176">
        <v>3.8055478352983329E-3</v>
      </c>
      <c r="N11" s="178">
        <v>0.385692005842035</v>
      </c>
    </row>
    <row r="12" spans="1:36" s="52" customFormat="1" ht="20.25" customHeight="1">
      <c r="A12" s="2"/>
      <c r="B12" s="157">
        <v>8</v>
      </c>
      <c r="C12" s="171" t="s">
        <v>170</v>
      </c>
      <c r="D12" s="159"/>
      <c r="E12" s="160"/>
      <c r="F12" s="160"/>
      <c r="G12" s="161">
        <v>1.0147283914966156</v>
      </c>
      <c r="H12" s="161">
        <v>1.9898564919391784</v>
      </c>
      <c r="I12" s="161">
        <v>0.65082254522045635</v>
      </c>
      <c r="J12" s="162">
        <v>28313.934447</v>
      </c>
      <c r="K12" s="162">
        <v>19269.470069999999</v>
      </c>
      <c r="L12" s="161">
        <v>6.6740942687036939E-2</v>
      </c>
      <c r="M12" s="161">
        <v>8.2271402546391786E-3</v>
      </c>
      <c r="N12" s="163">
        <v>0.28396222796985815</v>
      </c>
      <c r="O12" s="2"/>
      <c r="P12" s="2"/>
      <c r="Q12" s="2"/>
      <c r="R12" s="2"/>
      <c r="S12" s="2"/>
      <c r="T12" s="2"/>
      <c r="U12" s="2"/>
      <c r="V12" s="2"/>
      <c r="W12" s="2"/>
      <c r="X12" s="2"/>
      <c r="Y12" s="2"/>
      <c r="Z12" s="2"/>
      <c r="AA12" s="2"/>
      <c r="AB12" s="2"/>
      <c r="AC12" s="2"/>
      <c r="AD12" s="2"/>
      <c r="AE12" s="2"/>
      <c r="AF12" s="2"/>
      <c r="AG12" s="2"/>
      <c r="AH12" s="2"/>
      <c r="AI12" s="2"/>
      <c r="AJ12" s="2"/>
    </row>
    <row r="13" spans="1:36" s="2" customFormat="1" ht="20.25" customHeight="1">
      <c r="B13" s="164">
        <v>9</v>
      </c>
      <c r="C13" s="165" t="s">
        <v>35</v>
      </c>
      <c r="D13" s="166"/>
      <c r="E13" s="167"/>
      <c r="F13" s="167"/>
      <c r="G13" s="168">
        <v>0.99502935657761471</v>
      </c>
      <c r="H13" s="168">
        <v>3.3046340845783742E-2</v>
      </c>
      <c r="I13" s="168">
        <v>0.40113530851692414</v>
      </c>
      <c r="J13" s="169">
        <v>10915</v>
      </c>
      <c r="K13" s="169">
        <v>4374</v>
      </c>
      <c r="L13" s="168">
        <v>9.4091400233667369E-2</v>
      </c>
      <c r="M13" s="168">
        <v>1.0117556369242629E-3</v>
      </c>
      <c r="N13" s="170">
        <v>1.6380805550202351E-2</v>
      </c>
    </row>
    <row r="14" spans="1:36" s="52" customFormat="1" ht="20.25" customHeight="1">
      <c r="A14" s="2"/>
      <c r="B14" s="157">
        <v>10</v>
      </c>
      <c r="C14" s="158" t="s">
        <v>38</v>
      </c>
      <c r="D14" s="159"/>
      <c r="E14" s="160"/>
      <c r="F14" s="160"/>
      <c r="G14" s="161">
        <v>0.90744937602407238</v>
      </c>
      <c r="H14" s="161">
        <v>6.2187035817650033E-2</v>
      </c>
      <c r="I14" s="161">
        <v>1.0185213543022527</v>
      </c>
      <c r="J14" s="162">
        <v>11259</v>
      </c>
      <c r="K14" s="162">
        <v>3676</v>
      </c>
      <c r="L14" s="161">
        <v>5.543426854869931E-2</v>
      </c>
      <c r="M14" s="161">
        <v>0</v>
      </c>
      <c r="N14" s="163">
        <v>4.8580670138498622E-2</v>
      </c>
      <c r="O14" s="2"/>
      <c r="P14" s="2"/>
      <c r="Q14" s="2"/>
      <c r="R14" s="2"/>
      <c r="S14" s="2"/>
      <c r="T14" s="2"/>
      <c r="U14" s="2"/>
      <c r="V14" s="2"/>
      <c r="W14" s="2"/>
      <c r="X14" s="2"/>
      <c r="Y14" s="2"/>
      <c r="Z14" s="2"/>
      <c r="AA14" s="2"/>
      <c r="AB14" s="2"/>
      <c r="AC14" s="2"/>
      <c r="AD14" s="2"/>
      <c r="AE14" s="2"/>
      <c r="AF14" s="2"/>
      <c r="AG14" s="2"/>
      <c r="AH14" s="2"/>
      <c r="AI14" s="2"/>
      <c r="AJ14" s="2"/>
    </row>
    <row r="15" spans="1:36" s="2" customFormat="1" ht="20.25" customHeight="1">
      <c r="B15" s="164">
        <v>11</v>
      </c>
      <c r="C15" s="173" t="s">
        <v>180</v>
      </c>
      <c r="D15" s="174"/>
      <c r="E15" s="175"/>
      <c r="F15" s="175"/>
      <c r="G15" s="176">
        <v>0.50683327367095055</v>
      </c>
      <c r="H15" s="176">
        <v>0.95175179217931893</v>
      </c>
      <c r="I15" s="176">
        <v>2.8429661469226441E-2</v>
      </c>
      <c r="J15" s="177">
        <v>58874</v>
      </c>
      <c r="K15" s="177">
        <v>58928</v>
      </c>
      <c r="L15" s="176">
        <v>2.3163055964685802E-2</v>
      </c>
      <c r="M15" s="176">
        <v>1.6067266788539349E-2</v>
      </c>
      <c r="N15" s="178">
        <v>7.5116313322532297E-3</v>
      </c>
    </row>
    <row r="16" spans="1:36" s="52" customFormat="1" ht="20.25" customHeight="1">
      <c r="A16" s="2"/>
      <c r="B16" s="157">
        <v>12</v>
      </c>
      <c r="C16" s="171" t="s">
        <v>40</v>
      </c>
      <c r="D16" s="159"/>
      <c r="E16" s="160"/>
      <c r="F16" s="160"/>
      <c r="G16" s="161">
        <v>0.50351285476475316</v>
      </c>
      <c r="H16" s="161">
        <v>0.64469670450567584</v>
      </c>
      <c r="I16" s="161">
        <v>0.88300168102138399</v>
      </c>
      <c r="J16" s="162">
        <v>160813</v>
      </c>
      <c r="K16" s="162">
        <v>130579</v>
      </c>
      <c r="L16" s="161">
        <v>3.1864177901695115E-2</v>
      </c>
      <c r="M16" s="161">
        <v>4.1741784380965492E-2</v>
      </c>
      <c r="N16" s="163">
        <v>5.6914486998002119E-2</v>
      </c>
      <c r="O16" s="2"/>
      <c r="P16" s="2"/>
      <c r="Q16" s="2"/>
      <c r="R16" s="2"/>
      <c r="S16" s="2"/>
      <c r="T16" s="2"/>
      <c r="U16" s="2"/>
      <c r="V16" s="2"/>
      <c r="W16" s="2"/>
      <c r="X16" s="2"/>
      <c r="Y16" s="2"/>
      <c r="Z16" s="2"/>
      <c r="AA16" s="2"/>
      <c r="AB16" s="2"/>
      <c r="AC16" s="2"/>
      <c r="AD16" s="2"/>
      <c r="AE16" s="2"/>
      <c r="AF16" s="2"/>
      <c r="AG16" s="2"/>
      <c r="AH16" s="2"/>
      <c r="AI16" s="2"/>
      <c r="AJ16" s="2"/>
    </row>
    <row r="17" spans="1:36" s="2" customFormat="1" ht="20.25" customHeight="1">
      <c r="B17" s="164">
        <v>13</v>
      </c>
      <c r="C17" s="173" t="s">
        <v>27</v>
      </c>
      <c r="D17" s="174"/>
      <c r="E17" s="175"/>
      <c r="F17" s="175"/>
      <c r="G17" s="176">
        <v>0.50249184316135187</v>
      </c>
      <c r="H17" s="176">
        <v>0.23228968557311544</v>
      </c>
      <c r="I17" s="176">
        <v>0.47291294907053483</v>
      </c>
      <c r="J17" s="177">
        <v>19427.488670999999</v>
      </c>
      <c r="K17" s="177">
        <v>14135.341958000001</v>
      </c>
      <c r="L17" s="176">
        <v>1.2976962976440293E-2</v>
      </c>
      <c r="M17" s="176">
        <v>4.2078701352337763E-3</v>
      </c>
      <c r="N17" s="178">
        <v>1.273443764718234E-2</v>
      </c>
    </row>
    <row r="18" spans="1:36" s="52" customFormat="1" ht="20.25" customHeight="1">
      <c r="A18" s="2"/>
      <c r="B18" s="157">
        <v>14</v>
      </c>
      <c r="C18" s="171" t="s">
        <v>34</v>
      </c>
      <c r="D18" s="159"/>
      <c r="E18" s="160"/>
      <c r="F18" s="160"/>
      <c r="G18" s="161">
        <v>0.47631207158052991</v>
      </c>
      <c r="H18" s="161">
        <v>1.1345946559255686</v>
      </c>
      <c r="I18" s="161">
        <v>1.4381346797526522E-2</v>
      </c>
      <c r="J18" s="162">
        <v>8268</v>
      </c>
      <c r="K18" s="162">
        <v>9593</v>
      </c>
      <c r="L18" s="161">
        <v>2.2649013717918449E-2</v>
      </c>
      <c r="M18" s="161">
        <v>0</v>
      </c>
      <c r="N18" s="163">
        <v>0</v>
      </c>
      <c r="O18" s="2"/>
      <c r="P18" s="2"/>
      <c r="Q18" s="2"/>
      <c r="R18" s="2"/>
      <c r="S18" s="2"/>
      <c r="T18" s="2"/>
      <c r="U18" s="2"/>
      <c r="V18" s="2"/>
      <c r="W18" s="2"/>
      <c r="X18" s="2"/>
      <c r="Y18" s="2"/>
      <c r="Z18" s="2"/>
      <c r="AA18" s="2"/>
      <c r="AB18" s="2"/>
      <c r="AC18" s="2"/>
      <c r="AD18" s="2"/>
      <c r="AE18" s="2"/>
      <c r="AF18" s="2"/>
      <c r="AG18" s="2"/>
      <c r="AH18" s="2"/>
      <c r="AI18" s="2"/>
      <c r="AJ18" s="2"/>
    </row>
    <row r="19" spans="1:36" s="2" customFormat="1" ht="20.25" customHeight="1">
      <c r="B19" s="164">
        <v>15</v>
      </c>
      <c r="C19" s="173" t="s">
        <v>163</v>
      </c>
      <c r="D19" s="174"/>
      <c r="E19" s="175"/>
      <c r="F19" s="175"/>
      <c r="G19" s="176">
        <v>0.46300091702619423</v>
      </c>
      <c r="H19" s="176">
        <v>0.2831388950033018</v>
      </c>
      <c r="I19" s="176">
        <v>2.371670702179177</v>
      </c>
      <c r="J19" s="177">
        <v>724</v>
      </c>
      <c r="K19" s="177">
        <v>2033</v>
      </c>
      <c r="L19" s="176">
        <v>4.4037223577235773E-2</v>
      </c>
      <c r="M19" s="176">
        <v>0</v>
      </c>
      <c r="N19" s="178">
        <v>3.0439640889299888E-2</v>
      </c>
    </row>
    <row r="20" spans="1:36" s="52" customFormat="1" ht="20.25" customHeight="1">
      <c r="A20" s="2"/>
      <c r="B20" s="157">
        <v>16</v>
      </c>
      <c r="C20" s="171" t="s">
        <v>31</v>
      </c>
      <c r="D20" s="159"/>
      <c r="E20" s="160"/>
      <c r="F20" s="160"/>
      <c r="G20" s="161">
        <v>0.35975553860068299</v>
      </c>
      <c r="H20" s="161">
        <v>1.7594171549058122</v>
      </c>
      <c r="I20" s="161">
        <v>0.88346737973197653</v>
      </c>
      <c r="J20" s="162">
        <v>4809</v>
      </c>
      <c r="K20" s="162">
        <v>10863</v>
      </c>
      <c r="L20" s="161">
        <v>4.4633458530688773E-3</v>
      </c>
      <c r="M20" s="161">
        <v>7.5445551351026674E-3</v>
      </c>
      <c r="N20" s="163">
        <v>0.11184583108090715</v>
      </c>
      <c r="O20" s="2"/>
      <c r="P20" s="2"/>
      <c r="Q20" s="2"/>
      <c r="R20" s="2"/>
      <c r="S20" s="2"/>
      <c r="T20" s="2"/>
      <c r="U20" s="2"/>
      <c r="V20" s="2"/>
      <c r="W20" s="2"/>
      <c r="X20" s="2"/>
      <c r="Y20" s="2"/>
      <c r="Z20" s="2"/>
      <c r="AA20" s="2"/>
      <c r="AB20" s="2"/>
      <c r="AC20" s="2"/>
      <c r="AD20" s="2"/>
      <c r="AE20" s="2"/>
      <c r="AF20" s="2"/>
      <c r="AG20" s="2"/>
      <c r="AH20" s="2"/>
      <c r="AI20" s="2"/>
      <c r="AJ20" s="2"/>
    </row>
    <row r="21" spans="1:36" s="2" customFormat="1" ht="20.25" customHeight="1">
      <c r="B21" s="164">
        <v>17</v>
      </c>
      <c r="C21" s="165" t="s">
        <v>26</v>
      </c>
      <c r="D21" s="166"/>
      <c r="E21" s="167"/>
      <c r="F21" s="167"/>
      <c r="G21" s="168">
        <v>0.30300742599757963</v>
      </c>
      <c r="H21" s="168">
        <v>1.3561120896542598</v>
      </c>
      <c r="I21" s="168">
        <v>0.91535018125408452</v>
      </c>
      <c r="J21" s="169">
        <v>39929</v>
      </c>
      <c r="K21" s="169">
        <v>44253</v>
      </c>
      <c r="L21" s="168">
        <v>4.5481851606578331E-3</v>
      </c>
      <c r="M21" s="168">
        <v>5.4737486953759587E-3</v>
      </c>
      <c r="N21" s="170">
        <v>2.7208028921057011E-2</v>
      </c>
    </row>
    <row r="22" spans="1:36" s="52" customFormat="1" ht="20.25" customHeight="1">
      <c r="A22" s="2"/>
      <c r="B22" s="157">
        <v>18</v>
      </c>
      <c r="C22" s="171" t="s">
        <v>169</v>
      </c>
      <c r="D22" s="159"/>
      <c r="E22" s="160"/>
      <c r="F22" s="160"/>
      <c r="G22" s="161">
        <v>0.17064520435643565</v>
      </c>
      <c r="H22" s="161">
        <v>0.59405940594059403</v>
      </c>
      <c r="I22" s="161">
        <v>0</v>
      </c>
      <c r="J22" s="162">
        <v>458</v>
      </c>
      <c r="K22" s="162">
        <v>434</v>
      </c>
      <c r="L22" s="161">
        <v>3.3964371516719744E-2</v>
      </c>
      <c r="M22" s="161">
        <v>0</v>
      </c>
      <c r="N22" s="163">
        <v>0</v>
      </c>
      <c r="O22" s="2"/>
      <c r="P22" s="2"/>
      <c r="Q22" s="2"/>
      <c r="R22" s="2"/>
      <c r="S22" s="2"/>
      <c r="T22" s="2"/>
      <c r="U22" s="2"/>
      <c r="V22" s="2"/>
      <c r="W22" s="2"/>
      <c r="X22" s="2"/>
      <c r="Y22" s="2"/>
      <c r="Z22" s="2"/>
      <c r="AA22" s="2"/>
      <c r="AB22" s="2"/>
      <c r="AC22" s="2"/>
      <c r="AD22" s="2"/>
      <c r="AE22" s="2"/>
      <c r="AF22" s="2"/>
      <c r="AG22" s="2"/>
      <c r="AH22" s="2"/>
      <c r="AI22" s="2"/>
      <c r="AJ22" s="2"/>
    </row>
    <row r="23" spans="1:36" s="2" customFormat="1" ht="20.25" customHeight="1">
      <c r="B23" s="172">
        <v>19</v>
      </c>
      <c r="C23" s="173" t="s">
        <v>36</v>
      </c>
      <c r="D23" s="174"/>
      <c r="E23" s="175"/>
      <c r="F23" s="175"/>
      <c r="G23" s="176">
        <v>0.16810994759798278</v>
      </c>
      <c r="H23" s="176">
        <v>5.506582660688965E-4</v>
      </c>
      <c r="I23" s="176">
        <v>0.47885242817351242</v>
      </c>
      <c r="J23" s="177">
        <v>7665</v>
      </c>
      <c r="K23" s="177">
        <v>8590</v>
      </c>
      <c r="L23" s="176">
        <v>8.4793298659087014E-3</v>
      </c>
      <c r="M23" s="176">
        <v>0</v>
      </c>
      <c r="N23" s="178">
        <v>1.1876093850749411E-2</v>
      </c>
    </row>
    <row r="24" spans="1:36" s="52" customFormat="1" ht="20.25" customHeight="1">
      <c r="A24" s="2"/>
      <c r="B24" s="157">
        <v>20</v>
      </c>
      <c r="C24" s="158" t="s">
        <v>45</v>
      </c>
      <c r="D24" s="159"/>
      <c r="E24" s="160"/>
      <c r="F24" s="160"/>
      <c r="G24" s="161">
        <v>0.16718613091867618</v>
      </c>
      <c r="H24" s="161">
        <v>4.3564873572195646</v>
      </c>
      <c r="I24" s="161">
        <v>4.4062774577760422</v>
      </c>
      <c r="J24" s="162">
        <v>498</v>
      </c>
      <c r="K24" s="162">
        <v>0</v>
      </c>
      <c r="L24" s="161">
        <v>2.0647839110914844E-2</v>
      </c>
      <c r="M24" s="161">
        <v>0.15371310811805403</v>
      </c>
      <c r="N24" s="163">
        <v>0.48958563332597338</v>
      </c>
      <c r="O24" s="2"/>
      <c r="P24" s="2"/>
      <c r="Q24" s="2"/>
      <c r="R24" s="2"/>
      <c r="S24" s="2"/>
      <c r="T24" s="2"/>
      <c r="U24" s="2"/>
      <c r="V24" s="2"/>
      <c r="W24" s="2"/>
      <c r="X24" s="2"/>
      <c r="Y24" s="2"/>
      <c r="Z24" s="2"/>
      <c r="AA24" s="2"/>
      <c r="AB24" s="2"/>
      <c r="AC24" s="2"/>
      <c r="AD24" s="2"/>
      <c r="AE24" s="2"/>
      <c r="AF24" s="2"/>
      <c r="AG24" s="2"/>
      <c r="AH24" s="2"/>
      <c r="AI24" s="2"/>
      <c r="AJ24" s="2"/>
    </row>
    <row r="25" spans="1:36" s="2" customFormat="1" ht="17.25">
      <c r="B25" s="164">
        <v>21</v>
      </c>
      <c r="C25" s="179" t="s">
        <v>37</v>
      </c>
      <c r="D25" s="166"/>
      <c r="E25" s="167"/>
      <c r="F25" s="167"/>
      <c r="G25" s="168">
        <v>0.16111393997969831</v>
      </c>
      <c r="H25" s="168">
        <v>0.57944316516642247</v>
      </c>
      <c r="I25" s="168">
        <v>0.78133430233706325</v>
      </c>
      <c r="J25" s="169">
        <v>7893</v>
      </c>
      <c r="K25" s="169">
        <v>8572</v>
      </c>
      <c r="L25" s="168">
        <v>4.3948352614692435E-3</v>
      </c>
      <c r="M25" s="168">
        <v>0</v>
      </c>
      <c r="N25" s="170">
        <v>1.9888626641097508E-2</v>
      </c>
    </row>
    <row r="26" spans="1:36" s="52" customFormat="1" ht="20.25" customHeight="1">
      <c r="A26" s="2"/>
      <c r="B26" s="157">
        <v>22</v>
      </c>
      <c r="C26" s="158" t="s">
        <v>39</v>
      </c>
      <c r="D26" s="159"/>
      <c r="E26" s="160"/>
      <c r="F26" s="160"/>
      <c r="G26" s="161">
        <v>0.16018731164421893</v>
      </c>
      <c r="H26" s="161">
        <v>2.5382730788842046E-2</v>
      </c>
      <c r="I26" s="161">
        <v>0.26210374460570335</v>
      </c>
      <c r="J26" s="162">
        <v>5888</v>
      </c>
      <c r="K26" s="162">
        <v>6772</v>
      </c>
      <c r="L26" s="161">
        <v>1.5420478599180562E-2</v>
      </c>
      <c r="M26" s="161">
        <v>0</v>
      </c>
      <c r="N26" s="163">
        <v>1.994207403221249E-2</v>
      </c>
      <c r="O26" s="2"/>
      <c r="P26" s="2"/>
      <c r="Q26" s="2"/>
      <c r="R26" s="2"/>
      <c r="S26" s="2"/>
      <c r="T26" s="2"/>
      <c r="U26" s="2"/>
      <c r="V26" s="2"/>
      <c r="W26" s="2"/>
      <c r="X26" s="2"/>
      <c r="Y26" s="2"/>
      <c r="Z26" s="2"/>
      <c r="AA26" s="2"/>
      <c r="AB26" s="2"/>
      <c r="AC26" s="2"/>
      <c r="AD26" s="2"/>
      <c r="AE26" s="2"/>
      <c r="AF26" s="2"/>
      <c r="AG26" s="2"/>
      <c r="AH26" s="2"/>
      <c r="AI26" s="2"/>
      <c r="AJ26" s="2"/>
    </row>
    <row r="27" spans="1:36" s="2" customFormat="1" ht="17.25">
      <c r="B27" s="164">
        <v>23</v>
      </c>
      <c r="C27" s="173" t="s">
        <v>28</v>
      </c>
      <c r="D27" s="174"/>
      <c r="E27" s="175"/>
      <c r="F27" s="175"/>
      <c r="G27" s="176">
        <v>0.14248035689935554</v>
      </c>
      <c r="H27" s="176">
        <v>1.2677950747495019</v>
      </c>
      <c r="I27" s="176">
        <v>0.91319764012895077</v>
      </c>
      <c r="J27" s="177">
        <v>1523863</v>
      </c>
      <c r="K27" s="177">
        <v>1453030</v>
      </c>
      <c r="L27" s="176">
        <v>4.7948657063422516E-6</v>
      </c>
      <c r="M27" s="176">
        <v>4.2509733596321216E-2</v>
      </c>
      <c r="N27" s="178">
        <v>0.12792269545451518</v>
      </c>
    </row>
    <row r="28" spans="1:36" s="52" customFormat="1" ht="20.25" customHeight="1">
      <c r="A28" s="2"/>
      <c r="B28" s="157">
        <v>24</v>
      </c>
      <c r="C28" s="158" t="s">
        <v>24</v>
      </c>
      <c r="D28" s="159"/>
      <c r="E28" s="160"/>
      <c r="F28" s="160"/>
      <c r="G28" s="161">
        <v>7.0149233023696633E-2</v>
      </c>
      <c r="H28" s="161">
        <v>7.7169609188483854E-2</v>
      </c>
      <c r="I28" s="161">
        <v>0.64290190071712039</v>
      </c>
      <c r="J28" s="162">
        <v>7186</v>
      </c>
      <c r="K28" s="162">
        <v>8588</v>
      </c>
      <c r="L28" s="161">
        <v>5.9572714071924179E-3</v>
      </c>
      <c r="M28" s="161">
        <v>4.0512146085589466E-4</v>
      </c>
      <c r="N28" s="163">
        <v>6.0728916300092209E-2</v>
      </c>
      <c r="O28" s="2"/>
      <c r="P28" s="2"/>
      <c r="Q28" s="2"/>
      <c r="R28" s="2"/>
      <c r="S28" s="2"/>
      <c r="T28" s="2"/>
      <c r="U28" s="2"/>
      <c r="V28" s="2"/>
      <c r="W28" s="2"/>
      <c r="X28" s="2"/>
      <c r="Y28" s="2"/>
      <c r="Z28" s="2"/>
      <c r="AA28" s="2"/>
      <c r="AB28" s="2"/>
      <c r="AC28" s="2"/>
      <c r="AD28" s="2"/>
      <c r="AE28" s="2"/>
      <c r="AF28" s="2"/>
      <c r="AG28" s="2"/>
      <c r="AH28" s="2"/>
      <c r="AI28" s="2"/>
      <c r="AJ28" s="2"/>
    </row>
    <row r="29" spans="1:36" s="2" customFormat="1" ht="17.25">
      <c r="B29" s="172">
        <v>25</v>
      </c>
      <c r="C29" s="165" t="s">
        <v>337</v>
      </c>
      <c r="D29" s="166"/>
      <c r="E29" s="167"/>
      <c r="F29" s="167"/>
      <c r="G29" s="168">
        <v>6.214348882931188E-2</v>
      </c>
      <c r="H29" s="168">
        <v>1.7142091152815013</v>
      </c>
      <c r="I29" s="168">
        <v>1.3811438784629133</v>
      </c>
      <c r="J29" s="169">
        <v>208</v>
      </c>
      <c r="K29" s="169">
        <v>0</v>
      </c>
      <c r="L29" s="168">
        <v>3.4823814034409435E-2</v>
      </c>
      <c r="M29" s="168">
        <v>9.6655712352600032E-5</v>
      </c>
      <c r="N29" s="170">
        <v>0.5124685868934854</v>
      </c>
    </row>
    <row r="30" spans="1:36" s="52" customFormat="1" ht="20.25" customHeight="1">
      <c r="A30" s="2"/>
      <c r="B30" s="157">
        <v>26</v>
      </c>
      <c r="C30" s="171" t="s">
        <v>338</v>
      </c>
      <c r="D30" s="159"/>
      <c r="E30" s="160"/>
      <c r="F30" s="160"/>
      <c r="G30" s="161">
        <v>2.7483502745550711E-2</v>
      </c>
      <c r="H30" s="161">
        <v>1.1678764045676573</v>
      </c>
      <c r="I30" s="161">
        <v>0.17451528965233892</v>
      </c>
      <c r="J30" s="162">
        <v>5995</v>
      </c>
      <c r="K30" s="162">
        <v>6944</v>
      </c>
      <c r="L30" s="161">
        <v>5.0715659619178562E-3</v>
      </c>
      <c r="M30" s="161">
        <v>4.7951980953339036E-3</v>
      </c>
      <c r="N30" s="163">
        <v>0.14418009378021449</v>
      </c>
      <c r="O30" s="2"/>
      <c r="P30" s="2"/>
      <c r="Q30" s="2"/>
      <c r="R30" s="2"/>
      <c r="S30" s="2"/>
      <c r="T30" s="2"/>
      <c r="U30" s="2"/>
      <c r="V30" s="2"/>
      <c r="W30" s="2"/>
      <c r="X30" s="2"/>
      <c r="Y30" s="2"/>
      <c r="Z30" s="2"/>
      <c r="AA30" s="2"/>
      <c r="AB30" s="2"/>
      <c r="AC30" s="2"/>
      <c r="AD30" s="2"/>
      <c r="AE30" s="2"/>
      <c r="AF30" s="2"/>
      <c r="AG30" s="2"/>
      <c r="AH30" s="2"/>
      <c r="AI30" s="2"/>
      <c r="AJ30" s="2"/>
    </row>
    <row r="31" spans="1:36" s="2" customFormat="1" ht="20.25" customHeight="1">
      <c r="B31" s="172">
        <v>27</v>
      </c>
      <c r="C31" s="183" t="s">
        <v>152</v>
      </c>
      <c r="D31" s="166"/>
      <c r="E31" s="167"/>
      <c r="F31" s="167"/>
      <c r="G31" s="168">
        <v>2.4276422351682137E-2</v>
      </c>
      <c r="H31" s="168">
        <v>1.5736812697622542</v>
      </c>
      <c r="I31" s="168">
        <v>1.3910870981861452</v>
      </c>
      <c r="J31" s="169">
        <v>29022</v>
      </c>
      <c r="K31" s="169">
        <v>14986</v>
      </c>
      <c r="L31" s="168">
        <v>3.5869030584268738E-3</v>
      </c>
      <c r="M31" s="168">
        <v>4.2649271398643801E-2</v>
      </c>
      <c r="N31" s="170">
        <v>0.14072178083677933</v>
      </c>
    </row>
    <row r="32" spans="1:36" s="52" customFormat="1" ht="20.25" customHeight="1">
      <c r="A32" s="2"/>
      <c r="B32" s="157">
        <v>28</v>
      </c>
      <c r="C32" s="171" t="s">
        <v>30</v>
      </c>
      <c r="D32" s="159"/>
      <c r="E32" s="160"/>
      <c r="F32" s="160"/>
      <c r="G32" s="161">
        <v>9.2306429437832606E-3</v>
      </c>
      <c r="H32" s="161">
        <v>1.4064511155938806</v>
      </c>
      <c r="I32" s="161">
        <v>1.4364640160797939</v>
      </c>
      <c r="J32" s="162">
        <v>406</v>
      </c>
      <c r="K32" s="162">
        <v>134</v>
      </c>
      <c r="L32" s="161">
        <v>4.045730590417154E-4</v>
      </c>
      <c r="M32" s="161">
        <v>4.2391138661653373E-2</v>
      </c>
      <c r="N32" s="163">
        <v>5.2687871551242313E-2</v>
      </c>
      <c r="O32" s="2"/>
      <c r="P32" s="2"/>
      <c r="Q32" s="2"/>
      <c r="R32" s="2"/>
      <c r="S32" s="2"/>
      <c r="T32" s="2"/>
      <c r="U32" s="2"/>
      <c r="V32" s="2"/>
      <c r="W32" s="2"/>
      <c r="X32" s="2"/>
      <c r="Y32" s="2"/>
      <c r="Z32" s="2"/>
      <c r="AA32" s="2"/>
      <c r="AB32" s="2"/>
      <c r="AC32" s="2"/>
      <c r="AD32" s="2"/>
      <c r="AE32" s="2"/>
      <c r="AF32" s="2"/>
      <c r="AG32" s="2"/>
      <c r="AH32" s="2"/>
      <c r="AI32" s="2"/>
      <c r="AJ32" s="2"/>
    </row>
    <row r="33" spans="1:36" s="2" customFormat="1" ht="20.25" customHeight="1">
      <c r="B33" s="164">
        <v>29</v>
      </c>
      <c r="C33" s="173" t="s">
        <v>357</v>
      </c>
      <c r="D33" s="174"/>
      <c r="E33" s="175"/>
      <c r="F33" s="175"/>
      <c r="G33" s="176">
        <v>3.9392446750097241E-3</v>
      </c>
      <c r="H33" s="176">
        <v>1.2376856025074927</v>
      </c>
      <c r="I33" s="176">
        <v>1.1439291679059232E-4</v>
      </c>
      <c r="J33" s="177">
        <v>0</v>
      </c>
      <c r="K33" s="177">
        <v>0</v>
      </c>
      <c r="L33" s="176">
        <v>3.0929878116691821E-3</v>
      </c>
      <c r="M33" s="176">
        <v>1.976000574836531E-4</v>
      </c>
      <c r="N33" s="178">
        <v>8.9818207947115039E-5</v>
      </c>
    </row>
    <row r="34" spans="1:36" s="2" customFormat="1" ht="20.25" customHeight="1">
      <c r="B34" s="157">
        <v>30</v>
      </c>
      <c r="C34" s="158" t="s">
        <v>18</v>
      </c>
      <c r="D34" s="159"/>
      <c r="E34" s="160"/>
      <c r="F34" s="160"/>
      <c r="G34" s="161">
        <v>3.7048737235436027E-3</v>
      </c>
      <c r="H34" s="161">
        <v>0.66637984997602884</v>
      </c>
      <c r="I34" s="161">
        <v>1.3485185673680766</v>
      </c>
      <c r="J34" s="162">
        <v>406</v>
      </c>
      <c r="K34" s="162">
        <v>134</v>
      </c>
      <c r="L34" s="161">
        <v>1.5149748648261345E-4</v>
      </c>
      <c r="M34" s="161">
        <v>1.206126517120436E-2</v>
      </c>
      <c r="N34" s="163">
        <v>6.7788556985359752E-2</v>
      </c>
    </row>
    <row r="35" spans="1:36" ht="20.25" customHeight="1">
      <c r="B35" s="375" t="s">
        <v>276</v>
      </c>
      <c r="C35" s="376"/>
      <c r="D35" s="180">
        <v>31956.091589</v>
      </c>
      <c r="E35" s="180">
        <v>24400.091589</v>
      </c>
      <c r="F35" s="180">
        <v>28178.091589</v>
      </c>
      <c r="G35" s="181">
        <v>0.29422111536407541</v>
      </c>
      <c r="H35" s="181">
        <v>1.1922509026224246</v>
      </c>
      <c r="I35" s="181">
        <v>0.95157764715519666</v>
      </c>
      <c r="J35" s="182"/>
      <c r="K35" s="182">
        <v>1999260.551856</v>
      </c>
      <c r="L35" s="181">
        <v>6.063337343702159E-3</v>
      </c>
      <c r="M35" s="181">
        <v>3.345893420507464E-2</v>
      </c>
      <c r="N35" s="181">
        <v>0.11102816946047321</v>
      </c>
    </row>
    <row r="36" spans="1:36" s="52" customFormat="1" ht="20.25" customHeight="1">
      <c r="A36" s="2"/>
      <c r="B36" s="164">
        <v>31</v>
      </c>
      <c r="C36" s="173" t="s">
        <v>159</v>
      </c>
      <c r="D36" s="174"/>
      <c r="E36" s="175"/>
      <c r="F36" s="175"/>
      <c r="G36" s="176">
        <v>10.583486606828247</v>
      </c>
      <c r="H36" s="176">
        <v>0.75850189952474589</v>
      </c>
      <c r="I36" s="176">
        <v>0.374109353932636</v>
      </c>
      <c r="J36" s="177">
        <v>14146.275159999999</v>
      </c>
      <c r="K36" s="177">
        <v>8403.0350089999993</v>
      </c>
      <c r="L36" s="176">
        <v>0.52695476212553827</v>
      </c>
      <c r="M36" s="176">
        <v>0</v>
      </c>
      <c r="N36" s="178">
        <v>2.1622496394748066E-3</v>
      </c>
      <c r="O36" s="2"/>
      <c r="P36" s="2"/>
      <c r="Q36" s="2"/>
      <c r="R36" s="2"/>
      <c r="S36" s="2"/>
      <c r="T36" s="2"/>
      <c r="U36" s="2"/>
      <c r="V36" s="2"/>
      <c r="W36" s="2"/>
      <c r="X36" s="2"/>
      <c r="Y36" s="2"/>
      <c r="Z36" s="2"/>
      <c r="AA36" s="2"/>
      <c r="AB36" s="2"/>
      <c r="AC36" s="2"/>
      <c r="AD36" s="2"/>
      <c r="AE36" s="2"/>
      <c r="AF36" s="2"/>
      <c r="AG36" s="2"/>
      <c r="AH36" s="2"/>
      <c r="AI36" s="2"/>
      <c r="AJ36" s="2"/>
    </row>
    <row r="37" spans="1:36" s="2" customFormat="1" ht="20.25" customHeight="1">
      <c r="B37" s="157">
        <v>32</v>
      </c>
      <c r="C37" s="158" t="s">
        <v>154</v>
      </c>
      <c r="D37" s="159"/>
      <c r="E37" s="160"/>
      <c r="F37" s="160"/>
      <c r="G37" s="161">
        <v>7.940909052959821</v>
      </c>
      <c r="H37" s="161">
        <v>0.19065849322660894</v>
      </c>
      <c r="I37" s="161">
        <v>0.30317387550210456</v>
      </c>
      <c r="J37" s="162">
        <v>6228.1064710000001</v>
      </c>
      <c r="K37" s="162">
        <v>5715.7305390000001</v>
      </c>
      <c r="L37" s="161">
        <v>0.41455385312926052</v>
      </c>
      <c r="M37" s="161">
        <v>0</v>
      </c>
      <c r="N37" s="163">
        <v>0</v>
      </c>
    </row>
    <row r="38" spans="1:36" s="52" customFormat="1" ht="20.25" customHeight="1">
      <c r="A38" s="2"/>
      <c r="B38" s="164">
        <v>33</v>
      </c>
      <c r="C38" s="165" t="s">
        <v>172</v>
      </c>
      <c r="D38" s="166"/>
      <c r="E38" s="167"/>
      <c r="F38" s="167"/>
      <c r="G38" s="168">
        <v>2.9088421537016389</v>
      </c>
      <c r="H38" s="168">
        <v>1.7214045807844784</v>
      </c>
      <c r="I38" s="168">
        <v>0.69295522639035989</v>
      </c>
      <c r="J38" s="169">
        <v>8524.5161389999994</v>
      </c>
      <c r="K38" s="169">
        <v>7472.6014109999996</v>
      </c>
      <c r="L38" s="168">
        <v>0.13494306379448759</v>
      </c>
      <c r="M38" s="168">
        <v>5.707813380528158E-4</v>
      </c>
      <c r="N38" s="170">
        <v>4.0539854047405573E-2</v>
      </c>
      <c r="O38" s="2"/>
      <c r="P38" s="2"/>
      <c r="Q38" s="2"/>
      <c r="R38" s="2"/>
      <c r="S38" s="2"/>
      <c r="T38" s="2"/>
      <c r="U38" s="2"/>
      <c r="V38" s="2"/>
      <c r="W38" s="2"/>
      <c r="X38" s="2"/>
      <c r="Y38" s="2"/>
      <c r="Z38" s="2"/>
      <c r="AA38" s="2"/>
      <c r="AB38" s="2"/>
      <c r="AC38" s="2"/>
      <c r="AD38" s="2"/>
      <c r="AE38" s="2"/>
      <c r="AF38" s="2"/>
      <c r="AG38" s="2"/>
      <c r="AH38" s="2"/>
      <c r="AI38" s="2"/>
      <c r="AJ38" s="2"/>
    </row>
    <row r="39" spans="1:36" s="2" customFormat="1" ht="20.25" customHeight="1">
      <c r="B39" s="157">
        <v>34</v>
      </c>
      <c r="C39" s="158" t="s">
        <v>106</v>
      </c>
      <c r="D39" s="159"/>
      <c r="E39" s="160"/>
      <c r="F39" s="160"/>
      <c r="G39" s="161">
        <v>2.133451109030557</v>
      </c>
      <c r="H39" s="161">
        <v>0.6570572256053937</v>
      </c>
      <c r="I39" s="161">
        <v>0.20784237671167871</v>
      </c>
      <c r="J39" s="162">
        <v>37816.153618999997</v>
      </c>
      <c r="K39" s="162">
        <v>29493.736328999999</v>
      </c>
      <c r="L39" s="161">
        <v>0.10080336141781883</v>
      </c>
      <c r="M39" s="161">
        <v>5.1935773862678341E-3</v>
      </c>
      <c r="N39" s="163">
        <v>1.2325306488088867E-2</v>
      </c>
    </row>
    <row r="40" spans="1:36" s="52" customFormat="1" ht="20.25" customHeight="1">
      <c r="A40" s="2"/>
      <c r="B40" s="164">
        <v>35</v>
      </c>
      <c r="C40" s="173" t="s">
        <v>162</v>
      </c>
      <c r="D40" s="174"/>
      <c r="E40" s="175"/>
      <c r="F40" s="175"/>
      <c r="G40" s="176">
        <v>1.8337002696267399</v>
      </c>
      <c r="H40" s="176">
        <v>0.25121486288528699</v>
      </c>
      <c r="I40" s="176">
        <v>4.4082042377739543E-2</v>
      </c>
      <c r="J40" s="177">
        <v>4467.1867389999998</v>
      </c>
      <c r="K40" s="177">
        <v>4445.7698289999998</v>
      </c>
      <c r="L40" s="176">
        <v>1.2042538222047827E-2</v>
      </c>
      <c r="M40" s="176">
        <v>0.13627805619666447</v>
      </c>
      <c r="N40" s="178">
        <v>0</v>
      </c>
      <c r="O40" s="2"/>
      <c r="P40" s="2"/>
      <c r="Q40" s="2"/>
      <c r="R40" s="2"/>
      <c r="S40" s="2"/>
      <c r="T40" s="2"/>
      <c r="U40" s="2"/>
      <c r="V40" s="2"/>
      <c r="W40" s="2"/>
      <c r="X40" s="2"/>
      <c r="Y40" s="2"/>
      <c r="Z40" s="2"/>
      <c r="AA40" s="2"/>
      <c r="AB40" s="2"/>
      <c r="AC40" s="2"/>
      <c r="AD40" s="2"/>
      <c r="AE40" s="2"/>
      <c r="AF40" s="2"/>
      <c r="AG40" s="2"/>
      <c r="AH40" s="2"/>
      <c r="AI40" s="2"/>
      <c r="AJ40" s="2"/>
    </row>
    <row r="41" spans="1:36" s="2" customFormat="1" ht="20.25" customHeight="1">
      <c r="B41" s="157">
        <v>36</v>
      </c>
      <c r="C41" s="200" t="s">
        <v>21</v>
      </c>
      <c r="D41" s="159"/>
      <c r="E41" s="160"/>
      <c r="F41" s="160"/>
      <c r="G41" s="161">
        <v>1.5327204898132767</v>
      </c>
      <c r="H41" s="161">
        <v>2.1354411789721986E-2</v>
      </c>
      <c r="I41" s="161">
        <v>6.6824679485362082E-2</v>
      </c>
      <c r="J41" s="162">
        <v>109411</v>
      </c>
      <c r="K41" s="162">
        <v>112046</v>
      </c>
      <c r="L41" s="161">
        <v>0.14569839978820825</v>
      </c>
      <c r="M41" s="161">
        <v>0</v>
      </c>
      <c r="N41" s="161">
        <v>1.9661661080467656E-3</v>
      </c>
      <c r="O41" s="50"/>
    </row>
    <row r="42" spans="1:36" s="52" customFormat="1" ht="20.25" customHeight="1">
      <c r="A42" s="2"/>
      <c r="B42" s="164">
        <v>37</v>
      </c>
      <c r="C42" s="173" t="s">
        <v>52</v>
      </c>
      <c r="D42" s="174"/>
      <c r="E42" s="175"/>
      <c r="F42" s="175"/>
      <c r="G42" s="176">
        <v>1.4699391907887418</v>
      </c>
      <c r="H42" s="176">
        <v>2.0833544028560158E-3</v>
      </c>
      <c r="I42" s="176">
        <v>1.2429332820922541E-2</v>
      </c>
      <c r="J42" s="177">
        <v>59269</v>
      </c>
      <c r="K42" s="177">
        <v>59526</v>
      </c>
      <c r="L42" s="176">
        <v>2.6150230383160937E-2</v>
      </c>
      <c r="M42" s="176">
        <v>0</v>
      </c>
      <c r="N42" s="178">
        <v>9.8246394542690846E-4</v>
      </c>
      <c r="O42" s="2"/>
      <c r="P42" s="2"/>
      <c r="Q42" s="2"/>
      <c r="R42" s="2"/>
      <c r="S42" s="2"/>
      <c r="T42" s="2"/>
      <c r="U42" s="2"/>
      <c r="V42" s="2"/>
      <c r="W42" s="2"/>
      <c r="X42" s="2"/>
      <c r="Y42" s="2"/>
      <c r="Z42" s="2"/>
      <c r="AA42" s="2"/>
      <c r="AB42" s="2"/>
      <c r="AC42" s="2"/>
      <c r="AD42" s="2"/>
      <c r="AE42" s="2"/>
      <c r="AF42" s="2"/>
      <c r="AG42" s="2"/>
      <c r="AH42" s="2"/>
      <c r="AI42" s="2"/>
      <c r="AJ42" s="2"/>
    </row>
    <row r="43" spans="1:36" s="2" customFormat="1" ht="20.25" customHeight="1">
      <c r="B43" s="157">
        <v>38</v>
      </c>
      <c r="C43" s="158" t="s">
        <v>55</v>
      </c>
      <c r="D43" s="159"/>
      <c r="E43" s="160"/>
      <c r="F43" s="160"/>
      <c r="G43" s="161">
        <v>0.92097559333200241</v>
      </c>
      <c r="H43" s="161">
        <v>1.8965861449391096E-3</v>
      </c>
      <c r="I43" s="161">
        <v>2.0463166300658815E-2</v>
      </c>
      <c r="J43" s="162">
        <v>7467</v>
      </c>
      <c r="K43" s="162">
        <v>6945</v>
      </c>
      <c r="L43" s="161">
        <v>1.6986598805375806E-2</v>
      </c>
      <c r="M43" s="161">
        <v>0</v>
      </c>
      <c r="N43" s="163">
        <v>0</v>
      </c>
    </row>
    <row r="44" spans="1:36" s="52" customFormat="1" ht="20.25" customHeight="1">
      <c r="A44" s="2"/>
      <c r="B44" s="164">
        <v>39</v>
      </c>
      <c r="C44" s="173" t="s">
        <v>54</v>
      </c>
      <c r="D44" s="174"/>
      <c r="E44" s="175"/>
      <c r="F44" s="175"/>
      <c r="G44" s="176">
        <v>0.86026354633924973</v>
      </c>
      <c r="H44" s="176">
        <v>2.208551835417507E-2</v>
      </c>
      <c r="I44" s="176">
        <v>7.2811617587736993E-2</v>
      </c>
      <c r="J44" s="177">
        <v>13059</v>
      </c>
      <c r="K44" s="177">
        <v>12247</v>
      </c>
      <c r="L44" s="176">
        <v>1.243524249322216E-2</v>
      </c>
      <c r="M44" s="176">
        <v>0</v>
      </c>
      <c r="N44" s="178">
        <v>5.1665046805463195E-3</v>
      </c>
      <c r="O44" s="2"/>
      <c r="P44" s="2"/>
      <c r="Q44" s="2"/>
      <c r="R44" s="2"/>
      <c r="S44" s="2"/>
      <c r="T44" s="2"/>
      <c r="U44" s="2"/>
      <c r="V44" s="2"/>
      <c r="W44" s="2"/>
      <c r="X44" s="2"/>
      <c r="Y44" s="2"/>
      <c r="Z44" s="2"/>
      <c r="AA44" s="2"/>
      <c r="AB44" s="2"/>
      <c r="AC44" s="2"/>
      <c r="AD44" s="2"/>
      <c r="AE44" s="2"/>
      <c r="AF44" s="2"/>
      <c r="AG44" s="2"/>
      <c r="AH44" s="2"/>
      <c r="AI44" s="2"/>
      <c r="AJ44" s="2"/>
    </row>
    <row r="45" spans="1:36" s="2" customFormat="1" ht="20.25" customHeight="1">
      <c r="B45" s="157">
        <v>40</v>
      </c>
      <c r="C45" s="158" t="s">
        <v>195</v>
      </c>
      <c r="D45" s="159"/>
      <c r="E45" s="160"/>
      <c r="F45" s="160"/>
      <c r="G45" s="161">
        <v>0.84565380572044946</v>
      </c>
      <c r="H45" s="161">
        <v>0.97451096768986434</v>
      </c>
      <c r="I45" s="161">
        <v>1.850990525975945E-2</v>
      </c>
      <c r="J45" s="162">
        <v>32064.298629000001</v>
      </c>
      <c r="K45" s="162">
        <v>31603.454349</v>
      </c>
      <c r="L45" s="161">
        <v>7.5754313215839628E-2</v>
      </c>
      <c r="M45" s="161">
        <v>0</v>
      </c>
      <c r="N45" s="163">
        <v>1.3509741939211773E-3</v>
      </c>
    </row>
    <row r="46" spans="1:36" ht="20.25" customHeight="1">
      <c r="B46" s="375" t="s">
        <v>277</v>
      </c>
      <c r="C46" s="376"/>
      <c r="D46" s="180"/>
      <c r="E46" s="180"/>
      <c r="F46" s="180"/>
      <c r="G46" s="181">
        <v>2.0603051189143047</v>
      </c>
      <c r="H46" s="181">
        <v>0.30785389078562686</v>
      </c>
      <c r="I46" s="181">
        <v>0.10198391417423916</v>
      </c>
      <c r="J46" s="182">
        <v>292452.53675700002</v>
      </c>
      <c r="K46" s="182">
        <v>277898.32746599999</v>
      </c>
      <c r="L46" s="181">
        <v>0.11469329226238968</v>
      </c>
      <c r="M46" s="181">
        <v>2.8628853449829913E-3</v>
      </c>
      <c r="N46" s="181">
        <v>4.1386294780147671E-3</v>
      </c>
    </row>
    <row r="47" spans="1:36" s="52" customFormat="1" ht="20.25" customHeight="1">
      <c r="A47" s="2"/>
      <c r="B47" s="164">
        <v>41</v>
      </c>
      <c r="C47" s="173" t="s">
        <v>63</v>
      </c>
      <c r="D47" s="174"/>
      <c r="E47" s="175"/>
      <c r="F47" s="175"/>
      <c r="G47" s="176">
        <v>3.5884603528341641</v>
      </c>
      <c r="H47" s="176">
        <v>0.38994059061831371</v>
      </c>
      <c r="I47" s="176">
        <v>0.17182018615663658</v>
      </c>
      <c r="J47" s="177">
        <v>107055</v>
      </c>
      <c r="K47" s="177">
        <v>94964</v>
      </c>
      <c r="L47" s="176">
        <v>1.8778484145166276E-2</v>
      </c>
      <c r="M47" s="176">
        <v>0</v>
      </c>
      <c r="N47" s="178">
        <v>1.2291132566046655E-2</v>
      </c>
      <c r="O47" s="2"/>
      <c r="P47" s="2"/>
      <c r="Q47" s="2"/>
      <c r="R47" s="2"/>
      <c r="S47" s="2"/>
      <c r="T47" s="2"/>
      <c r="U47" s="2"/>
      <c r="V47" s="2"/>
      <c r="W47" s="2"/>
      <c r="X47" s="2"/>
      <c r="Y47" s="2"/>
      <c r="Z47" s="2"/>
      <c r="AA47" s="2"/>
      <c r="AB47" s="2"/>
      <c r="AC47" s="2"/>
      <c r="AD47" s="2"/>
      <c r="AE47" s="2"/>
      <c r="AF47" s="2"/>
      <c r="AG47" s="2"/>
      <c r="AH47" s="2"/>
      <c r="AI47" s="2"/>
      <c r="AJ47" s="2"/>
    </row>
    <row r="48" spans="1:36" s="2" customFormat="1" ht="20.25" customHeight="1">
      <c r="B48" s="157">
        <v>42</v>
      </c>
      <c r="C48" s="158" t="s">
        <v>160</v>
      </c>
      <c r="D48" s="159"/>
      <c r="E48" s="160"/>
      <c r="F48" s="160"/>
      <c r="G48" s="161">
        <v>3.2270773992909461</v>
      </c>
      <c r="H48" s="161">
        <v>0</v>
      </c>
      <c r="I48" s="161">
        <v>0</v>
      </c>
      <c r="J48" s="162">
        <v>354201.564227</v>
      </c>
      <c r="K48" s="162">
        <v>355897.47689400002</v>
      </c>
      <c r="L48" s="161">
        <v>0.26308404732556107</v>
      </c>
      <c r="M48" s="161">
        <v>0</v>
      </c>
      <c r="N48" s="163">
        <v>0</v>
      </c>
    </row>
    <row r="49" spans="1:36" s="52" customFormat="1" ht="20.25" customHeight="1">
      <c r="A49" s="2"/>
      <c r="B49" s="164">
        <v>43</v>
      </c>
      <c r="C49" s="165" t="s">
        <v>62</v>
      </c>
      <c r="D49" s="166"/>
      <c r="E49" s="167"/>
      <c r="F49" s="167"/>
      <c r="G49" s="168">
        <v>3.0824609174559372</v>
      </c>
      <c r="H49" s="168">
        <v>5.0266206544223341E-2</v>
      </c>
      <c r="I49" s="168">
        <v>6.9123546882904174E-2</v>
      </c>
      <c r="J49" s="169">
        <v>223480</v>
      </c>
      <c r="K49" s="169">
        <v>206175</v>
      </c>
      <c r="L49" s="168">
        <v>8.1248432546347144E-2</v>
      </c>
      <c r="M49" s="168">
        <v>0</v>
      </c>
      <c r="N49" s="170">
        <v>9.227901482923768E-4</v>
      </c>
      <c r="O49" s="2"/>
      <c r="P49" s="2"/>
      <c r="Q49" s="2"/>
      <c r="R49" s="2"/>
      <c r="S49" s="2"/>
      <c r="T49" s="2"/>
      <c r="U49" s="2"/>
      <c r="V49" s="2"/>
      <c r="W49" s="2"/>
      <c r="X49" s="2"/>
      <c r="Y49" s="2"/>
      <c r="Z49" s="2"/>
      <c r="AA49" s="2"/>
      <c r="AB49" s="2"/>
      <c r="AC49" s="2"/>
      <c r="AD49" s="2"/>
      <c r="AE49" s="2"/>
      <c r="AF49" s="2"/>
      <c r="AG49" s="2"/>
      <c r="AH49" s="2"/>
      <c r="AI49" s="2"/>
      <c r="AJ49" s="2"/>
    </row>
    <row r="50" spans="1:36" s="2" customFormat="1" ht="20.25" customHeight="1">
      <c r="B50" s="157">
        <v>44</v>
      </c>
      <c r="C50" s="171" t="s">
        <v>478</v>
      </c>
      <c r="D50" s="159">
        <v>423584</v>
      </c>
      <c r="E50" s="160">
        <v>331498</v>
      </c>
      <c r="F50" s="160">
        <v>377541</v>
      </c>
      <c r="G50" s="161">
        <v>1.9536243336786443</v>
      </c>
      <c r="H50" s="161">
        <v>9.2498776930911972E-4</v>
      </c>
      <c r="I50" s="161">
        <v>0.96032978754688436</v>
      </c>
      <c r="J50" s="162">
        <v>256611</v>
      </c>
      <c r="K50" s="162">
        <v>236286</v>
      </c>
      <c r="L50" s="161">
        <v>2.931875402253712E-4</v>
      </c>
      <c r="M50" s="161">
        <v>0</v>
      </c>
      <c r="N50" s="163">
        <v>7.7523607974895733E-3</v>
      </c>
    </row>
    <row r="51" spans="1:36" s="52" customFormat="1" ht="20.25" customHeight="1">
      <c r="A51" s="2"/>
      <c r="B51" s="164">
        <v>45</v>
      </c>
      <c r="C51" s="173" t="s">
        <v>186</v>
      </c>
      <c r="D51" s="174"/>
      <c r="E51" s="175"/>
      <c r="F51" s="175"/>
      <c r="G51" s="176">
        <v>1.2881322760951475</v>
      </c>
      <c r="H51" s="176">
        <v>1.4420751904604174</v>
      </c>
      <c r="I51" s="176">
        <v>0.52768576791432042</v>
      </c>
      <c r="J51" s="177">
        <v>0</v>
      </c>
      <c r="K51" s="177">
        <v>158350</v>
      </c>
      <c r="L51" s="176">
        <v>1.9650408644296017E-2</v>
      </c>
      <c r="M51" s="176">
        <v>2.8063299070778171E-3</v>
      </c>
      <c r="N51" s="178">
        <v>5.1613806343238811E-2</v>
      </c>
      <c r="O51" s="2"/>
      <c r="P51" s="2"/>
      <c r="Q51" s="2"/>
      <c r="R51" s="2"/>
      <c r="S51" s="2"/>
      <c r="T51" s="2"/>
      <c r="U51" s="2"/>
      <c r="V51" s="2"/>
      <c r="W51" s="2"/>
      <c r="X51" s="2"/>
      <c r="Y51" s="2"/>
      <c r="Z51" s="2"/>
      <c r="AA51" s="2"/>
      <c r="AB51" s="2"/>
      <c r="AC51" s="2"/>
      <c r="AD51" s="2"/>
      <c r="AE51" s="2"/>
      <c r="AF51" s="2"/>
      <c r="AG51" s="2"/>
      <c r="AH51" s="2"/>
      <c r="AI51" s="2"/>
      <c r="AJ51" s="2"/>
    </row>
    <row r="52" spans="1:36" s="2" customFormat="1" ht="20.25" customHeight="1">
      <c r="B52" s="157">
        <v>46</v>
      </c>
      <c r="C52" s="171" t="s">
        <v>60</v>
      </c>
      <c r="D52" s="159"/>
      <c r="E52" s="160"/>
      <c r="F52" s="160"/>
      <c r="G52" s="161">
        <v>0.98655591574557833</v>
      </c>
      <c r="H52" s="161">
        <v>1.0193543192176717</v>
      </c>
      <c r="I52" s="161">
        <v>1.0193333824491901</v>
      </c>
      <c r="J52" s="162">
        <v>226589.82612099999</v>
      </c>
      <c r="K52" s="162">
        <v>211850.75429000001</v>
      </c>
      <c r="L52" s="161">
        <v>1.0196151846387475E-2</v>
      </c>
      <c r="M52" s="161">
        <v>1.4440756132290206E-2</v>
      </c>
      <c r="N52" s="163">
        <v>4.1559262216207184E-2</v>
      </c>
    </row>
    <row r="53" spans="1:36" s="52" customFormat="1" ht="20.25" customHeight="1">
      <c r="A53" s="2"/>
      <c r="B53" s="172">
        <v>47</v>
      </c>
      <c r="C53" s="173" t="s">
        <v>484</v>
      </c>
      <c r="D53" s="174">
        <v>721175.19925900002</v>
      </c>
      <c r="E53" s="175">
        <v>753332.73595799995</v>
      </c>
      <c r="F53" s="175">
        <v>737253.96760850004</v>
      </c>
      <c r="G53" s="176">
        <v>0.8466334158587846</v>
      </c>
      <c r="H53" s="176">
        <v>0.42562983668199461</v>
      </c>
      <c r="I53" s="176">
        <v>0.45852780328450327</v>
      </c>
      <c r="J53" s="177">
        <v>248040.053893</v>
      </c>
      <c r="K53" s="177">
        <v>230592.118246</v>
      </c>
      <c r="L53" s="176">
        <v>8.3022012957608832E-3</v>
      </c>
      <c r="M53" s="176">
        <v>4.8186536811466434E-3</v>
      </c>
      <c r="N53" s="178">
        <v>1.2753685689510026E-2</v>
      </c>
      <c r="O53" s="2"/>
      <c r="P53" s="2"/>
      <c r="Q53" s="2"/>
      <c r="R53" s="2"/>
      <c r="S53" s="2"/>
      <c r="T53" s="2"/>
      <c r="U53" s="2"/>
      <c r="V53" s="2"/>
      <c r="W53" s="2"/>
      <c r="X53" s="2"/>
      <c r="Y53" s="2"/>
      <c r="Z53" s="2"/>
      <c r="AA53" s="2"/>
      <c r="AB53" s="2"/>
      <c r="AC53" s="2"/>
      <c r="AD53" s="2"/>
      <c r="AE53" s="2"/>
      <c r="AF53" s="2"/>
      <c r="AG53" s="2"/>
      <c r="AH53" s="2"/>
      <c r="AI53" s="2"/>
      <c r="AJ53" s="2"/>
    </row>
    <row r="54" spans="1:36" s="52" customFormat="1" ht="20.25" customHeight="1">
      <c r="A54" s="2"/>
      <c r="B54" s="201">
        <v>48</v>
      </c>
      <c r="C54" s="158" t="s">
        <v>479</v>
      </c>
      <c r="D54" s="159"/>
      <c r="E54" s="160"/>
      <c r="F54" s="160"/>
      <c r="G54" s="161">
        <v>0.4920290852398152</v>
      </c>
      <c r="H54" s="161">
        <v>0.9579835251883807</v>
      </c>
      <c r="I54" s="161">
        <v>0</v>
      </c>
      <c r="J54" s="162">
        <v>136691</v>
      </c>
      <c r="K54" s="162">
        <v>221231</v>
      </c>
      <c r="L54" s="161">
        <v>0.21164969603710679</v>
      </c>
      <c r="M54" s="184">
        <v>2.0211791939468275E-3</v>
      </c>
      <c r="N54" s="161">
        <v>0</v>
      </c>
      <c r="O54" s="2"/>
      <c r="P54" s="2"/>
      <c r="Q54" s="2"/>
      <c r="R54" s="2"/>
      <c r="S54" s="2"/>
      <c r="T54" s="2"/>
      <c r="U54" s="2"/>
      <c r="V54" s="2"/>
      <c r="W54" s="2"/>
      <c r="X54" s="2"/>
      <c r="Y54" s="2"/>
      <c r="Z54" s="2"/>
      <c r="AA54" s="2"/>
      <c r="AB54" s="2"/>
      <c r="AC54" s="2"/>
      <c r="AD54" s="2"/>
      <c r="AE54" s="2"/>
      <c r="AF54" s="2"/>
      <c r="AG54" s="2"/>
      <c r="AH54" s="2"/>
      <c r="AI54" s="2"/>
      <c r="AJ54" s="2"/>
    </row>
    <row r="55" spans="1:36" s="52" customFormat="1" ht="20.25" customHeight="1">
      <c r="A55" s="2"/>
      <c r="B55" s="164">
        <v>49</v>
      </c>
      <c r="C55" s="165" t="s">
        <v>354</v>
      </c>
      <c r="D55" s="166"/>
      <c r="E55" s="167"/>
      <c r="F55" s="167"/>
      <c r="G55" s="168">
        <v>0.29237912330509347</v>
      </c>
      <c r="H55" s="168">
        <v>0.9846560955096515</v>
      </c>
      <c r="I55" s="168">
        <v>7.3027139018236268E-3</v>
      </c>
      <c r="J55" s="169">
        <v>14918</v>
      </c>
      <c r="K55" s="169">
        <v>28864</v>
      </c>
      <c r="L55" s="168">
        <v>0.12006712245294689</v>
      </c>
      <c r="M55" s="168">
        <v>5.262878854820182E-2</v>
      </c>
      <c r="N55" s="170">
        <v>6.2914199876292305E-3</v>
      </c>
      <c r="O55" s="2"/>
      <c r="P55" s="2"/>
      <c r="Q55" s="2"/>
      <c r="R55" s="2"/>
      <c r="S55" s="2"/>
      <c r="T55" s="2"/>
      <c r="U55" s="2"/>
      <c r="V55" s="2"/>
      <c r="W55" s="2"/>
      <c r="X55" s="2"/>
      <c r="Y55" s="2"/>
      <c r="Z55" s="2"/>
      <c r="AA55" s="2"/>
      <c r="AB55" s="2"/>
      <c r="AC55" s="2"/>
      <c r="AD55" s="2"/>
      <c r="AE55" s="2"/>
      <c r="AF55" s="2"/>
      <c r="AG55" s="2"/>
      <c r="AH55" s="2"/>
      <c r="AI55" s="2"/>
      <c r="AJ55" s="2"/>
    </row>
    <row r="56" spans="1:36" ht="15.75">
      <c r="B56" s="375" t="s">
        <v>278</v>
      </c>
      <c r="C56" s="376"/>
      <c r="D56" s="180">
        <v>1328502.9998879998</v>
      </c>
      <c r="E56" s="180">
        <v>1209067.1873089999</v>
      </c>
      <c r="F56" s="180">
        <v>1268785.0935985001</v>
      </c>
      <c r="G56" s="181">
        <v>1.8282099752367382</v>
      </c>
      <c r="H56" s="181">
        <v>0.48092856886088031</v>
      </c>
      <c r="I56" s="181">
        <v>0.39502605189507339</v>
      </c>
      <c r="J56" s="182">
        <v>1415977.4442409999</v>
      </c>
      <c r="K56" s="182">
        <v>1744210.3494299999</v>
      </c>
      <c r="L56" s="181">
        <v>9.1416412984785839E-2</v>
      </c>
      <c r="M56" s="181">
        <v>4.7128348334962086E-3</v>
      </c>
      <c r="N56" s="181">
        <v>1.3283523796023352E-2</v>
      </c>
    </row>
    <row r="57" spans="1:36" s="52" customFormat="1" ht="20.25" customHeight="1">
      <c r="A57" s="2"/>
      <c r="B57" s="157">
        <v>50</v>
      </c>
      <c r="C57" s="171" t="s">
        <v>68</v>
      </c>
      <c r="D57" s="159">
        <v>82869</v>
      </c>
      <c r="E57" s="160">
        <v>75769</v>
      </c>
      <c r="F57" s="160">
        <v>79319</v>
      </c>
      <c r="G57" s="161">
        <v>0.26716874024768883</v>
      </c>
      <c r="H57" s="161">
        <v>7.0256326454384163E-2</v>
      </c>
      <c r="I57" s="161">
        <v>0.10075637314408442</v>
      </c>
      <c r="J57" s="162">
        <v>94828</v>
      </c>
      <c r="K57" s="162">
        <v>89064</v>
      </c>
      <c r="L57" s="161">
        <v>2.7778178651207317E-3</v>
      </c>
      <c r="M57" s="161">
        <v>1.0637166258908626E-4</v>
      </c>
      <c r="N57" s="163">
        <v>0</v>
      </c>
      <c r="O57" s="2"/>
      <c r="P57" s="2"/>
      <c r="Q57" s="2"/>
      <c r="R57" s="2"/>
      <c r="S57" s="2"/>
      <c r="T57" s="2"/>
      <c r="U57" s="2"/>
      <c r="V57" s="2"/>
      <c r="W57" s="2"/>
      <c r="X57" s="2"/>
      <c r="Y57" s="2"/>
      <c r="Z57" s="2"/>
      <c r="AA57" s="2"/>
      <c r="AB57" s="2"/>
      <c r="AC57" s="2"/>
      <c r="AD57" s="2"/>
      <c r="AE57" s="2"/>
      <c r="AF57" s="2"/>
      <c r="AG57" s="2"/>
      <c r="AH57" s="2"/>
      <c r="AI57" s="2"/>
      <c r="AJ57" s="2"/>
    </row>
    <row r="58" spans="1:36" ht="15.75">
      <c r="B58" s="375" t="s">
        <v>288</v>
      </c>
      <c r="C58" s="376"/>
      <c r="D58" s="180">
        <v>1328502.9998879998</v>
      </c>
      <c r="E58" s="180">
        <v>1209067.1873089999</v>
      </c>
      <c r="F58" s="180">
        <v>1268785.0935985001</v>
      </c>
      <c r="G58" s="181">
        <v>0.26716874024768883</v>
      </c>
      <c r="H58" s="181">
        <v>7.0256326454384163E-2</v>
      </c>
      <c r="I58" s="181">
        <v>0.10075637314408442</v>
      </c>
      <c r="J58" s="182">
        <v>94828</v>
      </c>
      <c r="K58" s="182">
        <v>89064</v>
      </c>
      <c r="L58" s="181">
        <v>2.7778178651207317E-3</v>
      </c>
      <c r="M58" s="181">
        <v>1.0637166258908626E-4</v>
      </c>
      <c r="N58" s="181">
        <v>0</v>
      </c>
    </row>
    <row r="59" spans="1:36" s="52" customFormat="1" ht="20.25" customHeight="1">
      <c r="A59" s="2"/>
      <c r="B59" s="164">
        <v>51</v>
      </c>
      <c r="C59" s="173" t="s">
        <v>143</v>
      </c>
      <c r="D59" s="174"/>
      <c r="E59" s="175"/>
      <c r="F59" s="175"/>
      <c r="G59" s="176">
        <v>20.531433289460587</v>
      </c>
      <c r="H59" s="176">
        <v>2.1044225197856581</v>
      </c>
      <c r="I59" s="176">
        <v>0.7314606829375776</v>
      </c>
      <c r="J59" s="177">
        <v>33160.006761999997</v>
      </c>
      <c r="K59" s="177">
        <v>10473.175818</v>
      </c>
      <c r="L59" s="176">
        <v>0.44830890152634145</v>
      </c>
      <c r="M59" s="176">
        <v>0</v>
      </c>
      <c r="N59" s="178">
        <v>0.18695251418901201</v>
      </c>
      <c r="O59" s="2"/>
      <c r="P59" s="2"/>
      <c r="Q59" s="2"/>
      <c r="R59" s="2"/>
      <c r="S59" s="2"/>
      <c r="T59" s="2"/>
      <c r="U59" s="2"/>
      <c r="V59" s="2"/>
      <c r="W59" s="2"/>
      <c r="X59" s="2"/>
      <c r="Y59" s="2"/>
      <c r="Z59" s="2"/>
      <c r="AA59" s="2"/>
      <c r="AB59" s="2"/>
      <c r="AC59" s="2"/>
      <c r="AD59" s="2"/>
      <c r="AE59" s="2"/>
      <c r="AF59" s="2"/>
      <c r="AG59" s="2"/>
      <c r="AH59" s="2"/>
      <c r="AI59" s="2"/>
      <c r="AJ59" s="2"/>
    </row>
    <row r="60" spans="1:36" s="2" customFormat="1" ht="20.25" customHeight="1">
      <c r="B60" s="157">
        <v>52</v>
      </c>
      <c r="C60" s="171" t="s">
        <v>113</v>
      </c>
      <c r="D60" s="159"/>
      <c r="E60" s="160"/>
      <c r="F60" s="160"/>
      <c r="G60" s="161">
        <v>16.446708078316327</v>
      </c>
      <c r="H60" s="161">
        <v>0.45450680272108845</v>
      </c>
      <c r="I60" s="161">
        <v>0.18401360544217688</v>
      </c>
      <c r="J60" s="162">
        <v>16987</v>
      </c>
      <c r="K60" s="162">
        <v>12507</v>
      </c>
      <c r="L60" s="161">
        <v>0.82152018415941297</v>
      </c>
      <c r="M60" s="161">
        <v>0</v>
      </c>
      <c r="N60" s="163">
        <v>0</v>
      </c>
    </row>
    <row r="61" spans="1:36" s="52" customFormat="1" ht="20.25" customHeight="1">
      <c r="A61" s="2"/>
      <c r="B61" s="164">
        <v>53</v>
      </c>
      <c r="C61" s="173" t="s">
        <v>90</v>
      </c>
      <c r="D61" s="174"/>
      <c r="E61" s="175"/>
      <c r="F61" s="175"/>
      <c r="G61" s="176">
        <v>15.079018656323443</v>
      </c>
      <c r="H61" s="176">
        <v>0.24733368004143874</v>
      </c>
      <c r="I61" s="176">
        <v>0.27601193967926729</v>
      </c>
      <c r="J61" s="177">
        <v>24030.801335</v>
      </c>
      <c r="K61" s="177">
        <v>23514.136018000001</v>
      </c>
      <c r="L61" s="176">
        <v>0.58981233667064359</v>
      </c>
      <c r="M61" s="176">
        <v>0</v>
      </c>
      <c r="N61" s="178">
        <v>0</v>
      </c>
      <c r="O61" s="2"/>
      <c r="P61" s="2"/>
      <c r="Q61" s="2"/>
      <c r="R61" s="2"/>
      <c r="S61" s="2"/>
      <c r="T61" s="2"/>
      <c r="U61" s="2"/>
      <c r="V61" s="2"/>
      <c r="W61" s="2"/>
      <c r="X61" s="2"/>
      <c r="Y61" s="2"/>
      <c r="Z61" s="2"/>
      <c r="AA61" s="2"/>
      <c r="AB61" s="2"/>
      <c r="AC61" s="2"/>
      <c r="AD61" s="2"/>
      <c r="AE61" s="2"/>
      <c r="AF61" s="2"/>
      <c r="AG61" s="2"/>
      <c r="AH61" s="2"/>
      <c r="AI61" s="2"/>
      <c r="AJ61" s="2"/>
    </row>
    <row r="62" spans="1:36" s="2" customFormat="1" ht="20.25" customHeight="1">
      <c r="B62" s="157">
        <v>54</v>
      </c>
      <c r="C62" s="171" t="s">
        <v>244</v>
      </c>
      <c r="D62" s="159"/>
      <c r="E62" s="160"/>
      <c r="F62" s="160"/>
      <c r="G62" s="161">
        <v>13.545505012743034</v>
      </c>
      <c r="H62" s="161">
        <v>0.13392154889842756</v>
      </c>
      <c r="I62" s="161">
        <v>9.1270482642324249E-2</v>
      </c>
      <c r="J62" s="162">
        <v>14659.880695</v>
      </c>
      <c r="K62" s="162">
        <v>21032.477503999999</v>
      </c>
      <c r="L62" s="161">
        <v>0.28209888633914326</v>
      </c>
      <c r="M62" s="161">
        <v>0</v>
      </c>
      <c r="N62" s="163">
        <v>0</v>
      </c>
    </row>
    <row r="63" spans="1:36" s="52" customFormat="1" ht="20.25" customHeight="1">
      <c r="A63" s="2"/>
      <c r="B63" s="164">
        <v>55</v>
      </c>
      <c r="C63" s="173" t="s">
        <v>96</v>
      </c>
      <c r="D63" s="174"/>
      <c r="E63" s="175"/>
      <c r="F63" s="175"/>
      <c r="G63" s="176">
        <v>11.985132744629286</v>
      </c>
      <c r="H63" s="176">
        <v>0.7387349649931183</v>
      </c>
      <c r="I63" s="176">
        <v>0.29920411704865058</v>
      </c>
      <c r="J63" s="177">
        <v>0</v>
      </c>
      <c r="K63" s="177">
        <v>19657</v>
      </c>
      <c r="L63" s="176">
        <v>0.14302385045421276</v>
      </c>
      <c r="M63" s="176">
        <v>0</v>
      </c>
      <c r="N63" s="178">
        <v>8.2662418736814906E-3</v>
      </c>
      <c r="O63" s="2"/>
      <c r="P63" s="2"/>
      <c r="Q63" s="2"/>
      <c r="R63" s="2"/>
      <c r="S63" s="2"/>
      <c r="T63" s="2"/>
      <c r="U63" s="2"/>
      <c r="V63" s="2"/>
      <c r="W63" s="2"/>
      <c r="X63" s="2"/>
      <c r="Y63" s="2"/>
      <c r="Z63" s="2"/>
      <c r="AA63" s="2"/>
      <c r="AB63" s="2"/>
      <c r="AC63" s="2"/>
      <c r="AD63" s="2"/>
      <c r="AE63" s="2"/>
      <c r="AF63" s="2"/>
      <c r="AG63" s="2"/>
      <c r="AH63" s="2"/>
      <c r="AI63" s="2"/>
      <c r="AJ63" s="2"/>
    </row>
    <row r="64" spans="1:36" s="2" customFormat="1" ht="20.25" customHeight="1">
      <c r="B64" s="157">
        <v>56</v>
      </c>
      <c r="C64" s="171" t="s">
        <v>171</v>
      </c>
      <c r="D64" s="159"/>
      <c r="E64" s="160"/>
      <c r="F64" s="160"/>
      <c r="G64" s="161">
        <v>10.861941005806331</v>
      </c>
      <c r="H64" s="161">
        <v>0.80707997752388083</v>
      </c>
      <c r="I64" s="161">
        <v>3.5774489604794908E-2</v>
      </c>
      <c r="J64" s="162">
        <v>2730</v>
      </c>
      <c r="K64" s="162">
        <v>2667</v>
      </c>
      <c r="L64" s="161">
        <v>0.13815425099800399</v>
      </c>
      <c r="M64" s="161">
        <v>9.9800399201596798E-4</v>
      </c>
      <c r="N64" s="163">
        <v>0</v>
      </c>
    </row>
    <row r="65" spans="1:36" s="52" customFormat="1" ht="20.25" customHeight="1">
      <c r="A65" s="2"/>
      <c r="B65" s="164">
        <v>57</v>
      </c>
      <c r="C65" s="173" t="s">
        <v>135</v>
      </c>
      <c r="D65" s="174"/>
      <c r="E65" s="175"/>
      <c r="F65" s="175"/>
      <c r="G65" s="176">
        <v>10.850915933298715</v>
      </c>
      <c r="H65" s="176">
        <v>5.2964501510574018E-2</v>
      </c>
      <c r="I65" s="176">
        <v>1.8882175226586104E-3</v>
      </c>
      <c r="J65" s="177">
        <v>15036</v>
      </c>
      <c r="K65" s="177">
        <v>13237</v>
      </c>
      <c r="L65" s="176">
        <v>2.79528216390682E-2</v>
      </c>
      <c r="M65" s="176">
        <v>0</v>
      </c>
      <c r="N65" s="178">
        <v>0</v>
      </c>
      <c r="O65" s="2"/>
      <c r="P65" s="2"/>
      <c r="Q65" s="2"/>
      <c r="R65" s="2"/>
      <c r="S65" s="2"/>
      <c r="T65" s="2"/>
      <c r="U65" s="2"/>
      <c r="V65" s="2"/>
      <c r="W65" s="2"/>
      <c r="X65" s="2"/>
      <c r="Y65" s="2"/>
      <c r="Z65" s="2"/>
      <c r="AA65" s="2"/>
      <c r="AB65" s="2"/>
      <c r="AC65" s="2"/>
      <c r="AD65" s="2"/>
      <c r="AE65" s="2"/>
      <c r="AF65" s="2"/>
      <c r="AG65" s="2"/>
      <c r="AH65" s="2"/>
      <c r="AI65" s="2"/>
      <c r="AJ65" s="2"/>
    </row>
    <row r="66" spans="1:36" s="2" customFormat="1" ht="20.25" customHeight="1">
      <c r="B66" s="157">
        <v>58</v>
      </c>
      <c r="C66" s="171" t="s">
        <v>84</v>
      </c>
      <c r="D66" s="159"/>
      <c r="E66" s="160"/>
      <c r="F66" s="160"/>
      <c r="G66" s="161">
        <v>9.8864180621070599</v>
      </c>
      <c r="H66" s="161">
        <v>0.87145230824501529</v>
      </c>
      <c r="I66" s="161">
        <v>0.22063050116759475</v>
      </c>
      <c r="J66" s="162">
        <v>52258</v>
      </c>
      <c r="K66" s="162">
        <v>54550</v>
      </c>
      <c r="L66" s="161">
        <v>0.59245883592397874</v>
      </c>
      <c r="M66" s="161">
        <v>0</v>
      </c>
      <c r="N66" s="163">
        <v>5.3440224667733405E-2</v>
      </c>
    </row>
    <row r="67" spans="1:36" s="52" customFormat="1" ht="20.25" customHeight="1">
      <c r="A67" s="2"/>
      <c r="B67" s="164">
        <v>59</v>
      </c>
      <c r="C67" s="173" t="s">
        <v>480</v>
      </c>
      <c r="D67" s="174"/>
      <c r="E67" s="175"/>
      <c r="F67" s="175"/>
      <c r="G67" s="176">
        <v>9.0329662978677803</v>
      </c>
      <c r="H67" s="176">
        <v>0.10050358941390763</v>
      </c>
      <c r="I67" s="176">
        <v>0.23041894353369763</v>
      </c>
      <c r="J67" s="177">
        <v>22744</v>
      </c>
      <c r="K67" s="177">
        <v>22105</v>
      </c>
      <c r="L67" s="176">
        <v>0.35046390337659755</v>
      </c>
      <c r="M67" s="176">
        <v>0</v>
      </c>
      <c r="N67" s="178">
        <v>1.7504599930379432E-2</v>
      </c>
      <c r="O67" s="2"/>
      <c r="P67" s="2"/>
      <c r="Q67" s="2"/>
      <c r="R67" s="2"/>
      <c r="S67" s="2"/>
      <c r="T67" s="2"/>
      <c r="U67" s="2"/>
      <c r="V67" s="2"/>
      <c r="W67" s="2"/>
      <c r="X67" s="2"/>
      <c r="Y67" s="2"/>
      <c r="Z67" s="2"/>
      <c r="AA67" s="2"/>
      <c r="AB67" s="2"/>
      <c r="AC67" s="2"/>
      <c r="AD67" s="2"/>
      <c r="AE67" s="2"/>
      <c r="AF67" s="2"/>
      <c r="AG67" s="2"/>
      <c r="AH67" s="2"/>
      <c r="AI67" s="2"/>
      <c r="AJ67" s="2"/>
    </row>
    <row r="68" spans="1:36" s="2" customFormat="1" ht="20.25" customHeight="1">
      <c r="B68" s="157">
        <v>60</v>
      </c>
      <c r="C68" s="171" t="s">
        <v>88</v>
      </c>
      <c r="D68" s="159"/>
      <c r="E68" s="160"/>
      <c r="F68" s="160"/>
      <c r="G68" s="161">
        <v>7.734472991728877</v>
      </c>
      <c r="H68" s="161">
        <v>0.39904988123515439</v>
      </c>
      <c r="I68" s="161">
        <v>0.10116219884628436</v>
      </c>
      <c r="J68" s="162">
        <v>34691</v>
      </c>
      <c r="K68" s="162">
        <v>32473</v>
      </c>
      <c r="L68" s="161">
        <v>0.21042181775288971</v>
      </c>
      <c r="M68" s="161">
        <v>0</v>
      </c>
      <c r="N68" s="163">
        <v>5.7467511264938289E-3</v>
      </c>
    </row>
    <row r="69" spans="1:36" s="52" customFormat="1" ht="20.25" customHeight="1">
      <c r="A69" s="2"/>
      <c r="B69" s="164">
        <v>61</v>
      </c>
      <c r="C69" s="173" t="s">
        <v>132</v>
      </c>
      <c r="D69" s="174"/>
      <c r="E69" s="175"/>
      <c r="F69" s="175"/>
      <c r="G69" s="176">
        <v>7.4649076491194108</v>
      </c>
      <c r="H69" s="176">
        <v>1.5968002064382942</v>
      </c>
      <c r="I69" s="176">
        <v>0.89284562286304114</v>
      </c>
      <c r="J69" s="177">
        <v>19728</v>
      </c>
      <c r="K69" s="177">
        <v>21512</v>
      </c>
      <c r="L69" s="176">
        <v>0.45447341294427929</v>
      </c>
      <c r="M69" s="176">
        <v>0</v>
      </c>
      <c r="N69" s="178">
        <v>3.9854314062042116E-2</v>
      </c>
      <c r="O69" s="2"/>
      <c r="P69" s="2"/>
      <c r="Q69" s="2"/>
      <c r="R69" s="2"/>
      <c r="S69" s="2"/>
      <c r="T69" s="2"/>
      <c r="U69" s="2"/>
      <c r="V69" s="2"/>
      <c r="W69" s="2"/>
      <c r="X69" s="2"/>
      <c r="Y69" s="2"/>
      <c r="Z69" s="2"/>
      <c r="AA69" s="2"/>
      <c r="AB69" s="2"/>
      <c r="AC69" s="2"/>
      <c r="AD69" s="2"/>
      <c r="AE69" s="2"/>
      <c r="AF69" s="2"/>
      <c r="AG69" s="2"/>
      <c r="AH69" s="2"/>
      <c r="AI69" s="2"/>
      <c r="AJ69" s="2"/>
    </row>
    <row r="70" spans="1:36" s="2" customFormat="1" ht="20.25" customHeight="1">
      <c r="B70" s="157">
        <v>62</v>
      </c>
      <c r="C70" s="171" t="s">
        <v>139</v>
      </c>
      <c r="D70" s="159"/>
      <c r="E70" s="160"/>
      <c r="F70" s="160"/>
      <c r="G70" s="161">
        <v>7.4337793457733818</v>
      </c>
      <c r="H70" s="161">
        <v>7.6551258992805751E-2</v>
      </c>
      <c r="I70" s="161">
        <v>8.4307553956834536E-2</v>
      </c>
      <c r="J70" s="162">
        <v>9453</v>
      </c>
      <c r="K70" s="162">
        <v>2184</v>
      </c>
      <c r="L70" s="161">
        <v>0.35674880467768938</v>
      </c>
      <c r="M70" s="161">
        <v>0</v>
      </c>
      <c r="N70" s="163">
        <v>5.7764755127668481E-2</v>
      </c>
    </row>
    <row r="71" spans="1:36" s="52" customFormat="1" ht="20.25" customHeight="1">
      <c r="A71" s="2"/>
      <c r="B71" s="164">
        <v>63</v>
      </c>
      <c r="C71" s="173" t="s">
        <v>116</v>
      </c>
      <c r="D71" s="174"/>
      <c r="E71" s="175"/>
      <c r="F71" s="175"/>
      <c r="G71" s="176">
        <v>7.2435963066624165</v>
      </c>
      <c r="H71" s="176">
        <v>0.64368823716927004</v>
      </c>
      <c r="I71" s="176">
        <v>0.50478163850812874</v>
      </c>
      <c r="J71" s="177">
        <v>12003</v>
      </c>
      <c r="K71" s="177">
        <v>11790</v>
      </c>
      <c r="L71" s="176">
        <v>0.16145837543831038</v>
      </c>
      <c r="M71" s="176">
        <v>0</v>
      </c>
      <c r="N71" s="178">
        <v>9.214710919024708E-3</v>
      </c>
      <c r="O71" s="2"/>
      <c r="P71" s="2"/>
      <c r="Q71" s="2"/>
      <c r="R71" s="2"/>
      <c r="S71" s="2"/>
      <c r="T71" s="2"/>
      <c r="U71" s="2"/>
      <c r="V71" s="2"/>
      <c r="W71" s="2"/>
      <c r="X71" s="2"/>
      <c r="Y71" s="2"/>
      <c r="Z71" s="2"/>
      <c r="AA71" s="2"/>
      <c r="AB71" s="2"/>
      <c r="AC71" s="2"/>
      <c r="AD71" s="2"/>
      <c r="AE71" s="2"/>
      <c r="AF71" s="2"/>
      <c r="AG71" s="2"/>
      <c r="AH71" s="2"/>
      <c r="AI71" s="2"/>
      <c r="AJ71" s="2"/>
    </row>
    <row r="72" spans="1:36" s="2" customFormat="1" ht="20.25" customHeight="1">
      <c r="B72" s="157">
        <v>64</v>
      </c>
      <c r="C72" s="171" t="s">
        <v>131</v>
      </c>
      <c r="D72" s="159"/>
      <c r="E72" s="160"/>
      <c r="F72" s="160"/>
      <c r="G72" s="161">
        <v>6.8565156063461545</v>
      </c>
      <c r="H72" s="161">
        <v>1.5972115384615384</v>
      </c>
      <c r="I72" s="161">
        <v>1.2856730769230769</v>
      </c>
      <c r="J72" s="162">
        <v>10156</v>
      </c>
      <c r="K72" s="162">
        <v>8390</v>
      </c>
      <c r="L72" s="161">
        <v>0.24076861210174935</v>
      </c>
      <c r="M72" s="161">
        <v>0</v>
      </c>
      <c r="N72" s="163">
        <v>5.0790163103186008E-2</v>
      </c>
    </row>
    <row r="73" spans="1:36" s="52" customFormat="1" ht="20.25" customHeight="1">
      <c r="A73" s="2"/>
      <c r="B73" s="164">
        <v>65</v>
      </c>
      <c r="C73" s="173" t="s">
        <v>122</v>
      </c>
      <c r="D73" s="174"/>
      <c r="E73" s="175"/>
      <c r="F73" s="175"/>
      <c r="G73" s="176">
        <v>6.6420459839196466</v>
      </c>
      <c r="H73" s="176">
        <v>2.6890266329157742</v>
      </c>
      <c r="I73" s="176">
        <v>0.86854460093896713</v>
      </c>
      <c r="J73" s="177">
        <v>185410</v>
      </c>
      <c r="K73" s="177">
        <v>163785</v>
      </c>
      <c r="L73" s="176">
        <v>0.37718871131156717</v>
      </c>
      <c r="M73" s="176">
        <v>6.7213994357486137E-3</v>
      </c>
      <c r="N73" s="178">
        <v>4.4655477796304098E-2</v>
      </c>
      <c r="O73" s="2"/>
      <c r="P73" s="2"/>
      <c r="Q73" s="2"/>
      <c r="R73" s="2"/>
      <c r="S73" s="2"/>
      <c r="T73" s="2"/>
      <c r="U73" s="2"/>
      <c r="V73" s="2"/>
      <c r="W73" s="2"/>
      <c r="X73" s="2"/>
      <c r="Y73" s="2"/>
      <c r="Z73" s="2"/>
      <c r="AA73" s="2"/>
      <c r="AB73" s="2"/>
      <c r="AC73" s="2"/>
      <c r="AD73" s="2"/>
      <c r="AE73" s="2"/>
      <c r="AF73" s="2"/>
      <c r="AG73" s="2"/>
      <c r="AH73" s="2"/>
      <c r="AI73" s="2"/>
      <c r="AJ73" s="2"/>
    </row>
    <row r="74" spans="1:36" s="2" customFormat="1" ht="20.25" customHeight="1">
      <c r="B74" s="157">
        <v>66</v>
      </c>
      <c r="C74" s="171" t="s">
        <v>120</v>
      </c>
      <c r="D74" s="159"/>
      <c r="E74" s="160"/>
      <c r="F74" s="160"/>
      <c r="G74" s="161">
        <v>6.5361492012242222</v>
      </c>
      <c r="H74" s="161">
        <v>0.71339428594136534</v>
      </c>
      <c r="I74" s="161">
        <v>0.33062697053044643</v>
      </c>
      <c r="J74" s="162">
        <v>19773.105229000001</v>
      </c>
      <c r="K74" s="162">
        <v>19710.47739</v>
      </c>
      <c r="L74" s="161">
        <v>0.65984854277543137</v>
      </c>
      <c r="M74" s="161">
        <v>6.5417335654043597E-3</v>
      </c>
      <c r="N74" s="163">
        <v>3.9336851571814067E-2</v>
      </c>
    </row>
    <row r="75" spans="1:36" s="52" customFormat="1" ht="20.25" customHeight="1">
      <c r="A75" s="2"/>
      <c r="B75" s="164">
        <v>67</v>
      </c>
      <c r="C75" s="173" t="s">
        <v>173</v>
      </c>
      <c r="D75" s="174"/>
      <c r="E75" s="175"/>
      <c r="F75" s="175"/>
      <c r="G75" s="176">
        <v>5.7312262676121231</v>
      </c>
      <c r="H75" s="176">
        <v>1.5963546999795208</v>
      </c>
      <c r="I75" s="176">
        <v>1.2309031333196805</v>
      </c>
      <c r="J75" s="177">
        <v>11076</v>
      </c>
      <c r="K75" s="177">
        <v>8906</v>
      </c>
      <c r="L75" s="176">
        <v>0.1784457229321795</v>
      </c>
      <c r="M75" s="176">
        <v>0</v>
      </c>
      <c r="N75" s="178">
        <v>0.14640772791306098</v>
      </c>
      <c r="O75" s="2"/>
      <c r="P75" s="2"/>
      <c r="Q75" s="2"/>
      <c r="R75" s="2"/>
      <c r="S75" s="2"/>
      <c r="T75" s="2"/>
      <c r="U75" s="2"/>
      <c r="V75" s="2"/>
      <c r="W75" s="2"/>
      <c r="X75" s="2"/>
      <c r="Y75" s="2"/>
      <c r="Z75" s="2"/>
      <c r="AA75" s="2"/>
      <c r="AB75" s="2"/>
      <c r="AC75" s="2"/>
      <c r="AD75" s="2"/>
      <c r="AE75" s="2"/>
      <c r="AF75" s="2"/>
      <c r="AG75" s="2"/>
      <c r="AH75" s="2"/>
      <c r="AI75" s="2"/>
      <c r="AJ75" s="2"/>
    </row>
    <row r="76" spans="1:36" s="2" customFormat="1" ht="20.25" customHeight="1">
      <c r="B76" s="157">
        <v>68</v>
      </c>
      <c r="C76" s="171" t="s">
        <v>74</v>
      </c>
      <c r="D76" s="159"/>
      <c r="E76" s="160"/>
      <c r="F76" s="160"/>
      <c r="G76" s="161">
        <v>5.6584922328548952</v>
      </c>
      <c r="H76" s="161">
        <v>1.3679154293256175</v>
      </c>
      <c r="I76" s="161">
        <v>0.89936292799309625</v>
      </c>
      <c r="J76" s="162">
        <v>121689</v>
      </c>
      <c r="K76" s="162">
        <v>122058</v>
      </c>
      <c r="L76" s="161">
        <v>0.15080100143868569</v>
      </c>
      <c r="M76" s="161">
        <v>1.0683489153126986E-2</v>
      </c>
      <c r="N76" s="163">
        <v>2.5814650086230372E-2</v>
      </c>
    </row>
    <row r="77" spans="1:36" s="52" customFormat="1" ht="20.25" customHeight="1">
      <c r="A77" s="2"/>
      <c r="B77" s="164">
        <v>69</v>
      </c>
      <c r="C77" s="173" t="s">
        <v>182</v>
      </c>
      <c r="D77" s="174"/>
      <c r="E77" s="175"/>
      <c r="F77" s="175"/>
      <c r="G77" s="176">
        <v>5.5053292885683769</v>
      </c>
      <c r="H77" s="176">
        <v>1.9942130173210086</v>
      </c>
      <c r="I77" s="176">
        <v>1.1921232714499495</v>
      </c>
      <c r="J77" s="177">
        <v>42120.013219</v>
      </c>
      <c r="K77" s="177">
        <v>33044.395587999999</v>
      </c>
      <c r="L77" s="176">
        <v>0.24210557315745979</v>
      </c>
      <c r="M77" s="176">
        <v>3.5824626490981565E-3</v>
      </c>
      <c r="N77" s="178">
        <v>0.15907130522106119</v>
      </c>
      <c r="O77" s="2"/>
      <c r="P77" s="2"/>
      <c r="Q77" s="2"/>
      <c r="R77" s="2"/>
      <c r="S77" s="2"/>
      <c r="T77" s="2"/>
      <c r="U77" s="2"/>
      <c r="V77" s="2"/>
      <c r="W77" s="2"/>
      <c r="X77" s="2"/>
      <c r="Y77" s="2"/>
      <c r="Z77" s="2"/>
      <c r="AA77" s="2"/>
      <c r="AB77" s="2"/>
      <c r="AC77" s="2"/>
      <c r="AD77" s="2"/>
      <c r="AE77" s="2"/>
      <c r="AF77" s="2"/>
      <c r="AG77" s="2"/>
      <c r="AH77" s="2"/>
      <c r="AI77" s="2"/>
      <c r="AJ77" s="2"/>
    </row>
    <row r="78" spans="1:36" s="2" customFormat="1" ht="20.25" customHeight="1">
      <c r="B78" s="157">
        <v>70</v>
      </c>
      <c r="C78" s="171" t="s">
        <v>483</v>
      </c>
      <c r="D78" s="159"/>
      <c r="E78" s="160"/>
      <c r="F78" s="160"/>
      <c r="G78" s="161">
        <v>5.4560481522403546</v>
      </c>
      <c r="H78" s="161">
        <v>2.5129181256366264</v>
      </c>
      <c r="I78" s="161">
        <v>0.59793483871403352</v>
      </c>
      <c r="J78" s="162">
        <v>65303.955076999999</v>
      </c>
      <c r="K78" s="162">
        <v>63703.598725999997</v>
      </c>
      <c r="L78" s="161">
        <v>6.4986062743058154E-2</v>
      </c>
      <c r="M78" s="161">
        <v>0</v>
      </c>
      <c r="N78" s="163">
        <v>4.7520975140396327E-2</v>
      </c>
    </row>
    <row r="79" spans="1:36" s="52" customFormat="1" ht="20.25" customHeight="1">
      <c r="A79" s="2"/>
      <c r="B79" s="164">
        <v>71</v>
      </c>
      <c r="C79" s="173" t="s">
        <v>111</v>
      </c>
      <c r="D79" s="174"/>
      <c r="E79" s="175"/>
      <c r="F79" s="175"/>
      <c r="G79" s="176">
        <v>5.4261883232241823</v>
      </c>
      <c r="H79" s="176">
        <v>9.3991084915704057E-2</v>
      </c>
      <c r="I79" s="176">
        <v>0.10793720439434538</v>
      </c>
      <c r="J79" s="177">
        <v>33602.017072000002</v>
      </c>
      <c r="K79" s="177">
        <v>30724.228203999999</v>
      </c>
      <c r="L79" s="176">
        <v>0.52206752571667847</v>
      </c>
      <c r="M79" s="176">
        <v>0</v>
      </c>
      <c r="N79" s="178">
        <v>0</v>
      </c>
      <c r="O79" s="2"/>
      <c r="P79" s="2"/>
      <c r="Q79" s="2"/>
      <c r="R79" s="2"/>
      <c r="S79" s="2"/>
      <c r="T79" s="2"/>
      <c r="U79" s="2"/>
      <c r="V79" s="2"/>
      <c r="W79" s="2"/>
      <c r="X79" s="2"/>
      <c r="Y79" s="2"/>
      <c r="Z79" s="2"/>
      <c r="AA79" s="2"/>
      <c r="AB79" s="2"/>
      <c r="AC79" s="2"/>
      <c r="AD79" s="2"/>
      <c r="AE79" s="2"/>
      <c r="AF79" s="2"/>
      <c r="AG79" s="2"/>
      <c r="AH79" s="2"/>
      <c r="AI79" s="2"/>
      <c r="AJ79" s="2"/>
    </row>
    <row r="80" spans="1:36" s="2" customFormat="1" ht="20.25" customHeight="1">
      <c r="B80" s="157">
        <v>72</v>
      </c>
      <c r="C80" s="171" t="s">
        <v>144</v>
      </c>
      <c r="D80" s="159"/>
      <c r="E80" s="160"/>
      <c r="F80" s="160"/>
      <c r="G80" s="161">
        <v>5.2746224256890306</v>
      </c>
      <c r="H80" s="161">
        <v>1.7121873529963434</v>
      </c>
      <c r="I80" s="161">
        <v>1.0092547743962936</v>
      </c>
      <c r="J80" s="162">
        <v>64152.071643000003</v>
      </c>
      <c r="K80" s="162">
        <v>48022.389779999998</v>
      </c>
      <c r="L80" s="161">
        <v>8.67127841830313E-2</v>
      </c>
      <c r="M80" s="161">
        <v>5.4987542507145522E-3</v>
      </c>
      <c r="N80" s="163">
        <v>3.2843640322416649E-2</v>
      </c>
      <c r="O80" s="92"/>
    </row>
    <row r="81" spans="1:36" s="52" customFormat="1" ht="20.25" customHeight="1">
      <c r="A81" s="2"/>
      <c r="B81" s="164">
        <v>73</v>
      </c>
      <c r="C81" s="173" t="s">
        <v>485</v>
      </c>
      <c r="D81" s="174"/>
      <c r="E81" s="175"/>
      <c r="F81" s="175"/>
      <c r="G81" s="176">
        <v>5.2229789348718159</v>
      </c>
      <c r="H81" s="176">
        <v>2.040048269352829</v>
      </c>
      <c r="I81" s="176">
        <v>1.2418389807193215</v>
      </c>
      <c r="J81" s="177">
        <v>102878.388123</v>
      </c>
      <c r="K81" s="177">
        <v>91015.733989</v>
      </c>
      <c r="L81" s="176">
        <v>1.7692064073689825E-2</v>
      </c>
      <c r="M81" s="176">
        <v>0</v>
      </c>
      <c r="N81" s="178">
        <v>4.5576181638503417E-2</v>
      </c>
      <c r="O81" s="2"/>
      <c r="P81" s="2"/>
      <c r="Q81" s="2"/>
      <c r="R81" s="2"/>
      <c r="S81" s="2"/>
      <c r="T81" s="2"/>
      <c r="U81" s="2"/>
      <c r="V81" s="2"/>
      <c r="W81" s="2"/>
      <c r="X81" s="2"/>
      <c r="Y81" s="2"/>
      <c r="Z81" s="2"/>
      <c r="AA81" s="2"/>
      <c r="AB81" s="2"/>
      <c r="AC81" s="2"/>
      <c r="AD81" s="2"/>
      <c r="AE81" s="2"/>
      <c r="AF81" s="2"/>
      <c r="AG81" s="2"/>
      <c r="AH81" s="2"/>
      <c r="AI81" s="2"/>
      <c r="AJ81" s="2"/>
    </row>
    <row r="82" spans="1:36" s="2" customFormat="1" ht="20.25" customHeight="1">
      <c r="B82" s="157">
        <v>74</v>
      </c>
      <c r="C82" s="171" t="s">
        <v>137</v>
      </c>
      <c r="D82" s="159"/>
      <c r="E82" s="160"/>
      <c r="F82" s="160"/>
      <c r="G82" s="161">
        <v>5.0734009527629746</v>
      </c>
      <c r="H82" s="161">
        <v>2.3160401363483603</v>
      </c>
      <c r="I82" s="161">
        <v>1.0537039704258486</v>
      </c>
      <c r="J82" s="162">
        <v>189434</v>
      </c>
      <c r="K82" s="162">
        <v>162260</v>
      </c>
      <c r="L82" s="161">
        <v>0.13451993894338432</v>
      </c>
      <c r="M82" s="161">
        <v>4.226462703043684E-4</v>
      </c>
      <c r="N82" s="163">
        <v>4.3955212111654311E-2</v>
      </c>
    </row>
    <row r="83" spans="1:36" s="52" customFormat="1" ht="20.25" customHeight="1">
      <c r="A83" s="2"/>
      <c r="B83" s="164">
        <v>75</v>
      </c>
      <c r="C83" s="173" t="s">
        <v>124</v>
      </c>
      <c r="D83" s="174"/>
      <c r="E83" s="175"/>
      <c r="F83" s="175"/>
      <c r="G83" s="176">
        <v>4.9461418296359501</v>
      </c>
      <c r="H83" s="176">
        <v>0.10885949943117179</v>
      </c>
      <c r="I83" s="176">
        <v>3.8324800910125141E-2</v>
      </c>
      <c r="J83" s="177">
        <v>15284</v>
      </c>
      <c r="K83" s="177">
        <v>19038</v>
      </c>
      <c r="L83" s="176">
        <v>0.2721846404735575</v>
      </c>
      <c r="M83" s="176">
        <v>0</v>
      </c>
      <c r="N83" s="178">
        <v>0</v>
      </c>
      <c r="O83" s="2"/>
      <c r="P83" s="2"/>
      <c r="Q83" s="2"/>
      <c r="R83" s="2"/>
      <c r="S83" s="2"/>
      <c r="T83" s="2"/>
      <c r="U83" s="2"/>
      <c r="V83" s="2"/>
      <c r="W83" s="2"/>
      <c r="X83" s="2"/>
      <c r="Y83" s="2"/>
      <c r="Z83" s="2"/>
      <c r="AA83" s="2"/>
      <c r="AB83" s="2"/>
      <c r="AC83" s="2"/>
      <c r="AD83" s="2"/>
      <c r="AE83" s="2"/>
      <c r="AF83" s="2"/>
      <c r="AG83" s="2"/>
      <c r="AH83" s="2"/>
      <c r="AI83" s="2"/>
      <c r="AJ83" s="2"/>
    </row>
    <row r="84" spans="1:36" s="2" customFormat="1" ht="20.25" customHeight="1">
      <c r="B84" s="157">
        <v>76</v>
      </c>
      <c r="C84" s="171" t="s">
        <v>158</v>
      </c>
      <c r="D84" s="159"/>
      <c r="E84" s="160"/>
      <c r="F84" s="160"/>
      <c r="G84" s="161">
        <v>4.8253569354145043</v>
      </c>
      <c r="H84" s="161">
        <v>1.4064956250926888</v>
      </c>
      <c r="I84" s="161">
        <v>1.3535518315289929</v>
      </c>
      <c r="J84" s="162">
        <v>9029</v>
      </c>
      <c r="K84" s="162">
        <v>8681</v>
      </c>
      <c r="L84" s="161">
        <v>0.34407581050359715</v>
      </c>
      <c r="M84" s="161">
        <v>0</v>
      </c>
      <c r="N84" s="163">
        <v>3.5491606714628298E-3</v>
      </c>
    </row>
    <row r="85" spans="1:36" s="52" customFormat="1" ht="20.25" customHeight="1">
      <c r="A85" s="2"/>
      <c r="B85" s="164">
        <v>77</v>
      </c>
      <c r="C85" s="173" t="s">
        <v>94</v>
      </c>
      <c r="D85" s="174"/>
      <c r="E85" s="175"/>
      <c r="F85" s="175"/>
      <c r="G85" s="176">
        <v>4.7208257012892476</v>
      </c>
      <c r="H85" s="176">
        <v>0.16750816053354625</v>
      </c>
      <c r="I85" s="176">
        <v>0.24920743019514829</v>
      </c>
      <c r="J85" s="177">
        <v>0</v>
      </c>
      <c r="K85" s="177">
        <v>33358</v>
      </c>
      <c r="L85" s="176">
        <v>0.36779736761577481</v>
      </c>
      <c r="M85" s="176">
        <v>0</v>
      </c>
      <c r="N85" s="178">
        <v>7.5274095892652595E-3</v>
      </c>
      <c r="O85" s="2"/>
      <c r="P85" s="2"/>
      <c r="Q85" s="2"/>
      <c r="R85" s="2"/>
      <c r="S85" s="2"/>
      <c r="T85" s="2"/>
      <c r="U85" s="2"/>
      <c r="V85" s="2"/>
      <c r="W85" s="2"/>
      <c r="X85" s="2"/>
      <c r="Y85" s="2"/>
      <c r="Z85" s="2"/>
      <c r="AA85" s="2"/>
      <c r="AB85" s="2"/>
      <c r="AC85" s="2"/>
      <c r="AD85" s="2"/>
      <c r="AE85" s="2"/>
      <c r="AF85" s="2"/>
      <c r="AG85" s="2"/>
      <c r="AH85" s="2"/>
      <c r="AI85" s="2"/>
      <c r="AJ85" s="2"/>
    </row>
    <row r="86" spans="1:36" s="2" customFormat="1" ht="20.25" customHeight="1">
      <c r="B86" s="157">
        <v>78</v>
      </c>
      <c r="C86" s="171" t="s">
        <v>486</v>
      </c>
      <c r="D86" s="159"/>
      <c r="E86" s="160"/>
      <c r="F86" s="160"/>
      <c r="G86" s="161">
        <v>4.5505673768100303</v>
      </c>
      <c r="H86" s="161">
        <v>3.0524180495910573</v>
      </c>
      <c r="I86" s="161">
        <v>0.91894516497982259</v>
      </c>
      <c r="J86" s="162">
        <v>106877</v>
      </c>
      <c r="K86" s="162">
        <v>81323</v>
      </c>
      <c r="L86" s="161">
        <v>0.16660974119557362</v>
      </c>
      <c r="M86" s="161">
        <v>0</v>
      </c>
      <c r="N86" s="163">
        <v>0.15824895304596151</v>
      </c>
    </row>
    <row r="87" spans="1:36" s="52" customFormat="1" ht="20.25" customHeight="1">
      <c r="A87" s="2"/>
      <c r="B87" s="164">
        <v>79</v>
      </c>
      <c r="C87" s="173" t="s">
        <v>77</v>
      </c>
      <c r="D87" s="174"/>
      <c r="E87" s="175"/>
      <c r="F87" s="175"/>
      <c r="G87" s="176">
        <v>3.8568639096029549</v>
      </c>
      <c r="H87" s="176">
        <v>0.21052631578947367</v>
      </c>
      <c r="I87" s="176">
        <v>0.16573011476058566</v>
      </c>
      <c r="J87" s="177">
        <v>40574</v>
      </c>
      <c r="K87" s="177">
        <v>37895</v>
      </c>
      <c r="L87" s="176">
        <v>5.7332772965580118E-3</v>
      </c>
      <c r="M87" s="176">
        <v>0</v>
      </c>
      <c r="N87" s="178">
        <v>3.031684522452701E-2</v>
      </c>
      <c r="O87" s="2"/>
      <c r="P87" s="2"/>
      <c r="Q87" s="2"/>
      <c r="R87" s="2"/>
      <c r="S87" s="2"/>
      <c r="T87" s="2"/>
      <c r="U87" s="2"/>
      <c r="V87" s="2"/>
      <c r="W87" s="2"/>
      <c r="X87" s="2"/>
      <c r="Y87" s="2"/>
      <c r="Z87" s="2"/>
      <c r="AA87" s="2"/>
      <c r="AB87" s="2"/>
      <c r="AC87" s="2"/>
      <c r="AD87" s="2"/>
      <c r="AE87" s="2"/>
      <c r="AF87" s="2"/>
      <c r="AG87" s="2"/>
      <c r="AH87" s="2"/>
      <c r="AI87" s="2"/>
      <c r="AJ87" s="2"/>
    </row>
    <row r="88" spans="1:36" s="2" customFormat="1" ht="20.25" customHeight="1">
      <c r="B88" s="157">
        <v>80</v>
      </c>
      <c r="C88" s="171" t="s">
        <v>104</v>
      </c>
      <c r="D88" s="159"/>
      <c r="E88" s="160"/>
      <c r="F88" s="160"/>
      <c r="G88" s="161">
        <v>3.7570357644233563</v>
      </c>
      <c r="H88" s="161">
        <v>0.11312382882245896</v>
      </c>
      <c r="I88" s="161">
        <v>3.0865340804395573E-2</v>
      </c>
      <c r="J88" s="162">
        <v>33469.125372000002</v>
      </c>
      <c r="K88" s="162">
        <v>31294.346595999999</v>
      </c>
      <c r="L88" s="161">
        <v>5.867747184223112E-2</v>
      </c>
      <c r="M88" s="161">
        <v>0</v>
      </c>
      <c r="N88" s="163">
        <v>0</v>
      </c>
    </row>
    <row r="89" spans="1:36" s="52" customFormat="1" ht="20.25" customHeight="1">
      <c r="A89" s="2"/>
      <c r="B89" s="164">
        <v>81</v>
      </c>
      <c r="C89" s="173" t="s">
        <v>166</v>
      </c>
      <c r="D89" s="174"/>
      <c r="E89" s="175"/>
      <c r="F89" s="175"/>
      <c r="G89" s="176">
        <v>3.6433396938046694</v>
      </c>
      <c r="H89" s="176">
        <v>2.1757598640740041</v>
      </c>
      <c r="I89" s="176">
        <v>0.7673211251651878</v>
      </c>
      <c r="J89" s="177">
        <v>49285</v>
      </c>
      <c r="K89" s="177">
        <v>42842</v>
      </c>
      <c r="L89" s="176">
        <v>6.7797095080012096E-2</v>
      </c>
      <c r="M89" s="176">
        <v>6.3724879403335762E-3</v>
      </c>
      <c r="N89" s="178">
        <v>5.7316790971715409E-2</v>
      </c>
      <c r="O89" s="2"/>
      <c r="P89" s="2"/>
      <c r="Q89" s="2"/>
      <c r="R89" s="2"/>
      <c r="S89" s="2"/>
      <c r="T89" s="2"/>
      <c r="U89" s="2"/>
      <c r="V89" s="2"/>
      <c r="W89" s="2"/>
      <c r="X89" s="2"/>
      <c r="Y89" s="2"/>
      <c r="Z89" s="2"/>
      <c r="AA89" s="2"/>
      <c r="AB89" s="2"/>
      <c r="AC89" s="2"/>
      <c r="AD89" s="2"/>
      <c r="AE89" s="2"/>
      <c r="AF89" s="2"/>
      <c r="AG89" s="2"/>
      <c r="AH89" s="2"/>
      <c r="AI89" s="2"/>
      <c r="AJ89" s="2"/>
    </row>
    <row r="90" spans="1:36" s="2" customFormat="1" ht="20.25" customHeight="1">
      <c r="B90" s="157">
        <v>82</v>
      </c>
      <c r="C90" s="171" t="s">
        <v>147</v>
      </c>
      <c r="D90" s="159"/>
      <c r="E90" s="160"/>
      <c r="F90" s="160"/>
      <c r="G90" s="161">
        <v>3.4496382808632866</v>
      </c>
      <c r="H90" s="161">
        <v>1.4098683756627126</v>
      </c>
      <c r="I90" s="161">
        <v>0.7056615058825586</v>
      </c>
      <c r="J90" s="162">
        <v>109087.50642799999</v>
      </c>
      <c r="K90" s="162">
        <v>107318.477898</v>
      </c>
      <c r="L90" s="161">
        <v>0.13704644712420957</v>
      </c>
      <c r="M90" s="161">
        <v>4.1037442253421513E-2</v>
      </c>
      <c r="N90" s="163">
        <v>6.8402875038715227E-2</v>
      </c>
    </row>
    <row r="91" spans="1:36" s="52" customFormat="1" ht="20.25" customHeight="1">
      <c r="A91" s="2"/>
      <c r="B91" s="164">
        <v>83</v>
      </c>
      <c r="C91" s="173" t="s">
        <v>82</v>
      </c>
      <c r="D91" s="174"/>
      <c r="E91" s="175"/>
      <c r="F91" s="175"/>
      <c r="G91" s="176">
        <v>3.3271627273119768</v>
      </c>
      <c r="H91" s="176">
        <v>1.3729384336413091E-2</v>
      </c>
      <c r="I91" s="176">
        <v>0.21397115965806063</v>
      </c>
      <c r="J91" s="177">
        <v>11910</v>
      </c>
      <c r="K91" s="177">
        <v>11222</v>
      </c>
      <c r="L91" s="176">
        <v>7.1096362754607184E-3</v>
      </c>
      <c r="M91" s="176">
        <v>0</v>
      </c>
      <c r="N91" s="178">
        <v>0</v>
      </c>
      <c r="O91" s="2"/>
      <c r="P91" s="2"/>
      <c r="Q91" s="2"/>
      <c r="R91" s="2"/>
      <c r="S91" s="2"/>
      <c r="T91" s="2"/>
      <c r="U91" s="2"/>
      <c r="V91" s="2"/>
      <c r="W91" s="2"/>
      <c r="X91" s="2"/>
      <c r="Y91" s="2"/>
      <c r="Z91" s="2"/>
      <c r="AA91" s="2"/>
      <c r="AB91" s="2"/>
      <c r="AC91" s="2"/>
      <c r="AD91" s="2"/>
      <c r="AE91" s="2"/>
      <c r="AF91" s="2"/>
      <c r="AG91" s="2"/>
      <c r="AH91" s="2"/>
      <c r="AI91" s="2"/>
      <c r="AJ91" s="2"/>
    </row>
    <row r="92" spans="1:36" s="2" customFormat="1" ht="20.25" customHeight="1">
      <c r="B92" s="157">
        <v>84</v>
      </c>
      <c r="C92" s="171" t="s">
        <v>481</v>
      </c>
      <c r="D92" s="159"/>
      <c r="E92" s="160"/>
      <c r="F92" s="160"/>
      <c r="G92" s="161">
        <v>3.312673030234643</v>
      </c>
      <c r="H92" s="161">
        <v>0.14995430941608204</v>
      </c>
      <c r="I92" s="161">
        <v>2.3856138909112926E-2</v>
      </c>
      <c r="J92" s="162">
        <v>19623.316028000001</v>
      </c>
      <c r="K92" s="162">
        <v>17669.082838999999</v>
      </c>
      <c r="L92" s="161">
        <v>0.26918302362179908</v>
      </c>
      <c r="M92" s="161">
        <v>0</v>
      </c>
      <c r="N92" s="163">
        <v>0</v>
      </c>
    </row>
    <row r="93" spans="1:36" s="52" customFormat="1" ht="20.25" customHeight="1">
      <c r="A93" s="2"/>
      <c r="B93" s="164">
        <v>85</v>
      </c>
      <c r="C93" s="173" t="s">
        <v>98</v>
      </c>
      <c r="D93" s="174"/>
      <c r="E93" s="175"/>
      <c r="F93" s="175"/>
      <c r="G93" s="176">
        <v>3.0843607591838809</v>
      </c>
      <c r="H93" s="176">
        <v>0.44097893558563145</v>
      </c>
      <c r="I93" s="176">
        <v>0.20911773684746107</v>
      </c>
      <c r="J93" s="177">
        <v>24290</v>
      </c>
      <c r="K93" s="177">
        <v>23463</v>
      </c>
      <c r="L93" s="176">
        <v>3.3840536582764508E-2</v>
      </c>
      <c r="M93" s="176">
        <v>0</v>
      </c>
      <c r="N93" s="178">
        <v>3.9675767918088741E-3</v>
      </c>
      <c r="O93" s="2"/>
      <c r="P93" s="2"/>
      <c r="Q93" s="2"/>
      <c r="R93" s="2"/>
      <c r="S93" s="2"/>
      <c r="T93" s="2"/>
      <c r="U93" s="2"/>
      <c r="V93" s="2"/>
      <c r="W93" s="2"/>
      <c r="X93" s="2"/>
      <c r="Y93" s="2"/>
      <c r="Z93" s="2"/>
      <c r="AA93" s="2"/>
      <c r="AB93" s="2"/>
      <c r="AC93" s="2"/>
      <c r="AD93" s="2"/>
      <c r="AE93" s="2"/>
      <c r="AF93" s="2"/>
      <c r="AG93" s="2"/>
      <c r="AH93" s="2"/>
      <c r="AI93" s="2"/>
      <c r="AJ93" s="2"/>
    </row>
    <row r="94" spans="1:36" s="2" customFormat="1" ht="20.25" customHeight="1">
      <c r="B94" s="157">
        <v>86</v>
      </c>
      <c r="C94" s="171" t="s">
        <v>71</v>
      </c>
      <c r="D94" s="159"/>
      <c r="E94" s="160"/>
      <c r="F94" s="160"/>
      <c r="G94" s="161">
        <v>2.9406435373294086</v>
      </c>
      <c r="H94" s="161">
        <v>0.4237730800107038</v>
      </c>
      <c r="I94" s="161">
        <v>0.29569173133529569</v>
      </c>
      <c r="J94" s="162">
        <v>104409</v>
      </c>
      <c r="K94" s="162">
        <v>101972</v>
      </c>
      <c r="L94" s="161">
        <v>2.9396026550252728E-2</v>
      </c>
      <c r="M94" s="161">
        <v>0</v>
      </c>
      <c r="N94" s="163">
        <v>2.6664713207823602E-2</v>
      </c>
    </row>
    <row r="95" spans="1:36" s="52" customFormat="1" ht="20.25" customHeight="1">
      <c r="A95" s="2"/>
      <c r="B95" s="164">
        <v>87</v>
      </c>
      <c r="C95" s="173" t="s">
        <v>482</v>
      </c>
      <c r="D95" s="174"/>
      <c r="E95" s="175"/>
      <c r="F95" s="175"/>
      <c r="G95" s="176">
        <v>2.9220900546796309</v>
      </c>
      <c r="H95" s="176">
        <v>0.17384422472094888</v>
      </c>
      <c r="I95" s="176">
        <v>0.11941126893744733</v>
      </c>
      <c r="J95" s="177">
        <v>46210</v>
      </c>
      <c r="K95" s="177">
        <v>45328</v>
      </c>
      <c r="L95" s="176">
        <v>2.1119800135430775E-2</v>
      </c>
      <c r="M95" s="176">
        <v>5.2088759245754769E-3</v>
      </c>
      <c r="N95" s="178">
        <v>1.0183352432545057E-2</v>
      </c>
      <c r="O95" s="2"/>
      <c r="P95" s="2"/>
      <c r="Q95" s="2"/>
      <c r="R95" s="2"/>
      <c r="S95" s="2"/>
      <c r="T95" s="2"/>
      <c r="U95" s="2"/>
      <c r="V95" s="2"/>
      <c r="W95" s="2"/>
      <c r="X95" s="2"/>
      <c r="Y95" s="2"/>
      <c r="Z95" s="2"/>
      <c r="AA95" s="2"/>
      <c r="AB95" s="2"/>
      <c r="AC95" s="2"/>
      <c r="AD95" s="2"/>
      <c r="AE95" s="2"/>
      <c r="AF95" s="2"/>
      <c r="AG95" s="2"/>
      <c r="AH95" s="2"/>
      <c r="AI95" s="2"/>
      <c r="AJ95" s="2"/>
    </row>
    <row r="96" spans="1:36" s="2" customFormat="1" ht="20.25" customHeight="1">
      <c r="B96" s="157">
        <v>88</v>
      </c>
      <c r="C96" s="171" t="s">
        <v>126</v>
      </c>
      <c r="D96" s="159"/>
      <c r="E96" s="160"/>
      <c r="F96" s="160"/>
      <c r="G96" s="161">
        <v>2.8459015601036612</v>
      </c>
      <c r="H96" s="161">
        <v>0.40886437637052298</v>
      </c>
      <c r="I96" s="161">
        <v>0.32952355638248387</v>
      </c>
      <c r="J96" s="162">
        <v>16827</v>
      </c>
      <c r="K96" s="162">
        <v>14793</v>
      </c>
      <c r="L96" s="161">
        <v>0.17091646594271512</v>
      </c>
      <c r="M96" s="161">
        <v>0</v>
      </c>
      <c r="N96" s="163">
        <v>0</v>
      </c>
    </row>
    <row r="97" spans="1:36" s="52" customFormat="1" ht="20.25" customHeight="1">
      <c r="A97" s="2"/>
      <c r="B97" s="164">
        <v>89</v>
      </c>
      <c r="C97" s="173" t="s">
        <v>141</v>
      </c>
      <c r="D97" s="174"/>
      <c r="E97" s="175"/>
      <c r="F97" s="175"/>
      <c r="G97" s="176">
        <v>2.8277642059513992</v>
      </c>
      <c r="H97" s="176">
        <v>0.50880866273290615</v>
      </c>
      <c r="I97" s="176">
        <v>0.23344542435970644</v>
      </c>
      <c r="J97" s="177">
        <v>55652</v>
      </c>
      <c r="K97" s="177">
        <v>51130</v>
      </c>
      <c r="L97" s="176">
        <v>1.3332184430702074E-3</v>
      </c>
      <c r="M97" s="176">
        <v>0</v>
      </c>
      <c r="N97" s="178">
        <v>2.318198353120143E-2</v>
      </c>
      <c r="O97" s="2"/>
      <c r="P97" s="2"/>
      <c r="Q97" s="2"/>
      <c r="R97" s="2"/>
      <c r="S97" s="2"/>
      <c r="T97" s="2"/>
      <c r="U97" s="2"/>
      <c r="V97" s="2"/>
      <c r="W97" s="2"/>
      <c r="X97" s="2"/>
      <c r="Y97" s="2"/>
      <c r="Z97" s="2"/>
      <c r="AA97" s="2"/>
      <c r="AB97" s="2"/>
      <c r="AC97" s="2"/>
      <c r="AD97" s="2"/>
      <c r="AE97" s="2"/>
      <c r="AF97" s="2"/>
      <c r="AG97" s="2"/>
      <c r="AH97" s="2"/>
      <c r="AI97" s="2"/>
      <c r="AJ97" s="2"/>
    </row>
    <row r="98" spans="1:36" s="2" customFormat="1" ht="17.25">
      <c r="B98" s="157">
        <v>90</v>
      </c>
      <c r="C98" s="171" t="s">
        <v>167</v>
      </c>
      <c r="D98" s="159"/>
      <c r="E98" s="160"/>
      <c r="F98" s="160"/>
      <c r="G98" s="161">
        <v>2.8177969400685976</v>
      </c>
      <c r="H98" s="161">
        <v>1.0051559411018907</v>
      </c>
      <c r="I98" s="161">
        <v>0.12250945318107861</v>
      </c>
      <c r="J98" s="162">
        <v>14383.518647999999</v>
      </c>
      <c r="K98" s="162">
        <v>13338.154596</v>
      </c>
      <c r="L98" s="161">
        <v>3.6752990760325385E-2</v>
      </c>
      <c r="M98" s="161">
        <v>0</v>
      </c>
      <c r="N98" s="163">
        <v>3.1384718455201607E-3</v>
      </c>
    </row>
    <row r="99" spans="1:36" s="52" customFormat="1" ht="20.25" customHeight="1">
      <c r="A99" s="2"/>
      <c r="B99" s="164">
        <v>91</v>
      </c>
      <c r="C99" s="173" t="s">
        <v>128</v>
      </c>
      <c r="D99" s="174"/>
      <c r="E99" s="175"/>
      <c r="F99" s="175"/>
      <c r="G99" s="176">
        <v>2.7807646283906449</v>
      </c>
      <c r="H99" s="176">
        <v>2.0877680287279485</v>
      </c>
      <c r="I99" s="176">
        <v>0.87367198360529374</v>
      </c>
      <c r="J99" s="177">
        <v>641006</v>
      </c>
      <c r="K99" s="177">
        <v>572973</v>
      </c>
      <c r="L99" s="176">
        <v>3.8686013129588095E-2</v>
      </c>
      <c r="M99" s="176">
        <v>3.2053335942888617E-2</v>
      </c>
      <c r="N99" s="178">
        <v>9.5385033042967693E-2</v>
      </c>
      <c r="O99" s="2"/>
      <c r="P99" s="2"/>
      <c r="Q99" s="2"/>
      <c r="R99" s="2"/>
      <c r="S99" s="2"/>
      <c r="T99" s="2"/>
      <c r="U99" s="2"/>
      <c r="V99" s="2"/>
      <c r="W99" s="2"/>
      <c r="X99" s="2"/>
      <c r="Y99" s="2"/>
      <c r="Z99" s="2"/>
      <c r="AA99" s="2"/>
      <c r="AB99" s="2"/>
      <c r="AC99" s="2"/>
      <c r="AD99" s="2"/>
      <c r="AE99" s="2"/>
      <c r="AF99" s="2"/>
      <c r="AG99" s="2"/>
      <c r="AH99" s="2"/>
      <c r="AI99" s="2"/>
      <c r="AJ99" s="2"/>
    </row>
    <row r="100" spans="1:36" s="2" customFormat="1" ht="20.25" customHeight="1">
      <c r="B100" s="157">
        <v>92</v>
      </c>
      <c r="C100" s="171" t="s">
        <v>76</v>
      </c>
      <c r="D100" s="159"/>
      <c r="E100" s="160"/>
      <c r="F100" s="160"/>
      <c r="G100" s="161">
        <v>2.7581588176005911</v>
      </c>
      <c r="H100" s="161">
        <v>0.48379177085701297</v>
      </c>
      <c r="I100" s="161">
        <v>0.74890884291884519</v>
      </c>
      <c r="J100" s="162">
        <v>76095</v>
      </c>
      <c r="K100" s="162">
        <v>66490</v>
      </c>
      <c r="L100" s="161">
        <v>3.0862378568365184E-2</v>
      </c>
      <c r="M100" s="161">
        <v>0</v>
      </c>
      <c r="N100" s="163">
        <v>5.2134988071943604E-3</v>
      </c>
    </row>
    <row r="101" spans="1:36" s="52" customFormat="1" ht="20.25" customHeight="1">
      <c r="A101" s="2"/>
      <c r="B101" s="164">
        <v>93</v>
      </c>
      <c r="C101" s="173" t="s">
        <v>256</v>
      </c>
      <c r="D101" s="174"/>
      <c r="E101" s="175"/>
      <c r="F101" s="175"/>
      <c r="G101" s="176">
        <v>2.401596613103687</v>
      </c>
      <c r="H101" s="176">
        <v>0.11764094027824655</v>
      </c>
      <c r="I101" s="176">
        <v>0.64498589015004992</v>
      </c>
      <c r="J101" s="177">
        <v>33888.552144000001</v>
      </c>
      <c r="K101" s="177">
        <v>34773.715670999998</v>
      </c>
      <c r="L101" s="176">
        <v>0.18279266692332927</v>
      </c>
      <c r="M101" s="176">
        <v>0</v>
      </c>
      <c r="N101" s="178">
        <v>5.4003466610528107E-2</v>
      </c>
      <c r="O101" s="2"/>
      <c r="P101" s="2"/>
      <c r="Q101" s="2"/>
      <c r="R101" s="2"/>
      <c r="S101" s="2"/>
      <c r="T101" s="2"/>
      <c r="U101" s="2"/>
      <c r="V101" s="2"/>
      <c r="W101" s="2"/>
      <c r="X101" s="2"/>
      <c r="Y101" s="2"/>
      <c r="Z101" s="2"/>
      <c r="AA101" s="2"/>
      <c r="AB101" s="2"/>
      <c r="AC101" s="2"/>
      <c r="AD101" s="2"/>
      <c r="AE101" s="2"/>
      <c r="AF101" s="2"/>
      <c r="AG101" s="2"/>
      <c r="AH101" s="2"/>
      <c r="AI101" s="2"/>
      <c r="AJ101" s="2"/>
    </row>
    <row r="102" spans="1:36" s="2" customFormat="1" ht="20.25" customHeight="1">
      <c r="B102" s="157">
        <v>94</v>
      </c>
      <c r="C102" s="171" t="s">
        <v>117</v>
      </c>
      <c r="D102" s="159"/>
      <c r="E102" s="160"/>
      <c r="F102" s="160"/>
      <c r="G102" s="161">
        <v>2.3266674807619561</v>
      </c>
      <c r="H102" s="161">
        <v>0</v>
      </c>
      <c r="I102" s="161">
        <v>4.7824912185895706E-2</v>
      </c>
      <c r="J102" s="162">
        <v>17743</v>
      </c>
      <c r="K102" s="162">
        <v>16861</v>
      </c>
      <c r="L102" s="161">
        <v>1.6908418938233794E-2</v>
      </c>
      <c r="M102" s="161">
        <v>0</v>
      </c>
      <c r="N102" s="163">
        <v>0</v>
      </c>
    </row>
    <row r="103" spans="1:36" s="52" customFormat="1" ht="20.25" customHeight="1">
      <c r="A103" s="2"/>
      <c r="B103" s="164">
        <v>95</v>
      </c>
      <c r="C103" s="173" t="s">
        <v>156</v>
      </c>
      <c r="D103" s="174"/>
      <c r="E103" s="175"/>
      <c r="F103" s="175"/>
      <c r="G103" s="176">
        <v>2.2638544649892434</v>
      </c>
      <c r="H103" s="176">
        <v>2.1515106164063229</v>
      </c>
      <c r="I103" s="176">
        <v>0.74934056683191475</v>
      </c>
      <c r="J103" s="177">
        <v>175022</v>
      </c>
      <c r="K103" s="177">
        <v>160868</v>
      </c>
      <c r="L103" s="176">
        <v>9.3257231591154274E-2</v>
      </c>
      <c r="M103" s="176">
        <v>1.5911542610571737E-3</v>
      </c>
      <c r="N103" s="178">
        <v>6.0927723840345199E-2</v>
      </c>
      <c r="O103" s="2"/>
      <c r="P103" s="2"/>
      <c r="Q103" s="2"/>
      <c r="R103" s="2"/>
      <c r="S103" s="2"/>
      <c r="T103" s="2"/>
      <c r="U103" s="2"/>
      <c r="V103" s="2"/>
      <c r="W103" s="2"/>
      <c r="X103" s="2"/>
      <c r="Y103" s="2"/>
      <c r="Z103" s="2"/>
      <c r="AA103" s="2"/>
      <c r="AB103" s="2"/>
      <c r="AC103" s="2"/>
      <c r="AD103" s="2"/>
      <c r="AE103" s="2"/>
      <c r="AF103" s="2"/>
      <c r="AG103" s="2"/>
      <c r="AH103" s="2"/>
      <c r="AI103" s="2"/>
      <c r="AJ103" s="2"/>
    </row>
    <row r="104" spans="1:36" s="2" customFormat="1" ht="20.25" customHeight="1">
      <c r="B104" s="157">
        <v>96</v>
      </c>
      <c r="C104" s="171" t="s">
        <v>148</v>
      </c>
      <c r="D104" s="159"/>
      <c r="E104" s="160"/>
      <c r="F104" s="160"/>
      <c r="G104" s="161">
        <v>2.1516066663394406</v>
      </c>
      <c r="H104" s="161">
        <v>1.3917077636023976</v>
      </c>
      <c r="I104" s="161">
        <v>1.0066756641640078</v>
      </c>
      <c r="J104" s="162">
        <v>59263.038756000002</v>
      </c>
      <c r="K104" s="162">
        <v>54405.336647999997</v>
      </c>
      <c r="L104" s="161">
        <v>0.1191247262862568</v>
      </c>
      <c r="M104" s="161">
        <v>0.12319571427175241</v>
      </c>
      <c r="N104" s="163">
        <v>0.14962508241599087</v>
      </c>
    </row>
    <row r="105" spans="1:36" s="52" customFormat="1" ht="20.25" customHeight="1">
      <c r="A105" s="2"/>
      <c r="B105" s="164">
        <v>97</v>
      </c>
      <c r="C105" s="173" t="s">
        <v>99</v>
      </c>
      <c r="D105" s="174"/>
      <c r="E105" s="175"/>
      <c r="F105" s="175"/>
      <c r="G105" s="176">
        <v>2.1116752104226477</v>
      </c>
      <c r="H105" s="176">
        <v>2.4437908778897834</v>
      </c>
      <c r="I105" s="176">
        <v>1.4241694907937057</v>
      </c>
      <c r="J105" s="177">
        <v>258259</v>
      </c>
      <c r="K105" s="177">
        <v>237126</v>
      </c>
      <c r="L105" s="176">
        <v>2.1460030280506189E-2</v>
      </c>
      <c r="M105" s="176">
        <v>1.0327464263826545E-2</v>
      </c>
      <c r="N105" s="178">
        <v>3.9032348897686052E-2</v>
      </c>
      <c r="O105" s="2"/>
      <c r="P105" s="2"/>
      <c r="Q105" s="2"/>
      <c r="R105" s="2"/>
      <c r="S105" s="2"/>
      <c r="T105" s="2"/>
      <c r="U105" s="2"/>
      <c r="V105" s="2"/>
      <c r="W105" s="2"/>
      <c r="X105" s="2"/>
      <c r="Y105" s="2"/>
      <c r="Z105" s="2"/>
      <c r="AA105" s="2"/>
      <c r="AB105" s="2"/>
      <c r="AC105" s="2"/>
      <c r="AD105" s="2"/>
      <c r="AE105" s="2"/>
      <c r="AF105" s="2"/>
      <c r="AG105" s="2"/>
      <c r="AH105" s="2"/>
      <c r="AI105" s="2"/>
      <c r="AJ105" s="2"/>
    </row>
    <row r="106" spans="1:36" s="2" customFormat="1" ht="20.25" customHeight="1">
      <c r="B106" s="157">
        <v>98</v>
      </c>
      <c r="C106" s="171" t="s">
        <v>86</v>
      </c>
      <c r="D106" s="159"/>
      <c r="E106" s="160"/>
      <c r="F106" s="160"/>
      <c r="G106" s="161">
        <v>2.1066409867306355</v>
      </c>
      <c r="H106" s="161">
        <v>0.33657214431527666</v>
      </c>
      <c r="I106" s="161">
        <v>0.2613838184229158</v>
      </c>
      <c r="J106" s="162">
        <v>50933.100213999998</v>
      </c>
      <c r="K106" s="162">
        <v>44956.898461999997</v>
      </c>
      <c r="L106" s="161">
        <v>7.820995279361119E-2</v>
      </c>
      <c r="M106" s="161">
        <v>0</v>
      </c>
      <c r="N106" s="163">
        <v>1.3991653476696298E-3</v>
      </c>
    </row>
    <row r="107" spans="1:36" s="52" customFormat="1" ht="20.25" customHeight="1">
      <c r="A107" s="2"/>
      <c r="B107" s="164">
        <v>99</v>
      </c>
      <c r="C107" s="173" t="s">
        <v>103</v>
      </c>
      <c r="D107" s="174"/>
      <c r="E107" s="175"/>
      <c r="F107" s="175"/>
      <c r="G107" s="176">
        <v>1.9973491094782816</v>
      </c>
      <c r="H107" s="176">
        <v>0.15745986779981114</v>
      </c>
      <c r="I107" s="176">
        <v>9.2776203966005666E-2</v>
      </c>
      <c r="J107" s="177">
        <v>18685</v>
      </c>
      <c r="K107" s="177">
        <v>18221</v>
      </c>
      <c r="L107" s="176">
        <v>3.0638325367237922E-2</v>
      </c>
      <c r="M107" s="176">
        <v>6.0649899844202092E-3</v>
      </c>
      <c r="N107" s="178">
        <v>1.1629200979301134E-2</v>
      </c>
      <c r="O107" s="2"/>
      <c r="P107" s="2"/>
      <c r="Q107" s="2"/>
      <c r="R107" s="2"/>
      <c r="S107" s="2"/>
      <c r="T107" s="2"/>
      <c r="U107" s="2"/>
      <c r="V107" s="2"/>
      <c r="W107" s="2"/>
      <c r="X107" s="2"/>
      <c r="Y107" s="2"/>
      <c r="Z107" s="2"/>
      <c r="AA107" s="2"/>
      <c r="AB107" s="2"/>
      <c r="AC107" s="2"/>
      <c r="AD107" s="2"/>
      <c r="AE107" s="2"/>
      <c r="AF107" s="2"/>
      <c r="AG107" s="2"/>
      <c r="AH107" s="2"/>
      <c r="AI107" s="2"/>
      <c r="AJ107" s="2"/>
    </row>
    <row r="108" spans="1:36" s="2" customFormat="1" ht="20.25" customHeight="1">
      <c r="B108" s="157">
        <v>100</v>
      </c>
      <c r="C108" s="171" t="s">
        <v>150</v>
      </c>
      <c r="D108" s="159"/>
      <c r="E108" s="160"/>
      <c r="F108" s="160"/>
      <c r="G108" s="161">
        <v>1.9811265994579486</v>
      </c>
      <c r="H108" s="161">
        <v>1.4601870076344812</v>
      </c>
      <c r="I108" s="161">
        <v>1.0203053413507237</v>
      </c>
      <c r="J108" s="162">
        <v>140009.47198100001</v>
      </c>
      <c r="K108" s="162">
        <v>131104.41089999999</v>
      </c>
      <c r="L108" s="161">
        <v>4.8214532349960877E-2</v>
      </c>
      <c r="M108" s="161">
        <v>1.096189440595354E-2</v>
      </c>
      <c r="N108" s="163">
        <v>4.913090601925986E-2</v>
      </c>
    </row>
    <row r="109" spans="1:36" s="52" customFormat="1" ht="20.25" customHeight="1">
      <c r="A109" s="2"/>
      <c r="B109" s="164">
        <v>101</v>
      </c>
      <c r="C109" s="173" t="s">
        <v>79</v>
      </c>
      <c r="D109" s="174"/>
      <c r="E109" s="175"/>
      <c r="F109" s="175"/>
      <c r="G109" s="176">
        <v>1.7710641190698075</v>
      </c>
      <c r="H109" s="176">
        <v>0.49318340317593545</v>
      </c>
      <c r="I109" s="176">
        <v>0.30332467243922462</v>
      </c>
      <c r="J109" s="177">
        <v>0</v>
      </c>
      <c r="K109" s="177">
        <v>191551</v>
      </c>
      <c r="L109" s="176">
        <v>1.9563302646840867E-2</v>
      </c>
      <c r="M109" s="176">
        <v>5.3216053957104957E-3</v>
      </c>
      <c r="N109" s="178">
        <v>1.3569825262321315E-2</v>
      </c>
      <c r="O109" s="2"/>
      <c r="P109" s="2"/>
      <c r="Q109" s="2"/>
      <c r="R109" s="2"/>
      <c r="S109" s="2"/>
      <c r="T109" s="2"/>
      <c r="U109" s="2"/>
      <c r="V109" s="2"/>
      <c r="W109" s="2"/>
      <c r="X109" s="2"/>
      <c r="Y109" s="2"/>
      <c r="Z109" s="2"/>
      <c r="AA109" s="2"/>
      <c r="AB109" s="2"/>
      <c r="AC109" s="2"/>
      <c r="AD109" s="2"/>
      <c r="AE109" s="2"/>
      <c r="AF109" s="2"/>
      <c r="AG109" s="2"/>
      <c r="AH109" s="2"/>
      <c r="AI109" s="2"/>
      <c r="AJ109" s="2"/>
    </row>
    <row r="110" spans="1:36" s="2" customFormat="1" ht="20.25" customHeight="1">
      <c r="B110" s="157">
        <v>102</v>
      </c>
      <c r="C110" s="171" t="s">
        <v>83</v>
      </c>
      <c r="D110" s="159"/>
      <c r="E110" s="160"/>
      <c r="F110" s="160"/>
      <c r="G110" s="161">
        <v>1.7393068695353935</v>
      </c>
      <c r="H110" s="161">
        <v>2.1778473570123116</v>
      </c>
      <c r="I110" s="161">
        <v>0.94091825699294918</v>
      </c>
      <c r="J110" s="162">
        <v>677497</v>
      </c>
      <c r="K110" s="162">
        <v>618775</v>
      </c>
      <c r="L110" s="161">
        <v>1.7921485284973015E-2</v>
      </c>
      <c r="M110" s="161">
        <v>3.6134863821101928E-3</v>
      </c>
      <c r="N110" s="163">
        <v>4.7970556557235602E-2</v>
      </c>
    </row>
    <row r="111" spans="1:36" s="52" customFormat="1" ht="20.25" customHeight="1">
      <c r="A111" s="2"/>
      <c r="B111" s="164">
        <v>103</v>
      </c>
      <c r="C111" s="173" t="s">
        <v>189</v>
      </c>
      <c r="D111" s="174"/>
      <c r="E111" s="175"/>
      <c r="F111" s="175"/>
      <c r="G111" s="176">
        <v>1.652499592758917</v>
      </c>
      <c r="H111" s="176">
        <v>6.6248769805030722E-2</v>
      </c>
      <c r="I111" s="176">
        <v>6.6736414657717638E-2</v>
      </c>
      <c r="J111" s="177">
        <v>147776</v>
      </c>
      <c r="K111" s="177">
        <v>137494</v>
      </c>
      <c r="L111" s="176">
        <v>3.4861336247574107E-2</v>
      </c>
      <c r="M111" s="176">
        <v>6.4405038243464359E-3</v>
      </c>
      <c r="N111" s="178">
        <v>3.2250085619696337E-3</v>
      </c>
      <c r="O111" s="2"/>
      <c r="P111" s="2"/>
      <c r="Q111" s="2"/>
      <c r="R111" s="2"/>
      <c r="S111" s="2"/>
      <c r="T111" s="2"/>
      <c r="U111" s="2"/>
      <c r="V111" s="2"/>
      <c r="W111" s="2"/>
      <c r="X111" s="2"/>
      <c r="Y111" s="2"/>
      <c r="Z111" s="2"/>
      <c r="AA111" s="2"/>
      <c r="AB111" s="2"/>
      <c r="AC111" s="2"/>
      <c r="AD111" s="2"/>
      <c r="AE111" s="2"/>
      <c r="AF111" s="2"/>
      <c r="AG111" s="2"/>
      <c r="AH111" s="2"/>
      <c r="AI111" s="2"/>
      <c r="AJ111" s="2"/>
    </row>
    <row r="112" spans="1:36" s="2" customFormat="1" ht="20.25" customHeight="1">
      <c r="B112" s="157">
        <v>104</v>
      </c>
      <c r="C112" s="171" t="s">
        <v>130</v>
      </c>
      <c r="D112" s="159"/>
      <c r="E112" s="160"/>
      <c r="F112" s="160"/>
      <c r="G112" s="161">
        <v>1.640221425935495</v>
      </c>
      <c r="H112" s="161">
        <v>1.5254982681278746</v>
      </c>
      <c r="I112" s="161">
        <v>0.91709159048322075</v>
      </c>
      <c r="J112" s="162">
        <v>417989</v>
      </c>
      <c r="K112" s="162">
        <v>422192</v>
      </c>
      <c r="L112" s="161">
        <v>4.025566537805373E-2</v>
      </c>
      <c r="M112" s="161">
        <v>2.8036057891590711E-2</v>
      </c>
      <c r="N112" s="163">
        <v>6.4630629136905676E-2</v>
      </c>
    </row>
    <row r="113" spans="1:36" s="52" customFormat="1" ht="20.25" customHeight="1">
      <c r="A113" s="2"/>
      <c r="B113" s="164">
        <v>105</v>
      </c>
      <c r="C113" s="173" t="s">
        <v>334</v>
      </c>
      <c r="D113" s="174"/>
      <c r="E113" s="175"/>
      <c r="F113" s="175"/>
      <c r="G113" s="176">
        <v>1.5982684406880694</v>
      </c>
      <c r="H113" s="176">
        <v>1.3855914161628204</v>
      </c>
      <c r="I113" s="176">
        <v>8.5157114876947967E-4</v>
      </c>
      <c r="J113" s="177">
        <v>39465</v>
      </c>
      <c r="K113" s="177">
        <v>42447</v>
      </c>
      <c r="L113" s="176">
        <v>0.29240541512432544</v>
      </c>
      <c r="M113" s="176">
        <v>0.1270403602291163</v>
      </c>
      <c r="N113" s="178">
        <v>6.6218587557527399E-4</v>
      </c>
      <c r="O113" s="2"/>
      <c r="P113" s="2"/>
      <c r="Q113" s="2"/>
      <c r="R113" s="2"/>
      <c r="S113" s="2"/>
      <c r="T113" s="2"/>
      <c r="U113" s="2"/>
      <c r="V113" s="2"/>
      <c r="W113" s="2"/>
      <c r="X113" s="2"/>
      <c r="Y113" s="2"/>
      <c r="Z113" s="2"/>
      <c r="AA113" s="2"/>
      <c r="AB113" s="2"/>
      <c r="AC113" s="2"/>
      <c r="AD113" s="2"/>
      <c r="AE113" s="2"/>
      <c r="AF113" s="2"/>
      <c r="AG113" s="2"/>
      <c r="AH113" s="2"/>
      <c r="AI113" s="2"/>
      <c r="AJ113" s="2"/>
    </row>
    <row r="114" spans="1:36" s="2" customFormat="1" ht="20.25" customHeight="1">
      <c r="B114" s="157">
        <v>106</v>
      </c>
      <c r="C114" s="171" t="s">
        <v>197</v>
      </c>
      <c r="D114" s="159"/>
      <c r="E114" s="160"/>
      <c r="F114" s="160"/>
      <c r="G114" s="161">
        <v>1.3676621147981352</v>
      </c>
      <c r="H114" s="161">
        <v>1.1092758834239778</v>
      </c>
      <c r="I114" s="161">
        <v>5.1402759069113957E-2</v>
      </c>
      <c r="J114" s="162">
        <v>4248</v>
      </c>
      <c r="K114" s="162">
        <v>4331</v>
      </c>
      <c r="L114" s="161">
        <v>2.7660424121941942E-2</v>
      </c>
      <c r="M114" s="161">
        <v>0</v>
      </c>
      <c r="N114" s="163">
        <v>0</v>
      </c>
    </row>
    <row r="115" spans="1:36" s="52" customFormat="1" ht="20.25" customHeight="1">
      <c r="A115" s="2"/>
      <c r="B115" s="164">
        <v>107</v>
      </c>
      <c r="C115" s="173" t="s">
        <v>201</v>
      </c>
      <c r="D115" s="174"/>
      <c r="E115" s="175"/>
      <c r="F115" s="175"/>
      <c r="G115" s="176">
        <v>1.1798717784519213</v>
      </c>
      <c r="H115" s="176">
        <v>0.89446589446589442</v>
      </c>
      <c r="I115" s="176">
        <v>9.9834528405956982E-2</v>
      </c>
      <c r="J115" s="177">
        <v>0</v>
      </c>
      <c r="K115" s="177">
        <v>199</v>
      </c>
      <c r="L115" s="176">
        <v>9.267211180476731E-2</v>
      </c>
      <c r="M115" s="176">
        <v>0</v>
      </c>
      <c r="N115" s="178">
        <v>0</v>
      </c>
      <c r="O115" s="2"/>
      <c r="P115" s="2"/>
      <c r="Q115" s="2"/>
      <c r="R115" s="2"/>
      <c r="S115" s="2"/>
      <c r="T115" s="2"/>
      <c r="U115" s="2"/>
      <c r="V115" s="2"/>
      <c r="W115" s="2"/>
      <c r="X115" s="2"/>
      <c r="Y115" s="2"/>
      <c r="Z115" s="2"/>
      <c r="AA115" s="2"/>
      <c r="AB115" s="2"/>
      <c r="AC115" s="2"/>
      <c r="AD115" s="2"/>
      <c r="AE115" s="2"/>
      <c r="AF115" s="2"/>
      <c r="AG115" s="2"/>
      <c r="AH115" s="2"/>
      <c r="AI115" s="2"/>
      <c r="AJ115" s="2"/>
    </row>
    <row r="116" spans="1:36" s="2" customFormat="1" ht="20.25" customHeight="1">
      <c r="B116" s="157">
        <v>108</v>
      </c>
      <c r="C116" s="171" t="s">
        <v>92</v>
      </c>
      <c r="D116" s="159"/>
      <c r="E116" s="160"/>
      <c r="F116" s="160"/>
      <c r="G116" s="161">
        <v>1.1384412194142961</v>
      </c>
      <c r="H116" s="161">
        <v>0.63475152269233104</v>
      </c>
      <c r="I116" s="161">
        <v>0.45080912626987929</v>
      </c>
      <c r="J116" s="162">
        <v>1472468</v>
      </c>
      <c r="K116" s="162">
        <v>1378405</v>
      </c>
      <c r="L116" s="161">
        <v>5.1009761200211711E-3</v>
      </c>
      <c r="M116" s="161">
        <v>1.2274100889929104E-3</v>
      </c>
      <c r="N116" s="163">
        <v>1.3009335434291915E-2</v>
      </c>
    </row>
    <row r="117" spans="1:36" s="2" customFormat="1" ht="20.25" customHeight="1">
      <c r="B117" s="164">
        <v>109</v>
      </c>
      <c r="C117" s="173" t="s">
        <v>81</v>
      </c>
      <c r="D117" s="174"/>
      <c r="E117" s="175"/>
      <c r="F117" s="175"/>
      <c r="G117" s="176">
        <v>0.99408263734374491</v>
      </c>
      <c r="H117" s="176">
        <v>0.447460735789451</v>
      </c>
      <c r="I117" s="176">
        <v>0.4612817856634811</v>
      </c>
      <c r="J117" s="177">
        <v>90625.241450999994</v>
      </c>
      <c r="K117" s="177">
        <v>85676.470386000001</v>
      </c>
      <c r="L117" s="176">
        <v>1.4948968210307428E-2</v>
      </c>
      <c r="M117" s="176">
        <v>7.5658400915672196E-4</v>
      </c>
      <c r="N117" s="178">
        <v>1.6717812207751863E-2</v>
      </c>
    </row>
    <row r="118" spans="1:36" s="52" customFormat="1" ht="20.25" customHeight="1">
      <c r="A118" s="2"/>
      <c r="B118" s="157">
        <v>110</v>
      </c>
      <c r="C118" s="171" t="s">
        <v>161</v>
      </c>
      <c r="D118" s="159"/>
      <c r="E118" s="160"/>
      <c r="F118" s="160"/>
      <c r="G118" s="161">
        <v>0.89493269228257721</v>
      </c>
      <c r="H118" s="161">
        <v>0.13754473251299423</v>
      </c>
      <c r="I118" s="161">
        <v>0.27414277658363168</v>
      </c>
      <c r="J118" s="162">
        <v>175158.346892</v>
      </c>
      <c r="K118" s="162">
        <v>163140.22081599999</v>
      </c>
      <c r="L118" s="161">
        <v>9.318599530963723E-3</v>
      </c>
      <c r="M118" s="161">
        <v>4.4248704674001237E-2</v>
      </c>
      <c r="N118" s="163">
        <v>9.2929261538761354E-2</v>
      </c>
      <c r="O118" s="2"/>
      <c r="P118" s="2"/>
      <c r="Q118" s="2"/>
      <c r="R118" s="2"/>
      <c r="S118" s="2"/>
      <c r="T118" s="2"/>
      <c r="U118" s="2"/>
      <c r="V118" s="2"/>
      <c r="W118" s="2"/>
      <c r="X118" s="2"/>
      <c r="Y118" s="2"/>
      <c r="Z118" s="2"/>
      <c r="AA118" s="2"/>
      <c r="AB118" s="2"/>
      <c r="AC118" s="2"/>
      <c r="AD118" s="2"/>
      <c r="AE118" s="2"/>
      <c r="AF118" s="2"/>
      <c r="AG118" s="2"/>
      <c r="AH118" s="2"/>
      <c r="AI118" s="2"/>
      <c r="AJ118" s="2"/>
    </row>
    <row r="119" spans="1:36" s="52" customFormat="1" ht="20.25" customHeight="1">
      <c r="A119" s="2"/>
      <c r="B119" s="164">
        <v>111</v>
      </c>
      <c r="C119" s="173" t="s">
        <v>335</v>
      </c>
      <c r="D119" s="174"/>
      <c r="E119" s="175"/>
      <c r="F119" s="175"/>
      <c r="G119" s="176">
        <v>0.85296292293683051</v>
      </c>
      <c r="H119" s="176">
        <v>1.0792496615957312</v>
      </c>
      <c r="I119" s="176">
        <v>0</v>
      </c>
      <c r="J119" s="177">
        <v>4370.9994939999997</v>
      </c>
      <c r="K119" s="177">
        <v>3341</v>
      </c>
      <c r="L119" s="176">
        <v>0.13114196286637106</v>
      </c>
      <c r="M119" s="176">
        <v>3.1272195479269314E-2</v>
      </c>
      <c r="N119" s="178">
        <v>0</v>
      </c>
      <c r="O119" s="2"/>
      <c r="P119" s="2"/>
      <c r="Q119" s="2"/>
      <c r="R119" s="2"/>
      <c r="S119" s="2"/>
      <c r="T119" s="2"/>
      <c r="U119" s="2"/>
      <c r="V119" s="2"/>
      <c r="W119" s="2"/>
      <c r="X119" s="2"/>
      <c r="Y119" s="2"/>
      <c r="Z119" s="2"/>
      <c r="AA119" s="2"/>
      <c r="AB119" s="2"/>
      <c r="AC119" s="2"/>
      <c r="AD119" s="2"/>
      <c r="AE119" s="2"/>
      <c r="AF119" s="2"/>
      <c r="AG119" s="2"/>
      <c r="AH119" s="2"/>
      <c r="AI119" s="2"/>
      <c r="AJ119" s="2"/>
    </row>
    <row r="120" spans="1:36" s="52" customFormat="1" ht="20.25" customHeight="1">
      <c r="A120" s="2"/>
      <c r="B120" s="157">
        <v>112</v>
      </c>
      <c r="C120" s="171" t="s">
        <v>353</v>
      </c>
      <c r="D120" s="159"/>
      <c r="E120" s="160"/>
      <c r="F120" s="160"/>
      <c r="G120" s="161">
        <v>0.68531403387916423</v>
      </c>
      <c r="H120" s="161">
        <v>0.8770939205721815</v>
      </c>
      <c r="I120" s="161">
        <v>1.8821757952192735E-3</v>
      </c>
      <c r="J120" s="162">
        <v>5550</v>
      </c>
      <c r="K120" s="162">
        <v>7386</v>
      </c>
      <c r="L120" s="161">
        <v>0.10051536056388939</v>
      </c>
      <c r="M120" s="161">
        <v>3.6146755828664376E-2</v>
      </c>
      <c r="N120" s="163">
        <v>1.8073377914332189E-3</v>
      </c>
      <c r="O120" s="2"/>
      <c r="P120" s="2"/>
      <c r="Q120" s="2"/>
      <c r="R120" s="2"/>
      <c r="S120" s="2"/>
      <c r="T120" s="2"/>
      <c r="U120" s="2"/>
      <c r="V120" s="2"/>
      <c r="W120" s="2"/>
      <c r="X120" s="2"/>
      <c r="Y120" s="2"/>
      <c r="Z120" s="2"/>
      <c r="AA120" s="2"/>
      <c r="AB120" s="2"/>
      <c r="AC120" s="2"/>
      <c r="AD120" s="2"/>
      <c r="AE120" s="2"/>
      <c r="AF120" s="2"/>
      <c r="AG120" s="2"/>
      <c r="AH120" s="2"/>
      <c r="AI120" s="2"/>
      <c r="AJ120" s="2"/>
    </row>
    <row r="121" spans="1:36" s="52" customFormat="1" ht="20.25" customHeight="1">
      <c r="A121" s="2"/>
      <c r="B121" s="164">
        <v>113</v>
      </c>
      <c r="C121" s="173" t="s">
        <v>355</v>
      </c>
      <c r="D121" s="174"/>
      <c r="E121" s="175"/>
      <c r="F121" s="175"/>
      <c r="G121" s="176">
        <v>0.49643304470947014</v>
      </c>
      <c r="H121" s="176">
        <v>1.072210423133475</v>
      </c>
      <c r="I121" s="176">
        <v>2.3362195719653651E-2</v>
      </c>
      <c r="J121" s="177" t="s">
        <v>49</v>
      </c>
      <c r="K121" s="177">
        <v>3093</v>
      </c>
      <c r="L121" s="176">
        <v>0.49643304470947014</v>
      </c>
      <c r="M121" s="176">
        <v>0.14382181560747154</v>
      </c>
      <c r="N121" s="178">
        <v>0</v>
      </c>
      <c r="O121" s="2"/>
      <c r="P121" s="2"/>
      <c r="Q121" s="2"/>
      <c r="R121" s="2"/>
      <c r="S121" s="2"/>
      <c r="T121" s="2"/>
      <c r="U121" s="2"/>
      <c r="V121" s="2"/>
      <c r="W121" s="2"/>
      <c r="X121" s="2"/>
      <c r="Y121" s="2"/>
      <c r="Z121" s="2"/>
      <c r="AA121" s="2"/>
      <c r="AB121" s="2"/>
      <c r="AC121" s="2"/>
      <c r="AD121" s="2"/>
      <c r="AE121" s="2"/>
      <c r="AF121" s="2"/>
      <c r="AG121" s="2"/>
      <c r="AH121" s="2"/>
      <c r="AI121" s="2"/>
      <c r="AJ121" s="2"/>
    </row>
    <row r="122" spans="1:36" s="52" customFormat="1" ht="20.25" customHeight="1">
      <c r="A122" s="2"/>
      <c r="B122" s="157">
        <v>114</v>
      </c>
      <c r="C122" s="171" t="s">
        <v>358</v>
      </c>
      <c r="D122" s="159"/>
      <c r="E122" s="160"/>
      <c r="F122" s="160"/>
      <c r="G122" s="161">
        <v>0.1135450826576304</v>
      </c>
      <c r="H122" s="161">
        <v>1.0315865908265762</v>
      </c>
      <c r="I122" s="161">
        <v>3.1828633668159266E-2</v>
      </c>
      <c r="J122" s="162">
        <v>2121</v>
      </c>
      <c r="K122" s="162">
        <v>1254</v>
      </c>
      <c r="L122" s="161">
        <v>5.0634001492537314E-2</v>
      </c>
      <c r="M122" s="161">
        <v>0</v>
      </c>
      <c r="N122" s="163">
        <v>2.181818181818182E-2</v>
      </c>
      <c r="O122" s="2"/>
      <c r="P122" s="2"/>
      <c r="Q122" s="2"/>
      <c r="R122" s="2"/>
      <c r="S122" s="2"/>
      <c r="T122" s="2"/>
      <c r="U122" s="2"/>
      <c r="V122" s="2"/>
      <c r="W122" s="2"/>
      <c r="X122" s="2"/>
      <c r="Y122" s="2"/>
      <c r="Z122" s="2"/>
      <c r="AA122" s="2"/>
      <c r="AB122" s="2"/>
      <c r="AC122" s="2"/>
      <c r="AD122" s="2"/>
      <c r="AE122" s="2"/>
      <c r="AF122" s="2"/>
      <c r="AG122" s="2"/>
      <c r="AH122" s="2"/>
      <c r="AI122" s="2"/>
      <c r="AJ122" s="2"/>
    </row>
    <row r="123" spans="1:36" ht="15.75">
      <c r="B123" s="375" t="s">
        <v>280</v>
      </c>
      <c r="C123" s="376"/>
      <c r="D123" s="180">
        <v>2041720.9964330001</v>
      </c>
      <c r="E123" s="180">
        <v>1719886.520912</v>
      </c>
      <c r="F123" s="180">
        <v>1880803.7586725</v>
      </c>
      <c r="G123" s="181">
        <v>2.853394592560853</v>
      </c>
      <c r="H123" s="181">
        <v>1.324018133613037</v>
      </c>
      <c r="I123" s="181">
        <v>0.66982167228557798</v>
      </c>
      <c r="J123" s="182">
        <v>6268158.4565630006</v>
      </c>
      <c r="K123" s="182">
        <v>6037050.727829</v>
      </c>
      <c r="L123" s="181">
        <v>7.8217644005202022E-2</v>
      </c>
      <c r="M123" s="181">
        <v>1.1724951929249754E-2</v>
      </c>
      <c r="N123" s="185">
        <v>4.4179953918084332E-2</v>
      </c>
    </row>
    <row r="124" spans="1:36" ht="20.25" customHeight="1">
      <c r="B124" s="164">
        <v>115</v>
      </c>
      <c r="C124" s="173" t="s">
        <v>184</v>
      </c>
      <c r="D124" s="174"/>
      <c r="E124" s="175"/>
      <c r="F124" s="175"/>
      <c r="G124" s="176">
        <v>2.3744472968799717</v>
      </c>
      <c r="H124" s="176">
        <v>1.0992758497752395</v>
      </c>
      <c r="I124" s="176">
        <v>0.21620912148185431</v>
      </c>
      <c r="J124" s="177">
        <v>123889</v>
      </c>
      <c r="K124" s="177">
        <v>108881</v>
      </c>
      <c r="L124" s="176">
        <v>0.10119079653863049</v>
      </c>
      <c r="M124" s="176">
        <v>0</v>
      </c>
      <c r="N124" s="178">
        <v>0</v>
      </c>
    </row>
    <row r="125" spans="1:36" s="52" customFormat="1" ht="20.25" customHeight="1">
      <c r="A125" s="2"/>
      <c r="B125" s="157">
        <v>116</v>
      </c>
      <c r="C125" s="158" t="s">
        <v>203</v>
      </c>
      <c r="D125" s="159"/>
      <c r="E125" s="160"/>
      <c r="F125" s="160"/>
      <c r="G125" s="161">
        <v>1.055086197890045</v>
      </c>
      <c r="H125" s="161">
        <v>1.067414543371296</v>
      </c>
      <c r="I125" s="161">
        <v>9.1012884011392861E-2</v>
      </c>
      <c r="J125" s="162">
        <v>252165</v>
      </c>
      <c r="K125" s="162">
        <v>231431</v>
      </c>
      <c r="L125" s="161">
        <v>0.12194620894080116</v>
      </c>
      <c r="M125" s="161">
        <v>1.0507171461003204E-2</v>
      </c>
      <c r="N125" s="163">
        <v>2.1584008844590916E-2</v>
      </c>
      <c r="O125" s="2"/>
      <c r="P125" s="2"/>
      <c r="Q125" s="2"/>
      <c r="R125" s="2"/>
      <c r="S125" s="2"/>
      <c r="T125" s="2"/>
      <c r="U125" s="2"/>
      <c r="V125" s="2"/>
      <c r="W125" s="2"/>
      <c r="X125" s="2"/>
      <c r="Y125" s="2"/>
      <c r="Z125" s="2"/>
      <c r="AA125" s="2"/>
      <c r="AB125" s="2"/>
      <c r="AC125" s="2"/>
      <c r="AD125" s="2"/>
      <c r="AE125" s="2"/>
      <c r="AF125" s="2"/>
      <c r="AG125" s="2"/>
      <c r="AH125" s="2"/>
      <c r="AI125" s="2"/>
      <c r="AJ125" s="2"/>
    </row>
    <row r="126" spans="1:36" ht="20.25" customHeight="1">
      <c r="B126" s="164">
        <v>117</v>
      </c>
      <c r="C126" s="165" t="s">
        <v>191</v>
      </c>
      <c r="D126" s="166"/>
      <c r="E126" s="167"/>
      <c r="F126" s="167"/>
      <c r="G126" s="168">
        <v>0.89736125455696536</v>
      </c>
      <c r="H126" s="168">
        <v>1.0269216130357284</v>
      </c>
      <c r="I126" s="168">
        <v>0.11160561193534893</v>
      </c>
      <c r="J126" s="169">
        <v>245782</v>
      </c>
      <c r="K126" s="169">
        <v>223495</v>
      </c>
      <c r="L126" s="168">
        <v>6.5013579196207982E-2</v>
      </c>
      <c r="M126" s="168">
        <v>0</v>
      </c>
      <c r="N126" s="170">
        <v>1.7837455034161967E-2</v>
      </c>
    </row>
    <row r="127" spans="1:36" ht="20.25" customHeight="1">
      <c r="B127" s="157">
        <v>118</v>
      </c>
      <c r="C127" s="158" t="s">
        <v>294</v>
      </c>
      <c r="D127" s="159"/>
      <c r="E127" s="160"/>
      <c r="F127" s="160"/>
      <c r="G127" s="161">
        <v>0.43961660305798078</v>
      </c>
      <c r="H127" s="161">
        <v>1.0483582917414278</v>
      </c>
      <c r="I127" s="161">
        <v>0.14946518457364472</v>
      </c>
      <c r="J127" s="162">
        <v>366697</v>
      </c>
      <c r="K127" s="162">
        <v>362645</v>
      </c>
      <c r="L127" s="161">
        <v>1.4667243488490172E-2</v>
      </c>
      <c r="M127" s="161">
        <v>0</v>
      </c>
      <c r="N127" s="163">
        <v>4.9573327333948591E-2</v>
      </c>
    </row>
    <row r="128" spans="1:36" ht="20.25" customHeight="1">
      <c r="B128" s="164">
        <v>119</v>
      </c>
      <c r="C128" s="173" t="s">
        <v>336</v>
      </c>
      <c r="D128" s="174"/>
      <c r="E128" s="175"/>
      <c r="F128" s="175"/>
      <c r="G128" s="176">
        <v>6.4620697377239356E-2</v>
      </c>
      <c r="H128" s="176">
        <v>0.94354113733258693</v>
      </c>
      <c r="I128" s="176">
        <v>6.0802990827268422E-2</v>
      </c>
      <c r="J128" s="177">
        <v>79603</v>
      </c>
      <c r="K128" s="177">
        <v>76865</v>
      </c>
      <c r="L128" s="176">
        <v>6.926121849277064E-3</v>
      </c>
      <c r="M128" s="176">
        <v>0</v>
      </c>
      <c r="N128" s="178">
        <v>9.902656869505257E-3</v>
      </c>
    </row>
    <row r="129" spans="1:36" ht="15.75">
      <c r="B129" s="375" t="s">
        <v>260</v>
      </c>
      <c r="C129" s="376"/>
      <c r="D129" s="180">
        <v>2041720.9964330001</v>
      </c>
      <c r="E129" s="180">
        <v>1719886.520912</v>
      </c>
      <c r="F129" s="180">
        <v>1880803.7586725</v>
      </c>
      <c r="G129" s="181">
        <v>0.67372667029811539</v>
      </c>
      <c r="H129" s="181">
        <v>1.0136556127943483</v>
      </c>
      <c r="I129" s="181">
        <v>0.11206096968689223</v>
      </c>
      <c r="J129" s="182">
        <v>1068136</v>
      </c>
      <c r="K129" s="182">
        <v>1003317</v>
      </c>
      <c r="L129" s="181">
        <v>4.1655252685389318E-2</v>
      </c>
      <c r="M129" s="181">
        <v>1.2156810406129717E-3</v>
      </c>
      <c r="N129" s="181">
        <v>2.044872782115157E-2</v>
      </c>
    </row>
    <row r="130" spans="1:36" ht="15.75">
      <c r="B130" s="375" t="s">
        <v>281</v>
      </c>
      <c r="C130" s="376"/>
      <c r="D130" s="180">
        <v>3402180.0879100002</v>
      </c>
      <c r="E130" s="180">
        <v>2953353.7998099998</v>
      </c>
      <c r="F130" s="180">
        <v>3177766.94386</v>
      </c>
      <c r="G130" s="181">
        <v>0.83015759446774928</v>
      </c>
      <c r="H130" s="181">
        <v>1.1555035323585234</v>
      </c>
      <c r="I130" s="181">
        <v>0.82180247426059294</v>
      </c>
      <c r="J130" s="182">
        <v>9139552.4375610016</v>
      </c>
      <c r="K130" s="182">
        <v>11150800.956581</v>
      </c>
      <c r="L130" s="181">
        <v>2.5275719188566442E-2</v>
      </c>
      <c r="M130" s="181">
        <v>2.6347346053939423E-2</v>
      </c>
      <c r="N130" s="186">
        <v>8.8957706699354266E-2</v>
      </c>
    </row>
    <row r="131" spans="1:36" ht="18" thickBot="1">
      <c r="B131" s="373" t="s">
        <v>289</v>
      </c>
      <c r="C131" s="374"/>
      <c r="D131" s="187"/>
      <c r="E131" s="187"/>
      <c r="F131" s="187"/>
      <c r="G131" s="188">
        <v>0.19</v>
      </c>
      <c r="H131" s="188" t="s">
        <v>49</v>
      </c>
      <c r="I131" s="188" t="s">
        <v>49</v>
      </c>
      <c r="J131" s="189" t="s">
        <v>49</v>
      </c>
      <c r="K131" s="189" t="s">
        <v>49</v>
      </c>
      <c r="L131" s="188">
        <v>8.9340784628899311E-3</v>
      </c>
      <c r="M131" s="190" t="s">
        <v>49</v>
      </c>
      <c r="N131" s="191" t="s">
        <v>49</v>
      </c>
    </row>
    <row r="132" spans="1:36" s="14" customFormat="1" ht="6.75" customHeight="1">
      <c r="A132" s="2"/>
      <c r="B132" s="192"/>
      <c r="C132" s="192"/>
      <c r="D132" s="193"/>
      <c r="E132" s="193"/>
      <c r="F132" s="193"/>
      <c r="G132" s="194"/>
      <c r="H132" s="194"/>
      <c r="I132" s="194"/>
      <c r="J132" s="195"/>
      <c r="K132" s="195"/>
      <c r="L132" s="194"/>
      <c r="M132" s="196"/>
      <c r="N132" s="196"/>
      <c r="O132" s="2"/>
      <c r="P132" s="2"/>
      <c r="Q132" s="2"/>
      <c r="R132" s="2"/>
      <c r="S132" s="2"/>
      <c r="T132" s="2"/>
      <c r="U132" s="2"/>
      <c r="V132" s="2"/>
      <c r="W132" s="2"/>
      <c r="X132" s="2"/>
      <c r="Y132" s="2"/>
      <c r="Z132" s="2"/>
      <c r="AA132" s="2"/>
      <c r="AB132" s="2"/>
      <c r="AC132" s="2"/>
      <c r="AD132" s="2"/>
      <c r="AE132" s="2"/>
      <c r="AF132" s="2"/>
      <c r="AG132" s="2"/>
      <c r="AH132" s="2"/>
      <c r="AI132" s="2"/>
      <c r="AJ132" s="2"/>
    </row>
    <row r="133" spans="1:36" s="51" customFormat="1" ht="45" customHeight="1">
      <c r="A133" s="53"/>
      <c r="B133" s="197" t="s">
        <v>290</v>
      </c>
      <c r="C133" s="384" t="s">
        <v>291</v>
      </c>
      <c r="D133" s="384"/>
      <c r="E133" s="384"/>
      <c r="F133" s="384"/>
      <c r="G133" s="384"/>
      <c r="H133" s="384"/>
      <c r="I133" s="384"/>
      <c r="J133" s="384"/>
      <c r="K133" s="384"/>
      <c r="L133" s="384"/>
      <c r="M133" s="384"/>
      <c r="N133" s="384"/>
      <c r="O133" s="53"/>
      <c r="P133" s="53"/>
      <c r="Q133" s="53"/>
      <c r="R133" s="53"/>
      <c r="S133" s="53"/>
      <c r="T133" s="53"/>
      <c r="U133" s="53"/>
      <c r="V133" s="53"/>
      <c r="W133" s="53"/>
      <c r="X133" s="53"/>
      <c r="Y133" s="53"/>
      <c r="Z133" s="53"/>
      <c r="AA133" s="53"/>
      <c r="AB133" s="53"/>
      <c r="AC133" s="53"/>
      <c r="AD133" s="53"/>
      <c r="AE133" s="53"/>
      <c r="AF133" s="53"/>
      <c r="AG133" s="53"/>
      <c r="AH133" s="53"/>
      <c r="AI133" s="53"/>
      <c r="AJ133" s="53"/>
    </row>
    <row r="134" spans="1:36" s="51" customFormat="1" ht="31.5" customHeight="1">
      <c r="A134" s="53"/>
      <c r="B134" s="385" t="s">
        <v>292</v>
      </c>
      <c r="C134" s="386" t="s">
        <v>293</v>
      </c>
      <c r="D134" s="386"/>
      <c r="E134" s="386"/>
      <c r="F134" s="386"/>
      <c r="G134" s="386"/>
      <c r="H134" s="386"/>
      <c r="I134" s="386"/>
      <c r="J134" s="386"/>
      <c r="K134" s="386"/>
      <c r="L134" s="386"/>
      <c r="M134" s="386"/>
      <c r="N134" s="386"/>
      <c r="O134" s="53"/>
      <c r="P134" s="53"/>
      <c r="Q134" s="53"/>
      <c r="R134" s="53"/>
      <c r="S134" s="53"/>
      <c r="T134" s="53"/>
      <c r="U134" s="53"/>
      <c r="V134" s="53"/>
      <c r="W134" s="53"/>
      <c r="X134" s="53"/>
      <c r="Y134" s="53"/>
      <c r="Z134" s="53"/>
      <c r="AA134" s="53"/>
      <c r="AB134" s="53"/>
      <c r="AC134" s="53"/>
      <c r="AD134" s="53"/>
      <c r="AE134" s="53"/>
      <c r="AF134" s="53"/>
      <c r="AG134" s="53"/>
      <c r="AH134" s="53"/>
      <c r="AI134" s="53"/>
      <c r="AJ134" s="53"/>
    </row>
    <row r="135" spans="1:36" s="51" customFormat="1" ht="33" customHeight="1">
      <c r="A135" s="53"/>
      <c r="B135" s="385"/>
      <c r="C135" s="386"/>
      <c r="D135" s="386"/>
      <c r="E135" s="386"/>
      <c r="F135" s="386"/>
      <c r="G135" s="386"/>
      <c r="H135" s="386"/>
      <c r="I135" s="386"/>
      <c r="J135" s="386"/>
      <c r="K135" s="386"/>
      <c r="L135" s="386"/>
      <c r="M135" s="386"/>
      <c r="N135" s="386"/>
      <c r="O135" s="53"/>
      <c r="P135" s="53"/>
      <c r="Q135" s="53"/>
      <c r="R135" s="53"/>
      <c r="S135" s="53"/>
      <c r="T135" s="53"/>
      <c r="U135" s="53"/>
      <c r="V135" s="53"/>
      <c r="W135" s="53"/>
      <c r="X135" s="53"/>
      <c r="Y135" s="53"/>
      <c r="Z135" s="53"/>
      <c r="AA135" s="53"/>
      <c r="AB135" s="53"/>
      <c r="AC135" s="53"/>
      <c r="AD135" s="53"/>
      <c r="AE135" s="53"/>
      <c r="AF135" s="53"/>
      <c r="AG135" s="53"/>
      <c r="AH135" s="53"/>
      <c r="AI135" s="53"/>
      <c r="AJ135" s="53"/>
    </row>
    <row r="136" spans="1:36" s="51" customFormat="1" ht="19.5" customHeight="1">
      <c r="A136" s="53"/>
      <c r="B136" s="198" t="s">
        <v>299</v>
      </c>
      <c r="C136" s="198" t="s">
        <v>487</v>
      </c>
      <c r="D136" s="198"/>
      <c r="E136" s="198"/>
      <c r="F136" s="198"/>
      <c r="G136" s="198"/>
      <c r="H136" s="198"/>
      <c r="I136" s="198"/>
      <c r="J136" s="198"/>
      <c r="K136" s="198"/>
      <c r="L136" s="198"/>
      <c r="M136" s="198"/>
      <c r="N136" s="198"/>
      <c r="O136" s="53"/>
      <c r="P136" s="53"/>
      <c r="Q136" s="53"/>
      <c r="R136" s="53"/>
      <c r="S136" s="53"/>
      <c r="T136" s="53"/>
      <c r="U136" s="53"/>
      <c r="V136" s="53"/>
      <c r="W136" s="53"/>
      <c r="X136" s="53"/>
      <c r="Y136" s="53"/>
      <c r="Z136" s="53"/>
      <c r="AA136" s="53"/>
      <c r="AB136" s="53"/>
      <c r="AC136" s="53"/>
      <c r="AD136" s="53"/>
      <c r="AE136" s="53"/>
      <c r="AF136" s="53"/>
      <c r="AG136" s="53"/>
      <c r="AH136" s="53"/>
      <c r="AI136" s="53"/>
      <c r="AJ136" s="53"/>
    </row>
    <row r="137" spans="1:36" s="51" customFormat="1" ht="19.5" customHeight="1">
      <c r="A137" s="53"/>
      <c r="B137" s="383" t="s">
        <v>496</v>
      </c>
      <c r="C137" s="383"/>
      <c r="D137" s="383"/>
      <c r="E137" s="383"/>
      <c r="F137" s="383"/>
      <c r="G137" s="383"/>
      <c r="H137" s="383"/>
      <c r="I137" s="383"/>
      <c r="J137" s="383"/>
      <c r="K137" s="383"/>
      <c r="L137" s="383"/>
      <c r="M137" s="383"/>
      <c r="N137" s="383"/>
      <c r="O137" s="53"/>
      <c r="P137" s="53"/>
      <c r="Q137" s="53"/>
      <c r="R137" s="53"/>
      <c r="S137" s="53"/>
      <c r="T137" s="53"/>
      <c r="U137" s="53"/>
      <c r="V137" s="53"/>
      <c r="W137" s="53"/>
      <c r="X137" s="53"/>
      <c r="Y137" s="53"/>
      <c r="Z137" s="53"/>
      <c r="AA137" s="53"/>
      <c r="AB137" s="53"/>
      <c r="AC137" s="53"/>
      <c r="AD137" s="53"/>
      <c r="AE137" s="53"/>
      <c r="AF137" s="53"/>
      <c r="AG137" s="53"/>
      <c r="AH137" s="53"/>
      <c r="AI137" s="53"/>
      <c r="AJ137" s="53"/>
    </row>
    <row r="138" spans="1:36" ht="14.25" customHeight="1"/>
    <row r="139" spans="1:36" ht="14.25" customHeight="1"/>
    <row r="140" spans="1:36" ht="14.25" customHeight="1">
      <c r="C140" s="382"/>
      <c r="D140" s="382"/>
      <c r="E140" s="382"/>
      <c r="F140" s="382"/>
      <c r="G140" s="382"/>
    </row>
    <row r="141" spans="1:36" ht="14.25" customHeight="1">
      <c r="C141" s="382"/>
      <c r="D141" s="382"/>
      <c r="E141" s="382"/>
      <c r="F141" s="382"/>
      <c r="G141" s="382"/>
    </row>
    <row r="142" spans="1:36" ht="14.25" customHeight="1">
      <c r="C142" s="382"/>
      <c r="D142" s="382"/>
      <c r="E142" s="382"/>
      <c r="F142" s="382"/>
      <c r="G142" s="382"/>
    </row>
    <row r="143" spans="1:36" ht="14.25" customHeight="1">
      <c r="C143" s="382"/>
      <c r="D143" s="382"/>
      <c r="E143" s="382"/>
      <c r="F143" s="382"/>
      <c r="G143" s="382"/>
    </row>
  </sheetData>
  <sortState ref="B125:N129">
    <sortCondition descending="1" ref="G125:G129"/>
  </sortState>
  <mergeCells count="18">
    <mergeCell ref="C140:G143"/>
    <mergeCell ref="B137:N137"/>
    <mergeCell ref="C133:N133"/>
    <mergeCell ref="B134:B135"/>
    <mergeCell ref="C134:N135"/>
    <mergeCell ref="B2:N2"/>
    <mergeCell ref="B131:C131"/>
    <mergeCell ref="B130:C130"/>
    <mergeCell ref="B123:C123"/>
    <mergeCell ref="B58:C58"/>
    <mergeCell ref="B56:C56"/>
    <mergeCell ref="B35:C35"/>
    <mergeCell ref="B46:C46"/>
    <mergeCell ref="B129:C129"/>
    <mergeCell ref="B3:B4"/>
    <mergeCell ref="C3:C4"/>
    <mergeCell ref="G3:I3"/>
    <mergeCell ref="J3:N3"/>
  </mergeCells>
  <pageMargins left="0" right="0" top="0" bottom="0" header="0" footer="0"/>
  <pageSetup paperSize="9" scale="80" orientation="portrait" r:id="rId1"/>
</worksheet>
</file>

<file path=xl/worksheets/sheet5.xml><?xml version="1.0" encoding="utf-8"?>
<worksheet xmlns="http://schemas.openxmlformats.org/spreadsheetml/2006/main" xmlns:r="http://schemas.openxmlformats.org/officeDocument/2006/relationships">
  <dimension ref="G3:Q35"/>
  <sheetViews>
    <sheetView rightToLeft="1" workbookViewId="0">
      <selection activeCell="Q20" sqref="Q20"/>
    </sheetView>
  </sheetViews>
  <sheetFormatPr defaultRowHeight="15"/>
  <cols>
    <col min="9" max="9" width="9.5703125" bestFit="1" customWidth="1"/>
    <col min="11" max="11" width="13.28515625" customWidth="1"/>
    <col min="14" max="14" width="8.28515625" customWidth="1"/>
    <col min="15" max="15" width="16.42578125" customWidth="1"/>
    <col min="17" max="17" width="10" customWidth="1"/>
  </cols>
  <sheetData>
    <row r="3" spans="7:17" ht="15.75" thickBot="1"/>
    <row r="4" spans="7:17" ht="18" thickTop="1" thickBot="1">
      <c r="G4" s="397" t="s">
        <v>300</v>
      </c>
      <c r="H4" s="390" t="s">
        <v>301</v>
      </c>
      <c r="I4" s="391"/>
      <c r="J4" s="390" t="s">
        <v>302</v>
      </c>
      <c r="K4" s="403"/>
      <c r="L4" s="391"/>
      <c r="M4" s="390" t="s">
        <v>303</v>
      </c>
      <c r="N4" s="403"/>
      <c r="O4" s="403"/>
      <c r="P4" s="391"/>
      <c r="Q4" s="397" t="s">
        <v>304</v>
      </c>
    </row>
    <row r="5" spans="7:17" ht="54.75" thickTop="1">
      <c r="G5" s="398"/>
      <c r="H5" s="65" t="s">
        <v>305</v>
      </c>
      <c r="I5" s="65" t="s">
        <v>307</v>
      </c>
      <c r="J5" s="65" t="s">
        <v>305</v>
      </c>
      <c r="K5" s="65" t="s">
        <v>305</v>
      </c>
      <c r="L5" s="65" t="s">
        <v>310</v>
      </c>
      <c r="M5" s="397" t="s">
        <v>312</v>
      </c>
      <c r="N5" s="397" t="s">
        <v>313</v>
      </c>
      <c r="O5" s="397" t="s">
        <v>314</v>
      </c>
      <c r="P5" s="65" t="s">
        <v>315</v>
      </c>
      <c r="Q5" s="398"/>
    </row>
    <row r="6" spans="7:17" ht="27">
      <c r="G6" s="398"/>
      <c r="H6" s="65" t="s">
        <v>306</v>
      </c>
      <c r="I6" s="65">
        <v>1392</v>
      </c>
      <c r="J6" s="65" t="s">
        <v>308</v>
      </c>
      <c r="K6" s="65" t="s">
        <v>309</v>
      </c>
      <c r="L6" s="65" t="s">
        <v>311</v>
      </c>
      <c r="M6" s="398"/>
      <c r="N6" s="398"/>
      <c r="O6" s="398"/>
      <c r="P6" s="65" t="s">
        <v>316</v>
      </c>
      <c r="Q6" s="398"/>
    </row>
    <row r="7" spans="7:17" ht="17.25" thickBot="1">
      <c r="G7" s="399"/>
      <c r="H7" s="66">
        <v>1392</v>
      </c>
      <c r="I7" s="64"/>
      <c r="J7" s="66">
        <v>1392</v>
      </c>
      <c r="K7" s="66">
        <v>1392</v>
      </c>
      <c r="L7" s="64"/>
      <c r="M7" s="399"/>
      <c r="N7" s="399"/>
      <c r="O7" s="399"/>
      <c r="P7" s="64"/>
      <c r="Q7" s="399"/>
    </row>
    <row r="8" spans="7:17" ht="19.5" thickTop="1" thickBot="1">
      <c r="G8" s="67"/>
      <c r="H8" s="69"/>
      <c r="I8" s="69"/>
      <c r="J8" s="69"/>
      <c r="K8" s="69"/>
      <c r="L8" s="69"/>
      <c r="M8" s="69"/>
      <c r="N8" s="69"/>
      <c r="O8" s="69"/>
      <c r="P8" s="77"/>
      <c r="Q8" s="72" t="s">
        <v>49</v>
      </c>
    </row>
    <row r="9" spans="7:17" ht="19.5" thickTop="1" thickBot="1">
      <c r="G9" s="67"/>
      <c r="H9" s="69"/>
      <c r="I9" s="69"/>
      <c r="J9" s="69"/>
      <c r="K9" s="69"/>
      <c r="L9" s="69"/>
      <c r="M9" s="69"/>
      <c r="N9" s="69"/>
      <c r="O9" s="69"/>
      <c r="P9" s="77"/>
      <c r="Q9" s="72" t="s">
        <v>49</v>
      </c>
    </row>
    <row r="10" spans="7:17" ht="19.5" thickTop="1" thickBot="1">
      <c r="G10" s="67"/>
      <c r="H10" s="69"/>
      <c r="I10" s="69"/>
      <c r="J10" s="69"/>
      <c r="K10" s="69"/>
      <c r="L10" s="69"/>
      <c r="M10" s="69"/>
      <c r="N10" s="69"/>
      <c r="O10" s="69"/>
      <c r="P10" s="77"/>
      <c r="Q10" s="73" t="s">
        <v>49</v>
      </c>
    </row>
    <row r="11" spans="7:17" ht="19.5" thickTop="1" thickBot="1">
      <c r="G11" s="67"/>
      <c r="H11" s="69"/>
      <c r="I11" s="69"/>
      <c r="J11" s="69"/>
      <c r="K11" s="69"/>
      <c r="L11" s="69"/>
      <c r="M11" s="69"/>
      <c r="N11" s="69"/>
      <c r="O11" s="69"/>
      <c r="P11" s="77"/>
      <c r="Q11" s="74" t="s">
        <v>49</v>
      </c>
    </row>
    <row r="12" spans="7:17" ht="19.5" thickTop="1" thickBot="1">
      <c r="G12" s="67"/>
      <c r="H12" s="69"/>
      <c r="I12" s="69"/>
      <c r="J12" s="69"/>
      <c r="K12" s="69"/>
      <c r="L12" s="69"/>
      <c r="M12" s="69"/>
      <c r="N12" s="69"/>
      <c r="O12" s="69"/>
      <c r="P12" s="77"/>
      <c r="Q12" s="75" t="s">
        <v>49</v>
      </c>
    </row>
    <row r="13" spans="7:17" ht="55.5" thickTop="1" thickBot="1">
      <c r="G13" s="67"/>
      <c r="H13" s="69"/>
      <c r="I13" s="69"/>
      <c r="J13" s="69"/>
      <c r="K13" s="69"/>
      <c r="L13" s="69"/>
      <c r="M13" s="69"/>
      <c r="N13" s="69"/>
      <c r="O13" s="69"/>
      <c r="P13" s="77"/>
      <c r="Q13" s="78" t="s">
        <v>323</v>
      </c>
    </row>
    <row r="14" spans="7:17" ht="21" thickTop="1" thickBot="1">
      <c r="G14" s="68"/>
      <c r="H14" s="70"/>
      <c r="I14" s="70"/>
      <c r="J14" s="70"/>
      <c r="K14" s="70"/>
      <c r="L14" s="70"/>
      <c r="M14" s="70"/>
      <c r="N14" s="70"/>
      <c r="O14" s="70"/>
      <c r="P14" s="70"/>
      <c r="Q14" s="76" t="s">
        <v>49</v>
      </c>
    </row>
    <row r="15" spans="7:17" ht="16.5" thickTop="1" thickBot="1"/>
    <row r="16" spans="7:17" ht="18" thickTop="1" thickBot="1">
      <c r="G16" s="387" t="s">
        <v>271</v>
      </c>
      <c r="H16" s="397" t="s">
        <v>326</v>
      </c>
      <c r="I16" s="402" t="s">
        <v>327</v>
      </c>
      <c r="J16" s="402"/>
      <c r="K16" s="397" t="s">
        <v>300</v>
      </c>
    </row>
    <row r="17" spans="7:15" ht="16.5" thickTop="1" thickBot="1">
      <c r="G17" s="388"/>
      <c r="H17" s="398"/>
      <c r="I17" s="397" t="s">
        <v>328</v>
      </c>
      <c r="J17" s="400" t="s">
        <v>329</v>
      </c>
      <c r="K17" s="398"/>
      <c r="M17" s="401" t="s">
        <v>324</v>
      </c>
    </row>
    <row r="18" spans="7:15" ht="16.5" thickTop="1" thickBot="1">
      <c r="G18" s="389"/>
      <c r="H18" s="399"/>
      <c r="I18" s="399"/>
      <c r="J18" s="400"/>
      <c r="K18" s="399"/>
      <c r="M18" s="393"/>
    </row>
    <row r="19" spans="7:15" ht="17.25" customHeight="1" thickTop="1" thickBot="1">
      <c r="G19" s="80"/>
      <c r="H19" s="81"/>
      <c r="I19" s="81"/>
      <c r="J19" s="81"/>
      <c r="K19" s="82" t="s">
        <v>317</v>
      </c>
    </row>
    <row r="20" spans="7:15" ht="17.25" customHeight="1" thickTop="1" thickBot="1">
      <c r="G20" s="80"/>
      <c r="H20" s="81"/>
      <c r="I20" s="81"/>
      <c r="J20" s="81"/>
      <c r="K20" s="82" t="s">
        <v>325</v>
      </c>
    </row>
    <row r="21" spans="7:15" ht="17.25" customHeight="1" thickTop="1" thickBot="1">
      <c r="G21" s="80"/>
      <c r="H21" s="81"/>
      <c r="I21" s="81"/>
      <c r="J21" s="81"/>
      <c r="K21" s="82" t="s">
        <v>318</v>
      </c>
    </row>
    <row r="22" spans="7:15" ht="17.25" customHeight="1" thickTop="1" thickBot="1">
      <c r="G22" s="80"/>
      <c r="H22" s="81"/>
      <c r="I22" s="81"/>
      <c r="J22" s="81"/>
      <c r="K22" s="82" t="s">
        <v>319</v>
      </c>
    </row>
    <row r="23" spans="7:15" ht="17.25" customHeight="1" thickTop="1" thickBot="1">
      <c r="G23" s="80"/>
      <c r="H23" s="81"/>
      <c r="I23" s="81"/>
      <c r="J23" s="81"/>
      <c r="K23" s="82" t="s">
        <v>320</v>
      </c>
    </row>
    <row r="24" spans="7:15" ht="17.25" customHeight="1" thickTop="1" thickBot="1">
      <c r="G24" s="80"/>
      <c r="H24" s="81"/>
      <c r="I24" s="81"/>
      <c r="J24" s="81"/>
      <c r="K24" s="82" t="s">
        <v>321</v>
      </c>
    </row>
    <row r="25" spans="7:15" ht="18.75" thickTop="1" thickBot="1">
      <c r="G25" s="83"/>
      <c r="H25" s="83"/>
      <c r="I25" s="83"/>
      <c r="J25" s="83"/>
      <c r="K25" s="71" t="s">
        <v>322</v>
      </c>
    </row>
    <row r="26" spans="7:15" ht="16.5" thickTop="1" thickBot="1"/>
    <row r="27" spans="7:15" ht="27" customHeight="1" thickTop="1" thickBot="1">
      <c r="K27" s="390" t="s">
        <v>330</v>
      </c>
      <c r="L27" s="391"/>
      <c r="M27" s="390" t="s">
        <v>331</v>
      </c>
      <c r="N27" s="391"/>
      <c r="O27" s="392" t="s">
        <v>300</v>
      </c>
    </row>
    <row r="28" spans="7:15" ht="19.5" customHeight="1" thickTop="1" thickBot="1">
      <c r="K28" s="79" t="s">
        <v>332</v>
      </c>
      <c r="L28" s="84" t="s">
        <v>333</v>
      </c>
      <c r="M28" s="84" t="s">
        <v>332</v>
      </c>
      <c r="N28" s="84" t="s">
        <v>333</v>
      </c>
      <c r="O28" s="393"/>
    </row>
    <row r="29" spans="7:15" ht="19.5" customHeight="1" thickTop="1" thickBot="1">
      <c r="K29" s="394"/>
      <c r="L29" s="394"/>
      <c r="M29" s="86"/>
      <c r="N29" s="86"/>
      <c r="O29" s="85" t="s">
        <v>317</v>
      </c>
    </row>
    <row r="30" spans="7:15" ht="19.5" customHeight="1" thickTop="1" thickBot="1">
      <c r="K30" s="395"/>
      <c r="L30" s="395"/>
      <c r="M30" s="86"/>
      <c r="N30" s="86"/>
      <c r="O30" s="85" t="s">
        <v>325</v>
      </c>
    </row>
    <row r="31" spans="7:15" ht="19.5" customHeight="1" thickTop="1" thickBot="1">
      <c r="K31" s="395"/>
      <c r="L31" s="395"/>
      <c r="M31" s="86"/>
      <c r="N31" s="86"/>
      <c r="O31" s="85" t="s">
        <v>318</v>
      </c>
    </row>
    <row r="32" spans="7:15" ht="19.5" customHeight="1" thickTop="1" thickBot="1">
      <c r="K32" s="395"/>
      <c r="L32" s="395"/>
      <c r="M32" s="86"/>
      <c r="N32" s="86"/>
      <c r="O32" s="85" t="s">
        <v>319</v>
      </c>
    </row>
    <row r="33" spans="11:15" ht="19.5" customHeight="1" thickTop="1" thickBot="1">
      <c r="K33" s="395"/>
      <c r="L33" s="395"/>
      <c r="M33" s="86"/>
      <c r="N33" s="86"/>
      <c r="O33" s="85" t="s">
        <v>320</v>
      </c>
    </row>
    <row r="34" spans="11:15" ht="19.5" customHeight="1" thickTop="1" thickBot="1">
      <c r="K34" s="396"/>
      <c r="L34" s="396"/>
      <c r="M34" s="86"/>
      <c r="N34" s="86"/>
      <c r="O34" s="85" t="s">
        <v>321</v>
      </c>
    </row>
    <row r="35" spans="11:15" ht="15.75" thickTop="1"/>
  </sheetData>
  <mergeCells count="20">
    <mergeCell ref="G4:G7"/>
    <mergeCell ref="H4:I4"/>
    <mergeCell ref="J4:L4"/>
    <mergeCell ref="M4:P4"/>
    <mergeCell ref="Q4:Q7"/>
    <mergeCell ref="M5:M7"/>
    <mergeCell ref="N5:N7"/>
    <mergeCell ref="O5:O7"/>
    <mergeCell ref="G16:G18"/>
    <mergeCell ref="K27:L27"/>
    <mergeCell ref="M27:N27"/>
    <mergeCell ref="O27:O28"/>
    <mergeCell ref="K29:K34"/>
    <mergeCell ref="L29:L34"/>
    <mergeCell ref="K16:K18"/>
    <mergeCell ref="J17:J18"/>
    <mergeCell ref="M17:M18"/>
    <mergeCell ref="I16:J16"/>
    <mergeCell ref="I17:I18"/>
    <mergeCell ref="H16:H1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11</vt:i4>
      </vt:variant>
    </vt:vector>
  </HeadingPairs>
  <TitlesOfParts>
    <vt:vector size="16" baseType="lpstr">
      <vt:lpstr>پیوست1</vt:lpstr>
      <vt:lpstr>پیوست2</vt:lpstr>
      <vt:lpstr>پیوست3</vt:lpstr>
      <vt:lpstr>پیوست4</vt:lpstr>
      <vt:lpstr>Sheet1</vt:lpstr>
      <vt:lpstr>Sheet1!_Hlk310465175</vt:lpstr>
      <vt:lpstr>Sheet1!_Hlk310469968</vt:lpstr>
      <vt:lpstr>Sheet1!_Hlk310472910</vt:lpstr>
      <vt:lpstr>پیوست1!Print_Area</vt:lpstr>
      <vt:lpstr>پیوست2!Print_Area</vt:lpstr>
      <vt:lpstr>پیوست3!Print_Area</vt:lpstr>
      <vt:lpstr>پیوست4!Print_Area</vt:lpstr>
      <vt:lpstr>پیوست1!Print_Titles</vt:lpstr>
      <vt:lpstr>پیوست2!Print_Titles</vt:lpstr>
      <vt:lpstr>پیوست3!Print_Titles</vt:lpstr>
      <vt:lpstr>پیوست4!Print_Titles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2014-05-10T19:45:21Z</dcterms:modified>
</cp:coreProperties>
</file>