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activeTab="3"/>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پیوست2!$A$10:$I$36</definedName>
    <definedName name="_xlnm._FilterDatabase" localSheetId="2" hidden="1">پیوست3!$C$8:$Q$36</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پیوست1!$C$1:$X$132</definedName>
    <definedName name="_xlnm.Print_Area" localSheetId="1">پیوست2!$A$1:$I$137</definedName>
    <definedName name="_xlnm.Print_Area" localSheetId="2">پیوست3!$B$2:$Q$136</definedName>
    <definedName name="_xlnm.Print_Area" localSheetId="3">پیوست4!$B$2:$N$141</definedName>
    <definedName name="_xlnm.Print_Titles" localSheetId="0">پیوست1!$1:$2</definedName>
    <definedName name="_xlnm.Print_Titles" localSheetId="1">پیوست2!$1:$5</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C37" i="4"/>
  <c r="Q131" i="8"/>
  <c r="H134" i="9" l="1"/>
  <c r="I134"/>
  <c r="L134"/>
  <c r="M134"/>
  <c r="O134"/>
  <c r="P134"/>
  <c r="H128"/>
  <c r="I128"/>
  <c r="L128"/>
  <c r="M128"/>
  <c r="O128"/>
  <c r="P128"/>
  <c r="H60"/>
  <c r="I60"/>
  <c r="J60"/>
  <c r="K60"/>
  <c r="L60"/>
  <c r="M60"/>
  <c r="N60"/>
  <c r="O60"/>
  <c r="P60"/>
  <c r="Q60"/>
  <c r="H58"/>
  <c r="I58"/>
  <c r="L58"/>
  <c r="M58"/>
  <c r="O58"/>
  <c r="P58"/>
  <c r="H48"/>
  <c r="I48"/>
  <c r="L48"/>
  <c r="M48"/>
  <c r="O48"/>
  <c r="P48"/>
  <c r="H37"/>
  <c r="H135" s="1"/>
  <c r="I37"/>
  <c r="I135" s="1"/>
  <c r="L37"/>
  <c r="M37"/>
  <c r="O37"/>
  <c r="P37"/>
  <c r="P135" s="1"/>
  <c r="M135" l="1"/>
  <c r="L135"/>
  <c r="O135"/>
  <c r="C128" i="4"/>
  <c r="C60"/>
  <c r="C58"/>
  <c r="C48"/>
  <c r="Q125" i="8" l="1"/>
  <c r="Q55"/>
  <c r="Q45"/>
  <c r="Q34"/>
  <c r="E37" i="9" l="1"/>
  <c r="D37"/>
  <c r="E128" l="1"/>
  <c r="D128"/>
  <c r="Q127"/>
  <c r="Q120"/>
  <c r="Q126"/>
  <c r="Q125"/>
  <c r="N127"/>
  <c r="N120"/>
  <c r="N126"/>
  <c r="N125"/>
  <c r="J127"/>
  <c r="K127"/>
  <c r="J120"/>
  <c r="K120"/>
  <c r="J126"/>
  <c r="K126"/>
  <c r="J125"/>
  <c r="K125"/>
  <c r="E60"/>
  <c r="E58"/>
  <c r="E48"/>
  <c r="F127"/>
  <c r="G127"/>
  <c r="F120"/>
  <c r="G120"/>
  <c r="F126"/>
  <c r="G126"/>
  <c r="F125"/>
  <c r="G125"/>
  <c r="V125" i="8" l="1"/>
  <c r="T125"/>
  <c r="P125"/>
  <c r="R125"/>
  <c r="S125"/>
  <c r="O125"/>
  <c r="P34"/>
  <c r="R34"/>
  <c r="S34"/>
  <c r="O34"/>
  <c r="L125"/>
  <c r="I125"/>
  <c r="C134" i="4"/>
  <c r="L57" i="8"/>
  <c r="I57"/>
  <c r="Q35" i="9"/>
  <c r="N35"/>
  <c r="J35"/>
  <c r="K35"/>
  <c r="F35"/>
  <c r="G35"/>
  <c r="V34" i="8"/>
  <c r="T34"/>
  <c r="L34"/>
  <c r="I34"/>
  <c r="E134" i="9" l="1"/>
  <c r="P55" i="8" l="1"/>
  <c r="Q121" i="9" l="1"/>
  <c r="J121"/>
  <c r="K121"/>
  <c r="F121"/>
  <c r="G121"/>
  <c r="R55" i="8"/>
  <c r="D58" i="9"/>
  <c r="V55" i="8" l="1"/>
  <c r="T55"/>
  <c r="S55"/>
  <c r="O55"/>
  <c r="L55"/>
  <c r="I55"/>
  <c r="Q36" i="9"/>
  <c r="N36"/>
  <c r="J36"/>
  <c r="K36"/>
  <c r="F36"/>
  <c r="G36"/>
  <c r="F109"/>
  <c r="G109"/>
  <c r="F56"/>
  <c r="G56"/>
  <c r="F115"/>
  <c r="G115"/>
  <c r="F57"/>
  <c r="G57"/>
  <c r="J109"/>
  <c r="J56"/>
  <c r="J115"/>
  <c r="J57"/>
  <c r="K109"/>
  <c r="K56"/>
  <c r="K115"/>
  <c r="K57"/>
  <c r="N109"/>
  <c r="N56"/>
  <c r="N115"/>
  <c r="N57"/>
  <c r="Q109"/>
  <c r="Q56"/>
  <c r="Q115"/>
  <c r="Q57"/>
  <c r="D134"/>
  <c r="D60"/>
  <c r="E135"/>
  <c r="D48"/>
  <c r="D135" l="1"/>
  <c r="C135" i="4"/>
  <c r="W55" i="8"/>
  <c r="W34"/>
  <c r="P131"/>
  <c r="X125" l="1"/>
  <c r="Q133" i="9"/>
  <c r="Q73"/>
  <c r="Q30"/>
  <c r="Q20"/>
  <c r="N133"/>
  <c r="N73"/>
  <c r="N30"/>
  <c r="N20"/>
  <c r="J133"/>
  <c r="K133"/>
  <c r="J73"/>
  <c r="K73"/>
  <c r="J30"/>
  <c r="K30"/>
  <c r="J20"/>
  <c r="K20"/>
  <c r="G133"/>
  <c r="F133"/>
  <c r="G73"/>
  <c r="F73"/>
  <c r="G30"/>
  <c r="G20"/>
  <c r="F30"/>
  <c r="F20"/>
  <c r="I131" i="8" l="1"/>
  <c r="I45"/>
  <c r="I132" l="1"/>
  <c r="W132"/>
  <c r="V131"/>
  <c r="W131"/>
  <c r="T131"/>
  <c r="S131"/>
  <c r="O131"/>
  <c r="L131"/>
  <c r="W125"/>
  <c r="X57"/>
  <c r="W57"/>
  <c r="V57"/>
  <c r="T57"/>
  <c r="S57"/>
  <c r="R57"/>
  <c r="P57"/>
  <c r="O57"/>
  <c r="X45"/>
  <c r="V45"/>
  <c r="T45"/>
  <c r="S45"/>
  <c r="R45"/>
  <c r="P45"/>
  <c r="O45"/>
  <c r="L45"/>
  <c r="L132" l="1"/>
  <c r="X55"/>
  <c r="T132"/>
  <c r="V132"/>
  <c r="X34"/>
  <c r="X131"/>
  <c r="N131" i="9"/>
  <c r="N132"/>
  <c r="N130"/>
  <c r="N129"/>
  <c r="Q131"/>
  <c r="Q132"/>
  <c r="Q130"/>
  <c r="Q129"/>
  <c r="Q70"/>
  <c r="Q74"/>
  <c r="Q96"/>
  <c r="Q88"/>
  <c r="Q113"/>
  <c r="Q95"/>
  <c r="Q83"/>
  <c r="Q112"/>
  <c r="Q75"/>
  <c r="Q63"/>
  <c r="Q100"/>
  <c r="Q71"/>
  <c r="Q62"/>
  <c r="Q102"/>
  <c r="Q67"/>
  <c r="Q99"/>
  <c r="Q98"/>
  <c r="Q105"/>
  <c r="Q89"/>
  <c r="Q82"/>
  <c r="Q79"/>
  <c r="Q80"/>
  <c r="Q69"/>
  <c r="Q101"/>
  <c r="Q123"/>
  <c r="Q78"/>
  <c r="Q118"/>
  <c r="Q92"/>
  <c r="Q97"/>
  <c r="Q103"/>
  <c r="Q93"/>
  <c r="Q81"/>
  <c r="Q114"/>
  <c r="Q85"/>
  <c r="Q124"/>
  <c r="Q66"/>
  <c r="Q110"/>
  <c r="Q119"/>
  <c r="Q87"/>
  <c r="Q107"/>
  <c r="Q77"/>
  <c r="Q68"/>
  <c r="Q84"/>
  <c r="Q111"/>
  <c r="Q116"/>
  <c r="Q122"/>
  <c r="Q86"/>
  <c r="Q65"/>
  <c r="Q72"/>
  <c r="Q64"/>
  <c r="Q91"/>
  <c r="Q76"/>
  <c r="Q61"/>
  <c r="Q117"/>
  <c r="Q104"/>
  <c r="Q108"/>
  <c r="Q90"/>
  <c r="Q106"/>
  <c r="Q94"/>
  <c r="N70"/>
  <c r="N74"/>
  <c r="N96"/>
  <c r="N88"/>
  <c r="N113"/>
  <c r="N95"/>
  <c r="N83"/>
  <c r="N112"/>
  <c r="N75"/>
  <c r="N63"/>
  <c r="N100"/>
  <c r="N71"/>
  <c r="N62"/>
  <c r="N102"/>
  <c r="N67"/>
  <c r="N99"/>
  <c r="N98"/>
  <c r="N105"/>
  <c r="N89"/>
  <c r="N82"/>
  <c r="N79"/>
  <c r="N80"/>
  <c r="N69"/>
  <c r="N101"/>
  <c r="N123"/>
  <c r="N78"/>
  <c r="N118"/>
  <c r="N92"/>
  <c r="N97"/>
  <c r="N103"/>
  <c r="N93"/>
  <c r="N81"/>
  <c r="N114"/>
  <c r="N85"/>
  <c r="N124"/>
  <c r="N66"/>
  <c r="N110"/>
  <c r="N119"/>
  <c r="N87"/>
  <c r="N107"/>
  <c r="N77"/>
  <c r="N68"/>
  <c r="N84"/>
  <c r="N111"/>
  <c r="N116"/>
  <c r="N122"/>
  <c r="N86"/>
  <c r="N65"/>
  <c r="N72"/>
  <c r="N64"/>
  <c r="N91"/>
  <c r="N76"/>
  <c r="N61"/>
  <c r="N117"/>
  <c r="N104"/>
  <c r="N108"/>
  <c r="N90"/>
  <c r="N106"/>
  <c r="N94"/>
  <c r="N59"/>
  <c r="Q59"/>
  <c r="Q51"/>
  <c r="Q49"/>
  <c r="Q54"/>
  <c r="Q55"/>
  <c r="Q52"/>
  <c r="Q50"/>
  <c r="Q53"/>
  <c r="N51"/>
  <c r="N49"/>
  <c r="N54"/>
  <c r="N55"/>
  <c r="N52"/>
  <c r="N50"/>
  <c r="N53"/>
  <c r="Q46"/>
  <c r="Q40"/>
  <c r="Q39"/>
  <c r="Q38"/>
  <c r="Q47"/>
  <c r="Q42"/>
  <c r="Q44"/>
  <c r="Q41"/>
  <c r="Q45"/>
  <c r="Q43"/>
  <c r="N46"/>
  <c r="N40"/>
  <c r="N39"/>
  <c r="N38"/>
  <c r="N47"/>
  <c r="N42"/>
  <c r="N44"/>
  <c r="N41"/>
  <c r="N45"/>
  <c r="N43"/>
  <c r="G131"/>
  <c r="F131"/>
  <c r="G132"/>
  <c r="F132"/>
  <c r="G130"/>
  <c r="F130"/>
  <c r="G129"/>
  <c r="G134" s="1"/>
  <c r="F129"/>
  <c r="K131"/>
  <c r="J131"/>
  <c r="K132"/>
  <c r="J132"/>
  <c r="K130"/>
  <c r="J130"/>
  <c r="K129"/>
  <c r="J129"/>
  <c r="K70"/>
  <c r="J70"/>
  <c r="K74"/>
  <c r="J74"/>
  <c r="K96"/>
  <c r="J96"/>
  <c r="K88"/>
  <c r="J88"/>
  <c r="K113"/>
  <c r="J113"/>
  <c r="K95"/>
  <c r="J95"/>
  <c r="K83"/>
  <c r="J83"/>
  <c r="K112"/>
  <c r="J112"/>
  <c r="K75"/>
  <c r="J75"/>
  <c r="K63"/>
  <c r="J63"/>
  <c r="K100"/>
  <c r="J100"/>
  <c r="K71"/>
  <c r="J71"/>
  <c r="K62"/>
  <c r="J62"/>
  <c r="K102"/>
  <c r="J102"/>
  <c r="K67"/>
  <c r="J67"/>
  <c r="K99"/>
  <c r="J99"/>
  <c r="K98"/>
  <c r="J98"/>
  <c r="K105"/>
  <c r="J105"/>
  <c r="K89"/>
  <c r="J89"/>
  <c r="K82"/>
  <c r="J82"/>
  <c r="K79"/>
  <c r="J79"/>
  <c r="K80"/>
  <c r="J80"/>
  <c r="K69"/>
  <c r="J69"/>
  <c r="K101"/>
  <c r="J101"/>
  <c r="K123"/>
  <c r="J123"/>
  <c r="K78"/>
  <c r="J78"/>
  <c r="K118"/>
  <c r="J118"/>
  <c r="K92"/>
  <c r="J92"/>
  <c r="K97"/>
  <c r="J97"/>
  <c r="K103"/>
  <c r="J103"/>
  <c r="K93"/>
  <c r="J93"/>
  <c r="K81"/>
  <c r="J81"/>
  <c r="K114"/>
  <c r="J114"/>
  <c r="K85"/>
  <c r="J85"/>
  <c r="K124"/>
  <c r="J124"/>
  <c r="K66"/>
  <c r="J66"/>
  <c r="K110"/>
  <c r="J110"/>
  <c r="K119"/>
  <c r="J119"/>
  <c r="K87"/>
  <c r="J87"/>
  <c r="K107"/>
  <c r="J107"/>
  <c r="K77"/>
  <c r="J77"/>
  <c r="K68"/>
  <c r="J68"/>
  <c r="K84"/>
  <c r="J84"/>
  <c r="K111"/>
  <c r="J111"/>
  <c r="K116"/>
  <c r="J116"/>
  <c r="K122"/>
  <c r="J122"/>
  <c r="K86"/>
  <c r="J86"/>
  <c r="K65"/>
  <c r="J65"/>
  <c r="K72"/>
  <c r="J72"/>
  <c r="K64"/>
  <c r="J64"/>
  <c r="K91"/>
  <c r="J91"/>
  <c r="K76"/>
  <c r="J76"/>
  <c r="K61"/>
  <c r="J61"/>
  <c r="K117"/>
  <c r="J117"/>
  <c r="K104"/>
  <c r="J104"/>
  <c r="K108"/>
  <c r="J108"/>
  <c r="K90"/>
  <c r="J90"/>
  <c r="K106"/>
  <c r="J106"/>
  <c r="K94"/>
  <c r="J94"/>
  <c r="G70"/>
  <c r="F70"/>
  <c r="G74"/>
  <c r="F74"/>
  <c r="G96"/>
  <c r="F96"/>
  <c r="G88"/>
  <c r="F88"/>
  <c r="G113"/>
  <c r="F113"/>
  <c r="G95"/>
  <c r="F95"/>
  <c r="G83"/>
  <c r="F83"/>
  <c r="G112"/>
  <c r="F112"/>
  <c r="G75"/>
  <c r="F75"/>
  <c r="G63"/>
  <c r="F63"/>
  <c r="G100"/>
  <c r="F100"/>
  <c r="G71"/>
  <c r="F71"/>
  <c r="G62"/>
  <c r="F62"/>
  <c r="G102"/>
  <c r="F102"/>
  <c r="G67"/>
  <c r="F67"/>
  <c r="G99"/>
  <c r="F99"/>
  <c r="G98"/>
  <c r="F98"/>
  <c r="G105"/>
  <c r="F105"/>
  <c r="G89"/>
  <c r="F89"/>
  <c r="G82"/>
  <c r="F82"/>
  <c r="G79"/>
  <c r="F79"/>
  <c r="G80"/>
  <c r="F80"/>
  <c r="G69"/>
  <c r="F69"/>
  <c r="G101"/>
  <c r="F101"/>
  <c r="G123"/>
  <c r="F123"/>
  <c r="G78"/>
  <c r="F78"/>
  <c r="G118"/>
  <c r="F118"/>
  <c r="G92"/>
  <c r="F92"/>
  <c r="G97"/>
  <c r="F97"/>
  <c r="G103"/>
  <c r="F103"/>
  <c r="G93"/>
  <c r="F93"/>
  <c r="G81"/>
  <c r="F81"/>
  <c r="G114"/>
  <c r="F114"/>
  <c r="G85"/>
  <c r="F85"/>
  <c r="G124"/>
  <c r="F124"/>
  <c r="G66"/>
  <c r="F66"/>
  <c r="G110"/>
  <c r="F110"/>
  <c r="G119"/>
  <c r="F119"/>
  <c r="G87"/>
  <c r="F87"/>
  <c r="G107"/>
  <c r="F107"/>
  <c r="G77"/>
  <c r="F77"/>
  <c r="G68"/>
  <c r="F68"/>
  <c r="G84"/>
  <c r="F84"/>
  <c r="G111"/>
  <c r="F111"/>
  <c r="G116"/>
  <c r="F116"/>
  <c r="G122"/>
  <c r="F122"/>
  <c r="G86"/>
  <c r="F86"/>
  <c r="G65"/>
  <c r="F65"/>
  <c r="G72"/>
  <c r="F72"/>
  <c r="G64"/>
  <c r="F64"/>
  <c r="G91"/>
  <c r="F91"/>
  <c r="G76"/>
  <c r="F76"/>
  <c r="G61"/>
  <c r="F61"/>
  <c r="G117"/>
  <c r="F117"/>
  <c r="G104"/>
  <c r="F104"/>
  <c r="G108"/>
  <c r="F108"/>
  <c r="G90"/>
  <c r="F90"/>
  <c r="G106"/>
  <c r="F106"/>
  <c r="G94"/>
  <c r="F94"/>
  <c r="K59"/>
  <c r="J59"/>
  <c r="G59"/>
  <c r="G60" s="1"/>
  <c r="F59"/>
  <c r="F60" s="1"/>
  <c r="K51"/>
  <c r="J51"/>
  <c r="K49"/>
  <c r="J49"/>
  <c r="K54"/>
  <c r="J54"/>
  <c r="K55"/>
  <c r="J55"/>
  <c r="K52"/>
  <c r="J52"/>
  <c r="K50"/>
  <c r="J50"/>
  <c r="K53"/>
  <c r="J53"/>
  <c r="G51"/>
  <c r="F51"/>
  <c r="G49"/>
  <c r="F49"/>
  <c r="G54"/>
  <c r="F54"/>
  <c r="G55"/>
  <c r="F55"/>
  <c r="G52"/>
  <c r="F52"/>
  <c r="G50"/>
  <c r="F50"/>
  <c r="G53"/>
  <c r="F53"/>
  <c r="G46"/>
  <c r="F46"/>
  <c r="G40"/>
  <c r="F40"/>
  <c r="G39"/>
  <c r="F39"/>
  <c r="G38"/>
  <c r="F38"/>
  <c r="G47"/>
  <c r="F47"/>
  <c r="G42"/>
  <c r="F42"/>
  <c r="G44"/>
  <c r="F44"/>
  <c r="G41"/>
  <c r="F41"/>
  <c r="G45"/>
  <c r="F45"/>
  <c r="K46"/>
  <c r="J46"/>
  <c r="K40"/>
  <c r="J40"/>
  <c r="K39"/>
  <c r="J39"/>
  <c r="K38"/>
  <c r="J38"/>
  <c r="K47"/>
  <c r="J47"/>
  <c r="K42"/>
  <c r="J42"/>
  <c r="K44"/>
  <c r="J44"/>
  <c r="K41"/>
  <c r="J41"/>
  <c r="K45"/>
  <c r="J45"/>
  <c r="K43"/>
  <c r="J43"/>
  <c r="G43"/>
  <c r="F43"/>
  <c r="G25"/>
  <c r="F25"/>
  <c r="G11"/>
  <c r="F11"/>
  <c r="G23"/>
  <c r="F23"/>
  <c r="G14"/>
  <c r="F14"/>
  <c r="G32"/>
  <c r="F32"/>
  <c r="G34"/>
  <c r="F34"/>
  <c r="G8"/>
  <c r="F8"/>
  <c r="G9"/>
  <c r="F9"/>
  <c r="G24"/>
  <c r="F24"/>
  <c r="G17"/>
  <c r="F17"/>
  <c r="G16"/>
  <c r="F16"/>
  <c r="G7"/>
  <c r="F7"/>
  <c r="G12"/>
  <c r="F12"/>
  <c r="G28"/>
  <c r="F28"/>
  <c r="G19"/>
  <c r="F19"/>
  <c r="G21"/>
  <c r="F21"/>
  <c r="G13"/>
  <c r="F13"/>
  <c r="G18"/>
  <c r="F18"/>
  <c r="G15"/>
  <c r="F15"/>
  <c r="G22"/>
  <c r="F22"/>
  <c r="G31"/>
  <c r="F31"/>
  <c r="G26"/>
  <c r="F26"/>
  <c r="G29"/>
  <c r="F29"/>
  <c r="G27"/>
  <c r="F27"/>
  <c r="G33"/>
  <c r="F33"/>
  <c r="G10"/>
  <c r="F10"/>
  <c r="K25"/>
  <c r="J25"/>
  <c r="K11"/>
  <c r="J11"/>
  <c r="K23"/>
  <c r="J23"/>
  <c r="K14"/>
  <c r="J14"/>
  <c r="K32"/>
  <c r="J32"/>
  <c r="K34"/>
  <c r="J34"/>
  <c r="K8"/>
  <c r="J8"/>
  <c r="K9"/>
  <c r="J9"/>
  <c r="K24"/>
  <c r="J24"/>
  <c r="K17"/>
  <c r="J17"/>
  <c r="K16"/>
  <c r="J16"/>
  <c r="K7"/>
  <c r="J7"/>
  <c r="K12"/>
  <c r="J12"/>
  <c r="K28"/>
  <c r="J28"/>
  <c r="K19"/>
  <c r="J19"/>
  <c r="K21"/>
  <c r="J21"/>
  <c r="K13"/>
  <c r="J13"/>
  <c r="K18"/>
  <c r="J18"/>
  <c r="K15"/>
  <c r="J15"/>
  <c r="K22"/>
  <c r="J22"/>
  <c r="K31"/>
  <c r="J31"/>
  <c r="K26"/>
  <c r="J26"/>
  <c r="K29"/>
  <c r="J29"/>
  <c r="K27"/>
  <c r="J27"/>
  <c r="K33"/>
  <c r="J33"/>
  <c r="K10"/>
  <c r="J10"/>
  <c r="N25"/>
  <c r="N11"/>
  <c r="N23"/>
  <c r="N14"/>
  <c r="N32"/>
  <c r="N34"/>
  <c r="N8"/>
  <c r="N9"/>
  <c r="N24"/>
  <c r="N17"/>
  <c r="N16"/>
  <c r="N7"/>
  <c r="N12"/>
  <c r="N28"/>
  <c r="N19"/>
  <c r="N21"/>
  <c r="N13"/>
  <c r="N18"/>
  <c r="N15"/>
  <c r="N22"/>
  <c r="N31"/>
  <c r="N26"/>
  <c r="N29"/>
  <c r="N27"/>
  <c r="N33"/>
  <c r="N10"/>
  <c r="Q25"/>
  <c r="Q11"/>
  <c r="Q23"/>
  <c r="Q14"/>
  <c r="Q32"/>
  <c r="Q34"/>
  <c r="Q8"/>
  <c r="Q9"/>
  <c r="Q24"/>
  <c r="Q17"/>
  <c r="Q16"/>
  <c r="Q7"/>
  <c r="Q12"/>
  <c r="Q28"/>
  <c r="Q19"/>
  <c r="Q21"/>
  <c r="Q13"/>
  <c r="Q18"/>
  <c r="Q15"/>
  <c r="Q22"/>
  <c r="Q31"/>
  <c r="Q26"/>
  <c r="Q29"/>
  <c r="Q27"/>
  <c r="Q33"/>
  <c r="Q10"/>
  <c r="Q6"/>
  <c r="K6"/>
  <c r="K37" s="1"/>
  <c r="J6"/>
  <c r="N6"/>
  <c r="N37" s="1"/>
  <c r="K134" l="1"/>
  <c r="J134"/>
  <c r="Q134"/>
  <c r="N134"/>
  <c r="K128"/>
  <c r="Q128"/>
  <c r="J128"/>
  <c r="N128"/>
  <c r="J58"/>
  <c r="Q58"/>
  <c r="K58"/>
  <c r="N58"/>
  <c r="K48"/>
  <c r="K135" s="1"/>
  <c r="J48"/>
  <c r="N48"/>
  <c r="Q48"/>
  <c r="J37"/>
  <c r="Q37"/>
  <c r="G128"/>
  <c r="F128"/>
  <c r="F58"/>
  <c r="G58"/>
  <c r="F48"/>
  <c r="G48"/>
  <c r="F134"/>
  <c r="X132" i="8"/>
  <c r="F6" i="9"/>
  <c r="F37" s="1"/>
  <c r="G6"/>
  <c r="G37" s="1"/>
  <c r="Q135" l="1"/>
  <c r="N135"/>
  <c r="J135"/>
  <c r="F135"/>
  <c r="G135"/>
  <c r="W45" i="8"/>
</calcChain>
</file>

<file path=xl/sharedStrings.xml><?xml version="1.0" encoding="utf-8"?>
<sst xmlns="http://schemas.openxmlformats.org/spreadsheetml/2006/main" count="1217" uniqueCount="508">
  <si>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</si>
  <si>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</si>
  <si>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</si>
  <si>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</si>
  <si>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</si>
  <si>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</si>
  <si>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</si>
  <si>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</si>
  <si>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</si>
  <si>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</si>
  <si>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</si>
  <si>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</si>
  <si>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</si>
  <si>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</si>
  <si>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</si>
  <si>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</si>
  <si>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</si>
  <si>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</si>
  <si>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</si>
  <si>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</si>
  <si>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</si>
  <si>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</si>
  <si>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</si>
  <si>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</si>
  <si>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</si>
  <si>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</si>
  <si>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</si>
  <si>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</si>
  <si>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</si>
  <si>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</si>
  <si>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</si>
  <si>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</si>
  <si>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</si>
  <si>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</si>
  <si>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</si>
  <si>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</si>
  <si>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</si>
  <si>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</si>
  <si>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</si>
  <si>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</si>
  <si>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</si>
  <si>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</si>
  <si>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</si>
  <si>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</si>
  <si>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</si>
  <si>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</si>
  <si>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</si>
  <si>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</si>
  <si>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</si>
  <si>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</si>
  <si>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</si>
  <si>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</si>
  <si>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</si>
  <si>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</si>
  <si>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</si>
  <si>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</si>
  <si>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</si>
  <si>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</si>
  <si>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</si>
  <si>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</si>
  <si>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</si>
  <si>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</si>
  <si>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</si>
  <si>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</si>
  <si>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</si>
  <si>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</si>
  <si>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</si>
  <si>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</si>
  <si>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</si>
  <si>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</si>
  <si>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</si>
  <si>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</si>
  <si>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</si>
  <si>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</si>
  <si>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</si>
  <si>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</si>
  <si>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</si>
  <si>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</si>
  <si>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</si>
  <si>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</si>
  <si>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</si>
  <si>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</si>
  <si>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</si>
  <si>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</si>
  <si>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</si>
  <si>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</si>
  <si>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</si>
  <si>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</si>
  <si>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</si>
  <si>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</si>
  <si>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</si>
  <si>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</si>
  <si>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</si>
  <si>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</si>
  <si>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</si>
  <si>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</si>
  <si>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</si>
  <si>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</si>
  <si>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</si>
  <si>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</si>
  <si>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</si>
  <si>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</si>
  <si>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</si>
  <si>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</si>
  <si>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</si>
  <si>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</si>
  <si>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</si>
  <si>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</si>
  <si>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</si>
  <si>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</si>
  <si>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</si>
  <si>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</si>
  <si>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</si>
  <si>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</si>
  <si>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</si>
  <si>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</si>
  <si>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</si>
  <si>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</si>
  <si>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</si>
  <si>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</si>
  <si>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</si>
  <si>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</si>
  <si>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</si>
  <si>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</si>
  <si>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</si>
  <si>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</si>
  <si>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</si>
  <si>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</si>
  <si>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</si>
  <si>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</si>
  <si>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</si>
  <si>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</si>
  <si>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</si>
  <si>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</si>
  <si>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</si>
  <si>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</si>
  <si>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</si>
  <si>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</si>
  <si>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</si>
  <si>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</si>
  <si>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</si>
  <si>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</si>
  <si>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</si>
  <si>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</si>
  <si>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</si>
  <si>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</si>
  <si>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</si>
  <si>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</si>
  <si>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</si>
  <si>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</si>
  <si>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</si>
  <si>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</si>
  <si>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</si>
  <si>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</si>
  <si>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</si>
  <si>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</si>
  <si>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</si>
  <si>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</si>
  <si>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</si>
  <si>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</si>
  <si>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</si>
  <si>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</si>
  <si>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</si>
  <si>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</si>
  <si>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</si>
  <si>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</si>
  <si>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</si>
  <si>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</si>
  <si>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</si>
  <si>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</si>
  <si>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</si>
  <si>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</si>
  <si>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</si>
  <si>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</si>
  <si>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</si>
  <si>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</si>
  <si>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</si>
  <si>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</si>
  <si>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</si>
  <si>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</si>
  <si>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</si>
  <si>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</si>
  <si>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</si>
  <si>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</si>
  <si>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</si>
  <si>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</si>
  <si>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</si>
  <si>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</si>
  <si>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</si>
  <si>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</si>
  <si>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</si>
  <si>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</si>
  <si>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</si>
  <si>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</si>
  <si>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</si>
  <si>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</si>
  <si>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</si>
  <si>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</si>
  <si>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</si>
  <si>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</si>
  <si>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</si>
  <si>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</si>
  <si>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</si>
  <si>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</si>
  <si>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</si>
  <si>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</si>
  <si>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</si>
  <si>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</si>
  <si>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</si>
  <si>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</si>
  <si>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</si>
  <si>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</si>
  <si>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کل صندوقهای سرمایه گذاری مختلط</t>
  </si>
  <si>
    <t>کل صندوقهای سرمایه گذاری در اندازه بزرگ</t>
  </si>
  <si>
    <t>کل صندوقهای شاخصی</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</si>
  <si>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</si>
  <si>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</si>
  <si>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</si>
  <si>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</si>
  <si>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</si>
  <si>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</si>
  <si>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</si>
  <si>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</si>
  <si>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</si>
  <si>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</si>
  <si>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</si>
  <si>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</si>
  <si>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</si>
  <si>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</si>
  <si>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</si>
  <si>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</si>
  <si>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</si>
  <si>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کل صندوق های سرمایه گذاری در اوراق بهادار با درآمد ثابت</t>
  </si>
  <si>
    <t>کل صندوق های سرمایه گذاری مختلط</t>
  </si>
  <si>
    <t>کل صندوق های سرمایه گذاری در اندازه بزرگ</t>
  </si>
  <si>
    <t>کل صندوق های سرمایه گذاری شاخصی</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</si>
  <si>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</si>
  <si>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</si>
  <si>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</si>
  <si>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</si>
  <si>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</si>
  <si>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</si>
  <si>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</si>
  <si>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</si>
  <si>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</si>
  <si>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</si>
  <si>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</si>
  <si>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</si>
  <si>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</si>
  <si>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</si>
  <si>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</si>
  <si>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</si>
  <si>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</si>
  <si>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</si>
  <si>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</si>
  <si>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</si>
  <si>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</si>
  <si>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</si>
  <si>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</si>
  <si>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</si>
  <si>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</si>
  <si>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</si>
  <si>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</si>
  <si>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</si>
  <si>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</si>
  <si>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</si>
  <si>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</si>
  <si>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</si>
  <si>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</si>
  <si>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</si>
  <si>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</si>
  <si>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</si>
  <si>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</si>
  <si>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</si>
  <si>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</si>
  <si>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</si>
  <si>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</si>
  <si>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</si>
  <si>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</si>
  <si>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</si>
  <si>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</si>
  <si>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</si>
  <si>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</si>
  <si>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</si>
  <si>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</si>
  <si>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</si>
  <si>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</si>
  <si>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</si>
  <si>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</si>
  <si>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</si>
  <si>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</si>
  <si>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</si>
  <si>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</si>
  <si>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</si>
  <si>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</si>
  <si>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</si>
  <si>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</si>
  <si>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</si>
  <si>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</si>
  <si>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</si>
  <si>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</si>
  <si>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</si>
  <si>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</si>
  <si>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</si>
  <si>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</si>
  <si>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 xml:space="preserve">  </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</si>
  <si>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</si>
  <si>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</si>
  <si>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</si>
  <si>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</si>
  <si>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</si>
  <si>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</si>
  <si>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</si>
  <si>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</si>
  <si>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</si>
  <si>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ارزش صندوق در پایان سال 1392(میلیون ريال)</t>
  </si>
  <si>
    <t>1386/04/23</t>
  </si>
  <si>
    <t>1387/11/14</t>
  </si>
  <si>
    <t>1388/10/21</t>
  </si>
  <si>
    <t>1388/12/26</t>
  </si>
  <si>
    <t>1389/02/19</t>
  </si>
  <si>
    <t>1389/12/25</t>
  </si>
  <si>
    <t>18.000.000</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</si>
  <si>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</si>
  <si>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</si>
  <si>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</si>
  <si>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</si>
  <si>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</si>
  <si>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</si>
  <si>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</si>
  <si>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</si>
  <si>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</si>
  <si>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</si>
  <si>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</si>
  <si>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</si>
  <si>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</si>
  <si>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</si>
  <si>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</si>
  <si>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</si>
  <si>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</si>
  <si>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</si>
  <si>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</si>
  <si>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</si>
  <si>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</si>
  <si>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</si>
  <si>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</si>
  <si>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</si>
  <si>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</si>
  <si>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</si>
  <si>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</si>
  <si>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</si>
  <si>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</si>
  <si>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</si>
  <si>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</si>
  <si>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</si>
  <si>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</si>
  <si>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</si>
  <si>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</si>
  <si>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</si>
  <si>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</si>
  <si>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</si>
  <si>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</si>
  <si>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</si>
  <si>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</si>
  <si>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</si>
  <si>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</si>
  <si>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</si>
  <si>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</si>
  <si>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</si>
  <si>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</si>
  <si>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</si>
  <si>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</si>
  <si>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</si>
  <si>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</si>
  <si>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</si>
  <si>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</si>
  <si>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</si>
  <si>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</si>
  <si>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</si>
  <si>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</si>
  <si>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</si>
  <si>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</si>
  <si>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</si>
  <si>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</si>
  <si>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</si>
  <si>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</si>
  <si>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</si>
  <si>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</si>
  <si>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</si>
  <si>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</si>
  <si>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</si>
  <si>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</si>
  <si>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</si>
  <si>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</si>
  <si>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</si>
  <si>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</si>
  <si>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</si>
  <si>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</si>
  <si>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</si>
  <si>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</si>
  <si>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</si>
  <si>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</si>
  <si>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</si>
  <si>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</si>
  <si>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</si>
  <si>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</si>
  <si>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</si>
  <si>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</si>
  <si>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</si>
  <si>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</si>
  <si>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</si>
  <si>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</si>
  <si>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</si>
  <si>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</si>
  <si>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</si>
  <si>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</si>
  <si>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</si>
  <si>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</si>
  <si>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</si>
  <si>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</si>
  <si>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</si>
  <si>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</si>
  <si>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مشترک فام </t>
  </si>
  <si>
    <t>کارگزاری فیروزه آسیا</t>
  </si>
  <si>
    <t>1393/02/01</t>
  </si>
  <si>
    <t>مشترک فام</t>
  </si>
  <si>
    <t>شاخصی کارآفرین</t>
  </si>
  <si>
    <t>ارگ هومن</t>
  </si>
  <si>
    <t>فیروزه</t>
  </si>
  <si>
    <t>امين صبار(امین گلوبال)</t>
  </si>
  <si>
    <t>سپهر اول بانک صادرات</t>
  </si>
  <si>
    <t>بانک خاور میانه</t>
  </si>
  <si>
    <t>کارآفرينان برتر</t>
  </si>
  <si>
    <t>صباتامین</t>
  </si>
  <si>
    <t>پارسيان</t>
  </si>
  <si>
    <t>ایساتیس پویا</t>
  </si>
  <si>
    <t>نیکوکاری حافظ</t>
  </si>
  <si>
    <t>1393/02/21</t>
  </si>
  <si>
    <t>در اوراق بهادار با درآمد ثابت و در اندازه کوچک</t>
  </si>
  <si>
    <t>اندیشمندان پارس نگر خبره</t>
  </si>
  <si>
    <t>نیکوکاری دانشگاه تهران</t>
  </si>
  <si>
    <t>سپهر آتی</t>
  </si>
  <si>
    <t>نیکی گستران</t>
  </si>
  <si>
    <t>1393/03/05</t>
  </si>
  <si>
    <t>1393/03/10</t>
  </si>
  <si>
    <t>139/03/12</t>
  </si>
  <si>
    <t>مشاور سرمایه کذاری ارزش پردازان آریان</t>
  </si>
  <si>
    <t>شرکت سبدگردان کاریزما</t>
  </si>
  <si>
    <t>مشاور سرمایه گذاری نیکی گستر</t>
  </si>
  <si>
    <t>پارس نگر خبره</t>
  </si>
  <si>
    <t>گزارش عملکرد صندوق های سرمایه گذاری در پایان سال 1392 و تیر ماه سال 1393 (پیوست 1)</t>
  </si>
  <si>
    <t>ارزش صندوق در پایان تیر 1393 (میلیون ريال)</t>
  </si>
  <si>
    <t>ترکیب دارایی های صندوق های سرمایه گذاری در پایان تیر ماه 1393 (پیوست 2)</t>
  </si>
  <si>
    <t xml:space="preserve">  *تاریخ گزارشگری: منتهی به 1393/04/31 </t>
  </si>
  <si>
    <t>از ابتدای مرداد ماه سال1392*</t>
  </si>
  <si>
    <t>تیر ماه1393</t>
  </si>
  <si>
    <t>حجم معاملات سهام و حق تقدم سهام در بازار بورس تهران و بازار اول فرابورس ایران و صدور و ابطال صندوق های سرمایه گذاری تا تاریخ 1393/04/31 (پیوست 3)</t>
  </si>
  <si>
    <t>نسبت فعالیت معاملاتی و سرمایه گذاران صندوق های سرمایه گذاری تا پایان تیر ماه سال 1393 (پیوست4)</t>
  </si>
  <si>
    <t>از مرداد ماه سال1392</t>
  </si>
  <si>
    <t>ماه گذشته(تیر ماه1393)</t>
  </si>
  <si>
    <t>بازده صندوق از ابتدای سال(%)</t>
  </si>
  <si>
    <t xml:space="preserve"> یکم ایرانیان</t>
  </si>
  <si>
    <t>سرمایه گذاری ملت ایران زمین</t>
  </si>
  <si>
    <t>تجربه ایرانیان</t>
  </si>
  <si>
    <t xml:space="preserve"> پارس</t>
  </si>
  <si>
    <t xml:space="preserve"> امین صبار (امین گلوبال)</t>
  </si>
  <si>
    <t xml:space="preserve"> ممتاز</t>
  </si>
  <si>
    <t>بانک دی</t>
  </si>
  <si>
    <t>یکم سامان</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</si>
  <si>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</si>
  <si>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</si>
  <si>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</si>
  <si>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</si>
  <si>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</si>
  <si>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</si>
  <si>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</si>
  <si>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</si>
  <si>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</si>
  <si>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</si>
  <si>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</si>
  <si>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</si>
  <si>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</si>
  <si>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</si>
  <si>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</si>
  <si>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نواندیشان                             </t>
  </si>
  <si>
    <t xml:space="preserve"> نوین</t>
  </si>
  <si>
    <t>کارآفرینان برتر آینده</t>
  </si>
  <si>
    <t xml:space="preserve"> پیشتاز</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</si>
  <si>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</si>
  <si>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</si>
  <si>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</si>
  <si>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</si>
  <si>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</si>
  <si>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</si>
  <si>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</si>
  <si>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</si>
  <si>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</si>
  <si>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</si>
  <si>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</si>
  <si>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مهر شریعه</t>
  </si>
  <si>
    <t>امید ایرانیان</t>
  </si>
  <si>
    <t>یکم کارگزاری بانک کشاورزی</t>
  </si>
  <si>
    <t>بانک گردشگري</t>
  </si>
  <si>
    <t>توسعه ممتاز</t>
  </si>
  <si>
    <t>گنجینه رفاه</t>
  </si>
  <si>
    <t>نوين پایدار</t>
  </si>
  <si>
    <t>ارزش ریالی معاملات صندوق در تیرماه شامل خرید و فروش، مبلغ  4،053 میلیارد ریال بوده است.</t>
  </si>
  <si>
    <t>توضیح2: ارزش ریالی معاملات بورس اوراق بهادار تهران در خردادماه شامل (خرد و بلوک)، مبلغ  24،541 میلیارد ریال بوده است.</t>
  </si>
</sst>
</file>

<file path=xl/styles.xml><?xml version="1.0" encoding="utf-8"?>
<styleSheet xmlns="http://schemas.openxmlformats.org/spreadsheetml/2006/main">
  <numFmts count="2">
    <numFmt numFmtId="164" formatCode="#,##0_-;\(#,##0\)"/>
    <numFmt numFmtId="165" formatCode="0.000"/>
  </numFmts>
  <fonts count="69">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b/>
      <sz val="20"/>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3"/>
      <color theme="1"/>
      <name val="B Nazanin"/>
      <charset val="178"/>
    </font>
    <font>
      <sz val="13"/>
      <name val="B Nazanin"/>
      <charset val="178"/>
    </font>
    <font>
      <b/>
      <sz val="13"/>
      <color theme="0"/>
      <name val="B Nazanin"/>
      <charset val="178"/>
    </font>
    <font>
      <b/>
      <sz val="11"/>
      <color theme="1"/>
      <name val="Calibri"/>
      <family val="2"/>
      <scheme val="minor"/>
    </font>
    <font>
      <sz val="29"/>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b/>
      <sz val="9"/>
      <color theme="0"/>
      <name val="B Nazanin"/>
      <charset val="178"/>
    </font>
    <font>
      <sz val="10"/>
      <color indexed="8"/>
      <name val="B Nazanin"/>
      <charset val="178"/>
    </font>
    <font>
      <sz val="8"/>
      <name val="B Nazanin"/>
      <charset val="178"/>
    </font>
    <font>
      <b/>
      <sz val="10"/>
      <color theme="0"/>
      <name val="B Lotus"/>
      <charset val="178"/>
    </font>
    <font>
      <sz val="10"/>
      <name val="B Nazanin"/>
      <charset val="178"/>
    </font>
    <font>
      <b/>
      <sz val="10"/>
      <name val="B Nazanin"/>
      <charset val="178"/>
    </font>
    <font>
      <sz val="10"/>
      <name val="Calibri"/>
      <family val="2"/>
      <scheme val="minor"/>
    </font>
    <font>
      <sz val="10"/>
      <color theme="1"/>
      <name val="B Nazanin"/>
      <charset val="178"/>
    </font>
    <font>
      <b/>
      <sz val="10"/>
      <color theme="0"/>
      <name val="Calibri"/>
      <family val="2"/>
      <scheme val="minor"/>
    </font>
    <font>
      <sz val="10"/>
      <color theme="1"/>
      <name val="Calibri"/>
      <family val="2"/>
      <scheme val="minor"/>
    </font>
    <font>
      <b/>
      <sz val="10"/>
      <color theme="1"/>
      <name val="B Nazanin"/>
      <charset val="178"/>
    </font>
    <font>
      <b/>
      <sz val="11"/>
      <color theme="0"/>
      <name val="Calibri"/>
      <family val="2"/>
      <scheme val="minor"/>
    </font>
    <font>
      <sz val="28"/>
      <color theme="0"/>
      <name val="B Nazanin"/>
      <charset val="178"/>
    </font>
    <font>
      <sz val="28"/>
      <color theme="4" tint="0.79998168889431442"/>
      <name val="B Nazanin"/>
      <charset val="178"/>
    </font>
    <font>
      <b/>
      <sz val="20"/>
      <color theme="0"/>
      <name val="B Nazanin"/>
      <charset val="178"/>
    </font>
    <font>
      <sz val="16"/>
      <name val="B Nazanin"/>
      <charset val="178"/>
    </font>
    <font>
      <b/>
      <sz val="16"/>
      <name val="B Nazanin"/>
      <charset val="178"/>
    </font>
    <font>
      <b/>
      <sz val="22"/>
      <color theme="4" tint="0.79998168889431442"/>
      <name val="B Nazanin"/>
      <charset val="178"/>
    </font>
    <font>
      <b/>
      <sz val="18"/>
      <color theme="4" tint="0.79998168889431442"/>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47">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7" fillId="0" borderId="0" xfId="0" applyFont="1" applyAlignment="1">
      <alignment horizontal="right" vertical="center" readingOrder="2"/>
    </xf>
    <xf numFmtId="0" fontId="9" fillId="0" borderId="0" xfId="0" applyFont="1" applyAlignment="1">
      <alignment horizontal="right" vertical="center" readingOrder="2"/>
    </xf>
    <xf numFmtId="3" fontId="7" fillId="0" borderId="0" xfId="0" applyNumberFormat="1" applyFont="1" applyAlignment="1">
      <alignment horizontal="right" vertical="center" readingOrder="2"/>
    </xf>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0" fillId="2" borderId="0" xfId="0" applyFill="1"/>
    <xf numFmtId="0" fontId="26" fillId="0" borderId="0" xfId="0" applyFont="1"/>
    <xf numFmtId="0" fontId="4" fillId="0" borderId="17" xfId="0" applyFont="1" applyBorder="1" applyAlignment="1">
      <alignment horizontal="center" vertical="center" readingOrder="2"/>
    </xf>
    <xf numFmtId="2" fontId="26" fillId="0" borderId="18" xfId="0" applyNumberFormat="1" applyFont="1" applyBorder="1"/>
    <xf numFmtId="0" fontId="4" fillId="0" borderId="21" xfId="0" applyFont="1" applyBorder="1" applyAlignment="1">
      <alignment horizontal="center" vertical="center" readingOrder="2"/>
    </xf>
    <xf numFmtId="2" fontId="26" fillId="0" borderId="26" xfId="0" applyNumberFormat="1" applyFont="1" applyBorder="1"/>
    <xf numFmtId="0" fontId="14" fillId="0" borderId="0" xfId="0" applyFont="1"/>
    <xf numFmtId="0" fontId="14" fillId="0" borderId="0" xfId="0" applyFont="1" applyFill="1"/>
    <xf numFmtId="0" fontId="0" fillId="9" borderId="0" xfId="0" applyFill="1"/>
    <xf numFmtId="0" fontId="14" fillId="9" borderId="0" xfId="0" applyFont="1" applyFill="1"/>
    <xf numFmtId="2" fontId="21" fillId="10" borderId="8" xfId="0" applyNumberFormat="1" applyFont="1" applyFill="1" applyBorder="1" applyAlignment="1">
      <alignment horizontal="center" vertical="center"/>
    </xf>
    <xf numFmtId="2" fontId="21" fillId="10" borderId="29" xfId="0" applyNumberFormat="1" applyFont="1" applyFill="1" applyBorder="1" applyAlignment="1">
      <alignment horizontal="center" vertical="center"/>
    </xf>
    <xf numFmtId="0" fontId="22" fillId="10" borderId="15" xfId="0" applyFont="1" applyFill="1" applyBorder="1" applyAlignment="1">
      <alignment horizontal="center" vertical="center"/>
    </xf>
    <xf numFmtId="2" fontId="21" fillId="10" borderId="15" xfId="0" applyNumberFormat="1" applyFont="1" applyFill="1" applyBorder="1" applyAlignment="1">
      <alignment horizontal="center" vertical="center"/>
    </xf>
    <xf numFmtId="0" fontId="26" fillId="0" borderId="0" xfId="0" applyFont="1" applyFill="1"/>
    <xf numFmtId="0" fontId="4" fillId="0" borderId="2" xfId="0" applyFont="1" applyFill="1" applyBorder="1"/>
    <xf numFmtId="0" fontId="4" fillId="0" borderId="0" xfId="0" applyFont="1" applyFill="1"/>
    <xf numFmtId="0" fontId="4" fillId="0" borderId="0" xfId="0" applyFont="1"/>
    <xf numFmtId="0" fontId="21" fillId="8" borderId="9" xfId="2" applyFont="1" applyFill="1" applyBorder="1" applyAlignment="1">
      <alignment horizontal="center" vertical="center"/>
    </xf>
    <xf numFmtId="0" fontId="21" fillId="8" borderId="9" xfId="2" applyFont="1" applyFill="1" applyBorder="1" applyAlignment="1">
      <alignment horizontal="center" vertical="center" wrapText="1"/>
    </xf>
    <xf numFmtId="0" fontId="19" fillId="8" borderId="9" xfId="2" applyFont="1" applyFill="1" applyBorder="1" applyAlignment="1">
      <alignment horizontal="center" vertical="center"/>
    </xf>
    <xf numFmtId="0" fontId="21" fillId="8" borderId="18" xfId="2" applyFont="1" applyFill="1" applyBorder="1" applyAlignment="1">
      <alignment horizontal="center" vertical="center" wrapText="1"/>
    </xf>
    <xf numFmtId="9" fontId="4" fillId="0" borderId="0" xfId="0" applyNumberFormat="1" applyFont="1" applyFill="1"/>
    <xf numFmtId="0" fontId="24" fillId="0" borderId="0" xfId="0" applyFont="1" applyFill="1"/>
    <xf numFmtId="0" fontId="23" fillId="7" borderId="9" xfId="2" applyFont="1" applyFill="1" applyBorder="1" applyAlignment="1">
      <alignment vertical="center"/>
    </xf>
    <xf numFmtId="0" fontId="4" fillId="8" borderId="0" xfId="0" applyFont="1" applyFill="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9" fontId="33" fillId="0" borderId="18" xfId="0" applyNumberFormat="1" applyFont="1" applyFill="1" applyBorder="1" applyAlignment="1">
      <alignment horizontal="center" vertical="center"/>
    </xf>
    <xf numFmtId="0" fontId="7" fillId="0" borderId="0" xfId="0" applyFont="1"/>
    <xf numFmtId="0" fontId="0" fillId="15" borderId="0" xfId="0" applyFill="1"/>
    <xf numFmtId="0" fontId="7" fillId="0" borderId="0" xfId="0" applyFont="1" applyFill="1"/>
    <xf numFmtId="0" fontId="36" fillId="0" borderId="0" xfId="0" applyFont="1" applyFill="1"/>
    <xf numFmtId="2" fontId="34" fillId="0" borderId="9" xfId="0" applyNumberFormat="1" applyFont="1" applyFill="1" applyBorder="1" applyAlignment="1">
      <alignment horizontal="center"/>
    </xf>
    <xf numFmtId="2" fontId="33" fillId="0" borderId="9" xfId="0" applyNumberFormat="1" applyFont="1" applyFill="1" applyBorder="1" applyAlignment="1">
      <alignment horizontal="center"/>
    </xf>
    <xf numFmtId="2" fontId="35" fillId="10" borderId="9" xfId="0" applyNumberFormat="1" applyFont="1" applyFill="1" applyBorder="1" applyAlignment="1">
      <alignment horizontal="center"/>
    </xf>
    <xf numFmtId="4" fontId="35" fillId="10" borderId="9" xfId="0" applyNumberFormat="1" applyFont="1" applyFill="1" applyBorder="1" applyAlignment="1">
      <alignment horizontal="center"/>
    </xf>
    <xf numFmtId="165" fontId="0" fillId="0" borderId="0" xfId="0" applyNumberFormat="1" applyFill="1"/>
    <xf numFmtId="0" fontId="0" fillId="16" borderId="51" xfId="0" applyFill="1" applyBorder="1" applyAlignment="1">
      <alignment wrapText="1"/>
    </xf>
    <xf numFmtId="0" fontId="41" fillId="16" borderId="50" xfId="0" applyFont="1" applyFill="1" applyBorder="1" applyAlignment="1">
      <alignment horizontal="center" wrapText="1" readingOrder="2"/>
    </xf>
    <xf numFmtId="0" fontId="41" fillId="16" borderId="51" xfId="0" applyFont="1" applyFill="1" applyBorder="1" applyAlignment="1">
      <alignment horizontal="center" wrapText="1" readingOrder="2"/>
    </xf>
    <xf numFmtId="0" fontId="41" fillId="0" borderId="47" xfId="0" applyFont="1" applyBorder="1" applyAlignment="1">
      <alignment horizontal="right" wrapText="1" readingOrder="2"/>
    </xf>
    <xf numFmtId="0" fontId="41"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46" fillId="16" borderId="51" xfId="0" applyNumberFormat="1" applyFont="1" applyFill="1" applyBorder="1" applyAlignment="1">
      <alignment wrapText="1" readingOrder="2"/>
    </xf>
    <xf numFmtId="0" fontId="41" fillId="16" borderId="44" xfId="0" applyFont="1" applyFill="1" applyBorder="1" applyAlignment="1">
      <alignment horizontal="center" wrapText="1" readingOrder="2"/>
    </xf>
    <xf numFmtId="0" fontId="44" fillId="0" borderId="47" xfId="0" applyFont="1" applyBorder="1" applyAlignment="1">
      <alignment horizontal="center" wrapText="1" readingOrder="2"/>
    </xf>
    <xf numFmtId="0" fontId="42" fillId="0" borderId="47" xfId="0" applyFont="1" applyBorder="1" applyAlignment="1">
      <alignment horizontal="center" vertical="top" wrapText="1" readingOrder="2"/>
    </xf>
    <xf numFmtId="0" fontId="43" fillId="0" borderId="47" xfId="0" applyFont="1" applyBorder="1" applyAlignment="1">
      <alignment horizontal="center" vertical="top" wrapText="1" readingOrder="2"/>
    </xf>
    <xf numFmtId="0" fontId="42" fillId="0" borderId="47" xfId="0" applyFont="1" applyBorder="1" applyAlignment="1">
      <alignment horizontal="center" wrapText="1" readingOrder="2"/>
    </xf>
    <xf numFmtId="0" fontId="45"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44" fillId="0" borderId="47" xfId="0" applyFont="1" applyBorder="1" applyAlignment="1">
      <alignment horizontal="right" vertical="top" wrapText="1" readingOrder="2"/>
    </xf>
    <xf numFmtId="0" fontId="41" fillId="16" borderId="47" xfId="0" applyFont="1" applyFill="1" applyBorder="1" applyAlignment="1">
      <alignment horizontal="center" wrapText="1" readingOrder="2"/>
    </xf>
    <xf numFmtId="3" fontId="48" fillId="0" borderId="44" xfId="0" applyNumberFormat="1" applyFont="1" applyBorder="1" applyAlignment="1">
      <alignment horizontal="center" wrapText="1" readingOrder="2"/>
    </xf>
    <xf numFmtId="3" fontId="44" fillId="0" borderId="44" xfId="0" applyNumberFormat="1" applyFont="1" applyBorder="1" applyAlignment="1">
      <alignment horizontal="center" wrapText="1" readingOrder="2"/>
    </xf>
    <xf numFmtId="0" fontId="41" fillId="0" borderId="44" xfId="0" applyFont="1" applyBorder="1" applyAlignment="1">
      <alignment horizontal="center" wrapText="1" readingOrder="2"/>
    </xf>
    <xf numFmtId="3" fontId="45" fillId="16" borderId="44" xfId="0" applyNumberFormat="1" applyFont="1" applyFill="1" applyBorder="1" applyAlignment="1">
      <alignment horizontal="center" wrapText="1" readingOrder="2"/>
    </xf>
    <xf numFmtId="0" fontId="41" fillId="16" borderId="53" xfId="0" applyFont="1" applyFill="1" applyBorder="1" applyAlignment="1">
      <alignment horizontal="center" wrapText="1" readingOrder="2"/>
    </xf>
    <xf numFmtId="0" fontId="41" fillId="0" borderId="53" xfId="0" applyFont="1" applyBorder="1" applyAlignment="1">
      <alignment horizontal="justify" wrapText="1" readingOrder="2"/>
    </xf>
    <xf numFmtId="2" fontId="42"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2" fontId="34" fillId="0" borderId="33" xfId="0" applyNumberFormat="1" applyFont="1" applyFill="1" applyBorder="1" applyAlignment="1">
      <alignment horizontal="center"/>
    </xf>
    <xf numFmtId="9" fontId="33" fillId="2" borderId="18" xfId="0" applyNumberFormat="1" applyFont="1" applyFill="1" applyBorder="1" applyAlignment="1">
      <alignment horizontal="center" vertical="center"/>
    </xf>
    <xf numFmtId="0" fontId="7" fillId="0" borderId="0" xfId="0" applyFont="1" applyFill="1" applyAlignment="1">
      <alignment horizontal="right" vertical="center" readingOrder="2"/>
    </xf>
    <xf numFmtId="3" fontId="8" fillId="0" borderId="0" xfId="0" applyNumberFormat="1" applyFont="1" applyFill="1" applyAlignment="1">
      <alignment horizontal="right" vertical="center" readingOrder="2"/>
    </xf>
    <xf numFmtId="0" fontId="10" fillId="0" borderId="0" xfId="0" applyFont="1" applyAlignment="1">
      <alignment horizontal="right" vertical="center" readingOrder="2"/>
    </xf>
    <xf numFmtId="2" fontId="7" fillId="0" borderId="0" xfId="0" applyNumberFormat="1" applyFont="1" applyAlignment="1">
      <alignment horizontal="right" vertical="center" readingOrder="2"/>
    </xf>
    <xf numFmtId="0" fontId="16"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17" fillId="0" borderId="0" xfId="0" applyFont="1" applyFill="1" applyAlignment="1">
      <alignment horizontal="right" vertical="center" readingOrder="2"/>
    </xf>
    <xf numFmtId="0" fontId="11" fillId="0" borderId="0" xfId="0" applyFont="1" applyAlignment="1">
      <alignment horizontal="right" vertical="center" readingOrder="2"/>
    </xf>
    <xf numFmtId="0" fontId="12" fillId="0" borderId="0" xfId="0" applyFont="1" applyFill="1" applyAlignment="1">
      <alignment horizontal="right" vertical="center" readingOrder="2"/>
    </xf>
    <xf numFmtId="3" fontId="12" fillId="0" borderId="0" xfId="0" applyNumberFormat="1" applyFont="1" applyFill="1" applyAlignment="1">
      <alignment horizontal="right" vertical="center" readingOrder="2"/>
    </xf>
    <xf numFmtId="0" fontId="12" fillId="0" borderId="0" xfId="0" applyFont="1" applyAlignment="1">
      <alignment horizontal="right" vertical="center" readingOrder="2"/>
    </xf>
    <xf numFmtId="0" fontId="49" fillId="0" borderId="0" xfId="0" applyFont="1" applyFill="1" applyAlignment="1">
      <alignment horizontal="right" readingOrder="2"/>
    </xf>
    <xf numFmtId="0" fontId="7" fillId="6" borderId="0" xfId="0" applyFont="1" applyFill="1" applyAlignment="1">
      <alignment horizontal="right" vertical="center" readingOrder="2"/>
    </xf>
    <xf numFmtId="0" fontId="6" fillId="0" borderId="1" xfId="0" applyNumberFormat="1" applyFont="1" applyFill="1" applyBorder="1" applyAlignment="1">
      <alignment horizontal="right" vertical="center" readingOrder="2"/>
    </xf>
    <xf numFmtId="0" fontId="7" fillId="2" borderId="0" xfId="0" applyFont="1" applyFill="1" applyAlignment="1">
      <alignment horizontal="right" vertical="center" readingOrder="2"/>
    </xf>
    <xf numFmtId="0" fontId="49" fillId="2" borderId="0" xfId="0" applyFont="1" applyFill="1" applyAlignment="1">
      <alignment horizontal="right" readingOrder="2"/>
    </xf>
    <xf numFmtId="0" fontId="49" fillId="0" borderId="0" xfId="0" applyFont="1" applyAlignment="1">
      <alignment horizontal="right" readingOrder="2"/>
    </xf>
    <xf numFmtId="0" fontId="6" fillId="5" borderId="1" xfId="0" applyNumberFormat="1" applyFont="1" applyFill="1" applyBorder="1" applyAlignment="1">
      <alignment horizontal="right" vertical="center" readingOrder="2"/>
    </xf>
    <xf numFmtId="0" fontId="6" fillId="0" borderId="0" xfId="0" applyNumberFormat="1" applyFont="1" applyFill="1" applyBorder="1" applyAlignment="1">
      <alignment horizontal="right" vertical="center" readingOrder="2"/>
    </xf>
    <xf numFmtId="0" fontId="6" fillId="6" borderId="0" xfId="0" applyNumberFormat="1" applyFont="1" applyFill="1" applyBorder="1" applyAlignment="1">
      <alignment horizontal="right" vertical="center" readingOrder="2"/>
    </xf>
    <xf numFmtId="0" fontId="18" fillId="0" borderId="0" xfId="0" applyFont="1" applyFill="1" applyAlignment="1">
      <alignment horizontal="right" vertical="center" readingOrder="2"/>
    </xf>
    <xf numFmtId="2" fontId="7" fillId="0" borderId="0" xfId="0" applyNumberFormat="1" applyFont="1" applyAlignment="1">
      <alignment horizontal="right" vertical="center" readingOrder="1"/>
    </xf>
    <xf numFmtId="3" fontId="34" fillId="0" borderId="9" xfId="0" applyNumberFormat="1" applyFont="1" applyFill="1" applyBorder="1" applyAlignment="1">
      <alignment horizontal="right"/>
    </xf>
    <xf numFmtId="3" fontId="35" fillId="10" borderId="9" xfId="0" applyNumberFormat="1" applyFont="1" applyFill="1" applyBorder="1" applyAlignment="1">
      <alignment horizontal="right"/>
    </xf>
    <xf numFmtId="3" fontId="35" fillId="10" borderId="9" xfId="0" applyNumberFormat="1" applyFont="1" applyFill="1" applyBorder="1" applyAlignment="1">
      <alignment horizontal="right" vertical="center"/>
    </xf>
    <xf numFmtId="164" fontId="25" fillId="7" borderId="9" xfId="2" applyNumberFormat="1" applyFont="1" applyFill="1" applyBorder="1" applyAlignment="1">
      <alignment horizontal="right" vertical="center"/>
    </xf>
    <xf numFmtId="164" fontId="25" fillId="7" borderId="18" xfId="2" applyNumberFormat="1" applyFont="1" applyFill="1" applyBorder="1" applyAlignment="1">
      <alignment horizontal="right" vertical="center"/>
    </xf>
    <xf numFmtId="164" fontId="25" fillId="8" borderId="9" xfId="2" applyNumberFormat="1" applyFont="1" applyFill="1" applyBorder="1" applyAlignment="1">
      <alignment horizontal="right" vertical="center"/>
    </xf>
    <xf numFmtId="164" fontId="25" fillId="8" borderId="18" xfId="2" applyNumberFormat="1" applyFont="1" applyFill="1" applyBorder="1" applyAlignment="1">
      <alignment horizontal="right" vertical="center"/>
    </xf>
    <xf numFmtId="164" fontId="25" fillId="8" borderId="25" xfId="2" applyNumberFormat="1" applyFont="1" applyFill="1" applyBorder="1" applyAlignment="1">
      <alignment horizontal="right" vertical="center"/>
    </xf>
    <xf numFmtId="0" fontId="31" fillId="7" borderId="17" xfId="0" applyFont="1" applyFill="1" applyBorder="1" applyAlignment="1">
      <alignment horizontal="center"/>
    </xf>
    <xf numFmtId="0" fontId="23" fillId="2" borderId="9" xfId="2" applyFont="1" applyFill="1" applyBorder="1" applyAlignment="1">
      <alignment vertical="center"/>
    </xf>
    <xf numFmtId="164" fontId="25" fillId="2" borderId="9" xfId="2" applyNumberFormat="1" applyFont="1" applyFill="1" applyBorder="1" applyAlignment="1">
      <alignment horizontal="right" vertical="center"/>
    </xf>
    <xf numFmtId="164" fontId="25" fillId="2" borderId="18" xfId="2" applyNumberFormat="1" applyFont="1" applyFill="1" applyBorder="1" applyAlignment="1">
      <alignment horizontal="right" vertical="center"/>
    </xf>
    <xf numFmtId="0" fontId="55" fillId="14" borderId="4" xfId="2" applyFont="1" applyFill="1" applyBorder="1" applyAlignment="1">
      <alignment vertical="center"/>
    </xf>
    <xf numFmtId="0" fontId="56" fillId="14" borderId="4" xfId="2" applyFont="1" applyFill="1" applyBorder="1" applyAlignment="1"/>
    <xf numFmtId="0" fontId="55" fillId="14" borderId="9" xfId="2" applyFont="1" applyFill="1" applyBorder="1" applyAlignment="1">
      <alignment horizontal="center" vertical="center"/>
    </xf>
    <xf numFmtId="0" fontId="55" fillId="14" borderId="9" xfId="2" applyFont="1" applyFill="1" applyBorder="1" applyAlignment="1">
      <alignment horizontal="center" vertical="center" wrapText="1"/>
    </xf>
    <xf numFmtId="9" fontId="55" fillId="14" borderId="9" xfId="2" applyNumberFormat="1" applyFont="1" applyFill="1" applyBorder="1" applyAlignment="1">
      <alignment horizontal="center" vertical="center" wrapText="1"/>
    </xf>
    <xf numFmtId="3" fontId="55" fillId="14" borderId="9" xfId="2" applyNumberFormat="1" applyFont="1" applyFill="1" applyBorder="1" applyAlignment="1">
      <alignment horizontal="center" vertical="center" wrapText="1"/>
    </xf>
    <xf numFmtId="9" fontId="55" fillId="14" borderId="18" xfId="2" applyNumberFormat="1" applyFont="1" applyFill="1" applyBorder="1" applyAlignment="1">
      <alignment horizontal="center" vertical="center" wrapText="1"/>
    </xf>
    <xf numFmtId="0" fontId="51" fillId="15" borderId="9" xfId="2" applyFont="1" applyFill="1" applyBorder="1" applyAlignment="1">
      <alignment horizontal="right" vertical="center"/>
    </xf>
    <xf numFmtId="3" fontId="51" fillId="15" borderId="9" xfId="2" applyNumberFormat="1" applyFont="1" applyFill="1" applyBorder="1" applyAlignment="1">
      <alignment horizontal="center" vertical="center"/>
    </xf>
    <xf numFmtId="3" fontId="54" fillId="15" borderId="9" xfId="2" applyNumberFormat="1" applyFont="1" applyFill="1" applyBorder="1" applyAlignment="1">
      <alignment horizontal="center" vertical="center"/>
    </xf>
    <xf numFmtId="0" fontId="51" fillId="15" borderId="12" xfId="2" applyFont="1" applyFill="1" applyBorder="1" applyAlignment="1">
      <alignment horizontal="right" vertical="center"/>
    </xf>
    <xf numFmtId="0" fontId="51" fillId="0" borderId="9" xfId="0" applyFont="1" applyFill="1" applyBorder="1" applyAlignment="1">
      <alignment vertical="center"/>
    </xf>
    <xf numFmtId="3" fontId="51" fillId="0" borderId="9" xfId="2" applyNumberFormat="1" applyFont="1" applyFill="1" applyBorder="1" applyAlignment="1">
      <alignment horizontal="center" vertical="center"/>
    </xf>
    <xf numFmtId="3" fontId="54" fillId="0" borderId="9" xfId="2" applyNumberFormat="1" applyFont="1" applyFill="1" applyBorder="1" applyAlignment="1">
      <alignment horizontal="center" vertical="center"/>
    </xf>
    <xf numFmtId="3" fontId="27" fillId="14" borderId="9" xfId="2" applyNumberFormat="1" applyFont="1" applyFill="1" applyBorder="1" applyAlignment="1">
      <alignment horizontal="center" vertical="center"/>
    </xf>
    <xf numFmtId="0" fontId="58" fillId="14" borderId="25" xfId="2" applyFont="1" applyFill="1" applyBorder="1"/>
    <xf numFmtId="0" fontId="57" fillId="2" borderId="0" xfId="2" applyFont="1" applyFill="1" applyBorder="1" applyAlignment="1"/>
    <xf numFmtId="0" fontId="59" fillId="2" borderId="0" xfId="2" applyFont="1" applyFill="1" applyBorder="1"/>
    <xf numFmtId="9" fontId="54" fillId="2" borderId="0" xfId="2" applyNumberFormat="1" applyFont="1" applyFill="1" applyBorder="1" applyAlignment="1">
      <alignment horizontal="center" vertical="center"/>
    </xf>
    <xf numFmtId="3" fontId="54" fillId="2" borderId="0" xfId="2" applyNumberFormat="1" applyFont="1" applyFill="1" applyBorder="1" applyAlignment="1">
      <alignment horizontal="center" vertical="center"/>
    </xf>
    <xf numFmtId="0" fontId="59" fillId="2" borderId="0" xfId="2" applyFont="1" applyFill="1" applyBorder="1" applyAlignment="1">
      <alignment horizontal="center"/>
    </xf>
    <xf numFmtId="0" fontId="60" fillId="0" borderId="0" xfId="0" applyFont="1" applyAlignment="1">
      <alignment vertical="top"/>
    </xf>
    <xf numFmtId="0" fontId="54" fillId="0" borderId="0" xfId="0" applyFont="1" applyAlignment="1">
      <alignment readingOrder="2"/>
    </xf>
    <xf numFmtId="0" fontId="13" fillId="6" borderId="9" xfId="0" applyFont="1" applyFill="1" applyBorder="1" applyAlignment="1">
      <alignment horizontal="right" vertical="center" readingOrder="2"/>
    </xf>
    <xf numFmtId="3" fontId="40" fillId="6" borderId="9" xfId="0" applyNumberFormat="1" applyFont="1" applyFill="1" applyBorder="1" applyAlignment="1">
      <alignment horizontal="right" vertical="center" readingOrder="2"/>
    </xf>
    <xf numFmtId="3" fontId="38" fillId="6" borderId="9" xfId="0" applyNumberFormat="1" applyFont="1" applyFill="1" applyBorder="1" applyAlignment="1">
      <alignment horizontal="right" vertical="center"/>
    </xf>
    <xf numFmtId="0" fontId="13" fillId="0" borderId="9" xfId="0" applyFont="1" applyFill="1" applyBorder="1" applyAlignment="1">
      <alignment horizontal="right" vertical="center" readingOrder="2"/>
    </xf>
    <xf numFmtId="3" fontId="40" fillId="0" borderId="9" xfId="0" applyNumberFormat="1" applyFont="1" applyFill="1" applyBorder="1" applyAlignment="1">
      <alignment horizontal="right" vertical="center" readingOrder="2"/>
    </xf>
    <xf numFmtId="3" fontId="38" fillId="0" borderId="9" xfId="0" applyNumberFormat="1" applyFont="1" applyFill="1" applyBorder="1" applyAlignment="1">
      <alignment horizontal="right" vertical="center"/>
    </xf>
    <xf numFmtId="3" fontId="37" fillId="0" borderId="9" xfId="0" applyNumberFormat="1" applyFont="1" applyFill="1" applyBorder="1" applyAlignment="1">
      <alignment horizontal="right" vertical="center" readingOrder="2"/>
    </xf>
    <xf numFmtId="3" fontId="38" fillId="0" borderId="9" xfId="0" applyNumberFormat="1" applyFont="1" applyFill="1" applyBorder="1" applyAlignment="1">
      <alignment horizontal="right" vertical="center" readingOrder="2"/>
    </xf>
    <xf numFmtId="3" fontId="39" fillId="4" borderId="9" xfId="0" applyNumberFormat="1" applyFont="1" applyFill="1" applyBorder="1" applyAlignment="1">
      <alignment horizontal="right" vertical="center" readingOrder="2"/>
    </xf>
    <xf numFmtId="0" fontId="13" fillId="0" borderId="9" xfId="0" applyNumberFormat="1" applyFont="1" applyFill="1" applyBorder="1" applyAlignment="1">
      <alignment horizontal="right" vertical="center" readingOrder="2"/>
    </xf>
    <xf numFmtId="0" fontId="13" fillId="6" borderId="9" xfId="0" applyNumberFormat="1" applyFont="1" applyFill="1" applyBorder="1" applyAlignment="1">
      <alignment horizontal="right" vertical="center" readingOrder="2"/>
    </xf>
    <xf numFmtId="0" fontId="13" fillId="2" borderId="9" xfId="0" applyFont="1" applyFill="1" applyBorder="1" applyAlignment="1">
      <alignment horizontal="right" vertical="center" readingOrder="2"/>
    </xf>
    <xf numFmtId="3" fontId="40" fillId="2" borderId="9" xfId="0" applyNumberFormat="1" applyFont="1" applyFill="1" applyBorder="1" applyAlignment="1">
      <alignment horizontal="right" vertical="center" readingOrder="2"/>
    </xf>
    <xf numFmtId="3" fontId="38" fillId="2" borderId="9" xfId="0" applyNumberFormat="1" applyFont="1" applyFill="1" applyBorder="1" applyAlignment="1">
      <alignment horizontal="right" vertical="center"/>
    </xf>
    <xf numFmtId="9" fontId="4" fillId="0" borderId="9" xfId="0" applyNumberFormat="1" applyFont="1" applyFill="1" applyBorder="1" applyAlignment="1">
      <alignment horizontal="right" vertical="center"/>
    </xf>
    <xf numFmtId="3" fontId="24" fillId="0" borderId="9" xfId="2" applyNumberFormat="1" applyFont="1" applyFill="1" applyBorder="1" applyAlignment="1">
      <alignment horizontal="right" vertical="center"/>
    </xf>
    <xf numFmtId="9" fontId="4" fillId="0" borderId="18" xfId="0" applyNumberFormat="1" applyFont="1" applyFill="1" applyBorder="1" applyAlignment="1">
      <alignment horizontal="right" vertical="center"/>
    </xf>
    <xf numFmtId="9" fontId="4" fillId="15" borderId="9" xfId="0" applyNumberFormat="1" applyFont="1" applyFill="1" applyBorder="1" applyAlignment="1">
      <alignment horizontal="right" vertical="center"/>
    </xf>
    <xf numFmtId="3" fontId="24" fillId="15" borderId="9" xfId="2" applyNumberFormat="1" applyFont="1" applyFill="1" applyBorder="1" applyAlignment="1">
      <alignment horizontal="right" vertical="center"/>
    </xf>
    <xf numFmtId="9" fontId="4" fillId="15" borderId="18" xfId="0" applyNumberFormat="1" applyFont="1" applyFill="1" applyBorder="1" applyAlignment="1">
      <alignment horizontal="right" vertical="center"/>
    </xf>
    <xf numFmtId="9" fontId="28" fillId="14" borderId="9" xfId="2" applyNumberFormat="1" applyFont="1" applyFill="1" applyBorder="1" applyAlignment="1">
      <alignment horizontal="right" vertical="center"/>
    </xf>
    <xf numFmtId="3" fontId="28" fillId="14" borderId="9" xfId="2" applyNumberFormat="1" applyFont="1" applyFill="1" applyBorder="1" applyAlignment="1">
      <alignment horizontal="right" vertical="center"/>
    </xf>
    <xf numFmtId="9" fontId="28" fillId="14" borderId="15" xfId="2" applyNumberFormat="1" applyFont="1" applyFill="1" applyBorder="1" applyAlignment="1">
      <alignment horizontal="right" vertical="center"/>
    </xf>
    <xf numFmtId="9" fontId="28" fillId="14" borderId="18" xfId="2" applyNumberFormat="1" applyFont="1" applyFill="1" applyBorder="1" applyAlignment="1">
      <alignment horizontal="right" vertical="center"/>
    </xf>
    <xf numFmtId="9" fontId="28" fillId="14" borderId="25" xfId="2" applyNumberFormat="1" applyFont="1" applyFill="1" applyBorder="1" applyAlignment="1">
      <alignment horizontal="right" vertical="center"/>
    </xf>
    <xf numFmtId="3" fontId="28" fillId="14" borderId="25" xfId="2" applyNumberFormat="1" applyFont="1" applyFill="1" applyBorder="1" applyAlignment="1">
      <alignment horizontal="right" vertical="center"/>
    </xf>
    <xf numFmtId="0" fontId="61" fillId="14" borderId="25" xfId="2" applyFont="1" applyFill="1" applyBorder="1" applyAlignment="1">
      <alignment horizontal="right"/>
    </xf>
    <xf numFmtId="0" fontId="61" fillId="14" borderId="26" xfId="2" applyFont="1" applyFill="1" applyBorder="1" applyAlignment="1">
      <alignment horizontal="right"/>
    </xf>
    <xf numFmtId="2" fontId="38" fillId="0" borderId="9" xfId="0" applyNumberFormat="1" applyFont="1" applyFill="1" applyBorder="1" applyAlignment="1">
      <alignment horizontal="center" vertical="center" readingOrder="1"/>
    </xf>
    <xf numFmtId="2" fontId="38" fillId="6" borderId="9" xfId="0" applyNumberFormat="1" applyFont="1" applyFill="1" applyBorder="1" applyAlignment="1">
      <alignment horizontal="center" vertical="center" readingOrder="1"/>
    </xf>
    <xf numFmtId="2" fontId="38" fillId="0" borderId="9" xfId="0" applyNumberFormat="1" applyFont="1" applyFill="1" applyBorder="1" applyAlignment="1">
      <alignment horizontal="center" vertical="center"/>
    </xf>
    <xf numFmtId="3" fontId="38" fillId="6" borderId="9" xfId="0" applyNumberFormat="1" applyFont="1" applyFill="1" applyBorder="1" applyAlignment="1">
      <alignment horizontal="right" vertical="center" readingOrder="2"/>
    </xf>
    <xf numFmtId="3" fontId="62" fillId="3" borderId="9" xfId="0" applyNumberFormat="1" applyFont="1" applyFill="1" applyBorder="1" applyAlignment="1">
      <alignment horizontal="right" vertical="center" readingOrder="2"/>
    </xf>
    <xf numFmtId="0" fontId="6" fillId="0" borderId="40" xfId="0" applyNumberFormat="1" applyFont="1" applyFill="1" applyBorder="1" applyAlignment="1">
      <alignment horizontal="right" vertical="center" readingOrder="2"/>
    </xf>
    <xf numFmtId="0" fontId="38" fillId="6" borderId="9" xfId="0" applyFont="1" applyFill="1" applyBorder="1" applyAlignment="1">
      <alignment horizontal="center" vertical="center" readingOrder="2"/>
    </xf>
    <xf numFmtId="1" fontId="38" fillId="6" borderId="9" xfId="0" applyNumberFormat="1" applyFont="1" applyFill="1" applyBorder="1" applyAlignment="1">
      <alignment horizontal="right" vertical="center" readingOrder="2"/>
    </xf>
    <xf numFmtId="0" fontId="38" fillId="0" borderId="9" xfId="0" applyFont="1" applyFill="1" applyBorder="1" applyAlignment="1">
      <alignment horizontal="center" vertical="center" readingOrder="2"/>
    </xf>
    <xf numFmtId="1" fontId="38" fillId="0" borderId="9" xfId="0" applyNumberFormat="1" applyFont="1" applyFill="1" applyBorder="1" applyAlignment="1">
      <alignment horizontal="right" vertical="center" readingOrder="2"/>
    </xf>
    <xf numFmtId="0" fontId="38" fillId="0" borderId="9" xfId="0" applyFont="1" applyFill="1" applyBorder="1" applyAlignment="1">
      <alignment horizontal="center" vertical="center" wrapText="1" readingOrder="2"/>
    </xf>
    <xf numFmtId="0" fontId="38" fillId="0" borderId="9" xfId="0" applyFont="1" applyFill="1" applyBorder="1" applyAlignment="1">
      <alignment horizontal="right" vertical="center" readingOrder="2"/>
    </xf>
    <xf numFmtId="0" fontId="38" fillId="6" borderId="9" xfId="0" applyFont="1" applyFill="1" applyBorder="1" applyAlignment="1">
      <alignment horizontal="center" vertical="center" wrapText="1" readingOrder="2"/>
    </xf>
    <xf numFmtId="2" fontId="38" fillId="6" borderId="9" xfId="0" applyNumberFormat="1" applyFont="1" applyFill="1" applyBorder="1" applyAlignment="1">
      <alignment horizontal="center" vertical="center" readingOrder="2"/>
    </xf>
    <xf numFmtId="2" fontId="38" fillId="0" borderId="9" xfId="0" applyNumberFormat="1" applyFont="1" applyFill="1" applyBorder="1" applyAlignment="1">
      <alignment horizontal="center" vertical="center" readingOrder="2"/>
    </xf>
    <xf numFmtId="2" fontId="38" fillId="6" borderId="9" xfId="0" applyNumberFormat="1" applyFont="1" applyFill="1" applyBorder="1" applyAlignment="1">
      <alignment horizontal="center" vertical="center"/>
    </xf>
    <xf numFmtId="0" fontId="57" fillId="15" borderId="9" xfId="2" applyFont="1" applyFill="1" applyBorder="1" applyAlignment="1">
      <alignment horizontal="center"/>
    </xf>
    <xf numFmtId="0" fontId="4" fillId="0" borderId="9" xfId="0" applyFont="1" applyFill="1" applyBorder="1" applyAlignment="1">
      <alignment horizontal="center" vertical="center" readingOrder="2"/>
    </xf>
    <xf numFmtId="0" fontId="4" fillId="9" borderId="20" xfId="0" applyFont="1" applyFill="1" applyBorder="1" applyAlignment="1">
      <alignment horizontal="center" vertical="center" readingOrder="2"/>
    </xf>
    <xf numFmtId="0" fontId="4" fillId="0" borderId="19" xfId="0" applyFont="1" applyFill="1" applyBorder="1" applyAlignment="1">
      <alignment horizontal="center" vertical="center" readingOrder="2"/>
    </xf>
    <xf numFmtId="0" fontId="4" fillId="0" borderId="9" xfId="0" applyFont="1" applyFill="1" applyBorder="1" applyAlignment="1">
      <alignment horizontal="right" vertical="center" readingOrder="2"/>
    </xf>
    <xf numFmtId="0" fontId="4" fillId="9" borderId="9" xfId="0" applyFont="1" applyFill="1" applyBorder="1" applyAlignment="1">
      <alignment horizontal="right" vertical="center" readingOrder="2"/>
    </xf>
    <xf numFmtId="0" fontId="23" fillId="0" borderId="12" xfId="0" applyFont="1" applyFill="1" applyBorder="1" applyAlignment="1">
      <alignment horizontal="right" vertical="center"/>
    </xf>
    <xf numFmtId="3" fontId="4" fillId="9" borderId="9" xfId="0" applyNumberFormat="1" applyFont="1" applyFill="1" applyBorder="1" applyAlignment="1">
      <alignment horizontal="right" vertical="center" readingOrder="2"/>
    </xf>
    <xf numFmtId="3" fontId="4" fillId="0" borderId="9" xfId="0" applyNumberFormat="1" applyFont="1" applyFill="1" applyBorder="1" applyAlignment="1">
      <alignment horizontal="right" vertical="center" readingOrder="2"/>
    </xf>
    <xf numFmtId="0" fontId="39" fillId="4" borderId="9" xfId="0" applyFont="1" applyFill="1" applyBorder="1" applyAlignment="1">
      <alignment horizontal="right" vertical="center" readingOrder="2"/>
    </xf>
    <xf numFmtId="0" fontId="38" fillId="6" borderId="9" xfId="0" applyFont="1" applyFill="1" applyBorder="1" applyAlignment="1">
      <alignment horizontal="right" vertical="center" readingOrder="2"/>
    </xf>
    <xf numFmtId="0" fontId="38" fillId="0" borderId="9" xfId="0" applyFont="1" applyFill="1" applyBorder="1" applyAlignment="1">
      <alignment horizontal="right" vertical="center" wrapText="1" readingOrder="2"/>
    </xf>
    <xf numFmtId="2" fontId="63" fillId="4" borderId="9" xfId="0" applyNumberFormat="1" applyFont="1" applyFill="1" applyBorder="1" applyAlignment="1">
      <alignment horizontal="center" vertical="center" wrapText="1" readingOrder="1"/>
    </xf>
    <xf numFmtId="0" fontId="38" fillId="0" borderId="9" xfId="0" applyNumberFormat="1" applyFont="1" applyFill="1" applyBorder="1" applyAlignment="1">
      <alignment horizontal="right" vertical="center" readingOrder="2"/>
    </xf>
    <xf numFmtId="0" fontId="38" fillId="6" borderId="9" xfId="0" applyNumberFormat="1" applyFont="1" applyFill="1" applyBorder="1" applyAlignment="1">
      <alignment horizontal="right" vertical="center" readingOrder="2"/>
    </xf>
    <xf numFmtId="0" fontId="38" fillId="2" borderId="9" xfId="0" applyFont="1" applyFill="1" applyBorder="1" applyAlignment="1">
      <alignment horizontal="right" vertical="center" readingOrder="2"/>
    </xf>
    <xf numFmtId="3" fontId="38" fillId="2" borderId="9" xfId="0" applyNumberFormat="1" applyFont="1" applyFill="1" applyBorder="1" applyAlignment="1">
      <alignment horizontal="right" vertical="center" readingOrder="2"/>
    </xf>
    <xf numFmtId="1" fontId="38" fillId="2" borderId="9" xfId="0" applyNumberFormat="1" applyFont="1" applyFill="1" applyBorder="1" applyAlignment="1">
      <alignment horizontal="right" vertical="center" readingOrder="2"/>
    </xf>
    <xf numFmtId="2" fontId="38" fillId="2" borderId="9" xfId="0" applyNumberFormat="1" applyFont="1" applyFill="1" applyBorder="1" applyAlignment="1">
      <alignment horizontal="center" vertical="center" readingOrder="1"/>
    </xf>
    <xf numFmtId="2" fontId="38" fillId="2" borderId="9" xfId="0" applyNumberFormat="1" applyFont="1" applyFill="1" applyBorder="1" applyAlignment="1">
      <alignment horizontal="center" vertical="center" readingOrder="2"/>
    </xf>
    <xf numFmtId="2" fontId="40" fillId="0" borderId="9" xfId="0" applyNumberFormat="1" applyFont="1" applyFill="1" applyBorder="1" applyAlignment="1">
      <alignment horizontal="center" vertical="center" readingOrder="1"/>
    </xf>
    <xf numFmtId="0" fontId="62" fillId="3" borderId="9" xfId="0" applyFont="1" applyFill="1" applyBorder="1" applyAlignment="1">
      <alignment horizontal="right" vertical="center" readingOrder="2"/>
    </xf>
    <xf numFmtId="3" fontId="62" fillId="3" borderId="9" xfId="0" applyNumberFormat="1" applyFont="1" applyFill="1" applyBorder="1" applyAlignment="1">
      <alignment horizontal="right" vertical="center"/>
    </xf>
    <xf numFmtId="2" fontId="62" fillId="3" borderId="9" xfId="0" applyNumberFormat="1" applyFont="1" applyFill="1" applyBorder="1" applyAlignment="1">
      <alignment horizontal="center" vertical="center" readingOrder="1"/>
    </xf>
    <xf numFmtId="2" fontId="62" fillId="3" borderId="9" xfId="0" applyNumberFormat="1" applyFont="1" applyFill="1" applyBorder="1" applyAlignment="1">
      <alignment horizontal="center" vertical="center" wrapText="1" readingOrder="1"/>
    </xf>
    <xf numFmtId="0" fontId="13" fillId="6" borderId="12" xfId="0" applyNumberFormat="1" applyFont="1" applyFill="1" applyBorder="1" applyAlignment="1">
      <alignment horizontal="right" vertical="center" readingOrder="2"/>
    </xf>
    <xf numFmtId="0" fontId="13" fillId="0" borderId="12" xfId="0" applyNumberFormat="1" applyFont="1" applyFill="1" applyBorder="1" applyAlignment="1">
      <alignment horizontal="right" vertical="center" readingOrder="2"/>
    </xf>
    <xf numFmtId="0" fontId="13" fillId="2" borderId="9" xfId="0" applyNumberFormat="1" applyFont="1" applyFill="1" applyBorder="1" applyAlignment="1">
      <alignment horizontal="right" vertical="center" readingOrder="2"/>
    </xf>
    <xf numFmtId="0" fontId="65" fillId="6" borderId="9" xfId="0" applyFont="1" applyFill="1" applyBorder="1" applyAlignment="1">
      <alignment horizontal="right" vertical="center" readingOrder="2"/>
    </xf>
    <xf numFmtId="0" fontId="65" fillId="6" borderId="9" xfId="0" applyFont="1" applyFill="1" applyBorder="1" applyAlignment="1">
      <alignment horizontal="right" vertical="center" wrapText="1" readingOrder="2"/>
    </xf>
    <xf numFmtId="0" fontId="65" fillId="0" borderId="9" xfId="0" applyFont="1" applyFill="1" applyBorder="1" applyAlignment="1">
      <alignment horizontal="right" vertical="center" readingOrder="2"/>
    </xf>
    <xf numFmtId="0" fontId="65" fillId="0" borderId="9" xfId="0" applyFont="1" applyFill="1" applyBorder="1" applyAlignment="1">
      <alignment horizontal="right" vertical="center" wrapText="1" readingOrder="2"/>
    </xf>
    <xf numFmtId="0" fontId="65" fillId="0" borderId="9" xfId="0" applyNumberFormat="1" applyFont="1" applyFill="1" applyBorder="1" applyAlignment="1">
      <alignment horizontal="right" vertical="center" readingOrder="2"/>
    </xf>
    <xf numFmtId="0" fontId="65" fillId="6" borderId="9" xfId="0" applyNumberFormat="1" applyFont="1" applyFill="1" applyBorder="1" applyAlignment="1">
      <alignment horizontal="right" vertical="center" readingOrder="2"/>
    </xf>
    <xf numFmtId="0" fontId="65" fillId="2" borderId="9" xfId="0" applyFont="1" applyFill="1" applyBorder="1" applyAlignment="1">
      <alignment horizontal="right" vertical="center" readingOrder="2"/>
    </xf>
    <xf numFmtId="0" fontId="65" fillId="2" borderId="9" xfId="0" applyFont="1" applyFill="1" applyBorder="1" applyAlignment="1">
      <alignment horizontal="right" vertical="center" wrapText="1" readingOrder="2"/>
    </xf>
    <xf numFmtId="0" fontId="66" fillId="0" borderId="9" xfId="0" applyFont="1" applyFill="1" applyBorder="1" applyAlignment="1">
      <alignment horizontal="right" vertical="center" readingOrder="2"/>
    </xf>
    <xf numFmtId="0" fontId="65" fillId="0" borderId="9" xfId="0" applyFont="1" applyFill="1" applyBorder="1" applyAlignment="1">
      <alignment horizontal="right" vertical="center"/>
    </xf>
    <xf numFmtId="0" fontId="67" fillId="4" borderId="9" xfId="0" applyFont="1" applyFill="1" applyBorder="1" applyAlignment="1">
      <alignment horizontal="right" vertical="center" wrapText="1" readingOrder="2"/>
    </xf>
    <xf numFmtId="2" fontId="67" fillId="4" borderId="9" xfId="0" applyNumberFormat="1" applyFont="1" applyFill="1" applyBorder="1" applyAlignment="1">
      <alignment horizontal="center" vertical="center" wrapText="1" readingOrder="2"/>
    </xf>
    <xf numFmtId="3" fontId="67" fillId="4" borderId="9" xfId="0" applyNumberFormat="1" applyFont="1" applyFill="1" applyBorder="1" applyAlignment="1">
      <alignment horizontal="center" vertical="center" wrapText="1" readingOrder="2"/>
    </xf>
    <xf numFmtId="0" fontId="67" fillId="4" borderId="9" xfId="0" applyFont="1" applyFill="1" applyBorder="1" applyAlignment="1">
      <alignment horizontal="right" vertical="center" textRotation="90" readingOrder="2"/>
    </xf>
    <xf numFmtId="0" fontId="67" fillId="4" borderId="9" xfId="0" applyFont="1" applyFill="1" applyBorder="1" applyAlignment="1">
      <alignment horizontal="right" vertical="center" readingOrder="2"/>
    </xf>
    <xf numFmtId="0" fontId="15" fillId="4" borderId="9" xfId="0" applyFont="1" applyFill="1" applyBorder="1" applyAlignment="1">
      <alignment horizontal="right" vertical="center" wrapText="1" readingOrder="2"/>
    </xf>
    <xf numFmtId="3" fontId="15" fillId="4" borderId="9" xfId="0" applyNumberFormat="1" applyFont="1" applyFill="1" applyBorder="1" applyAlignment="1">
      <alignment horizontal="center" vertical="center" wrapText="1" readingOrder="2"/>
    </xf>
    <xf numFmtId="3" fontId="68" fillId="4" borderId="9" xfId="0" applyNumberFormat="1" applyFont="1" applyFill="1" applyBorder="1" applyAlignment="1">
      <alignment horizontal="center" vertical="center" wrapText="1" readingOrder="2"/>
    </xf>
    <xf numFmtId="3" fontId="39" fillId="4" borderId="9" xfId="0" applyNumberFormat="1" applyFont="1" applyFill="1" applyBorder="1" applyAlignment="1">
      <alignment horizontal="center" vertical="center" wrapText="1" readingOrder="2"/>
    </xf>
    <xf numFmtId="3" fontId="39" fillId="4" borderId="9" xfId="0" applyNumberFormat="1" applyFont="1" applyFill="1" applyBorder="1" applyAlignment="1">
      <alignment horizontal="center" wrapText="1" readingOrder="2"/>
    </xf>
    <xf numFmtId="3" fontId="38" fillId="6" borderId="9" xfId="0" applyNumberFormat="1" applyFont="1" applyFill="1" applyBorder="1" applyAlignment="1">
      <alignment horizontal="center" vertical="center" readingOrder="2"/>
    </xf>
    <xf numFmtId="3" fontId="38" fillId="0" borderId="9" xfId="0" applyNumberFormat="1" applyFont="1" applyFill="1" applyBorder="1" applyAlignment="1">
      <alignment horizontal="center" vertical="center" readingOrder="2"/>
    </xf>
    <xf numFmtId="3" fontId="39" fillId="4" borderId="9" xfId="0" applyNumberFormat="1" applyFont="1" applyFill="1" applyBorder="1" applyAlignment="1">
      <alignment horizontal="center" vertical="center" readingOrder="2"/>
    </xf>
    <xf numFmtId="3" fontId="38" fillId="2" borderId="9" xfId="0" applyNumberFormat="1" applyFont="1" applyFill="1" applyBorder="1" applyAlignment="1">
      <alignment horizontal="center" vertical="center" readingOrder="2"/>
    </xf>
    <xf numFmtId="3" fontId="40" fillId="0" borderId="9" xfId="0" applyNumberFormat="1" applyFont="1" applyFill="1" applyBorder="1" applyAlignment="1">
      <alignment horizontal="center" vertical="center" readingOrder="2"/>
    </xf>
    <xf numFmtId="3" fontId="38" fillId="0" borderId="9" xfId="0" applyNumberFormat="1" applyFont="1" applyFill="1" applyBorder="1" applyAlignment="1">
      <alignment horizontal="center" vertical="center" readingOrder="1"/>
    </xf>
    <xf numFmtId="3" fontId="62" fillId="3" borderId="9" xfId="0" applyNumberFormat="1" applyFont="1" applyFill="1" applyBorder="1" applyAlignment="1">
      <alignment horizontal="center" vertical="center" readingOrder="2"/>
    </xf>
    <xf numFmtId="3" fontId="62" fillId="3" borderId="9" xfId="0" applyNumberFormat="1" applyFont="1" applyFill="1" applyBorder="1" applyAlignment="1">
      <alignment horizontal="center" vertical="center" wrapText="1" readingOrder="2"/>
    </xf>
    <xf numFmtId="3" fontId="38" fillId="2" borderId="9" xfId="0" applyNumberFormat="1" applyFont="1" applyFill="1" applyBorder="1" applyAlignment="1">
      <alignment horizontal="center" vertical="center" wrapText="1"/>
    </xf>
    <xf numFmtId="3" fontId="38" fillId="6" borderId="9" xfId="0" applyNumberFormat="1" applyFont="1" applyFill="1" applyBorder="1" applyAlignment="1">
      <alignment horizontal="center" vertical="center"/>
    </xf>
    <xf numFmtId="0" fontId="64" fillId="3" borderId="9" xfId="0" applyNumberFormat="1" applyFont="1" applyFill="1" applyBorder="1" applyAlignment="1">
      <alignment horizontal="right" vertical="center" wrapText="1" readingOrder="2"/>
    </xf>
    <xf numFmtId="0" fontId="39" fillId="3" borderId="9" xfId="0" applyFont="1" applyFill="1" applyBorder="1" applyAlignment="1">
      <alignment horizontal="right" vertical="center" wrapText="1" readingOrder="2"/>
    </xf>
    <xf numFmtId="0" fontId="15" fillId="4" borderId="12" xfId="0" applyFont="1" applyFill="1" applyBorder="1" applyAlignment="1">
      <alignment horizontal="right" vertical="center" readingOrder="2"/>
    </xf>
    <xf numFmtId="0" fontId="15" fillId="4" borderId="9" xfId="0" applyFont="1" applyFill="1" applyBorder="1" applyAlignment="1">
      <alignment horizontal="right" vertical="center" readingOrder="2"/>
    </xf>
    <xf numFmtId="0" fontId="33" fillId="0" borderId="22" xfId="0" applyFont="1" applyBorder="1" applyAlignment="1">
      <alignment horizontal="right" wrapText="1" readingOrder="2"/>
    </xf>
    <xf numFmtId="0" fontId="33" fillId="0" borderId="23" xfId="0" applyFont="1" applyBorder="1" applyAlignment="1">
      <alignment horizontal="right" wrapText="1" readingOrder="2"/>
    </xf>
    <xf numFmtId="0" fontId="33" fillId="0" borderId="24" xfId="0" applyFont="1" applyBorder="1" applyAlignment="1">
      <alignment horizontal="right" wrapText="1" readingOrder="2"/>
    </xf>
    <xf numFmtId="0" fontId="30" fillId="12" borderId="28" xfId="0" applyFont="1" applyFill="1" applyBorder="1" applyAlignment="1">
      <alignment horizontal="center" vertical="center"/>
    </xf>
    <xf numFmtId="0" fontId="30" fillId="12" borderId="5" xfId="0" applyFont="1" applyFill="1" applyBorder="1" applyAlignment="1">
      <alignment horizontal="center" vertical="center"/>
    </xf>
    <xf numFmtId="0" fontId="30" fillId="12" borderId="35" xfId="0" applyFont="1" applyFill="1" applyBorder="1" applyAlignment="1">
      <alignment horizontal="center" vertical="center"/>
    </xf>
    <xf numFmtId="0" fontId="30" fillId="12" borderId="6" xfId="0" applyFont="1" applyFill="1" applyBorder="1" applyAlignment="1">
      <alignment horizontal="center" vertical="center"/>
    </xf>
    <xf numFmtId="2" fontId="19" fillId="10" borderId="31" xfId="0" applyNumberFormat="1" applyFont="1" applyFill="1" applyBorder="1" applyAlignment="1">
      <alignment horizontal="center" vertical="center"/>
    </xf>
    <xf numFmtId="2" fontId="19" fillId="10" borderId="32" xfId="0" applyNumberFormat="1" applyFont="1" applyFill="1" applyBorder="1" applyAlignment="1">
      <alignment horizontal="center" vertical="center"/>
    </xf>
    <xf numFmtId="2" fontId="19" fillId="10" borderId="33" xfId="0" applyNumberFormat="1" applyFont="1" applyFill="1" applyBorder="1" applyAlignment="1">
      <alignment horizontal="center" vertical="center"/>
    </xf>
    <xf numFmtId="2" fontId="19" fillId="10" borderId="8" xfId="0" applyNumberFormat="1" applyFont="1" applyFill="1" applyBorder="1" applyAlignment="1">
      <alignment horizontal="center" vertical="center"/>
    </xf>
    <xf numFmtId="2" fontId="19" fillId="10" borderId="29" xfId="0" applyNumberFormat="1" applyFont="1" applyFill="1" applyBorder="1" applyAlignment="1">
      <alignment horizontal="center" vertical="center"/>
    </xf>
    <xf numFmtId="2" fontId="19" fillId="10" borderId="15" xfId="0" applyNumberFormat="1" applyFont="1" applyFill="1" applyBorder="1" applyAlignment="1">
      <alignment horizontal="center" vertical="center"/>
    </xf>
    <xf numFmtId="2" fontId="21" fillId="10" borderId="13" xfId="0" applyNumberFormat="1" applyFont="1" applyFill="1" applyBorder="1" applyAlignment="1">
      <alignment horizontal="center" vertical="center"/>
    </xf>
    <xf numFmtId="2" fontId="21" fillId="10" borderId="30" xfId="0" applyNumberFormat="1" applyFont="1" applyFill="1" applyBorder="1" applyAlignment="1">
      <alignment horizontal="center" vertical="center"/>
    </xf>
    <xf numFmtId="2" fontId="21" fillId="10" borderId="16" xfId="0" applyNumberFormat="1" applyFont="1" applyFill="1" applyBorder="1" applyAlignment="1">
      <alignment horizontal="center" vertical="center"/>
    </xf>
    <xf numFmtId="2" fontId="21" fillId="10" borderId="8" xfId="0" applyNumberFormat="1" applyFont="1" applyFill="1" applyBorder="1" applyAlignment="1">
      <alignment horizontal="center" vertical="center"/>
    </xf>
    <xf numFmtId="2" fontId="21" fillId="10" borderId="29" xfId="0" applyNumberFormat="1" applyFont="1" applyFill="1" applyBorder="1" applyAlignment="1">
      <alignment horizontal="center" vertical="center"/>
    </xf>
    <xf numFmtId="2" fontId="21" fillId="10" borderId="15" xfId="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29" xfId="0" applyFont="1" applyFill="1" applyBorder="1" applyAlignment="1">
      <alignment horizontal="center" vertical="center"/>
    </xf>
    <xf numFmtId="0" fontId="19" fillId="10" borderId="8" xfId="0" applyFont="1" applyFill="1" applyBorder="1" applyAlignment="1">
      <alignment horizontal="center" vertical="center"/>
    </xf>
    <xf numFmtId="0" fontId="19" fillId="10" borderId="29" xfId="0" applyFont="1" applyFill="1" applyBorder="1" applyAlignment="1">
      <alignment horizontal="center" vertical="center"/>
    </xf>
    <xf numFmtId="0" fontId="19" fillId="10" borderId="15" xfId="0" applyFont="1" applyFill="1" applyBorder="1" applyAlignment="1">
      <alignment horizontal="center" vertical="center"/>
    </xf>
    <xf numFmtId="0" fontId="28" fillId="10" borderId="20" xfId="0" applyFont="1" applyFill="1" applyBorder="1" applyAlignment="1">
      <alignment horizontal="right" vertical="center" readingOrder="2"/>
    </xf>
    <xf numFmtId="0" fontId="28" fillId="10" borderId="12" xfId="0" applyFont="1" applyFill="1" applyBorder="1" applyAlignment="1">
      <alignment horizontal="right" vertical="center" readingOrder="2"/>
    </xf>
    <xf numFmtId="0" fontId="29" fillId="10" borderId="20" xfId="0" applyFont="1" applyFill="1" applyBorder="1" applyAlignment="1">
      <alignment horizontal="right" vertical="center"/>
    </xf>
    <xf numFmtId="0" fontId="29" fillId="10" borderId="12" xfId="0" applyFont="1" applyFill="1" applyBorder="1" applyAlignment="1">
      <alignment horizontal="right" vertical="center"/>
    </xf>
    <xf numFmtId="0" fontId="28" fillId="10" borderId="20" xfId="0" applyFont="1" applyFill="1" applyBorder="1" applyAlignment="1">
      <alignment horizontal="right" vertical="center"/>
    </xf>
    <xf numFmtId="0" fontId="28" fillId="10" borderId="12" xfId="0" applyFont="1" applyFill="1" applyBorder="1" applyAlignment="1">
      <alignment horizontal="right" vertical="center"/>
    </xf>
    <xf numFmtId="0" fontId="29" fillId="10" borderId="20" xfId="0" applyFont="1" applyFill="1" applyBorder="1" applyAlignment="1">
      <alignment horizontal="center" vertical="center"/>
    </xf>
    <xf numFmtId="0" fontId="29" fillId="10" borderId="12" xfId="0" applyFont="1" applyFill="1" applyBorder="1" applyAlignment="1">
      <alignment horizontal="center" vertical="center"/>
    </xf>
    <xf numFmtId="0" fontId="33" fillId="0" borderId="10" xfId="0" applyFont="1" applyBorder="1" applyAlignment="1">
      <alignment horizontal="right" readingOrder="2"/>
    </xf>
    <xf numFmtId="0" fontId="33" fillId="0" borderId="11" xfId="0" applyFont="1" applyBorder="1" applyAlignment="1">
      <alignment horizontal="right" readingOrder="2"/>
    </xf>
    <xf numFmtId="0" fontId="33" fillId="0" borderId="12" xfId="0" applyFont="1" applyBorder="1" applyAlignment="1">
      <alignment horizontal="right" readingOrder="2"/>
    </xf>
    <xf numFmtId="2" fontId="19" fillId="10" borderId="11" xfId="0" applyNumberFormat="1" applyFont="1" applyFill="1" applyBorder="1" applyAlignment="1">
      <alignment horizontal="center" vertical="center"/>
    </xf>
    <xf numFmtId="2" fontId="19" fillId="10" borderId="34" xfId="0" applyNumberFormat="1" applyFont="1" applyFill="1" applyBorder="1" applyAlignment="1">
      <alignment horizontal="center" vertical="center"/>
    </xf>
    <xf numFmtId="2" fontId="19" fillId="10" borderId="12" xfId="0" applyNumberFormat="1" applyFont="1" applyFill="1" applyBorder="1" applyAlignment="1">
      <alignment horizontal="center" vertical="center"/>
    </xf>
    <xf numFmtId="0" fontId="50" fillId="10" borderId="20" xfId="0" applyFont="1" applyFill="1" applyBorder="1" applyAlignment="1">
      <alignment horizontal="right" vertical="center" readingOrder="2"/>
    </xf>
    <xf numFmtId="0" fontId="50" fillId="10" borderId="12" xfId="0" applyFont="1" applyFill="1" applyBorder="1" applyAlignment="1">
      <alignment horizontal="right"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2" fillId="11" borderId="40" xfId="1" applyFont="1" applyFill="1" applyBorder="1" applyAlignment="1">
      <alignment horizontal="center" vertical="center"/>
    </xf>
    <xf numFmtId="0" fontId="32" fillId="11" borderId="41" xfId="1" applyFont="1" applyFill="1" applyBorder="1" applyAlignment="1">
      <alignment horizontal="center" vertical="center"/>
    </xf>
    <xf numFmtId="0" fontId="32" fillId="11" borderId="42" xfId="1" applyFont="1" applyFill="1" applyBorder="1" applyAlignment="1">
      <alignment horizontal="center" vertical="center"/>
    </xf>
    <xf numFmtId="0" fontId="51" fillId="8" borderId="20" xfId="2" applyFont="1" applyFill="1" applyBorder="1" applyAlignment="1">
      <alignment horizontal="center" vertical="center"/>
    </xf>
    <xf numFmtId="0" fontId="51"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19" fillId="8" borderId="4" xfId="2" applyFont="1" applyFill="1" applyBorder="1" applyAlignment="1">
      <alignment horizontal="center" vertical="center"/>
    </xf>
    <xf numFmtId="0" fontId="19" fillId="8" borderId="9" xfId="2" applyFont="1" applyFill="1" applyBorder="1" applyAlignment="1">
      <alignment horizontal="center" vertical="center"/>
    </xf>
    <xf numFmtId="0" fontId="21" fillId="8" borderId="27" xfId="2" applyFont="1" applyFill="1" applyBorder="1" applyAlignment="1">
      <alignment horizontal="center" vertical="center"/>
    </xf>
    <xf numFmtId="0" fontId="21" fillId="8" borderId="5" xfId="2" applyFont="1" applyFill="1" applyBorder="1" applyAlignment="1">
      <alignment horizontal="center" vertical="center"/>
    </xf>
    <xf numFmtId="0" fontId="21" fillId="8" borderId="37" xfId="2" applyFont="1" applyFill="1" applyBorder="1" applyAlignment="1">
      <alignment horizontal="center" vertical="center"/>
    </xf>
    <xf numFmtId="0" fontId="21" fillId="8" borderId="6" xfId="2" applyFont="1" applyFill="1" applyBorder="1" applyAlignment="1">
      <alignment horizontal="center" vertical="center"/>
    </xf>
    <xf numFmtId="0" fontId="21" fillId="8" borderId="9" xfId="2" applyFont="1" applyFill="1" applyBorder="1" applyAlignment="1">
      <alignment horizontal="center" vertical="center"/>
    </xf>
    <xf numFmtId="0" fontId="21" fillId="8" borderId="10" xfId="2" applyFont="1" applyFill="1" applyBorder="1" applyAlignment="1">
      <alignment horizontal="center" vertical="center"/>
    </xf>
    <xf numFmtId="0" fontId="21" fillId="8" borderId="11" xfId="2" applyFont="1" applyFill="1" applyBorder="1" applyAlignment="1">
      <alignment horizontal="center" vertical="center"/>
    </xf>
    <xf numFmtId="0" fontId="21" fillId="8" borderId="12" xfId="2" applyFont="1" applyFill="1" applyBorder="1" applyAlignment="1">
      <alignment horizontal="center" vertical="center"/>
    </xf>
    <xf numFmtId="0" fontId="21" fillId="8" borderId="38" xfId="2" applyFont="1" applyFill="1" applyBorder="1" applyAlignment="1">
      <alignment horizontal="center" vertical="center"/>
    </xf>
    <xf numFmtId="0" fontId="23" fillId="8" borderId="39" xfId="2" applyFont="1" applyFill="1" applyBorder="1" applyAlignment="1">
      <alignment horizontal="center" vertical="center"/>
    </xf>
    <xf numFmtId="0" fontId="23" fillId="8" borderId="24" xfId="2" applyFont="1" applyFill="1" applyBorder="1" applyAlignment="1">
      <alignment horizontal="center" vertical="center"/>
    </xf>
    <xf numFmtId="0" fontId="52" fillId="8" borderId="19" xfId="2" applyFont="1" applyFill="1" applyBorder="1" applyAlignment="1">
      <alignment horizontal="center" vertical="center"/>
    </xf>
    <xf numFmtId="0" fontId="52" fillId="8" borderId="33" xfId="2" applyFont="1" applyFill="1" applyBorder="1" applyAlignment="1">
      <alignment horizontal="center" vertical="center"/>
    </xf>
    <xf numFmtId="0" fontId="25" fillId="8" borderId="20" xfId="2" applyFont="1" applyFill="1" applyBorder="1" applyAlignment="1">
      <alignment horizontal="center" vertical="center"/>
    </xf>
    <xf numFmtId="0" fontId="25" fillId="8" borderId="12" xfId="2" applyFont="1" applyFill="1" applyBorder="1" applyAlignment="1">
      <alignment horizontal="center" vertical="center"/>
    </xf>
    <xf numFmtId="0" fontId="24" fillId="8" borderId="20" xfId="2" applyFont="1" applyFill="1" applyBorder="1" applyAlignment="1">
      <alignment horizontal="center" vertical="center"/>
    </xf>
    <xf numFmtId="0" fontId="24" fillId="8" borderId="12"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12" xfId="2" applyFont="1" applyFill="1" applyBorder="1" applyAlignment="1">
      <alignment horizontal="center" vertical="center"/>
    </xf>
    <xf numFmtId="0" fontId="53" fillId="13" borderId="40" xfId="0" applyFont="1" applyFill="1" applyBorder="1" applyAlignment="1">
      <alignment horizontal="center" vertical="center"/>
    </xf>
    <xf numFmtId="0" fontId="53" fillId="13" borderId="41" xfId="0" applyFont="1" applyFill="1" applyBorder="1" applyAlignment="1">
      <alignment horizontal="center" vertical="center"/>
    </xf>
    <xf numFmtId="0" fontId="53" fillId="13" borderId="42" xfId="0" applyFont="1" applyFill="1" applyBorder="1" applyAlignment="1">
      <alignment horizontal="center" vertical="center"/>
    </xf>
    <xf numFmtId="0" fontId="27" fillId="14" borderId="39" xfId="2" applyFont="1" applyFill="1" applyBorder="1" applyAlignment="1">
      <alignment horizontal="center"/>
    </xf>
    <xf numFmtId="0" fontId="27" fillId="14" borderId="24" xfId="2" applyFont="1" applyFill="1" applyBorder="1" applyAlignment="1">
      <alignment horizontal="center"/>
    </xf>
    <xf numFmtId="0" fontId="27" fillId="14" borderId="20" xfId="2" applyFont="1" applyFill="1" applyBorder="1" applyAlignment="1">
      <alignment horizontal="center" vertical="center"/>
    </xf>
    <xf numFmtId="0" fontId="27" fillId="14" borderId="12" xfId="2" applyFont="1" applyFill="1" applyBorder="1" applyAlignment="1">
      <alignment horizontal="center" vertical="center"/>
    </xf>
    <xf numFmtId="0" fontId="54" fillId="14" borderId="3" xfId="2" applyFont="1" applyFill="1" applyBorder="1" applyAlignment="1">
      <alignment horizontal="center" vertical="center"/>
    </xf>
    <xf numFmtId="0" fontId="54" fillId="14" borderId="17" xfId="2" applyFont="1" applyFill="1" applyBorder="1" applyAlignment="1">
      <alignment horizontal="center" vertical="center"/>
    </xf>
    <xf numFmtId="0" fontId="55" fillId="14" borderId="4" xfId="2" applyFont="1" applyFill="1" applyBorder="1" applyAlignment="1">
      <alignment horizontal="center" vertical="center"/>
    </xf>
    <xf numFmtId="0" fontId="55" fillId="14" borderId="9" xfId="2" applyFont="1" applyFill="1" applyBorder="1" applyAlignment="1">
      <alignment horizontal="center" vertical="center"/>
    </xf>
    <xf numFmtId="0" fontId="55" fillId="14" borderId="43" xfId="2" applyFont="1" applyFill="1" applyBorder="1" applyAlignment="1">
      <alignment horizontal="center" vertical="center"/>
    </xf>
    <xf numFmtId="0" fontId="0" fillId="0" borderId="0" xfId="0" applyAlignment="1">
      <alignment horizontal="center" vertical="center"/>
    </xf>
    <xf numFmtId="0" fontId="54" fillId="0" borderId="0" xfId="0" applyFont="1" applyAlignment="1">
      <alignment horizontal="right" readingOrder="2"/>
    </xf>
    <xf numFmtId="0" fontId="57" fillId="0" borderId="0" xfId="0" applyFont="1" applyBorder="1" applyAlignment="1">
      <alignment horizontal="right" vertical="center" wrapText="1" readingOrder="2"/>
    </xf>
    <xf numFmtId="0" fontId="60" fillId="0" borderId="0" xfId="0" applyFont="1" applyAlignment="1">
      <alignment horizontal="left" vertical="top" readingOrder="2"/>
    </xf>
    <xf numFmtId="0" fontId="57" fillId="0" borderId="0" xfId="0" applyFont="1" applyAlignment="1">
      <alignment horizontal="right" vertical="top" wrapText="1" readingOrder="2"/>
    </xf>
    <xf numFmtId="0" fontId="47" fillId="16" borderId="45" xfId="0" applyFont="1" applyFill="1" applyBorder="1" applyAlignment="1">
      <alignment horizontal="center" vertical="center" wrapText="1" readingOrder="2"/>
    </xf>
    <xf numFmtId="0" fontId="47" fillId="16" borderId="46" xfId="0" applyFont="1" applyFill="1" applyBorder="1" applyAlignment="1">
      <alignment horizontal="center" vertical="center" wrapText="1" readingOrder="2"/>
    </xf>
    <xf numFmtId="0" fontId="47" fillId="16" borderId="47" xfId="0" applyFont="1" applyFill="1" applyBorder="1" applyAlignment="1">
      <alignment horizontal="center" vertical="center" wrapText="1" readingOrder="2"/>
    </xf>
    <xf numFmtId="0" fontId="41" fillId="16" borderId="48" xfId="0" applyFont="1" applyFill="1" applyBorder="1" applyAlignment="1">
      <alignment horizontal="center" wrapText="1" readingOrder="2"/>
    </xf>
    <xf numFmtId="0" fontId="41" fillId="16" borderId="52" xfId="0" applyFont="1" applyFill="1" applyBorder="1" applyAlignment="1">
      <alignment horizontal="center" wrapText="1" readingOrder="2"/>
    </xf>
    <xf numFmtId="0" fontId="41" fillId="16" borderId="45" xfId="0" applyFont="1" applyFill="1" applyBorder="1" applyAlignment="1">
      <alignment horizontal="center" wrapText="1" readingOrder="2"/>
    </xf>
    <xf numFmtId="0" fontId="41"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41" fillId="16" borderId="45" xfId="0" applyFont="1" applyFill="1" applyBorder="1" applyAlignment="1">
      <alignment horizontal="center" vertical="center" wrapText="1" readingOrder="2"/>
    </xf>
    <xf numFmtId="0" fontId="41" fillId="16" borderId="46" xfId="0" applyFont="1" applyFill="1" applyBorder="1" applyAlignment="1">
      <alignment horizontal="center" vertical="center" wrapText="1" readingOrder="2"/>
    </xf>
    <xf numFmtId="0" fontId="41" fillId="16" borderId="47" xfId="0" applyFont="1" applyFill="1" applyBorder="1" applyAlignment="1">
      <alignment horizontal="center" vertical="center" wrapText="1" readingOrder="2"/>
    </xf>
    <xf numFmtId="0" fontId="41" fillId="16" borderId="44" xfId="0" applyFont="1" applyFill="1" applyBorder="1" applyAlignment="1">
      <alignment horizontal="center" vertical="center" wrapText="1" readingOrder="2"/>
    </xf>
    <xf numFmtId="0" fontId="41" fillId="16" borderId="46" xfId="0" applyFont="1" applyFill="1" applyBorder="1" applyAlignment="1">
      <alignment horizontal="center" wrapText="1" readingOrder="2"/>
    </xf>
    <xf numFmtId="0" fontId="41" fillId="16" borderId="44" xfId="0" applyFont="1" applyFill="1" applyBorder="1" applyAlignment="1">
      <alignment horizontal="center" wrapText="1" readingOrder="2"/>
    </xf>
    <xf numFmtId="0" fontId="41" fillId="16" borderId="49" xfId="0" applyFont="1" applyFill="1" applyBorder="1" applyAlignment="1">
      <alignment horizontal="center"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H136"/>
  <sheetViews>
    <sheetView rightToLeft="1" topLeftCell="C1" zoomScale="50" zoomScaleNormal="50" workbookViewId="0">
      <pane xSplit="2" ySplit="2" topLeftCell="J120" activePane="bottomRight" state="frozen"/>
      <selection activeCell="C1" sqref="C1"/>
      <selection pane="topRight" activeCell="E1" sqref="E1"/>
      <selection pane="bottomLeft" activeCell="C3" sqref="C3"/>
      <selection pane="bottomRight" activeCell="R125" sqref="R125"/>
    </sheetView>
  </sheetViews>
  <sheetFormatPr defaultRowHeight="37.5"/>
  <cols>
    <col min="1" max="1" width="6.140625" style="79" hidden="1" customWidth="1"/>
    <col min="2" max="2" width="0.85546875" style="80" hidden="1" customWidth="1"/>
    <col min="3" max="3" width="10.7109375" style="5" bestFit="1" customWidth="1"/>
    <col min="4" max="4" width="30" style="6" customWidth="1"/>
    <col min="5" max="5" width="35.42578125" style="81" customWidth="1"/>
    <col min="6" max="6" width="26.42578125" style="81" customWidth="1"/>
    <col min="7" max="7" width="10.7109375" style="81" customWidth="1"/>
    <col min="8" max="8" width="26.140625" style="6" customWidth="1"/>
    <col min="9" max="9" width="25.42578125" style="5" customWidth="1"/>
    <col min="10" max="10" width="25.5703125" style="5" bestFit="1" customWidth="1"/>
    <col min="11" max="11" width="15" style="5" customWidth="1"/>
    <col min="12" max="12" width="27.28515625" style="5" customWidth="1"/>
    <col min="13" max="13" width="28.7109375" style="5" customWidth="1"/>
    <col min="14" max="14" width="24.7109375" style="82" customWidth="1"/>
    <col min="15" max="15" width="19.28515625" style="82" customWidth="1"/>
    <col min="16" max="16" width="18.140625" style="82" customWidth="1"/>
    <col min="17" max="17" width="17.5703125" style="82" customWidth="1"/>
    <col min="18" max="18" width="20.7109375" style="7" customWidth="1"/>
    <col min="19" max="19" width="21.5703125" style="7" customWidth="1"/>
    <col min="20" max="20" width="19" style="7" customWidth="1"/>
    <col min="21" max="21" width="17.140625" style="7" customWidth="1"/>
    <col min="22" max="22" width="15.42578125" style="7" customWidth="1"/>
    <col min="23" max="23" width="15.5703125" style="5" customWidth="1"/>
    <col min="24" max="24" width="18.85546875" style="5" customWidth="1"/>
    <col min="25" max="29" width="11.42578125" style="83" customWidth="1"/>
    <col min="30" max="55" width="9" style="79"/>
    <col min="56" max="208" width="9" style="5"/>
    <col min="209" max="209" width="6.42578125" style="5" customWidth="1"/>
    <col min="210" max="211" width="0" style="5" hidden="1" customWidth="1"/>
    <col min="212" max="212" width="8.42578125" style="5" customWidth="1"/>
    <col min="213" max="213" width="6" style="5" customWidth="1"/>
    <col min="214" max="214" width="32.42578125" style="5" customWidth="1"/>
    <col min="215" max="215" width="37.28515625" style="5" customWidth="1"/>
    <col min="216" max="216" width="26.42578125" style="5" customWidth="1"/>
    <col min="217" max="217" width="10.7109375" style="5" customWidth="1"/>
    <col min="218" max="219" width="24.28515625" style="5" customWidth="1"/>
    <col min="220" max="220" width="21.5703125" style="5" customWidth="1"/>
    <col min="221" max="221" width="19.7109375" style="5" customWidth="1"/>
    <col min="222" max="222" width="11" style="5" customWidth="1"/>
    <col min="223" max="223" width="21.85546875" style="5" customWidth="1"/>
    <col min="224" max="224" width="21.5703125" style="5" customWidth="1"/>
    <col min="225" max="225" width="24.7109375" style="5" customWidth="1"/>
    <col min="226" max="226" width="21.42578125" style="5" customWidth="1"/>
    <col min="227" max="228" width="15.28515625" style="5" customWidth="1"/>
    <col min="229" max="229" width="20.140625" style="5" bestFit="1" customWidth="1"/>
    <col min="230" max="230" width="27.85546875" style="5" bestFit="1" customWidth="1"/>
    <col min="231" max="231" width="17.28515625" style="5" bestFit="1" customWidth="1"/>
    <col min="232" max="232" width="16.42578125" style="5" customWidth="1"/>
    <col min="233" max="233" width="15.42578125" style="5" customWidth="1"/>
    <col min="234" max="234" width="17.5703125" style="5" bestFit="1" customWidth="1"/>
    <col min="235" max="235" width="19.140625" style="5" customWidth="1"/>
    <col min="236" max="464" width="9" style="5"/>
    <col min="465" max="465" width="6.42578125" style="5" customWidth="1"/>
    <col min="466" max="467" width="0" style="5" hidden="1" customWidth="1"/>
    <col min="468" max="468" width="8.42578125" style="5" customWidth="1"/>
    <col min="469" max="469" width="6" style="5" customWidth="1"/>
    <col min="470" max="470" width="32.42578125" style="5" customWidth="1"/>
    <col min="471" max="471" width="37.28515625" style="5" customWidth="1"/>
    <col min="472" max="472" width="26.42578125" style="5" customWidth="1"/>
    <col min="473" max="473" width="10.7109375" style="5" customWidth="1"/>
    <col min="474" max="475" width="24.28515625" style="5" customWidth="1"/>
    <col min="476" max="476" width="21.5703125" style="5" customWidth="1"/>
    <col min="477" max="477" width="19.7109375" style="5" customWidth="1"/>
    <col min="478" max="478" width="11" style="5" customWidth="1"/>
    <col min="479" max="479" width="21.85546875" style="5" customWidth="1"/>
    <col min="480" max="480" width="21.5703125" style="5" customWidth="1"/>
    <col min="481" max="481" width="24.7109375" style="5" customWidth="1"/>
    <col min="482" max="482" width="21.42578125" style="5" customWidth="1"/>
    <col min="483" max="484" width="15.28515625" style="5" customWidth="1"/>
    <col min="485" max="485" width="20.140625" style="5" bestFit="1" customWidth="1"/>
    <col min="486" max="486" width="27.85546875" style="5" bestFit="1" customWidth="1"/>
    <col min="487" max="487" width="17.28515625" style="5" bestFit="1" customWidth="1"/>
    <col min="488" max="488" width="16.42578125" style="5" customWidth="1"/>
    <col min="489" max="489" width="15.42578125" style="5" customWidth="1"/>
    <col min="490" max="490" width="17.5703125" style="5" bestFit="1" customWidth="1"/>
    <col min="491" max="491" width="19.140625" style="5" customWidth="1"/>
    <col min="492" max="720" width="9" style="5"/>
    <col min="721" max="721" width="6.42578125" style="5" customWidth="1"/>
    <col min="722" max="723" width="0" style="5" hidden="1" customWidth="1"/>
    <col min="724" max="724" width="8.42578125" style="5" customWidth="1"/>
    <col min="725" max="725" width="6" style="5" customWidth="1"/>
    <col min="726" max="726" width="32.42578125" style="5" customWidth="1"/>
    <col min="727" max="727" width="37.28515625" style="5" customWidth="1"/>
    <col min="728" max="728" width="26.42578125" style="5" customWidth="1"/>
    <col min="729" max="729" width="10.7109375" style="5" customWidth="1"/>
    <col min="730" max="731" width="24.28515625" style="5" customWidth="1"/>
    <col min="732" max="732" width="21.5703125" style="5" customWidth="1"/>
    <col min="733" max="733" width="19.7109375" style="5" customWidth="1"/>
    <col min="734" max="734" width="11" style="5" customWidth="1"/>
    <col min="735" max="735" width="21.85546875" style="5" customWidth="1"/>
    <col min="736" max="736" width="21.5703125" style="5" customWidth="1"/>
    <col min="737" max="737" width="24.7109375" style="5" customWidth="1"/>
    <col min="738" max="738" width="21.42578125" style="5" customWidth="1"/>
    <col min="739" max="740" width="15.28515625" style="5" customWidth="1"/>
    <col min="741" max="741" width="20.140625" style="5" bestFit="1" customWidth="1"/>
    <col min="742" max="742" width="27.85546875" style="5" bestFit="1" customWidth="1"/>
    <col min="743" max="743" width="17.28515625" style="5" bestFit="1" customWidth="1"/>
    <col min="744" max="744" width="16.42578125" style="5" customWidth="1"/>
    <col min="745" max="745" width="15.42578125" style="5" customWidth="1"/>
    <col min="746" max="746" width="17.5703125" style="5" bestFit="1" customWidth="1"/>
    <col min="747" max="747" width="19.140625" style="5" customWidth="1"/>
    <col min="748" max="976" width="9" style="5"/>
    <col min="977" max="977" width="6.42578125" style="5" customWidth="1"/>
    <col min="978" max="979" width="0" style="5" hidden="1" customWidth="1"/>
    <col min="980" max="980" width="8.42578125" style="5" customWidth="1"/>
    <col min="981" max="981" width="6" style="5" customWidth="1"/>
    <col min="982" max="982" width="32.42578125" style="5" customWidth="1"/>
    <col min="983" max="983" width="37.28515625" style="5" customWidth="1"/>
    <col min="984" max="984" width="26.42578125" style="5" customWidth="1"/>
    <col min="985" max="985" width="10.7109375" style="5" customWidth="1"/>
    <col min="986" max="987" width="24.28515625" style="5" customWidth="1"/>
    <col min="988" max="988" width="21.5703125" style="5" customWidth="1"/>
    <col min="989" max="989" width="19.7109375" style="5" customWidth="1"/>
    <col min="990" max="990" width="11" style="5" customWidth="1"/>
    <col min="991" max="991" width="21.85546875" style="5" customWidth="1"/>
    <col min="992" max="992" width="21.5703125" style="5" customWidth="1"/>
    <col min="993" max="993" width="24.7109375" style="5" customWidth="1"/>
    <col min="994" max="994" width="21.42578125" style="5" customWidth="1"/>
    <col min="995" max="996" width="15.28515625" style="5" customWidth="1"/>
    <col min="997" max="997" width="20.140625" style="5" bestFit="1" customWidth="1"/>
    <col min="998" max="998" width="27.85546875" style="5" bestFit="1" customWidth="1"/>
    <col min="999" max="999" width="17.28515625" style="5" bestFit="1" customWidth="1"/>
    <col min="1000" max="1000" width="16.42578125" style="5" customWidth="1"/>
    <col min="1001" max="1001" width="15.42578125" style="5" customWidth="1"/>
    <col min="1002" max="1002" width="17.5703125" style="5" bestFit="1" customWidth="1"/>
    <col min="1003" max="1003" width="19.140625" style="5" customWidth="1"/>
    <col min="1004" max="1232" width="9" style="5"/>
    <col min="1233" max="1233" width="6.42578125" style="5" customWidth="1"/>
    <col min="1234" max="1235" width="0" style="5" hidden="1" customWidth="1"/>
    <col min="1236" max="1236" width="8.42578125" style="5" customWidth="1"/>
    <col min="1237" max="1237" width="6" style="5" customWidth="1"/>
    <col min="1238" max="1238" width="32.42578125" style="5" customWidth="1"/>
    <col min="1239" max="1239" width="37.28515625" style="5" customWidth="1"/>
    <col min="1240" max="1240" width="26.42578125" style="5" customWidth="1"/>
    <col min="1241" max="1241" width="10.7109375" style="5" customWidth="1"/>
    <col min="1242" max="1243" width="24.28515625" style="5" customWidth="1"/>
    <col min="1244" max="1244" width="21.5703125" style="5" customWidth="1"/>
    <col min="1245" max="1245" width="19.7109375" style="5" customWidth="1"/>
    <col min="1246" max="1246" width="11" style="5" customWidth="1"/>
    <col min="1247" max="1247" width="21.85546875" style="5" customWidth="1"/>
    <col min="1248" max="1248" width="21.5703125" style="5" customWidth="1"/>
    <col min="1249" max="1249" width="24.7109375" style="5" customWidth="1"/>
    <col min="1250" max="1250" width="21.42578125" style="5" customWidth="1"/>
    <col min="1251" max="1252" width="15.28515625" style="5" customWidth="1"/>
    <col min="1253" max="1253" width="20.140625" style="5" bestFit="1" customWidth="1"/>
    <col min="1254" max="1254" width="27.85546875" style="5" bestFit="1" customWidth="1"/>
    <col min="1255" max="1255" width="17.28515625" style="5" bestFit="1" customWidth="1"/>
    <col min="1256" max="1256" width="16.42578125" style="5" customWidth="1"/>
    <col min="1257" max="1257" width="15.42578125" style="5" customWidth="1"/>
    <col min="1258" max="1258" width="17.5703125" style="5" bestFit="1" customWidth="1"/>
    <col min="1259" max="1259" width="19.140625" style="5" customWidth="1"/>
    <col min="1260" max="1488" width="9" style="5"/>
    <col min="1489" max="1489" width="6.42578125" style="5" customWidth="1"/>
    <col min="1490" max="1491" width="0" style="5" hidden="1" customWidth="1"/>
    <col min="1492" max="1492" width="8.42578125" style="5" customWidth="1"/>
    <col min="1493" max="1493" width="6" style="5" customWidth="1"/>
    <col min="1494" max="1494" width="32.42578125" style="5" customWidth="1"/>
    <col min="1495" max="1495" width="37.28515625" style="5" customWidth="1"/>
    <col min="1496" max="1496" width="26.42578125" style="5" customWidth="1"/>
    <col min="1497" max="1497" width="10.7109375" style="5" customWidth="1"/>
    <col min="1498" max="1499" width="24.28515625" style="5" customWidth="1"/>
    <col min="1500" max="1500" width="21.5703125" style="5" customWidth="1"/>
    <col min="1501" max="1501" width="19.7109375" style="5" customWidth="1"/>
    <col min="1502" max="1502" width="11" style="5" customWidth="1"/>
    <col min="1503" max="1503" width="21.85546875" style="5" customWidth="1"/>
    <col min="1504" max="1504" width="21.5703125" style="5" customWidth="1"/>
    <col min="1505" max="1505" width="24.7109375" style="5" customWidth="1"/>
    <col min="1506" max="1506" width="21.42578125" style="5" customWidth="1"/>
    <col min="1507" max="1508" width="15.28515625" style="5" customWidth="1"/>
    <col min="1509" max="1509" width="20.140625" style="5" bestFit="1" customWidth="1"/>
    <col min="1510" max="1510" width="27.85546875" style="5" bestFit="1" customWidth="1"/>
    <col min="1511" max="1511" width="17.28515625" style="5" bestFit="1" customWidth="1"/>
    <col min="1512" max="1512" width="16.42578125" style="5" customWidth="1"/>
    <col min="1513" max="1513" width="15.42578125" style="5" customWidth="1"/>
    <col min="1514" max="1514" width="17.5703125" style="5" bestFit="1" customWidth="1"/>
    <col min="1515" max="1515" width="19.140625" style="5" customWidth="1"/>
    <col min="1516" max="1744" width="9" style="5"/>
    <col min="1745" max="1745" width="6.42578125" style="5" customWidth="1"/>
    <col min="1746" max="1747" width="0" style="5" hidden="1" customWidth="1"/>
    <col min="1748" max="1748" width="8.42578125" style="5" customWidth="1"/>
    <col min="1749" max="1749" width="6" style="5" customWidth="1"/>
    <col min="1750" max="1750" width="32.42578125" style="5" customWidth="1"/>
    <col min="1751" max="1751" width="37.28515625" style="5" customWidth="1"/>
    <col min="1752" max="1752" width="26.42578125" style="5" customWidth="1"/>
    <col min="1753" max="1753" width="10.7109375" style="5" customWidth="1"/>
    <col min="1754" max="1755" width="24.28515625" style="5" customWidth="1"/>
    <col min="1756" max="1756" width="21.5703125" style="5" customWidth="1"/>
    <col min="1757" max="1757" width="19.7109375" style="5" customWidth="1"/>
    <col min="1758" max="1758" width="11" style="5" customWidth="1"/>
    <col min="1759" max="1759" width="21.85546875" style="5" customWidth="1"/>
    <col min="1760" max="1760" width="21.5703125" style="5" customWidth="1"/>
    <col min="1761" max="1761" width="24.7109375" style="5" customWidth="1"/>
    <col min="1762" max="1762" width="21.42578125" style="5" customWidth="1"/>
    <col min="1763" max="1764" width="15.28515625" style="5" customWidth="1"/>
    <col min="1765" max="1765" width="20.140625" style="5" bestFit="1" customWidth="1"/>
    <col min="1766" max="1766" width="27.85546875" style="5" bestFit="1" customWidth="1"/>
    <col min="1767" max="1767" width="17.28515625" style="5" bestFit="1" customWidth="1"/>
    <col min="1768" max="1768" width="16.42578125" style="5" customWidth="1"/>
    <col min="1769" max="1769" width="15.42578125" style="5" customWidth="1"/>
    <col min="1770" max="1770" width="17.5703125" style="5" bestFit="1" customWidth="1"/>
    <col min="1771" max="1771" width="19.140625" style="5" customWidth="1"/>
    <col min="1772" max="2000" width="9" style="5"/>
    <col min="2001" max="2001" width="6.42578125" style="5" customWidth="1"/>
    <col min="2002" max="2003" width="0" style="5" hidden="1" customWidth="1"/>
    <col min="2004" max="2004" width="8.42578125" style="5" customWidth="1"/>
    <col min="2005" max="2005" width="6" style="5" customWidth="1"/>
    <col min="2006" max="2006" width="32.42578125" style="5" customWidth="1"/>
    <col min="2007" max="2007" width="37.28515625" style="5" customWidth="1"/>
    <col min="2008" max="2008" width="26.42578125" style="5" customWidth="1"/>
    <col min="2009" max="2009" width="10.7109375" style="5" customWidth="1"/>
    <col min="2010" max="2011" width="24.28515625" style="5" customWidth="1"/>
    <col min="2012" max="2012" width="21.5703125" style="5" customWidth="1"/>
    <col min="2013" max="2013" width="19.7109375" style="5" customWidth="1"/>
    <col min="2014" max="2014" width="11" style="5" customWidth="1"/>
    <col min="2015" max="2015" width="21.85546875" style="5" customWidth="1"/>
    <col min="2016" max="2016" width="21.5703125" style="5" customWidth="1"/>
    <col min="2017" max="2017" width="24.7109375" style="5" customWidth="1"/>
    <col min="2018" max="2018" width="21.42578125" style="5" customWidth="1"/>
    <col min="2019" max="2020" width="15.28515625" style="5" customWidth="1"/>
    <col min="2021" max="2021" width="20.140625" style="5" bestFit="1" customWidth="1"/>
    <col min="2022" max="2022" width="27.85546875" style="5" bestFit="1" customWidth="1"/>
    <col min="2023" max="2023" width="17.28515625" style="5" bestFit="1" customWidth="1"/>
    <col min="2024" max="2024" width="16.42578125" style="5" customWidth="1"/>
    <col min="2025" max="2025" width="15.42578125" style="5" customWidth="1"/>
    <col min="2026" max="2026" width="17.5703125" style="5" bestFit="1" customWidth="1"/>
    <col min="2027" max="2027" width="19.140625" style="5" customWidth="1"/>
    <col min="2028" max="2256" width="9" style="5"/>
    <col min="2257" max="2257" width="6.42578125" style="5" customWidth="1"/>
    <col min="2258" max="2259" width="0" style="5" hidden="1" customWidth="1"/>
    <col min="2260" max="2260" width="8.42578125" style="5" customWidth="1"/>
    <col min="2261" max="2261" width="6" style="5" customWidth="1"/>
    <col min="2262" max="2262" width="32.42578125" style="5" customWidth="1"/>
    <col min="2263" max="2263" width="37.28515625" style="5" customWidth="1"/>
    <col min="2264" max="2264" width="26.42578125" style="5" customWidth="1"/>
    <col min="2265" max="2265" width="10.7109375" style="5" customWidth="1"/>
    <col min="2266" max="2267" width="24.28515625" style="5" customWidth="1"/>
    <col min="2268" max="2268" width="21.5703125" style="5" customWidth="1"/>
    <col min="2269" max="2269" width="19.7109375" style="5" customWidth="1"/>
    <col min="2270" max="2270" width="11" style="5" customWidth="1"/>
    <col min="2271" max="2271" width="21.85546875" style="5" customWidth="1"/>
    <col min="2272" max="2272" width="21.5703125" style="5" customWidth="1"/>
    <col min="2273" max="2273" width="24.7109375" style="5" customWidth="1"/>
    <col min="2274" max="2274" width="21.42578125" style="5" customWidth="1"/>
    <col min="2275" max="2276" width="15.28515625" style="5" customWidth="1"/>
    <col min="2277" max="2277" width="20.140625" style="5" bestFit="1" customWidth="1"/>
    <col min="2278" max="2278" width="27.85546875" style="5" bestFit="1" customWidth="1"/>
    <col min="2279" max="2279" width="17.28515625" style="5" bestFit="1" customWidth="1"/>
    <col min="2280" max="2280" width="16.42578125" style="5" customWidth="1"/>
    <col min="2281" max="2281" width="15.42578125" style="5" customWidth="1"/>
    <col min="2282" max="2282" width="17.5703125" style="5" bestFit="1" customWidth="1"/>
    <col min="2283" max="2283" width="19.140625" style="5" customWidth="1"/>
    <col min="2284" max="2512" width="9" style="5"/>
    <col min="2513" max="2513" width="6.42578125" style="5" customWidth="1"/>
    <col min="2514" max="2515" width="0" style="5" hidden="1" customWidth="1"/>
    <col min="2516" max="2516" width="8.42578125" style="5" customWidth="1"/>
    <col min="2517" max="2517" width="6" style="5" customWidth="1"/>
    <col min="2518" max="2518" width="32.42578125" style="5" customWidth="1"/>
    <col min="2519" max="2519" width="37.28515625" style="5" customWidth="1"/>
    <col min="2520" max="2520" width="26.42578125" style="5" customWidth="1"/>
    <col min="2521" max="2521" width="10.7109375" style="5" customWidth="1"/>
    <col min="2522" max="2523" width="24.28515625" style="5" customWidth="1"/>
    <col min="2524" max="2524" width="21.5703125" style="5" customWidth="1"/>
    <col min="2525" max="2525" width="19.7109375" style="5" customWidth="1"/>
    <col min="2526" max="2526" width="11" style="5" customWidth="1"/>
    <col min="2527" max="2527" width="21.85546875" style="5" customWidth="1"/>
    <col min="2528" max="2528" width="21.5703125" style="5" customWidth="1"/>
    <col min="2529" max="2529" width="24.7109375" style="5" customWidth="1"/>
    <col min="2530" max="2530" width="21.42578125" style="5" customWidth="1"/>
    <col min="2531" max="2532" width="15.28515625" style="5" customWidth="1"/>
    <col min="2533" max="2533" width="20.140625" style="5" bestFit="1" customWidth="1"/>
    <col min="2534" max="2534" width="27.85546875" style="5" bestFit="1" customWidth="1"/>
    <col min="2535" max="2535" width="17.28515625" style="5" bestFit="1" customWidth="1"/>
    <col min="2536" max="2536" width="16.42578125" style="5" customWidth="1"/>
    <col min="2537" max="2537" width="15.42578125" style="5" customWidth="1"/>
    <col min="2538" max="2538" width="17.5703125" style="5" bestFit="1" customWidth="1"/>
    <col min="2539" max="2539" width="19.140625" style="5" customWidth="1"/>
    <col min="2540" max="2768" width="9" style="5"/>
    <col min="2769" max="2769" width="6.42578125" style="5" customWidth="1"/>
    <col min="2770" max="2771" width="0" style="5" hidden="1" customWidth="1"/>
    <col min="2772" max="2772" width="8.42578125" style="5" customWidth="1"/>
    <col min="2773" max="2773" width="6" style="5" customWidth="1"/>
    <col min="2774" max="2774" width="32.42578125" style="5" customWidth="1"/>
    <col min="2775" max="2775" width="37.28515625" style="5" customWidth="1"/>
    <col min="2776" max="2776" width="26.42578125" style="5" customWidth="1"/>
    <col min="2777" max="2777" width="10.7109375" style="5" customWidth="1"/>
    <col min="2778" max="2779" width="24.28515625" style="5" customWidth="1"/>
    <col min="2780" max="2780" width="21.5703125" style="5" customWidth="1"/>
    <col min="2781" max="2781" width="19.7109375" style="5" customWidth="1"/>
    <col min="2782" max="2782" width="11" style="5" customWidth="1"/>
    <col min="2783" max="2783" width="21.85546875" style="5" customWidth="1"/>
    <col min="2784" max="2784" width="21.5703125" style="5" customWidth="1"/>
    <col min="2785" max="2785" width="24.7109375" style="5" customWidth="1"/>
    <col min="2786" max="2786" width="21.42578125" style="5" customWidth="1"/>
    <col min="2787" max="2788" width="15.28515625" style="5" customWidth="1"/>
    <col min="2789" max="2789" width="20.140625" style="5" bestFit="1" customWidth="1"/>
    <col min="2790" max="2790" width="27.85546875" style="5" bestFit="1" customWidth="1"/>
    <col min="2791" max="2791" width="17.28515625" style="5" bestFit="1" customWidth="1"/>
    <col min="2792" max="2792" width="16.42578125" style="5" customWidth="1"/>
    <col min="2793" max="2793" width="15.42578125" style="5" customWidth="1"/>
    <col min="2794" max="2794" width="17.5703125" style="5" bestFit="1" customWidth="1"/>
    <col min="2795" max="2795" width="19.140625" style="5" customWidth="1"/>
    <col min="2796" max="3024" width="9" style="5"/>
    <col min="3025" max="3025" width="6.42578125" style="5" customWidth="1"/>
    <col min="3026" max="3027" width="0" style="5" hidden="1" customWidth="1"/>
    <col min="3028" max="3028" width="8.42578125" style="5" customWidth="1"/>
    <col min="3029" max="3029" width="6" style="5" customWidth="1"/>
    <col min="3030" max="3030" width="32.42578125" style="5" customWidth="1"/>
    <col min="3031" max="3031" width="37.28515625" style="5" customWidth="1"/>
    <col min="3032" max="3032" width="26.42578125" style="5" customWidth="1"/>
    <col min="3033" max="3033" width="10.7109375" style="5" customWidth="1"/>
    <col min="3034" max="3035" width="24.28515625" style="5" customWidth="1"/>
    <col min="3036" max="3036" width="21.5703125" style="5" customWidth="1"/>
    <col min="3037" max="3037" width="19.7109375" style="5" customWidth="1"/>
    <col min="3038" max="3038" width="11" style="5" customWidth="1"/>
    <col min="3039" max="3039" width="21.85546875" style="5" customWidth="1"/>
    <col min="3040" max="3040" width="21.5703125" style="5" customWidth="1"/>
    <col min="3041" max="3041" width="24.7109375" style="5" customWidth="1"/>
    <col min="3042" max="3042" width="21.42578125" style="5" customWidth="1"/>
    <col min="3043" max="3044" width="15.28515625" style="5" customWidth="1"/>
    <col min="3045" max="3045" width="20.140625" style="5" bestFit="1" customWidth="1"/>
    <col min="3046" max="3046" width="27.85546875" style="5" bestFit="1" customWidth="1"/>
    <col min="3047" max="3047" width="17.28515625" style="5" bestFit="1" customWidth="1"/>
    <col min="3048" max="3048" width="16.42578125" style="5" customWidth="1"/>
    <col min="3049" max="3049" width="15.42578125" style="5" customWidth="1"/>
    <col min="3050" max="3050" width="17.5703125" style="5" bestFit="1" customWidth="1"/>
    <col min="3051" max="3051" width="19.140625" style="5" customWidth="1"/>
    <col min="3052" max="3280" width="9" style="5"/>
    <col min="3281" max="3281" width="6.42578125" style="5" customWidth="1"/>
    <col min="3282" max="3283" width="0" style="5" hidden="1" customWidth="1"/>
    <col min="3284" max="3284" width="8.42578125" style="5" customWidth="1"/>
    <col min="3285" max="3285" width="6" style="5" customWidth="1"/>
    <col min="3286" max="3286" width="32.42578125" style="5" customWidth="1"/>
    <col min="3287" max="3287" width="37.28515625" style="5" customWidth="1"/>
    <col min="3288" max="3288" width="26.42578125" style="5" customWidth="1"/>
    <col min="3289" max="3289" width="10.7109375" style="5" customWidth="1"/>
    <col min="3290" max="3291" width="24.28515625" style="5" customWidth="1"/>
    <col min="3292" max="3292" width="21.5703125" style="5" customWidth="1"/>
    <col min="3293" max="3293" width="19.7109375" style="5" customWidth="1"/>
    <col min="3294" max="3294" width="11" style="5" customWidth="1"/>
    <col min="3295" max="3295" width="21.85546875" style="5" customWidth="1"/>
    <col min="3296" max="3296" width="21.5703125" style="5" customWidth="1"/>
    <col min="3297" max="3297" width="24.7109375" style="5" customWidth="1"/>
    <col min="3298" max="3298" width="21.42578125" style="5" customWidth="1"/>
    <col min="3299" max="3300" width="15.28515625" style="5" customWidth="1"/>
    <col min="3301" max="3301" width="20.140625" style="5" bestFit="1" customWidth="1"/>
    <col min="3302" max="3302" width="27.85546875" style="5" bestFit="1" customWidth="1"/>
    <col min="3303" max="3303" width="17.28515625" style="5" bestFit="1" customWidth="1"/>
    <col min="3304" max="3304" width="16.42578125" style="5" customWidth="1"/>
    <col min="3305" max="3305" width="15.42578125" style="5" customWidth="1"/>
    <col min="3306" max="3306" width="17.5703125" style="5" bestFit="1" customWidth="1"/>
    <col min="3307" max="3307" width="19.140625" style="5" customWidth="1"/>
    <col min="3308" max="3536" width="9" style="5"/>
    <col min="3537" max="3537" width="6.42578125" style="5" customWidth="1"/>
    <col min="3538" max="3539" width="0" style="5" hidden="1" customWidth="1"/>
    <col min="3540" max="3540" width="8.42578125" style="5" customWidth="1"/>
    <col min="3541" max="3541" width="6" style="5" customWidth="1"/>
    <col min="3542" max="3542" width="32.42578125" style="5" customWidth="1"/>
    <col min="3543" max="3543" width="37.28515625" style="5" customWidth="1"/>
    <col min="3544" max="3544" width="26.42578125" style="5" customWidth="1"/>
    <col min="3545" max="3545" width="10.7109375" style="5" customWidth="1"/>
    <col min="3546" max="3547" width="24.28515625" style="5" customWidth="1"/>
    <col min="3548" max="3548" width="21.5703125" style="5" customWidth="1"/>
    <col min="3549" max="3549" width="19.7109375" style="5" customWidth="1"/>
    <col min="3550" max="3550" width="11" style="5" customWidth="1"/>
    <col min="3551" max="3551" width="21.85546875" style="5" customWidth="1"/>
    <col min="3552" max="3552" width="21.5703125" style="5" customWidth="1"/>
    <col min="3553" max="3553" width="24.7109375" style="5" customWidth="1"/>
    <col min="3554" max="3554" width="21.42578125" style="5" customWidth="1"/>
    <col min="3555" max="3556" width="15.28515625" style="5" customWidth="1"/>
    <col min="3557" max="3557" width="20.140625" style="5" bestFit="1" customWidth="1"/>
    <col min="3558" max="3558" width="27.85546875" style="5" bestFit="1" customWidth="1"/>
    <col min="3559" max="3559" width="17.28515625" style="5" bestFit="1" customWidth="1"/>
    <col min="3560" max="3560" width="16.42578125" style="5" customWidth="1"/>
    <col min="3561" max="3561" width="15.42578125" style="5" customWidth="1"/>
    <col min="3562" max="3562" width="17.5703125" style="5" bestFit="1" customWidth="1"/>
    <col min="3563" max="3563" width="19.140625" style="5" customWidth="1"/>
    <col min="3564" max="3792" width="9" style="5"/>
    <col min="3793" max="3793" width="6.42578125" style="5" customWidth="1"/>
    <col min="3794" max="3795" width="0" style="5" hidden="1" customWidth="1"/>
    <col min="3796" max="3796" width="8.42578125" style="5" customWidth="1"/>
    <col min="3797" max="3797" width="6" style="5" customWidth="1"/>
    <col min="3798" max="3798" width="32.42578125" style="5" customWidth="1"/>
    <col min="3799" max="3799" width="37.28515625" style="5" customWidth="1"/>
    <col min="3800" max="3800" width="26.42578125" style="5" customWidth="1"/>
    <col min="3801" max="3801" width="10.7109375" style="5" customWidth="1"/>
    <col min="3802" max="3803" width="24.28515625" style="5" customWidth="1"/>
    <col min="3804" max="3804" width="21.5703125" style="5" customWidth="1"/>
    <col min="3805" max="3805" width="19.7109375" style="5" customWidth="1"/>
    <col min="3806" max="3806" width="11" style="5" customWidth="1"/>
    <col min="3807" max="3807" width="21.85546875" style="5" customWidth="1"/>
    <col min="3808" max="3808" width="21.5703125" style="5" customWidth="1"/>
    <col min="3809" max="3809" width="24.7109375" style="5" customWidth="1"/>
    <col min="3810" max="3810" width="21.42578125" style="5" customWidth="1"/>
    <col min="3811" max="3812" width="15.28515625" style="5" customWidth="1"/>
    <col min="3813" max="3813" width="20.140625" style="5" bestFit="1" customWidth="1"/>
    <col min="3814" max="3814" width="27.85546875" style="5" bestFit="1" customWidth="1"/>
    <col min="3815" max="3815" width="17.28515625" style="5" bestFit="1" customWidth="1"/>
    <col min="3816" max="3816" width="16.42578125" style="5" customWidth="1"/>
    <col min="3817" max="3817" width="15.42578125" style="5" customWidth="1"/>
    <col min="3818" max="3818" width="17.5703125" style="5" bestFit="1" customWidth="1"/>
    <col min="3819" max="3819" width="19.140625" style="5" customWidth="1"/>
    <col min="3820" max="4048" width="9" style="5"/>
    <col min="4049" max="4049" width="6.42578125" style="5" customWidth="1"/>
    <col min="4050" max="4051" width="0" style="5" hidden="1" customWidth="1"/>
    <col min="4052" max="4052" width="8.42578125" style="5" customWidth="1"/>
    <col min="4053" max="4053" width="6" style="5" customWidth="1"/>
    <col min="4054" max="4054" width="32.42578125" style="5" customWidth="1"/>
    <col min="4055" max="4055" width="37.28515625" style="5" customWidth="1"/>
    <col min="4056" max="4056" width="26.42578125" style="5" customWidth="1"/>
    <col min="4057" max="4057" width="10.7109375" style="5" customWidth="1"/>
    <col min="4058" max="4059" width="24.28515625" style="5" customWidth="1"/>
    <col min="4060" max="4060" width="21.5703125" style="5" customWidth="1"/>
    <col min="4061" max="4061" width="19.7109375" style="5" customWidth="1"/>
    <col min="4062" max="4062" width="11" style="5" customWidth="1"/>
    <col min="4063" max="4063" width="21.85546875" style="5" customWidth="1"/>
    <col min="4064" max="4064" width="21.5703125" style="5" customWidth="1"/>
    <col min="4065" max="4065" width="24.7109375" style="5" customWidth="1"/>
    <col min="4066" max="4066" width="21.42578125" style="5" customWidth="1"/>
    <col min="4067" max="4068" width="15.28515625" style="5" customWidth="1"/>
    <col min="4069" max="4069" width="20.140625" style="5" bestFit="1" customWidth="1"/>
    <col min="4070" max="4070" width="27.85546875" style="5" bestFit="1" customWidth="1"/>
    <col min="4071" max="4071" width="17.28515625" style="5" bestFit="1" customWidth="1"/>
    <col min="4072" max="4072" width="16.42578125" style="5" customWidth="1"/>
    <col min="4073" max="4073" width="15.42578125" style="5" customWidth="1"/>
    <col min="4074" max="4074" width="17.5703125" style="5" bestFit="1" customWidth="1"/>
    <col min="4075" max="4075" width="19.140625" style="5" customWidth="1"/>
    <col min="4076" max="4304" width="9" style="5"/>
    <col min="4305" max="4305" width="6.42578125" style="5" customWidth="1"/>
    <col min="4306" max="4307" width="0" style="5" hidden="1" customWidth="1"/>
    <col min="4308" max="4308" width="8.42578125" style="5" customWidth="1"/>
    <col min="4309" max="4309" width="6" style="5" customWidth="1"/>
    <col min="4310" max="4310" width="32.42578125" style="5" customWidth="1"/>
    <col min="4311" max="4311" width="37.28515625" style="5" customWidth="1"/>
    <col min="4312" max="4312" width="26.42578125" style="5" customWidth="1"/>
    <col min="4313" max="4313" width="10.7109375" style="5" customWidth="1"/>
    <col min="4314" max="4315" width="24.28515625" style="5" customWidth="1"/>
    <col min="4316" max="4316" width="21.5703125" style="5" customWidth="1"/>
    <col min="4317" max="4317" width="19.7109375" style="5" customWidth="1"/>
    <col min="4318" max="4318" width="11" style="5" customWidth="1"/>
    <col min="4319" max="4319" width="21.85546875" style="5" customWidth="1"/>
    <col min="4320" max="4320" width="21.5703125" style="5" customWidth="1"/>
    <col min="4321" max="4321" width="24.7109375" style="5" customWidth="1"/>
    <col min="4322" max="4322" width="21.42578125" style="5" customWidth="1"/>
    <col min="4323" max="4324" width="15.28515625" style="5" customWidth="1"/>
    <col min="4325" max="4325" width="20.140625" style="5" bestFit="1" customWidth="1"/>
    <col min="4326" max="4326" width="27.85546875" style="5" bestFit="1" customWidth="1"/>
    <col min="4327" max="4327" width="17.28515625" style="5" bestFit="1" customWidth="1"/>
    <col min="4328" max="4328" width="16.42578125" style="5" customWidth="1"/>
    <col min="4329" max="4329" width="15.42578125" style="5" customWidth="1"/>
    <col min="4330" max="4330" width="17.5703125" style="5" bestFit="1" customWidth="1"/>
    <col min="4331" max="4331" width="19.140625" style="5" customWidth="1"/>
    <col min="4332" max="4560" width="9" style="5"/>
    <col min="4561" max="4561" width="6.42578125" style="5" customWidth="1"/>
    <col min="4562" max="4563" width="0" style="5" hidden="1" customWidth="1"/>
    <col min="4564" max="4564" width="8.42578125" style="5" customWidth="1"/>
    <col min="4565" max="4565" width="6" style="5" customWidth="1"/>
    <col min="4566" max="4566" width="32.42578125" style="5" customWidth="1"/>
    <col min="4567" max="4567" width="37.28515625" style="5" customWidth="1"/>
    <col min="4568" max="4568" width="26.42578125" style="5" customWidth="1"/>
    <col min="4569" max="4569" width="10.7109375" style="5" customWidth="1"/>
    <col min="4570" max="4571" width="24.28515625" style="5" customWidth="1"/>
    <col min="4572" max="4572" width="21.5703125" style="5" customWidth="1"/>
    <col min="4573" max="4573" width="19.7109375" style="5" customWidth="1"/>
    <col min="4574" max="4574" width="11" style="5" customWidth="1"/>
    <col min="4575" max="4575" width="21.85546875" style="5" customWidth="1"/>
    <col min="4576" max="4576" width="21.5703125" style="5" customWidth="1"/>
    <col min="4577" max="4577" width="24.7109375" style="5" customWidth="1"/>
    <col min="4578" max="4578" width="21.42578125" style="5" customWidth="1"/>
    <col min="4579" max="4580" width="15.28515625" style="5" customWidth="1"/>
    <col min="4581" max="4581" width="20.140625" style="5" bestFit="1" customWidth="1"/>
    <col min="4582" max="4582" width="27.85546875" style="5" bestFit="1" customWidth="1"/>
    <col min="4583" max="4583" width="17.28515625" style="5" bestFit="1" customWidth="1"/>
    <col min="4584" max="4584" width="16.42578125" style="5" customWidth="1"/>
    <col min="4585" max="4585" width="15.42578125" style="5" customWidth="1"/>
    <col min="4586" max="4586" width="17.5703125" style="5" bestFit="1" customWidth="1"/>
    <col min="4587" max="4587" width="19.140625" style="5" customWidth="1"/>
    <col min="4588" max="4816" width="9" style="5"/>
    <col min="4817" max="4817" width="6.42578125" style="5" customWidth="1"/>
    <col min="4818" max="4819" width="0" style="5" hidden="1" customWidth="1"/>
    <col min="4820" max="4820" width="8.42578125" style="5" customWidth="1"/>
    <col min="4821" max="4821" width="6" style="5" customWidth="1"/>
    <col min="4822" max="4822" width="32.42578125" style="5" customWidth="1"/>
    <col min="4823" max="4823" width="37.28515625" style="5" customWidth="1"/>
    <col min="4824" max="4824" width="26.42578125" style="5" customWidth="1"/>
    <col min="4825" max="4825" width="10.7109375" style="5" customWidth="1"/>
    <col min="4826" max="4827" width="24.28515625" style="5" customWidth="1"/>
    <col min="4828" max="4828" width="21.5703125" style="5" customWidth="1"/>
    <col min="4829" max="4829" width="19.7109375" style="5" customWidth="1"/>
    <col min="4830" max="4830" width="11" style="5" customWidth="1"/>
    <col min="4831" max="4831" width="21.85546875" style="5" customWidth="1"/>
    <col min="4832" max="4832" width="21.5703125" style="5" customWidth="1"/>
    <col min="4833" max="4833" width="24.7109375" style="5" customWidth="1"/>
    <col min="4834" max="4834" width="21.42578125" style="5" customWidth="1"/>
    <col min="4835" max="4836" width="15.28515625" style="5" customWidth="1"/>
    <col min="4837" max="4837" width="20.140625" style="5" bestFit="1" customWidth="1"/>
    <col min="4838" max="4838" width="27.85546875" style="5" bestFit="1" customWidth="1"/>
    <col min="4839" max="4839" width="17.28515625" style="5" bestFit="1" customWidth="1"/>
    <col min="4840" max="4840" width="16.42578125" style="5" customWidth="1"/>
    <col min="4841" max="4841" width="15.42578125" style="5" customWidth="1"/>
    <col min="4842" max="4842" width="17.5703125" style="5" bestFit="1" customWidth="1"/>
    <col min="4843" max="4843" width="19.140625" style="5" customWidth="1"/>
    <col min="4844" max="5072" width="9" style="5"/>
    <col min="5073" max="5073" width="6.42578125" style="5" customWidth="1"/>
    <col min="5074" max="5075" width="0" style="5" hidden="1" customWidth="1"/>
    <col min="5076" max="5076" width="8.42578125" style="5" customWidth="1"/>
    <col min="5077" max="5077" width="6" style="5" customWidth="1"/>
    <col min="5078" max="5078" width="32.42578125" style="5" customWidth="1"/>
    <col min="5079" max="5079" width="37.28515625" style="5" customWidth="1"/>
    <col min="5080" max="5080" width="26.42578125" style="5" customWidth="1"/>
    <col min="5081" max="5081" width="10.7109375" style="5" customWidth="1"/>
    <col min="5082" max="5083" width="24.28515625" style="5" customWidth="1"/>
    <col min="5084" max="5084" width="21.5703125" style="5" customWidth="1"/>
    <col min="5085" max="5085" width="19.7109375" style="5" customWidth="1"/>
    <col min="5086" max="5086" width="11" style="5" customWidth="1"/>
    <col min="5087" max="5087" width="21.85546875" style="5" customWidth="1"/>
    <col min="5088" max="5088" width="21.5703125" style="5" customWidth="1"/>
    <col min="5089" max="5089" width="24.7109375" style="5" customWidth="1"/>
    <col min="5090" max="5090" width="21.42578125" style="5" customWidth="1"/>
    <col min="5091" max="5092" width="15.28515625" style="5" customWidth="1"/>
    <col min="5093" max="5093" width="20.140625" style="5" bestFit="1" customWidth="1"/>
    <col min="5094" max="5094" width="27.85546875" style="5" bestFit="1" customWidth="1"/>
    <col min="5095" max="5095" width="17.28515625" style="5" bestFit="1" customWidth="1"/>
    <col min="5096" max="5096" width="16.42578125" style="5" customWidth="1"/>
    <col min="5097" max="5097" width="15.42578125" style="5" customWidth="1"/>
    <col min="5098" max="5098" width="17.5703125" style="5" bestFit="1" customWidth="1"/>
    <col min="5099" max="5099" width="19.140625" style="5" customWidth="1"/>
    <col min="5100" max="5328" width="9" style="5"/>
    <col min="5329" max="5329" width="6.42578125" style="5" customWidth="1"/>
    <col min="5330" max="5331" width="0" style="5" hidden="1" customWidth="1"/>
    <col min="5332" max="5332" width="8.42578125" style="5" customWidth="1"/>
    <col min="5333" max="5333" width="6" style="5" customWidth="1"/>
    <col min="5334" max="5334" width="32.42578125" style="5" customWidth="1"/>
    <col min="5335" max="5335" width="37.28515625" style="5" customWidth="1"/>
    <col min="5336" max="5336" width="26.42578125" style="5" customWidth="1"/>
    <col min="5337" max="5337" width="10.7109375" style="5" customWidth="1"/>
    <col min="5338" max="5339" width="24.28515625" style="5" customWidth="1"/>
    <col min="5340" max="5340" width="21.5703125" style="5" customWidth="1"/>
    <col min="5341" max="5341" width="19.7109375" style="5" customWidth="1"/>
    <col min="5342" max="5342" width="11" style="5" customWidth="1"/>
    <col min="5343" max="5343" width="21.85546875" style="5" customWidth="1"/>
    <col min="5344" max="5344" width="21.5703125" style="5" customWidth="1"/>
    <col min="5345" max="5345" width="24.7109375" style="5" customWidth="1"/>
    <col min="5346" max="5346" width="21.42578125" style="5" customWidth="1"/>
    <col min="5347" max="5348" width="15.28515625" style="5" customWidth="1"/>
    <col min="5349" max="5349" width="20.140625" style="5" bestFit="1" customWidth="1"/>
    <col min="5350" max="5350" width="27.85546875" style="5" bestFit="1" customWidth="1"/>
    <col min="5351" max="5351" width="17.28515625" style="5" bestFit="1" customWidth="1"/>
    <col min="5352" max="5352" width="16.42578125" style="5" customWidth="1"/>
    <col min="5353" max="5353" width="15.42578125" style="5" customWidth="1"/>
    <col min="5354" max="5354" width="17.5703125" style="5" bestFit="1" customWidth="1"/>
    <col min="5355" max="5355" width="19.140625" style="5" customWidth="1"/>
    <col min="5356" max="5584" width="9" style="5"/>
    <col min="5585" max="5585" width="6.42578125" style="5" customWidth="1"/>
    <col min="5586" max="5587" width="0" style="5" hidden="1" customWidth="1"/>
    <col min="5588" max="5588" width="8.42578125" style="5" customWidth="1"/>
    <col min="5589" max="5589" width="6" style="5" customWidth="1"/>
    <col min="5590" max="5590" width="32.42578125" style="5" customWidth="1"/>
    <col min="5591" max="5591" width="37.28515625" style="5" customWidth="1"/>
    <col min="5592" max="5592" width="26.42578125" style="5" customWidth="1"/>
    <col min="5593" max="5593" width="10.7109375" style="5" customWidth="1"/>
    <col min="5594" max="5595" width="24.28515625" style="5" customWidth="1"/>
    <col min="5596" max="5596" width="21.5703125" style="5" customWidth="1"/>
    <col min="5597" max="5597" width="19.7109375" style="5" customWidth="1"/>
    <col min="5598" max="5598" width="11" style="5" customWidth="1"/>
    <col min="5599" max="5599" width="21.85546875" style="5" customWidth="1"/>
    <col min="5600" max="5600" width="21.5703125" style="5" customWidth="1"/>
    <col min="5601" max="5601" width="24.7109375" style="5" customWidth="1"/>
    <col min="5602" max="5602" width="21.42578125" style="5" customWidth="1"/>
    <col min="5603" max="5604" width="15.28515625" style="5" customWidth="1"/>
    <col min="5605" max="5605" width="20.140625" style="5" bestFit="1" customWidth="1"/>
    <col min="5606" max="5606" width="27.85546875" style="5" bestFit="1" customWidth="1"/>
    <col min="5607" max="5607" width="17.28515625" style="5" bestFit="1" customWidth="1"/>
    <col min="5608" max="5608" width="16.42578125" style="5" customWidth="1"/>
    <col min="5609" max="5609" width="15.42578125" style="5" customWidth="1"/>
    <col min="5610" max="5610" width="17.5703125" style="5" bestFit="1" customWidth="1"/>
    <col min="5611" max="5611" width="19.140625" style="5" customWidth="1"/>
    <col min="5612" max="5840" width="9" style="5"/>
    <col min="5841" max="5841" width="6.42578125" style="5" customWidth="1"/>
    <col min="5842" max="5843" width="0" style="5" hidden="1" customWidth="1"/>
    <col min="5844" max="5844" width="8.42578125" style="5" customWidth="1"/>
    <col min="5845" max="5845" width="6" style="5" customWidth="1"/>
    <col min="5846" max="5846" width="32.42578125" style="5" customWidth="1"/>
    <col min="5847" max="5847" width="37.28515625" style="5" customWidth="1"/>
    <col min="5848" max="5848" width="26.42578125" style="5" customWidth="1"/>
    <col min="5849" max="5849" width="10.7109375" style="5" customWidth="1"/>
    <col min="5850" max="5851" width="24.28515625" style="5" customWidth="1"/>
    <col min="5852" max="5852" width="21.5703125" style="5" customWidth="1"/>
    <col min="5853" max="5853" width="19.7109375" style="5" customWidth="1"/>
    <col min="5854" max="5854" width="11" style="5" customWidth="1"/>
    <col min="5855" max="5855" width="21.85546875" style="5" customWidth="1"/>
    <col min="5856" max="5856" width="21.5703125" style="5" customWidth="1"/>
    <col min="5857" max="5857" width="24.7109375" style="5" customWidth="1"/>
    <col min="5858" max="5858" width="21.42578125" style="5" customWidth="1"/>
    <col min="5859" max="5860" width="15.28515625" style="5" customWidth="1"/>
    <col min="5861" max="5861" width="20.140625" style="5" bestFit="1" customWidth="1"/>
    <col min="5862" max="5862" width="27.85546875" style="5" bestFit="1" customWidth="1"/>
    <col min="5863" max="5863" width="17.28515625" style="5" bestFit="1" customWidth="1"/>
    <col min="5864" max="5864" width="16.42578125" style="5" customWidth="1"/>
    <col min="5865" max="5865" width="15.42578125" style="5" customWidth="1"/>
    <col min="5866" max="5866" width="17.5703125" style="5" bestFit="1" customWidth="1"/>
    <col min="5867" max="5867" width="19.140625" style="5" customWidth="1"/>
    <col min="5868" max="6096" width="9" style="5"/>
    <col min="6097" max="6097" width="6.42578125" style="5" customWidth="1"/>
    <col min="6098" max="6099" width="0" style="5" hidden="1" customWidth="1"/>
    <col min="6100" max="6100" width="8.42578125" style="5" customWidth="1"/>
    <col min="6101" max="6101" width="6" style="5" customWidth="1"/>
    <col min="6102" max="6102" width="32.42578125" style="5" customWidth="1"/>
    <col min="6103" max="6103" width="37.28515625" style="5" customWidth="1"/>
    <col min="6104" max="6104" width="26.42578125" style="5" customWidth="1"/>
    <col min="6105" max="6105" width="10.7109375" style="5" customWidth="1"/>
    <col min="6106" max="6107" width="24.28515625" style="5" customWidth="1"/>
    <col min="6108" max="6108" width="21.5703125" style="5" customWidth="1"/>
    <col min="6109" max="6109" width="19.7109375" style="5" customWidth="1"/>
    <col min="6110" max="6110" width="11" style="5" customWidth="1"/>
    <col min="6111" max="6111" width="21.85546875" style="5" customWidth="1"/>
    <col min="6112" max="6112" width="21.5703125" style="5" customWidth="1"/>
    <col min="6113" max="6113" width="24.7109375" style="5" customWidth="1"/>
    <col min="6114" max="6114" width="21.42578125" style="5" customWidth="1"/>
    <col min="6115" max="6116" width="15.28515625" style="5" customWidth="1"/>
    <col min="6117" max="6117" width="20.140625" style="5" bestFit="1" customWidth="1"/>
    <col min="6118" max="6118" width="27.85546875" style="5" bestFit="1" customWidth="1"/>
    <col min="6119" max="6119" width="17.28515625" style="5" bestFit="1" customWidth="1"/>
    <col min="6120" max="6120" width="16.42578125" style="5" customWidth="1"/>
    <col min="6121" max="6121" width="15.42578125" style="5" customWidth="1"/>
    <col min="6122" max="6122" width="17.5703125" style="5" bestFit="1" customWidth="1"/>
    <col min="6123" max="6123" width="19.140625" style="5" customWidth="1"/>
    <col min="6124" max="6352" width="9" style="5"/>
    <col min="6353" max="6353" width="6.42578125" style="5" customWidth="1"/>
    <col min="6354" max="6355" width="0" style="5" hidden="1" customWidth="1"/>
    <col min="6356" max="6356" width="8.42578125" style="5" customWidth="1"/>
    <col min="6357" max="6357" width="6" style="5" customWidth="1"/>
    <col min="6358" max="6358" width="32.42578125" style="5" customWidth="1"/>
    <col min="6359" max="6359" width="37.28515625" style="5" customWidth="1"/>
    <col min="6360" max="6360" width="26.42578125" style="5" customWidth="1"/>
    <col min="6361" max="6361" width="10.7109375" style="5" customWidth="1"/>
    <col min="6362" max="6363" width="24.28515625" style="5" customWidth="1"/>
    <col min="6364" max="6364" width="21.5703125" style="5" customWidth="1"/>
    <col min="6365" max="6365" width="19.7109375" style="5" customWidth="1"/>
    <col min="6366" max="6366" width="11" style="5" customWidth="1"/>
    <col min="6367" max="6367" width="21.85546875" style="5" customWidth="1"/>
    <col min="6368" max="6368" width="21.5703125" style="5" customWidth="1"/>
    <col min="6369" max="6369" width="24.7109375" style="5" customWidth="1"/>
    <col min="6370" max="6370" width="21.42578125" style="5" customWidth="1"/>
    <col min="6371" max="6372" width="15.28515625" style="5" customWidth="1"/>
    <col min="6373" max="6373" width="20.140625" style="5" bestFit="1" customWidth="1"/>
    <col min="6374" max="6374" width="27.85546875" style="5" bestFit="1" customWidth="1"/>
    <col min="6375" max="6375" width="17.28515625" style="5" bestFit="1" customWidth="1"/>
    <col min="6376" max="6376" width="16.42578125" style="5" customWidth="1"/>
    <col min="6377" max="6377" width="15.42578125" style="5" customWidth="1"/>
    <col min="6378" max="6378" width="17.5703125" style="5" bestFit="1" customWidth="1"/>
    <col min="6379" max="6379" width="19.140625" style="5" customWidth="1"/>
    <col min="6380" max="6608" width="9" style="5"/>
    <col min="6609" max="6609" width="6.42578125" style="5" customWidth="1"/>
    <col min="6610" max="6611" width="0" style="5" hidden="1" customWidth="1"/>
    <col min="6612" max="6612" width="8.42578125" style="5" customWidth="1"/>
    <col min="6613" max="6613" width="6" style="5" customWidth="1"/>
    <col min="6614" max="6614" width="32.42578125" style="5" customWidth="1"/>
    <col min="6615" max="6615" width="37.28515625" style="5" customWidth="1"/>
    <col min="6616" max="6616" width="26.42578125" style="5" customWidth="1"/>
    <col min="6617" max="6617" width="10.7109375" style="5" customWidth="1"/>
    <col min="6618" max="6619" width="24.28515625" style="5" customWidth="1"/>
    <col min="6620" max="6620" width="21.5703125" style="5" customWidth="1"/>
    <col min="6621" max="6621" width="19.7109375" style="5" customWidth="1"/>
    <col min="6622" max="6622" width="11" style="5" customWidth="1"/>
    <col min="6623" max="6623" width="21.85546875" style="5" customWidth="1"/>
    <col min="6624" max="6624" width="21.5703125" style="5" customWidth="1"/>
    <col min="6625" max="6625" width="24.7109375" style="5" customWidth="1"/>
    <col min="6626" max="6626" width="21.42578125" style="5" customWidth="1"/>
    <col min="6627" max="6628" width="15.28515625" style="5" customWidth="1"/>
    <col min="6629" max="6629" width="20.140625" style="5" bestFit="1" customWidth="1"/>
    <col min="6630" max="6630" width="27.85546875" style="5" bestFit="1" customWidth="1"/>
    <col min="6631" max="6631" width="17.28515625" style="5" bestFit="1" customWidth="1"/>
    <col min="6632" max="6632" width="16.42578125" style="5" customWidth="1"/>
    <col min="6633" max="6633" width="15.42578125" style="5" customWidth="1"/>
    <col min="6634" max="6634" width="17.5703125" style="5" bestFit="1" customWidth="1"/>
    <col min="6635" max="6635" width="19.140625" style="5" customWidth="1"/>
    <col min="6636" max="6864" width="9" style="5"/>
    <col min="6865" max="6865" width="6.42578125" style="5" customWidth="1"/>
    <col min="6866" max="6867" width="0" style="5" hidden="1" customWidth="1"/>
    <col min="6868" max="6868" width="8.42578125" style="5" customWidth="1"/>
    <col min="6869" max="6869" width="6" style="5" customWidth="1"/>
    <col min="6870" max="6870" width="32.42578125" style="5" customWidth="1"/>
    <col min="6871" max="6871" width="37.28515625" style="5" customWidth="1"/>
    <col min="6872" max="6872" width="26.42578125" style="5" customWidth="1"/>
    <col min="6873" max="6873" width="10.7109375" style="5" customWidth="1"/>
    <col min="6874" max="6875" width="24.28515625" style="5" customWidth="1"/>
    <col min="6876" max="6876" width="21.5703125" style="5" customWidth="1"/>
    <col min="6877" max="6877" width="19.7109375" style="5" customWidth="1"/>
    <col min="6878" max="6878" width="11" style="5" customWidth="1"/>
    <col min="6879" max="6879" width="21.85546875" style="5" customWidth="1"/>
    <col min="6880" max="6880" width="21.5703125" style="5" customWidth="1"/>
    <col min="6881" max="6881" width="24.7109375" style="5" customWidth="1"/>
    <col min="6882" max="6882" width="21.42578125" style="5" customWidth="1"/>
    <col min="6883" max="6884" width="15.28515625" style="5" customWidth="1"/>
    <col min="6885" max="6885" width="20.140625" style="5" bestFit="1" customWidth="1"/>
    <col min="6886" max="6886" width="27.85546875" style="5" bestFit="1" customWidth="1"/>
    <col min="6887" max="6887" width="17.28515625" style="5" bestFit="1" customWidth="1"/>
    <col min="6888" max="6888" width="16.42578125" style="5" customWidth="1"/>
    <col min="6889" max="6889" width="15.42578125" style="5" customWidth="1"/>
    <col min="6890" max="6890" width="17.5703125" style="5" bestFit="1" customWidth="1"/>
    <col min="6891" max="6891" width="19.140625" style="5" customWidth="1"/>
    <col min="6892" max="7120" width="9" style="5"/>
    <col min="7121" max="7121" width="6.42578125" style="5" customWidth="1"/>
    <col min="7122" max="7123" width="0" style="5" hidden="1" customWidth="1"/>
    <col min="7124" max="7124" width="8.42578125" style="5" customWidth="1"/>
    <col min="7125" max="7125" width="6" style="5" customWidth="1"/>
    <col min="7126" max="7126" width="32.42578125" style="5" customWidth="1"/>
    <col min="7127" max="7127" width="37.28515625" style="5" customWidth="1"/>
    <col min="7128" max="7128" width="26.42578125" style="5" customWidth="1"/>
    <col min="7129" max="7129" width="10.7109375" style="5" customWidth="1"/>
    <col min="7130" max="7131" width="24.28515625" style="5" customWidth="1"/>
    <col min="7132" max="7132" width="21.5703125" style="5" customWidth="1"/>
    <col min="7133" max="7133" width="19.7109375" style="5" customWidth="1"/>
    <col min="7134" max="7134" width="11" style="5" customWidth="1"/>
    <col min="7135" max="7135" width="21.85546875" style="5" customWidth="1"/>
    <col min="7136" max="7136" width="21.5703125" style="5" customWidth="1"/>
    <col min="7137" max="7137" width="24.7109375" style="5" customWidth="1"/>
    <col min="7138" max="7138" width="21.42578125" style="5" customWidth="1"/>
    <col min="7139" max="7140" width="15.28515625" style="5" customWidth="1"/>
    <col min="7141" max="7141" width="20.140625" style="5" bestFit="1" customWidth="1"/>
    <col min="7142" max="7142" width="27.85546875" style="5" bestFit="1" customWidth="1"/>
    <col min="7143" max="7143" width="17.28515625" style="5" bestFit="1" customWidth="1"/>
    <col min="7144" max="7144" width="16.42578125" style="5" customWidth="1"/>
    <col min="7145" max="7145" width="15.42578125" style="5" customWidth="1"/>
    <col min="7146" max="7146" width="17.5703125" style="5" bestFit="1" customWidth="1"/>
    <col min="7147" max="7147" width="19.140625" style="5" customWidth="1"/>
    <col min="7148" max="7376" width="9" style="5"/>
    <col min="7377" max="7377" width="6.42578125" style="5" customWidth="1"/>
    <col min="7378" max="7379" width="0" style="5" hidden="1" customWidth="1"/>
    <col min="7380" max="7380" width="8.42578125" style="5" customWidth="1"/>
    <col min="7381" max="7381" width="6" style="5" customWidth="1"/>
    <col min="7382" max="7382" width="32.42578125" style="5" customWidth="1"/>
    <col min="7383" max="7383" width="37.28515625" style="5" customWidth="1"/>
    <col min="7384" max="7384" width="26.42578125" style="5" customWidth="1"/>
    <col min="7385" max="7385" width="10.7109375" style="5" customWidth="1"/>
    <col min="7386" max="7387" width="24.28515625" style="5" customWidth="1"/>
    <col min="7388" max="7388" width="21.5703125" style="5" customWidth="1"/>
    <col min="7389" max="7389" width="19.7109375" style="5" customWidth="1"/>
    <col min="7390" max="7390" width="11" style="5" customWidth="1"/>
    <col min="7391" max="7391" width="21.85546875" style="5" customWidth="1"/>
    <col min="7392" max="7392" width="21.5703125" style="5" customWidth="1"/>
    <col min="7393" max="7393" width="24.7109375" style="5" customWidth="1"/>
    <col min="7394" max="7394" width="21.42578125" style="5" customWidth="1"/>
    <col min="7395" max="7396" width="15.28515625" style="5" customWidth="1"/>
    <col min="7397" max="7397" width="20.140625" style="5" bestFit="1" customWidth="1"/>
    <col min="7398" max="7398" width="27.85546875" style="5" bestFit="1" customWidth="1"/>
    <col min="7399" max="7399" width="17.28515625" style="5" bestFit="1" customWidth="1"/>
    <col min="7400" max="7400" width="16.42578125" style="5" customWidth="1"/>
    <col min="7401" max="7401" width="15.42578125" style="5" customWidth="1"/>
    <col min="7402" max="7402" width="17.5703125" style="5" bestFit="1" customWidth="1"/>
    <col min="7403" max="7403" width="19.140625" style="5" customWidth="1"/>
    <col min="7404" max="7632" width="9" style="5"/>
    <col min="7633" max="7633" width="6.42578125" style="5" customWidth="1"/>
    <col min="7634" max="7635" width="0" style="5" hidden="1" customWidth="1"/>
    <col min="7636" max="7636" width="8.42578125" style="5" customWidth="1"/>
    <col min="7637" max="7637" width="6" style="5" customWidth="1"/>
    <col min="7638" max="7638" width="32.42578125" style="5" customWidth="1"/>
    <col min="7639" max="7639" width="37.28515625" style="5" customWidth="1"/>
    <col min="7640" max="7640" width="26.42578125" style="5" customWidth="1"/>
    <col min="7641" max="7641" width="10.7109375" style="5" customWidth="1"/>
    <col min="7642" max="7643" width="24.28515625" style="5" customWidth="1"/>
    <col min="7644" max="7644" width="21.5703125" style="5" customWidth="1"/>
    <col min="7645" max="7645" width="19.7109375" style="5" customWidth="1"/>
    <col min="7646" max="7646" width="11" style="5" customWidth="1"/>
    <col min="7647" max="7647" width="21.85546875" style="5" customWidth="1"/>
    <col min="7648" max="7648" width="21.5703125" style="5" customWidth="1"/>
    <col min="7649" max="7649" width="24.7109375" style="5" customWidth="1"/>
    <col min="7650" max="7650" width="21.42578125" style="5" customWidth="1"/>
    <col min="7651" max="7652" width="15.28515625" style="5" customWidth="1"/>
    <col min="7653" max="7653" width="20.140625" style="5" bestFit="1" customWidth="1"/>
    <col min="7654" max="7654" width="27.85546875" style="5" bestFit="1" customWidth="1"/>
    <col min="7655" max="7655" width="17.28515625" style="5" bestFit="1" customWidth="1"/>
    <col min="7656" max="7656" width="16.42578125" style="5" customWidth="1"/>
    <col min="7657" max="7657" width="15.42578125" style="5" customWidth="1"/>
    <col min="7658" max="7658" width="17.5703125" style="5" bestFit="1" customWidth="1"/>
    <col min="7659" max="7659" width="19.140625" style="5" customWidth="1"/>
    <col min="7660" max="7888" width="9" style="5"/>
    <col min="7889" max="7889" width="6.42578125" style="5" customWidth="1"/>
    <col min="7890" max="7891" width="0" style="5" hidden="1" customWidth="1"/>
    <col min="7892" max="7892" width="8.42578125" style="5" customWidth="1"/>
    <col min="7893" max="7893" width="6" style="5" customWidth="1"/>
    <col min="7894" max="7894" width="32.42578125" style="5" customWidth="1"/>
    <col min="7895" max="7895" width="37.28515625" style="5" customWidth="1"/>
    <col min="7896" max="7896" width="26.42578125" style="5" customWidth="1"/>
    <col min="7897" max="7897" width="10.7109375" style="5" customWidth="1"/>
    <col min="7898" max="7899" width="24.28515625" style="5" customWidth="1"/>
    <col min="7900" max="7900" width="21.5703125" style="5" customWidth="1"/>
    <col min="7901" max="7901" width="19.7109375" style="5" customWidth="1"/>
    <col min="7902" max="7902" width="11" style="5" customWidth="1"/>
    <col min="7903" max="7903" width="21.85546875" style="5" customWidth="1"/>
    <col min="7904" max="7904" width="21.5703125" style="5" customWidth="1"/>
    <col min="7905" max="7905" width="24.7109375" style="5" customWidth="1"/>
    <col min="7906" max="7906" width="21.42578125" style="5" customWidth="1"/>
    <col min="7907" max="7908" width="15.28515625" style="5" customWidth="1"/>
    <col min="7909" max="7909" width="20.140625" style="5" bestFit="1" customWidth="1"/>
    <col min="7910" max="7910" width="27.85546875" style="5" bestFit="1" customWidth="1"/>
    <col min="7911" max="7911" width="17.28515625" style="5" bestFit="1" customWidth="1"/>
    <col min="7912" max="7912" width="16.42578125" style="5" customWidth="1"/>
    <col min="7913" max="7913" width="15.42578125" style="5" customWidth="1"/>
    <col min="7914" max="7914" width="17.5703125" style="5" bestFit="1" customWidth="1"/>
    <col min="7915" max="7915" width="19.140625" style="5" customWidth="1"/>
    <col min="7916" max="8144" width="9" style="5"/>
    <col min="8145" max="8145" width="6.42578125" style="5" customWidth="1"/>
    <col min="8146" max="8147" width="0" style="5" hidden="1" customWidth="1"/>
    <col min="8148" max="8148" width="8.42578125" style="5" customWidth="1"/>
    <col min="8149" max="8149" width="6" style="5" customWidth="1"/>
    <col min="8150" max="8150" width="32.42578125" style="5" customWidth="1"/>
    <col min="8151" max="8151" width="37.28515625" style="5" customWidth="1"/>
    <col min="8152" max="8152" width="26.42578125" style="5" customWidth="1"/>
    <col min="8153" max="8153" width="10.7109375" style="5" customWidth="1"/>
    <col min="8154" max="8155" width="24.28515625" style="5" customWidth="1"/>
    <col min="8156" max="8156" width="21.5703125" style="5" customWidth="1"/>
    <col min="8157" max="8157" width="19.7109375" style="5" customWidth="1"/>
    <col min="8158" max="8158" width="11" style="5" customWidth="1"/>
    <col min="8159" max="8159" width="21.85546875" style="5" customWidth="1"/>
    <col min="8160" max="8160" width="21.5703125" style="5" customWidth="1"/>
    <col min="8161" max="8161" width="24.7109375" style="5" customWidth="1"/>
    <col min="8162" max="8162" width="21.42578125" style="5" customWidth="1"/>
    <col min="8163" max="8164" width="15.28515625" style="5" customWidth="1"/>
    <col min="8165" max="8165" width="20.140625" style="5" bestFit="1" customWidth="1"/>
    <col min="8166" max="8166" width="27.85546875" style="5" bestFit="1" customWidth="1"/>
    <col min="8167" max="8167" width="17.28515625" style="5" bestFit="1" customWidth="1"/>
    <col min="8168" max="8168" width="16.42578125" style="5" customWidth="1"/>
    <col min="8169" max="8169" width="15.42578125" style="5" customWidth="1"/>
    <col min="8170" max="8170" width="17.5703125" style="5" bestFit="1" customWidth="1"/>
    <col min="8171" max="8171" width="19.140625" style="5" customWidth="1"/>
    <col min="8172" max="8400" width="9" style="5"/>
    <col min="8401" max="8401" width="6.42578125" style="5" customWidth="1"/>
    <col min="8402" max="8403" width="0" style="5" hidden="1" customWidth="1"/>
    <col min="8404" max="8404" width="8.42578125" style="5" customWidth="1"/>
    <col min="8405" max="8405" width="6" style="5" customWidth="1"/>
    <col min="8406" max="8406" width="32.42578125" style="5" customWidth="1"/>
    <col min="8407" max="8407" width="37.28515625" style="5" customWidth="1"/>
    <col min="8408" max="8408" width="26.42578125" style="5" customWidth="1"/>
    <col min="8409" max="8409" width="10.7109375" style="5" customWidth="1"/>
    <col min="8410" max="8411" width="24.28515625" style="5" customWidth="1"/>
    <col min="8412" max="8412" width="21.5703125" style="5" customWidth="1"/>
    <col min="8413" max="8413" width="19.7109375" style="5" customWidth="1"/>
    <col min="8414" max="8414" width="11" style="5" customWidth="1"/>
    <col min="8415" max="8415" width="21.85546875" style="5" customWidth="1"/>
    <col min="8416" max="8416" width="21.5703125" style="5" customWidth="1"/>
    <col min="8417" max="8417" width="24.7109375" style="5" customWidth="1"/>
    <col min="8418" max="8418" width="21.42578125" style="5" customWidth="1"/>
    <col min="8419" max="8420" width="15.28515625" style="5" customWidth="1"/>
    <col min="8421" max="8421" width="20.140625" style="5" bestFit="1" customWidth="1"/>
    <col min="8422" max="8422" width="27.85546875" style="5" bestFit="1" customWidth="1"/>
    <col min="8423" max="8423" width="17.28515625" style="5" bestFit="1" customWidth="1"/>
    <col min="8424" max="8424" width="16.42578125" style="5" customWidth="1"/>
    <col min="8425" max="8425" width="15.42578125" style="5" customWidth="1"/>
    <col min="8426" max="8426" width="17.5703125" style="5" bestFit="1" customWidth="1"/>
    <col min="8427" max="8427" width="19.140625" style="5" customWidth="1"/>
    <col min="8428" max="8656" width="9" style="5"/>
    <col min="8657" max="8657" width="6.42578125" style="5" customWidth="1"/>
    <col min="8658" max="8659" width="0" style="5" hidden="1" customWidth="1"/>
    <col min="8660" max="8660" width="8.42578125" style="5" customWidth="1"/>
    <col min="8661" max="8661" width="6" style="5" customWidth="1"/>
    <col min="8662" max="8662" width="32.42578125" style="5" customWidth="1"/>
    <col min="8663" max="8663" width="37.28515625" style="5" customWidth="1"/>
    <col min="8664" max="8664" width="26.42578125" style="5" customWidth="1"/>
    <col min="8665" max="8665" width="10.7109375" style="5" customWidth="1"/>
    <col min="8666" max="8667" width="24.28515625" style="5" customWidth="1"/>
    <col min="8668" max="8668" width="21.5703125" style="5" customWidth="1"/>
    <col min="8669" max="8669" width="19.7109375" style="5" customWidth="1"/>
    <col min="8670" max="8670" width="11" style="5" customWidth="1"/>
    <col min="8671" max="8671" width="21.85546875" style="5" customWidth="1"/>
    <col min="8672" max="8672" width="21.5703125" style="5" customWidth="1"/>
    <col min="8673" max="8673" width="24.7109375" style="5" customWidth="1"/>
    <col min="8674" max="8674" width="21.42578125" style="5" customWidth="1"/>
    <col min="8675" max="8676" width="15.28515625" style="5" customWidth="1"/>
    <col min="8677" max="8677" width="20.140625" style="5" bestFit="1" customWidth="1"/>
    <col min="8678" max="8678" width="27.85546875" style="5" bestFit="1" customWidth="1"/>
    <col min="8679" max="8679" width="17.28515625" style="5" bestFit="1" customWidth="1"/>
    <col min="8680" max="8680" width="16.42578125" style="5" customWidth="1"/>
    <col min="8681" max="8681" width="15.42578125" style="5" customWidth="1"/>
    <col min="8682" max="8682" width="17.5703125" style="5" bestFit="1" customWidth="1"/>
    <col min="8683" max="8683" width="19.140625" style="5" customWidth="1"/>
    <col min="8684" max="8912" width="9" style="5"/>
    <col min="8913" max="8913" width="6.42578125" style="5" customWidth="1"/>
    <col min="8914" max="8915" width="0" style="5" hidden="1" customWidth="1"/>
    <col min="8916" max="8916" width="8.42578125" style="5" customWidth="1"/>
    <col min="8917" max="8917" width="6" style="5" customWidth="1"/>
    <col min="8918" max="8918" width="32.42578125" style="5" customWidth="1"/>
    <col min="8919" max="8919" width="37.28515625" style="5" customWidth="1"/>
    <col min="8920" max="8920" width="26.42578125" style="5" customWidth="1"/>
    <col min="8921" max="8921" width="10.7109375" style="5" customWidth="1"/>
    <col min="8922" max="8923" width="24.28515625" style="5" customWidth="1"/>
    <col min="8924" max="8924" width="21.5703125" style="5" customWidth="1"/>
    <col min="8925" max="8925" width="19.7109375" style="5" customWidth="1"/>
    <col min="8926" max="8926" width="11" style="5" customWidth="1"/>
    <col min="8927" max="8927" width="21.85546875" style="5" customWidth="1"/>
    <col min="8928" max="8928" width="21.5703125" style="5" customWidth="1"/>
    <col min="8929" max="8929" width="24.7109375" style="5" customWidth="1"/>
    <col min="8930" max="8930" width="21.42578125" style="5" customWidth="1"/>
    <col min="8931" max="8932" width="15.28515625" style="5" customWidth="1"/>
    <col min="8933" max="8933" width="20.140625" style="5" bestFit="1" customWidth="1"/>
    <col min="8934" max="8934" width="27.85546875" style="5" bestFit="1" customWidth="1"/>
    <col min="8935" max="8935" width="17.28515625" style="5" bestFit="1" customWidth="1"/>
    <col min="8936" max="8936" width="16.42578125" style="5" customWidth="1"/>
    <col min="8937" max="8937" width="15.42578125" style="5" customWidth="1"/>
    <col min="8938" max="8938" width="17.5703125" style="5" bestFit="1" customWidth="1"/>
    <col min="8939" max="8939" width="19.140625" style="5" customWidth="1"/>
    <col min="8940" max="9168" width="9" style="5"/>
    <col min="9169" max="9169" width="6.42578125" style="5" customWidth="1"/>
    <col min="9170" max="9171" width="0" style="5" hidden="1" customWidth="1"/>
    <col min="9172" max="9172" width="8.42578125" style="5" customWidth="1"/>
    <col min="9173" max="9173" width="6" style="5" customWidth="1"/>
    <col min="9174" max="9174" width="32.42578125" style="5" customWidth="1"/>
    <col min="9175" max="9175" width="37.28515625" style="5" customWidth="1"/>
    <col min="9176" max="9176" width="26.42578125" style="5" customWidth="1"/>
    <col min="9177" max="9177" width="10.7109375" style="5" customWidth="1"/>
    <col min="9178" max="9179" width="24.28515625" style="5" customWidth="1"/>
    <col min="9180" max="9180" width="21.5703125" style="5" customWidth="1"/>
    <col min="9181" max="9181" width="19.7109375" style="5" customWidth="1"/>
    <col min="9182" max="9182" width="11" style="5" customWidth="1"/>
    <col min="9183" max="9183" width="21.85546875" style="5" customWidth="1"/>
    <col min="9184" max="9184" width="21.5703125" style="5" customWidth="1"/>
    <col min="9185" max="9185" width="24.7109375" style="5" customWidth="1"/>
    <col min="9186" max="9186" width="21.42578125" style="5" customWidth="1"/>
    <col min="9187" max="9188" width="15.28515625" style="5" customWidth="1"/>
    <col min="9189" max="9189" width="20.140625" style="5" bestFit="1" customWidth="1"/>
    <col min="9190" max="9190" width="27.85546875" style="5" bestFit="1" customWidth="1"/>
    <col min="9191" max="9191" width="17.28515625" style="5" bestFit="1" customWidth="1"/>
    <col min="9192" max="9192" width="16.42578125" style="5" customWidth="1"/>
    <col min="9193" max="9193" width="15.42578125" style="5" customWidth="1"/>
    <col min="9194" max="9194" width="17.5703125" style="5" bestFit="1" customWidth="1"/>
    <col min="9195" max="9195" width="19.140625" style="5" customWidth="1"/>
    <col min="9196" max="9424" width="9" style="5"/>
    <col min="9425" max="9425" width="6.42578125" style="5" customWidth="1"/>
    <col min="9426" max="9427" width="0" style="5" hidden="1" customWidth="1"/>
    <col min="9428" max="9428" width="8.42578125" style="5" customWidth="1"/>
    <col min="9429" max="9429" width="6" style="5" customWidth="1"/>
    <col min="9430" max="9430" width="32.42578125" style="5" customWidth="1"/>
    <col min="9431" max="9431" width="37.28515625" style="5" customWidth="1"/>
    <col min="9432" max="9432" width="26.42578125" style="5" customWidth="1"/>
    <col min="9433" max="9433" width="10.7109375" style="5" customWidth="1"/>
    <col min="9434" max="9435" width="24.28515625" style="5" customWidth="1"/>
    <col min="9436" max="9436" width="21.5703125" style="5" customWidth="1"/>
    <col min="9437" max="9437" width="19.7109375" style="5" customWidth="1"/>
    <col min="9438" max="9438" width="11" style="5" customWidth="1"/>
    <col min="9439" max="9439" width="21.85546875" style="5" customWidth="1"/>
    <col min="9440" max="9440" width="21.5703125" style="5" customWidth="1"/>
    <col min="9441" max="9441" width="24.7109375" style="5" customWidth="1"/>
    <col min="9442" max="9442" width="21.42578125" style="5" customWidth="1"/>
    <col min="9443" max="9444" width="15.28515625" style="5" customWidth="1"/>
    <col min="9445" max="9445" width="20.140625" style="5" bestFit="1" customWidth="1"/>
    <col min="9446" max="9446" width="27.85546875" style="5" bestFit="1" customWidth="1"/>
    <col min="9447" max="9447" width="17.28515625" style="5" bestFit="1" customWidth="1"/>
    <col min="9448" max="9448" width="16.42578125" style="5" customWidth="1"/>
    <col min="9449" max="9449" width="15.42578125" style="5" customWidth="1"/>
    <col min="9450" max="9450" width="17.5703125" style="5" bestFit="1" customWidth="1"/>
    <col min="9451" max="9451" width="19.140625" style="5" customWidth="1"/>
    <col min="9452" max="9680" width="9" style="5"/>
    <col min="9681" max="9681" width="6.42578125" style="5" customWidth="1"/>
    <col min="9682" max="9683" width="0" style="5" hidden="1" customWidth="1"/>
    <col min="9684" max="9684" width="8.42578125" style="5" customWidth="1"/>
    <col min="9685" max="9685" width="6" style="5" customWidth="1"/>
    <col min="9686" max="9686" width="32.42578125" style="5" customWidth="1"/>
    <col min="9687" max="9687" width="37.28515625" style="5" customWidth="1"/>
    <col min="9688" max="9688" width="26.42578125" style="5" customWidth="1"/>
    <col min="9689" max="9689" width="10.7109375" style="5" customWidth="1"/>
    <col min="9690" max="9691" width="24.28515625" style="5" customWidth="1"/>
    <col min="9692" max="9692" width="21.5703125" style="5" customWidth="1"/>
    <col min="9693" max="9693" width="19.7109375" style="5" customWidth="1"/>
    <col min="9694" max="9694" width="11" style="5" customWidth="1"/>
    <col min="9695" max="9695" width="21.85546875" style="5" customWidth="1"/>
    <col min="9696" max="9696" width="21.5703125" style="5" customWidth="1"/>
    <col min="9697" max="9697" width="24.7109375" style="5" customWidth="1"/>
    <col min="9698" max="9698" width="21.42578125" style="5" customWidth="1"/>
    <col min="9699" max="9700" width="15.28515625" style="5" customWidth="1"/>
    <col min="9701" max="9701" width="20.140625" style="5" bestFit="1" customWidth="1"/>
    <col min="9702" max="9702" width="27.85546875" style="5" bestFit="1" customWidth="1"/>
    <col min="9703" max="9703" width="17.28515625" style="5" bestFit="1" customWidth="1"/>
    <col min="9704" max="9704" width="16.42578125" style="5" customWidth="1"/>
    <col min="9705" max="9705" width="15.42578125" style="5" customWidth="1"/>
    <col min="9706" max="9706" width="17.5703125" style="5" bestFit="1" customWidth="1"/>
    <col min="9707" max="9707" width="19.140625" style="5" customWidth="1"/>
    <col min="9708" max="9936" width="9" style="5"/>
    <col min="9937" max="9937" width="6.42578125" style="5" customWidth="1"/>
    <col min="9938" max="9939" width="0" style="5" hidden="1" customWidth="1"/>
    <col min="9940" max="9940" width="8.42578125" style="5" customWidth="1"/>
    <col min="9941" max="9941" width="6" style="5" customWidth="1"/>
    <col min="9942" max="9942" width="32.42578125" style="5" customWidth="1"/>
    <col min="9943" max="9943" width="37.28515625" style="5" customWidth="1"/>
    <col min="9944" max="9944" width="26.42578125" style="5" customWidth="1"/>
    <col min="9945" max="9945" width="10.7109375" style="5" customWidth="1"/>
    <col min="9946" max="9947" width="24.28515625" style="5" customWidth="1"/>
    <col min="9948" max="9948" width="21.5703125" style="5" customWidth="1"/>
    <col min="9949" max="9949" width="19.7109375" style="5" customWidth="1"/>
    <col min="9950" max="9950" width="11" style="5" customWidth="1"/>
    <col min="9951" max="9951" width="21.85546875" style="5" customWidth="1"/>
    <col min="9952" max="9952" width="21.5703125" style="5" customWidth="1"/>
    <col min="9953" max="9953" width="24.7109375" style="5" customWidth="1"/>
    <col min="9954" max="9954" width="21.42578125" style="5" customWidth="1"/>
    <col min="9955" max="9956" width="15.28515625" style="5" customWidth="1"/>
    <col min="9957" max="9957" width="20.140625" style="5" bestFit="1" customWidth="1"/>
    <col min="9958" max="9958" width="27.85546875" style="5" bestFit="1" customWidth="1"/>
    <col min="9959" max="9959" width="17.28515625" style="5" bestFit="1" customWidth="1"/>
    <col min="9960" max="9960" width="16.42578125" style="5" customWidth="1"/>
    <col min="9961" max="9961" width="15.42578125" style="5" customWidth="1"/>
    <col min="9962" max="9962" width="17.5703125" style="5" bestFit="1" customWidth="1"/>
    <col min="9963" max="9963" width="19.140625" style="5" customWidth="1"/>
    <col min="9964" max="10192" width="9" style="5"/>
    <col min="10193" max="10193" width="6.42578125" style="5" customWidth="1"/>
    <col min="10194" max="10195" width="0" style="5" hidden="1" customWidth="1"/>
    <col min="10196" max="10196" width="8.42578125" style="5" customWidth="1"/>
    <col min="10197" max="10197" width="6" style="5" customWidth="1"/>
    <col min="10198" max="10198" width="32.42578125" style="5" customWidth="1"/>
    <col min="10199" max="10199" width="37.28515625" style="5" customWidth="1"/>
    <col min="10200" max="10200" width="26.42578125" style="5" customWidth="1"/>
    <col min="10201" max="10201" width="10.7109375" style="5" customWidth="1"/>
    <col min="10202" max="10203" width="24.28515625" style="5" customWidth="1"/>
    <col min="10204" max="10204" width="21.5703125" style="5" customWidth="1"/>
    <col min="10205" max="10205" width="19.7109375" style="5" customWidth="1"/>
    <col min="10206" max="10206" width="11" style="5" customWidth="1"/>
    <col min="10207" max="10207" width="21.85546875" style="5" customWidth="1"/>
    <col min="10208" max="10208" width="21.5703125" style="5" customWidth="1"/>
    <col min="10209" max="10209" width="24.7109375" style="5" customWidth="1"/>
    <col min="10210" max="10210" width="21.42578125" style="5" customWidth="1"/>
    <col min="10211" max="10212" width="15.28515625" style="5" customWidth="1"/>
    <col min="10213" max="10213" width="20.140625" style="5" bestFit="1" customWidth="1"/>
    <col min="10214" max="10214" width="27.85546875" style="5" bestFit="1" customWidth="1"/>
    <col min="10215" max="10215" width="17.28515625" style="5" bestFit="1" customWidth="1"/>
    <col min="10216" max="10216" width="16.42578125" style="5" customWidth="1"/>
    <col min="10217" max="10217" width="15.42578125" style="5" customWidth="1"/>
    <col min="10218" max="10218" width="17.5703125" style="5" bestFit="1" customWidth="1"/>
    <col min="10219" max="10219" width="19.140625" style="5" customWidth="1"/>
    <col min="10220" max="10448" width="9" style="5"/>
    <col min="10449" max="10449" width="6.42578125" style="5" customWidth="1"/>
    <col min="10450" max="10451" width="0" style="5" hidden="1" customWidth="1"/>
    <col min="10452" max="10452" width="8.42578125" style="5" customWidth="1"/>
    <col min="10453" max="10453" width="6" style="5" customWidth="1"/>
    <col min="10454" max="10454" width="32.42578125" style="5" customWidth="1"/>
    <col min="10455" max="10455" width="37.28515625" style="5" customWidth="1"/>
    <col min="10456" max="10456" width="26.42578125" style="5" customWidth="1"/>
    <col min="10457" max="10457" width="10.7109375" style="5" customWidth="1"/>
    <col min="10458" max="10459" width="24.28515625" style="5" customWidth="1"/>
    <col min="10460" max="10460" width="21.5703125" style="5" customWidth="1"/>
    <col min="10461" max="10461" width="19.7109375" style="5" customWidth="1"/>
    <col min="10462" max="10462" width="11" style="5" customWidth="1"/>
    <col min="10463" max="10463" width="21.85546875" style="5" customWidth="1"/>
    <col min="10464" max="10464" width="21.5703125" style="5" customWidth="1"/>
    <col min="10465" max="10465" width="24.7109375" style="5" customWidth="1"/>
    <col min="10466" max="10466" width="21.42578125" style="5" customWidth="1"/>
    <col min="10467" max="10468" width="15.28515625" style="5" customWidth="1"/>
    <col min="10469" max="10469" width="20.140625" style="5" bestFit="1" customWidth="1"/>
    <col min="10470" max="10470" width="27.85546875" style="5" bestFit="1" customWidth="1"/>
    <col min="10471" max="10471" width="17.28515625" style="5" bestFit="1" customWidth="1"/>
    <col min="10472" max="10472" width="16.42578125" style="5" customWidth="1"/>
    <col min="10473" max="10473" width="15.42578125" style="5" customWidth="1"/>
    <col min="10474" max="10474" width="17.5703125" style="5" bestFit="1" customWidth="1"/>
    <col min="10475" max="10475" width="19.140625" style="5" customWidth="1"/>
    <col min="10476" max="10704" width="9" style="5"/>
    <col min="10705" max="10705" width="6.42578125" style="5" customWidth="1"/>
    <col min="10706" max="10707" width="0" style="5" hidden="1" customWidth="1"/>
    <col min="10708" max="10708" width="8.42578125" style="5" customWidth="1"/>
    <col min="10709" max="10709" width="6" style="5" customWidth="1"/>
    <col min="10710" max="10710" width="32.42578125" style="5" customWidth="1"/>
    <col min="10711" max="10711" width="37.28515625" style="5" customWidth="1"/>
    <col min="10712" max="10712" width="26.42578125" style="5" customWidth="1"/>
    <col min="10713" max="10713" width="10.7109375" style="5" customWidth="1"/>
    <col min="10714" max="10715" width="24.28515625" style="5" customWidth="1"/>
    <col min="10716" max="10716" width="21.5703125" style="5" customWidth="1"/>
    <col min="10717" max="10717" width="19.7109375" style="5" customWidth="1"/>
    <col min="10718" max="10718" width="11" style="5" customWidth="1"/>
    <col min="10719" max="10719" width="21.85546875" style="5" customWidth="1"/>
    <col min="10720" max="10720" width="21.5703125" style="5" customWidth="1"/>
    <col min="10721" max="10721" width="24.7109375" style="5" customWidth="1"/>
    <col min="10722" max="10722" width="21.42578125" style="5" customWidth="1"/>
    <col min="10723" max="10724" width="15.28515625" style="5" customWidth="1"/>
    <col min="10725" max="10725" width="20.140625" style="5" bestFit="1" customWidth="1"/>
    <col min="10726" max="10726" width="27.85546875" style="5" bestFit="1" customWidth="1"/>
    <col min="10727" max="10727" width="17.28515625" style="5" bestFit="1" customWidth="1"/>
    <col min="10728" max="10728" width="16.42578125" style="5" customWidth="1"/>
    <col min="10729" max="10729" width="15.42578125" style="5" customWidth="1"/>
    <col min="10730" max="10730" width="17.5703125" style="5" bestFit="1" customWidth="1"/>
    <col min="10731" max="10731" width="19.140625" style="5" customWidth="1"/>
    <col min="10732" max="10960" width="9" style="5"/>
    <col min="10961" max="10961" width="6.42578125" style="5" customWidth="1"/>
    <col min="10962" max="10963" width="0" style="5" hidden="1" customWidth="1"/>
    <col min="10964" max="10964" width="8.42578125" style="5" customWidth="1"/>
    <col min="10965" max="10965" width="6" style="5" customWidth="1"/>
    <col min="10966" max="10966" width="32.42578125" style="5" customWidth="1"/>
    <col min="10967" max="10967" width="37.28515625" style="5" customWidth="1"/>
    <col min="10968" max="10968" width="26.42578125" style="5" customWidth="1"/>
    <col min="10969" max="10969" width="10.7109375" style="5" customWidth="1"/>
    <col min="10970" max="10971" width="24.28515625" style="5" customWidth="1"/>
    <col min="10972" max="10972" width="21.5703125" style="5" customWidth="1"/>
    <col min="10973" max="10973" width="19.7109375" style="5" customWidth="1"/>
    <col min="10974" max="10974" width="11" style="5" customWidth="1"/>
    <col min="10975" max="10975" width="21.85546875" style="5" customWidth="1"/>
    <col min="10976" max="10976" width="21.5703125" style="5" customWidth="1"/>
    <col min="10977" max="10977" width="24.7109375" style="5" customWidth="1"/>
    <col min="10978" max="10978" width="21.42578125" style="5" customWidth="1"/>
    <col min="10979" max="10980" width="15.28515625" style="5" customWidth="1"/>
    <col min="10981" max="10981" width="20.140625" style="5" bestFit="1" customWidth="1"/>
    <col min="10982" max="10982" width="27.85546875" style="5" bestFit="1" customWidth="1"/>
    <col min="10983" max="10983" width="17.28515625" style="5" bestFit="1" customWidth="1"/>
    <col min="10984" max="10984" width="16.42578125" style="5" customWidth="1"/>
    <col min="10985" max="10985" width="15.42578125" style="5" customWidth="1"/>
    <col min="10986" max="10986" width="17.5703125" style="5" bestFit="1" customWidth="1"/>
    <col min="10987" max="10987" width="19.140625" style="5" customWidth="1"/>
    <col min="10988" max="11216" width="9" style="5"/>
    <col min="11217" max="11217" width="6.42578125" style="5" customWidth="1"/>
    <col min="11218" max="11219" width="0" style="5" hidden="1" customWidth="1"/>
    <col min="11220" max="11220" width="8.42578125" style="5" customWidth="1"/>
    <col min="11221" max="11221" width="6" style="5" customWidth="1"/>
    <col min="11222" max="11222" width="32.42578125" style="5" customWidth="1"/>
    <col min="11223" max="11223" width="37.28515625" style="5" customWidth="1"/>
    <col min="11224" max="11224" width="26.42578125" style="5" customWidth="1"/>
    <col min="11225" max="11225" width="10.7109375" style="5" customWidth="1"/>
    <col min="11226" max="11227" width="24.28515625" style="5" customWidth="1"/>
    <col min="11228" max="11228" width="21.5703125" style="5" customWidth="1"/>
    <col min="11229" max="11229" width="19.7109375" style="5" customWidth="1"/>
    <col min="11230" max="11230" width="11" style="5" customWidth="1"/>
    <col min="11231" max="11231" width="21.85546875" style="5" customWidth="1"/>
    <col min="11232" max="11232" width="21.5703125" style="5" customWidth="1"/>
    <col min="11233" max="11233" width="24.7109375" style="5" customWidth="1"/>
    <col min="11234" max="11234" width="21.42578125" style="5" customWidth="1"/>
    <col min="11235" max="11236" width="15.28515625" style="5" customWidth="1"/>
    <col min="11237" max="11237" width="20.140625" style="5" bestFit="1" customWidth="1"/>
    <col min="11238" max="11238" width="27.85546875" style="5" bestFit="1" customWidth="1"/>
    <col min="11239" max="11239" width="17.28515625" style="5" bestFit="1" customWidth="1"/>
    <col min="11240" max="11240" width="16.42578125" style="5" customWidth="1"/>
    <col min="11241" max="11241" width="15.42578125" style="5" customWidth="1"/>
    <col min="11242" max="11242" width="17.5703125" style="5" bestFit="1" customWidth="1"/>
    <col min="11243" max="11243" width="19.140625" style="5" customWidth="1"/>
    <col min="11244" max="11472" width="9" style="5"/>
    <col min="11473" max="11473" width="6.42578125" style="5" customWidth="1"/>
    <col min="11474" max="11475" width="0" style="5" hidden="1" customWidth="1"/>
    <col min="11476" max="11476" width="8.42578125" style="5" customWidth="1"/>
    <col min="11477" max="11477" width="6" style="5" customWidth="1"/>
    <col min="11478" max="11478" width="32.42578125" style="5" customWidth="1"/>
    <col min="11479" max="11479" width="37.28515625" style="5" customWidth="1"/>
    <col min="11480" max="11480" width="26.42578125" style="5" customWidth="1"/>
    <col min="11481" max="11481" width="10.7109375" style="5" customWidth="1"/>
    <col min="11482" max="11483" width="24.28515625" style="5" customWidth="1"/>
    <col min="11484" max="11484" width="21.5703125" style="5" customWidth="1"/>
    <col min="11485" max="11485" width="19.7109375" style="5" customWidth="1"/>
    <col min="11486" max="11486" width="11" style="5" customWidth="1"/>
    <col min="11487" max="11487" width="21.85546875" style="5" customWidth="1"/>
    <col min="11488" max="11488" width="21.5703125" style="5" customWidth="1"/>
    <col min="11489" max="11489" width="24.7109375" style="5" customWidth="1"/>
    <col min="11490" max="11490" width="21.42578125" style="5" customWidth="1"/>
    <col min="11491" max="11492" width="15.28515625" style="5" customWidth="1"/>
    <col min="11493" max="11493" width="20.140625" style="5" bestFit="1" customWidth="1"/>
    <col min="11494" max="11494" width="27.85546875" style="5" bestFit="1" customWidth="1"/>
    <col min="11495" max="11495" width="17.28515625" style="5" bestFit="1" customWidth="1"/>
    <col min="11496" max="11496" width="16.42578125" style="5" customWidth="1"/>
    <col min="11497" max="11497" width="15.42578125" style="5" customWidth="1"/>
    <col min="11498" max="11498" width="17.5703125" style="5" bestFit="1" customWidth="1"/>
    <col min="11499" max="11499" width="19.140625" style="5" customWidth="1"/>
    <col min="11500" max="11728" width="9" style="5"/>
    <col min="11729" max="11729" width="6.42578125" style="5" customWidth="1"/>
    <col min="11730" max="11731" width="0" style="5" hidden="1" customWidth="1"/>
    <col min="11732" max="11732" width="8.42578125" style="5" customWidth="1"/>
    <col min="11733" max="11733" width="6" style="5" customWidth="1"/>
    <col min="11734" max="11734" width="32.42578125" style="5" customWidth="1"/>
    <col min="11735" max="11735" width="37.28515625" style="5" customWidth="1"/>
    <col min="11736" max="11736" width="26.42578125" style="5" customWidth="1"/>
    <col min="11737" max="11737" width="10.7109375" style="5" customWidth="1"/>
    <col min="11738" max="11739" width="24.28515625" style="5" customWidth="1"/>
    <col min="11740" max="11740" width="21.5703125" style="5" customWidth="1"/>
    <col min="11741" max="11741" width="19.7109375" style="5" customWidth="1"/>
    <col min="11742" max="11742" width="11" style="5" customWidth="1"/>
    <col min="11743" max="11743" width="21.85546875" style="5" customWidth="1"/>
    <col min="11744" max="11744" width="21.5703125" style="5" customWidth="1"/>
    <col min="11745" max="11745" width="24.7109375" style="5" customWidth="1"/>
    <col min="11746" max="11746" width="21.42578125" style="5" customWidth="1"/>
    <col min="11747" max="11748" width="15.28515625" style="5" customWidth="1"/>
    <col min="11749" max="11749" width="20.140625" style="5" bestFit="1" customWidth="1"/>
    <col min="11750" max="11750" width="27.85546875" style="5" bestFit="1" customWidth="1"/>
    <col min="11751" max="11751" width="17.28515625" style="5" bestFit="1" customWidth="1"/>
    <col min="11752" max="11752" width="16.42578125" style="5" customWidth="1"/>
    <col min="11753" max="11753" width="15.42578125" style="5" customWidth="1"/>
    <col min="11754" max="11754" width="17.5703125" style="5" bestFit="1" customWidth="1"/>
    <col min="11755" max="11755" width="19.140625" style="5" customWidth="1"/>
    <col min="11756" max="11984" width="9" style="5"/>
    <col min="11985" max="11985" width="6.42578125" style="5" customWidth="1"/>
    <col min="11986" max="11987" width="0" style="5" hidden="1" customWidth="1"/>
    <col min="11988" max="11988" width="8.42578125" style="5" customWidth="1"/>
    <col min="11989" max="11989" width="6" style="5" customWidth="1"/>
    <col min="11990" max="11990" width="32.42578125" style="5" customWidth="1"/>
    <col min="11991" max="11991" width="37.28515625" style="5" customWidth="1"/>
    <col min="11992" max="11992" width="26.42578125" style="5" customWidth="1"/>
    <col min="11993" max="11993" width="10.7109375" style="5" customWidth="1"/>
    <col min="11994" max="11995" width="24.28515625" style="5" customWidth="1"/>
    <col min="11996" max="11996" width="21.5703125" style="5" customWidth="1"/>
    <col min="11997" max="11997" width="19.7109375" style="5" customWidth="1"/>
    <col min="11998" max="11998" width="11" style="5" customWidth="1"/>
    <col min="11999" max="11999" width="21.85546875" style="5" customWidth="1"/>
    <col min="12000" max="12000" width="21.5703125" style="5" customWidth="1"/>
    <col min="12001" max="12001" width="24.7109375" style="5" customWidth="1"/>
    <col min="12002" max="12002" width="21.42578125" style="5" customWidth="1"/>
    <col min="12003" max="12004" width="15.28515625" style="5" customWidth="1"/>
    <col min="12005" max="12005" width="20.140625" style="5" bestFit="1" customWidth="1"/>
    <col min="12006" max="12006" width="27.85546875" style="5" bestFit="1" customWidth="1"/>
    <col min="12007" max="12007" width="17.28515625" style="5" bestFit="1" customWidth="1"/>
    <col min="12008" max="12008" width="16.42578125" style="5" customWidth="1"/>
    <col min="12009" max="12009" width="15.42578125" style="5" customWidth="1"/>
    <col min="12010" max="12010" width="17.5703125" style="5" bestFit="1" customWidth="1"/>
    <col min="12011" max="12011" width="19.140625" style="5" customWidth="1"/>
    <col min="12012" max="12240" width="9" style="5"/>
    <col min="12241" max="12241" width="6.42578125" style="5" customWidth="1"/>
    <col min="12242" max="12243" width="0" style="5" hidden="1" customWidth="1"/>
    <col min="12244" max="12244" width="8.42578125" style="5" customWidth="1"/>
    <col min="12245" max="12245" width="6" style="5" customWidth="1"/>
    <col min="12246" max="12246" width="32.42578125" style="5" customWidth="1"/>
    <col min="12247" max="12247" width="37.28515625" style="5" customWidth="1"/>
    <col min="12248" max="12248" width="26.42578125" style="5" customWidth="1"/>
    <col min="12249" max="12249" width="10.7109375" style="5" customWidth="1"/>
    <col min="12250" max="12251" width="24.28515625" style="5" customWidth="1"/>
    <col min="12252" max="12252" width="21.5703125" style="5" customWidth="1"/>
    <col min="12253" max="12253" width="19.7109375" style="5" customWidth="1"/>
    <col min="12254" max="12254" width="11" style="5" customWidth="1"/>
    <col min="12255" max="12255" width="21.85546875" style="5" customWidth="1"/>
    <col min="12256" max="12256" width="21.5703125" style="5" customWidth="1"/>
    <col min="12257" max="12257" width="24.7109375" style="5" customWidth="1"/>
    <col min="12258" max="12258" width="21.42578125" style="5" customWidth="1"/>
    <col min="12259" max="12260" width="15.28515625" style="5" customWidth="1"/>
    <col min="12261" max="12261" width="20.140625" style="5" bestFit="1" customWidth="1"/>
    <col min="12262" max="12262" width="27.85546875" style="5" bestFit="1" customWidth="1"/>
    <col min="12263" max="12263" width="17.28515625" style="5" bestFit="1" customWidth="1"/>
    <col min="12264" max="12264" width="16.42578125" style="5" customWidth="1"/>
    <col min="12265" max="12265" width="15.42578125" style="5" customWidth="1"/>
    <col min="12266" max="12266" width="17.5703125" style="5" bestFit="1" customWidth="1"/>
    <col min="12267" max="12267" width="19.140625" style="5" customWidth="1"/>
    <col min="12268" max="12496" width="9" style="5"/>
    <col min="12497" max="12497" width="6.42578125" style="5" customWidth="1"/>
    <col min="12498" max="12499" width="0" style="5" hidden="1" customWidth="1"/>
    <col min="12500" max="12500" width="8.42578125" style="5" customWidth="1"/>
    <col min="12501" max="12501" width="6" style="5" customWidth="1"/>
    <col min="12502" max="12502" width="32.42578125" style="5" customWidth="1"/>
    <col min="12503" max="12503" width="37.28515625" style="5" customWidth="1"/>
    <col min="12504" max="12504" width="26.42578125" style="5" customWidth="1"/>
    <col min="12505" max="12505" width="10.7109375" style="5" customWidth="1"/>
    <col min="12506" max="12507" width="24.28515625" style="5" customWidth="1"/>
    <col min="12508" max="12508" width="21.5703125" style="5" customWidth="1"/>
    <col min="12509" max="12509" width="19.7109375" style="5" customWidth="1"/>
    <col min="12510" max="12510" width="11" style="5" customWidth="1"/>
    <col min="12511" max="12511" width="21.85546875" style="5" customWidth="1"/>
    <col min="12512" max="12512" width="21.5703125" style="5" customWidth="1"/>
    <col min="12513" max="12513" width="24.7109375" style="5" customWidth="1"/>
    <col min="12514" max="12514" width="21.42578125" style="5" customWidth="1"/>
    <col min="12515" max="12516" width="15.28515625" style="5" customWidth="1"/>
    <col min="12517" max="12517" width="20.140625" style="5" bestFit="1" customWidth="1"/>
    <col min="12518" max="12518" width="27.85546875" style="5" bestFit="1" customWidth="1"/>
    <col min="12519" max="12519" width="17.28515625" style="5" bestFit="1" customWidth="1"/>
    <col min="12520" max="12520" width="16.42578125" style="5" customWidth="1"/>
    <col min="12521" max="12521" width="15.42578125" style="5" customWidth="1"/>
    <col min="12522" max="12522" width="17.5703125" style="5" bestFit="1" customWidth="1"/>
    <col min="12523" max="12523" width="19.140625" style="5" customWidth="1"/>
    <col min="12524" max="12752" width="9" style="5"/>
    <col min="12753" max="12753" width="6.42578125" style="5" customWidth="1"/>
    <col min="12754" max="12755" width="0" style="5" hidden="1" customWidth="1"/>
    <col min="12756" max="12756" width="8.42578125" style="5" customWidth="1"/>
    <col min="12757" max="12757" width="6" style="5" customWidth="1"/>
    <col min="12758" max="12758" width="32.42578125" style="5" customWidth="1"/>
    <col min="12759" max="12759" width="37.28515625" style="5" customWidth="1"/>
    <col min="12760" max="12760" width="26.42578125" style="5" customWidth="1"/>
    <col min="12761" max="12761" width="10.7109375" style="5" customWidth="1"/>
    <col min="12762" max="12763" width="24.28515625" style="5" customWidth="1"/>
    <col min="12764" max="12764" width="21.5703125" style="5" customWidth="1"/>
    <col min="12765" max="12765" width="19.7109375" style="5" customWidth="1"/>
    <col min="12766" max="12766" width="11" style="5" customWidth="1"/>
    <col min="12767" max="12767" width="21.85546875" style="5" customWidth="1"/>
    <col min="12768" max="12768" width="21.5703125" style="5" customWidth="1"/>
    <col min="12769" max="12769" width="24.7109375" style="5" customWidth="1"/>
    <col min="12770" max="12770" width="21.42578125" style="5" customWidth="1"/>
    <col min="12771" max="12772" width="15.28515625" style="5" customWidth="1"/>
    <col min="12773" max="12773" width="20.140625" style="5" bestFit="1" customWidth="1"/>
    <col min="12774" max="12774" width="27.85546875" style="5" bestFit="1" customWidth="1"/>
    <col min="12775" max="12775" width="17.28515625" style="5" bestFit="1" customWidth="1"/>
    <col min="12776" max="12776" width="16.42578125" style="5" customWidth="1"/>
    <col min="12777" max="12777" width="15.42578125" style="5" customWidth="1"/>
    <col min="12778" max="12778" width="17.5703125" style="5" bestFit="1" customWidth="1"/>
    <col min="12779" max="12779" width="19.140625" style="5" customWidth="1"/>
    <col min="12780" max="13008" width="9" style="5"/>
    <col min="13009" max="13009" width="6.42578125" style="5" customWidth="1"/>
    <col min="13010" max="13011" width="0" style="5" hidden="1" customWidth="1"/>
    <col min="13012" max="13012" width="8.42578125" style="5" customWidth="1"/>
    <col min="13013" max="13013" width="6" style="5" customWidth="1"/>
    <col min="13014" max="13014" width="32.42578125" style="5" customWidth="1"/>
    <col min="13015" max="13015" width="37.28515625" style="5" customWidth="1"/>
    <col min="13016" max="13016" width="26.42578125" style="5" customWidth="1"/>
    <col min="13017" max="13017" width="10.7109375" style="5" customWidth="1"/>
    <col min="13018" max="13019" width="24.28515625" style="5" customWidth="1"/>
    <col min="13020" max="13020" width="21.5703125" style="5" customWidth="1"/>
    <col min="13021" max="13021" width="19.7109375" style="5" customWidth="1"/>
    <col min="13022" max="13022" width="11" style="5" customWidth="1"/>
    <col min="13023" max="13023" width="21.85546875" style="5" customWidth="1"/>
    <col min="13024" max="13024" width="21.5703125" style="5" customWidth="1"/>
    <col min="13025" max="13025" width="24.7109375" style="5" customWidth="1"/>
    <col min="13026" max="13026" width="21.42578125" style="5" customWidth="1"/>
    <col min="13027" max="13028" width="15.28515625" style="5" customWidth="1"/>
    <col min="13029" max="13029" width="20.140625" style="5" bestFit="1" customWidth="1"/>
    <col min="13030" max="13030" width="27.85546875" style="5" bestFit="1" customWidth="1"/>
    <col min="13031" max="13031" width="17.28515625" style="5" bestFit="1" customWidth="1"/>
    <col min="13032" max="13032" width="16.42578125" style="5" customWidth="1"/>
    <col min="13033" max="13033" width="15.42578125" style="5" customWidth="1"/>
    <col min="13034" max="13034" width="17.5703125" style="5" bestFit="1" customWidth="1"/>
    <col min="13035" max="13035" width="19.140625" style="5" customWidth="1"/>
    <col min="13036" max="13264" width="9" style="5"/>
    <col min="13265" max="13265" width="6.42578125" style="5" customWidth="1"/>
    <col min="13266" max="13267" width="0" style="5" hidden="1" customWidth="1"/>
    <col min="13268" max="13268" width="8.42578125" style="5" customWidth="1"/>
    <col min="13269" max="13269" width="6" style="5" customWidth="1"/>
    <col min="13270" max="13270" width="32.42578125" style="5" customWidth="1"/>
    <col min="13271" max="13271" width="37.28515625" style="5" customWidth="1"/>
    <col min="13272" max="13272" width="26.42578125" style="5" customWidth="1"/>
    <col min="13273" max="13273" width="10.7109375" style="5" customWidth="1"/>
    <col min="13274" max="13275" width="24.28515625" style="5" customWidth="1"/>
    <col min="13276" max="13276" width="21.5703125" style="5" customWidth="1"/>
    <col min="13277" max="13277" width="19.7109375" style="5" customWidth="1"/>
    <col min="13278" max="13278" width="11" style="5" customWidth="1"/>
    <col min="13279" max="13279" width="21.85546875" style="5" customWidth="1"/>
    <col min="13280" max="13280" width="21.5703125" style="5" customWidth="1"/>
    <col min="13281" max="13281" width="24.7109375" style="5" customWidth="1"/>
    <col min="13282" max="13282" width="21.42578125" style="5" customWidth="1"/>
    <col min="13283" max="13284" width="15.28515625" style="5" customWidth="1"/>
    <col min="13285" max="13285" width="20.140625" style="5" bestFit="1" customWidth="1"/>
    <col min="13286" max="13286" width="27.85546875" style="5" bestFit="1" customWidth="1"/>
    <col min="13287" max="13287" width="17.28515625" style="5" bestFit="1" customWidth="1"/>
    <col min="13288" max="13288" width="16.42578125" style="5" customWidth="1"/>
    <col min="13289" max="13289" width="15.42578125" style="5" customWidth="1"/>
    <col min="13290" max="13290" width="17.5703125" style="5" bestFit="1" customWidth="1"/>
    <col min="13291" max="13291" width="19.140625" style="5" customWidth="1"/>
    <col min="13292" max="13520" width="9" style="5"/>
    <col min="13521" max="13521" width="6.42578125" style="5" customWidth="1"/>
    <col min="13522" max="13523" width="0" style="5" hidden="1" customWidth="1"/>
    <col min="13524" max="13524" width="8.42578125" style="5" customWidth="1"/>
    <col min="13525" max="13525" width="6" style="5" customWidth="1"/>
    <col min="13526" max="13526" width="32.42578125" style="5" customWidth="1"/>
    <col min="13527" max="13527" width="37.28515625" style="5" customWidth="1"/>
    <col min="13528" max="13528" width="26.42578125" style="5" customWidth="1"/>
    <col min="13529" max="13529" width="10.7109375" style="5" customWidth="1"/>
    <col min="13530" max="13531" width="24.28515625" style="5" customWidth="1"/>
    <col min="13532" max="13532" width="21.5703125" style="5" customWidth="1"/>
    <col min="13533" max="13533" width="19.7109375" style="5" customWidth="1"/>
    <col min="13534" max="13534" width="11" style="5" customWidth="1"/>
    <col min="13535" max="13535" width="21.85546875" style="5" customWidth="1"/>
    <col min="13536" max="13536" width="21.5703125" style="5" customWidth="1"/>
    <col min="13537" max="13537" width="24.7109375" style="5" customWidth="1"/>
    <col min="13538" max="13538" width="21.42578125" style="5" customWidth="1"/>
    <col min="13539" max="13540" width="15.28515625" style="5" customWidth="1"/>
    <col min="13541" max="13541" width="20.140625" style="5" bestFit="1" customWidth="1"/>
    <col min="13542" max="13542" width="27.85546875" style="5" bestFit="1" customWidth="1"/>
    <col min="13543" max="13543" width="17.28515625" style="5" bestFit="1" customWidth="1"/>
    <col min="13544" max="13544" width="16.42578125" style="5" customWidth="1"/>
    <col min="13545" max="13545" width="15.42578125" style="5" customWidth="1"/>
    <col min="13546" max="13546" width="17.5703125" style="5" bestFit="1" customWidth="1"/>
    <col min="13547" max="13547" width="19.140625" style="5" customWidth="1"/>
    <col min="13548" max="13776" width="9" style="5"/>
    <col min="13777" max="13777" width="6.42578125" style="5" customWidth="1"/>
    <col min="13778" max="13779" width="0" style="5" hidden="1" customWidth="1"/>
    <col min="13780" max="13780" width="8.42578125" style="5" customWidth="1"/>
    <col min="13781" max="13781" width="6" style="5" customWidth="1"/>
    <col min="13782" max="13782" width="32.42578125" style="5" customWidth="1"/>
    <col min="13783" max="13783" width="37.28515625" style="5" customWidth="1"/>
    <col min="13784" max="13784" width="26.42578125" style="5" customWidth="1"/>
    <col min="13785" max="13785" width="10.7109375" style="5" customWidth="1"/>
    <col min="13786" max="13787" width="24.28515625" style="5" customWidth="1"/>
    <col min="13788" max="13788" width="21.5703125" style="5" customWidth="1"/>
    <col min="13789" max="13789" width="19.7109375" style="5" customWidth="1"/>
    <col min="13790" max="13790" width="11" style="5" customWidth="1"/>
    <col min="13791" max="13791" width="21.85546875" style="5" customWidth="1"/>
    <col min="13792" max="13792" width="21.5703125" style="5" customWidth="1"/>
    <col min="13793" max="13793" width="24.7109375" style="5" customWidth="1"/>
    <col min="13794" max="13794" width="21.42578125" style="5" customWidth="1"/>
    <col min="13795" max="13796" width="15.28515625" style="5" customWidth="1"/>
    <col min="13797" max="13797" width="20.140625" style="5" bestFit="1" customWidth="1"/>
    <col min="13798" max="13798" width="27.85546875" style="5" bestFit="1" customWidth="1"/>
    <col min="13799" max="13799" width="17.28515625" style="5" bestFit="1" customWidth="1"/>
    <col min="13800" max="13800" width="16.42578125" style="5" customWidth="1"/>
    <col min="13801" max="13801" width="15.42578125" style="5" customWidth="1"/>
    <col min="13802" max="13802" width="17.5703125" style="5" bestFit="1" customWidth="1"/>
    <col min="13803" max="13803" width="19.140625" style="5" customWidth="1"/>
    <col min="13804" max="14032" width="9" style="5"/>
    <col min="14033" max="14033" width="6.42578125" style="5" customWidth="1"/>
    <col min="14034" max="14035" width="0" style="5" hidden="1" customWidth="1"/>
    <col min="14036" max="14036" width="8.42578125" style="5" customWidth="1"/>
    <col min="14037" max="14037" width="6" style="5" customWidth="1"/>
    <col min="14038" max="14038" width="32.42578125" style="5" customWidth="1"/>
    <col min="14039" max="14039" width="37.28515625" style="5" customWidth="1"/>
    <col min="14040" max="14040" width="26.42578125" style="5" customWidth="1"/>
    <col min="14041" max="14041" width="10.7109375" style="5" customWidth="1"/>
    <col min="14042" max="14043" width="24.28515625" style="5" customWidth="1"/>
    <col min="14044" max="14044" width="21.5703125" style="5" customWidth="1"/>
    <col min="14045" max="14045" width="19.7109375" style="5" customWidth="1"/>
    <col min="14046" max="14046" width="11" style="5" customWidth="1"/>
    <col min="14047" max="14047" width="21.85546875" style="5" customWidth="1"/>
    <col min="14048" max="14048" width="21.5703125" style="5" customWidth="1"/>
    <col min="14049" max="14049" width="24.7109375" style="5" customWidth="1"/>
    <col min="14050" max="14050" width="21.42578125" style="5" customWidth="1"/>
    <col min="14051" max="14052" width="15.28515625" style="5" customWidth="1"/>
    <col min="14053" max="14053" width="20.140625" style="5" bestFit="1" customWidth="1"/>
    <col min="14054" max="14054" width="27.85546875" style="5" bestFit="1" customWidth="1"/>
    <col min="14055" max="14055" width="17.28515625" style="5" bestFit="1" customWidth="1"/>
    <col min="14056" max="14056" width="16.42578125" style="5" customWidth="1"/>
    <col min="14057" max="14057" width="15.42578125" style="5" customWidth="1"/>
    <col min="14058" max="14058" width="17.5703125" style="5" bestFit="1" customWidth="1"/>
    <col min="14059" max="14059" width="19.140625" style="5" customWidth="1"/>
    <col min="14060" max="14288" width="9" style="5"/>
    <col min="14289" max="14289" width="6.42578125" style="5" customWidth="1"/>
    <col min="14290" max="14291" width="0" style="5" hidden="1" customWidth="1"/>
    <col min="14292" max="14292" width="8.42578125" style="5" customWidth="1"/>
    <col min="14293" max="14293" width="6" style="5" customWidth="1"/>
    <col min="14294" max="14294" width="32.42578125" style="5" customWidth="1"/>
    <col min="14295" max="14295" width="37.28515625" style="5" customWidth="1"/>
    <col min="14296" max="14296" width="26.42578125" style="5" customWidth="1"/>
    <col min="14297" max="14297" width="10.7109375" style="5" customWidth="1"/>
    <col min="14298" max="14299" width="24.28515625" style="5" customWidth="1"/>
    <col min="14300" max="14300" width="21.5703125" style="5" customWidth="1"/>
    <col min="14301" max="14301" width="19.7109375" style="5" customWidth="1"/>
    <col min="14302" max="14302" width="11" style="5" customWidth="1"/>
    <col min="14303" max="14303" width="21.85546875" style="5" customWidth="1"/>
    <col min="14304" max="14304" width="21.5703125" style="5" customWidth="1"/>
    <col min="14305" max="14305" width="24.7109375" style="5" customWidth="1"/>
    <col min="14306" max="14306" width="21.42578125" style="5" customWidth="1"/>
    <col min="14307" max="14308" width="15.28515625" style="5" customWidth="1"/>
    <col min="14309" max="14309" width="20.140625" style="5" bestFit="1" customWidth="1"/>
    <col min="14310" max="14310" width="27.85546875" style="5" bestFit="1" customWidth="1"/>
    <col min="14311" max="14311" width="17.28515625" style="5" bestFit="1" customWidth="1"/>
    <col min="14312" max="14312" width="16.42578125" style="5" customWidth="1"/>
    <col min="14313" max="14313" width="15.42578125" style="5" customWidth="1"/>
    <col min="14314" max="14314" width="17.5703125" style="5" bestFit="1" customWidth="1"/>
    <col min="14315" max="14315" width="19.140625" style="5" customWidth="1"/>
    <col min="14316" max="14544" width="9" style="5"/>
    <col min="14545" max="14545" width="6.42578125" style="5" customWidth="1"/>
    <col min="14546" max="14547" width="0" style="5" hidden="1" customWidth="1"/>
    <col min="14548" max="14548" width="8.42578125" style="5" customWidth="1"/>
    <col min="14549" max="14549" width="6" style="5" customWidth="1"/>
    <col min="14550" max="14550" width="32.42578125" style="5" customWidth="1"/>
    <col min="14551" max="14551" width="37.28515625" style="5" customWidth="1"/>
    <col min="14552" max="14552" width="26.42578125" style="5" customWidth="1"/>
    <col min="14553" max="14553" width="10.7109375" style="5" customWidth="1"/>
    <col min="14554" max="14555" width="24.28515625" style="5" customWidth="1"/>
    <col min="14556" max="14556" width="21.5703125" style="5" customWidth="1"/>
    <col min="14557" max="14557" width="19.7109375" style="5" customWidth="1"/>
    <col min="14558" max="14558" width="11" style="5" customWidth="1"/>
    <col min="14559" max="14559" width="21.85546875" style="5" customWidth="1"/>
    <col min="14560" max="14560" width="21.5703125" style="5" customWidth="1"/>
    <col min="14561" max="14561" width="24.7109375" style="5" customWidth="1"/>
    <col min="14562" max="14562" width="21.42578125" style="5" customWidth="1"/>
    <col min="14563" max="14564" width="15.28515625" style="5" customWidth="1"/>
    <col min="14565" max="14565" width="20.140625" style="5" bestFit="1" customWidth="1"/>
    <col min="14566" max="14566" width="27.85546875" style="5" bestFit="1" customWidth="1"/>
    <col min="14567" max="14567" width="17.28515625" style="5" bestFit="1" customWidth="1"/>
    <col min="14568" max="14568" width="16.42578125" style="5" customWidth="1"/>
    <col min="14569" max="14569" width="15.42578125" style="5" customWidth="1"/>
    <col min="14570" max="14570" width="17.5703125" style="5" bestFit="1" customWidth="1"/>
    <col min="14571" max="14571" width="19.140625" style="5" customWidth="1"/>
    <col min="14572" max="14800" width="9" style="5"/>
    <col min="14801" max="14801" width="6.42578125" style="5" customWidth="1"/>
    <col min="14802" max="14803" width="0" style="5" hidden="1" customWidth="1"/>
    <col min="14804" max="14804" width="8.42578125" style="5" customWidth="1"/>
    <col min="14805" max="14805" width="6" style="5" customWidth="1"/>
    <col min="14806" max="14806" width="32.42578125" style="5" customWidth="1"/>
    <col min="14807" max="14807" width="37.28515625" style="5" customWidth="1"/>
    <col min="14808" max="14808" width="26.42578125" style="5" customWidth="1"/>
    <col min="14809" max="14809" width="10.7109375" style="5" customWidth="1"/>
    <col min="14810" max="14811" width="24.28515625" style="5" customWidth="1"/>
    <col min="14812" max="14812" width="21.5703125" style="5" customWidth="1"/>
    <col min="14813" max="14813" width="19.7109375" style="5" customWidth="1"/>
    <col min="14814" max="14814" width="11" style="5" customWidth="1"/>
    <col min="14815" max="14815" width="21.85546875" style="5" customWidth="1"/>
    <col min="14816" max="14816" width="21.5703125" style="5" customWidth="1"/>
    <col min="14817" max="14817" width="24.7109375" style="5" customWidth="1"/>
    <col min="14818" max="14818" width="21.42578125" style="5" customWidth="1"/>
    <col min="14819" max="14820" width="15.28515625" style="5" customWidth="1"/>
    <col min="14821" max="14821" width="20.140625" style="5" bestFit="1" customWidth="1"/>
    <col min="14822" max="14822" width="27.85546875" style="5" bestFit="1" customWidth="1"/>
    <col min="14823" max="14823" width="17.28515625" style="5" bestFit="1" customWidth="1"/>
    <col min="14824" max="14824" width="16.42578125" style="5" customWidth="1"/>
    <col min="14825" max="14825" width="15.42578125" style="5" customWidth="1"/>
    <col min="14826" max="14826" width="17.5703125" style="5" bestFit="1" customWidth="1"/>
    <col min="14827" max="14827" width="19.140625" style="5" customWidth="1"/>
    <col min="14828" max="15056" width="9" style="5"/>
    <col min="15057" max="15057" width="6.42578125" style="5" customWidth="1"/>
    <col min="15058" max="15059" width="0" style="5" hidden="1" customWidth="1"/>
    <col min="15060" max="15060" width="8.42578125" style="5" customWidth="1"/>
    <col min="15061" max="15061" width="6" style="5" customWidth="1"/>
    <col min="15062" max="15062" width="32.42578125" style="5" customWidth="1"/>
    <col min="15063" max="15063" width="37.28515625" style="5" customWidth="1"/>
    <col min="15064" max="15064" width="26.42578125" style="5" customWidth="1"/>
    <col min="15065" max="15065" width="10.7109375" style="5" customWidth="1"/>
    <col min="15066" max="15067" width="24.28515625" style="5" customWidth="1"/>
    <col min="15068" max="15068" width="21.5703125" style="5" customWidth="1"/>
    <col min="15069" max="15069" width="19.7109375" style="5" customWidth="1"/>
    <col min="15070" max="15070" width="11" style="5" customWidth="1"/>
    <col min="15071" max="15071" width="21.85546875" style="5" customWidth="1"/>
    <col min="15072" max="15072" width="21.5703125" style="5" customWidth="1"/>
    <col min="15073" max="15073" width="24.7109375" style="5" customWidth="1"/>
    <col min="15074" max="15074" width="21.42578125" style="5" customWidth="1"/>
    <col min="15075" max="15076" width="15.28515625" style="5" customWidth="1"/>
    <col min="15077" max="15077" width="20.140625" style="5" bestFit="1" customWidth="1"/>
    <col min="15078" max="15078" width="27.85546875" style="5" bestFit="1" customWidth="1"/>
    <col min="15079" max="15079" width="17.28515625" style="5" bestFit="1" customWidth="1"/>
    <col min="15080" max="15080" width="16.42578125" style="5" customWidth="1"/>
    <col min="15081" max="15081" width="15.42578125" style="5" customWidth="1"/>
    <col min="15082" max="15082" width="17.5703125" style="5" bestFit="1" customWidth="1"/>
    <col min="15083" max="15083" width="19.140625" style="5" customWidth="1"/>
    <col min="15084" max="15312" width="9" style="5"/>
    <col min="15313" max="15313" width="6.42578125" style="5" customWidth="1"/>
    <col min="15314" max="15315" width="0" style="5" hidden="1" customWidth="1"/>
    <col min="15316" max="15316" width="8.42578125" style="5" customWidth="1"/>
    <col min="15317" max="15317" width="6" style="5" customWidth="1"/>
    <col min="15318" max="15318" width="32.42578125" style="5" customWidth="1"/>
    <col min="15319" max="15319" width="37.28515625" style="5" customWidth="1"/>
    <col min="15320" max="15320" width="26.42578125" style="5" customWidth="1"/>
    <col min="15321" max="15321" width="10.7109375" style="5" customWidth="1"/>
    <col min="15322" max="15323" width="24.28515625" style="5" customWidth="1"/>
    <col min="15324" max="15324" width="21.5703125" style="5" customWidth="1"/>
    <col min="15325" max="15325" width="19.7109375" style="5" customWidth="1"/>
    <col min="15326" max="15326" width="11" style="5" customWidth="1"/>
    <col min="15327" max="15327" width="21.85546875" style="5" customWidth="1"/>
    <col min="15328" max="15328" width="21.5703125" style="5" customWidth="1"/>
    <col min="15329" max="15329" width="24.7109375" style="5" customWidth="1"/>
    <col min="15330" max="15330" width="21.42578125" style="5" customWidth="1"/>
    <col min="15331" max="15332" width="15.28515625" style="5" customWidth="1"/>
    <col min="15333" max="15333" width="20.140625" style="5" bestFit="1" customWidth="1"/>
    <col min="15334" max="15334" width="27.85546875" style="5" bestFit="1" customWidth="1"/>
    <col min="15335" max="15335" width="17.28515625" style="5" bestFit="1" customWidth="1"/>
    <col min="15336" max="15336" width="16.42578125" style="5" customWidth="1"/>
    <col min="15337" max="15337" width="15.42578125" style="5" customWidth="1"/>
    <col min="15338" max="15338" width="17.5703125" style="5" bestFit="1" customWidth="1"/>
    <col min="15339" max="15339" width="19.140625" style="5" customWidth="1"/>
    <col min="15340" max="15568" width="9" style="5"/>
    <col min="15569" max="15569" width="6.42578125" style="5" customWidth="1"/>
    <col min="15570" max="15571" width="0" style="5" hidden="1" customWidth="1"/>
    <col min="15572" max="15572" width="8.42578125" style="5" customWidth="1"/>
    <col min="15573" max="15573" width="6" style="5" customWidth="1"/>
    <col min="15574" max="15574" width="32.42578125" style="5" customWidth="1"/>
    <col min="15575" max="15575" width="37.28515625" style="5" customWidth="1"/>
    <col min="15576" max="15576" width="26.42578125" style="5" customWidth="1"/>
    <col min="15577" max="15577" width="10.7109375" style="5" customWidth="1"/>
    <col min="15578" max="15579" width="24.28515625" style="5" customWidth="1"/>
    <col min="15580" max="15580" width="21.5703125" style="5" customWidth="1"/>
    <col min="15581" max="15581" width="19.7109375" style="5" customWidth="1"/>
    <col min="15582" max="15582" width="11" style="5" customWidth="1"/>
    <col min="15583" max="15583" width="21.85546875" style="5" customWidth="1"/>
    <col min="15584" max="15584" width="21.5703125" style="5" customWidth="1"/>
    <col min="15585" max="15585" width="24.7109375" style="5" customWidth="1"/>
    <col min="15586" max="15586" width="21.42578125" style="5" customWidth="1"/>
    <col min="15587" max="15588" width="15.28515625" style="5" customWidth="1"/>
    <col min="15589" max="15589" width="20.140625" style="5" bestFit="1" customWidth="1"/>
    <col min="15590" max="15590" width="27.85546875" style="5" bestFit="1" customWidth="1"/>
    <col min="15591" max="15591" width="17.28515625" style="5" bestFit="1" customWidth="1"/>
    <col min="15592" max="15592" width="16.42578125" style="5" customWidth="1"/>
    <col min="15593" max="15593" width="15.42578125" style="5" customWidth="1"/>
    <col min="15594" max="15594" width="17.5703125" style="5" bestFit="1" customWidth="1"/>
    <col min="15595" max="15595" width="19.140625" style="5" customWidth="1"/>
    <col min="15596" max="15824" width="9" style="5"/>
    <col min="15825" max="15825" width="6.42578125" style="5" customWidth="1"/>
    <col min="15826" max="15827" width="0" style="5" hidden="1" customWidth="1"/>
    <col min="15828" max="15828" width="8.42578125" style="5" customWidth="1"/>
    <col min="15829" max="15829" width="6" style="5" customWidth="1"/>
    <col min="15830" max="15830" width="32.42578125" style="5" customWidth="1"/>
    <col min="15831" max="15831" width="37.28515625" style="5" customWidth="1"/>
    <col min="15832" max="15832" width="26.42578125" style="5" customWidth="1"/>
    <col min="15833" max="15833" width="10.7109375" style="5" customWidth="1"/>
    <col min="15834" max="15835" width="24.28515625" style="5" customWidth="1"/>
    <col min="15836" max="15836" width="21.5703125" style="5" customWidth="1"/>
    <col min="15837" max="15837" width="19.7109375" style="5" customWidth="1"/>
    <col min="15838" max="15838" width="11" style="5" customWidth="1"/>
    <col min="15839" max="15839" width="21.85546875" style="5" customWidth="1"/>
    <col min="15840" max="15840" width="21.5703125" style="5" customWidth="1"/>
    <col min="15841" max="15841" width="24.7109375" style="5" customWidth="1"/>
    <col min="15842" max="15842" width="21.42578125" style="5" customWidth="1"/>
    <col min="15843" max="15844" width="15.28515625" style="5" customWidth="1"/>
    <col min="15845" max="15845" width="20.140625" style="5" bestFit="1" customWidth="1"/>
    <col min="15846" max="15846" width="27.85546875" style="5" bestFit="1" customWidth="1"/>
    <col min="15847" max="15847" width="17.28515625" style="5" bestFit="1" customWidth="1"/>
    <col min="15848" max="15848" width="16.42578125" style="5" customWidth="1"/>
    <col min="15849" max="15849" width="15.42578125" style="5" customWidth="1"/>
    <col min="15850" max="15850" width="17.5703125" style="5" bestFit="1" customWidth="1"/>
    <col min="15851" max="15851" width="19.140625" style="5" customWidth="1"/>
    <col min="15852" max="16080" width="9" style="5"/>
    <col min="16081" max="16081" width="6.42578125" style="5" customWidth="1"/>
    <col min="16082" max="16083" width="0" style="5" hidden="1" customWidth="1"/>
    <col min="16084" max="16084" width="8.42578125" style="5" customWidth="1"/>
    <col min="16085" max="16085" width="6" style="5" customWidth="1"/>
    <col min="16086" max="16086" width="32.42578125" style="5" customWidth="1"/>
    <col min="16087" max="16087" width="37.28515625" style="5" customWidth="1"/>
    <col min="16088" max="16088" width="26.42578125" style="5" customWidth="1"/>
    <col min="16089" max="16089" width="10.7109375" style="5" customWidth="1"/>
    <col min="16090" max="16091" width="24.28515625" style="5" customWidth="1"/>
    <col min="16092" max="16092" width="21.5703125" style="5" customWidth="1"/>
    <col min="16093" max="16093" width="19.7109375" style="5" customWidth="1"/>
    <col min="16094" max="16094" width="11" style="5" customWidth="1"/>
    <col min="16095" max="16095" width="21.85546875" style="5" customWidth="1"/>
    <col min="16096" max="16096" width="21.5703125" style="5" customWidth="1"/>
    <col min="16097" max="16097" width="24.7109375" style="5" customWidth="1"/>
    <col min="16098" max="16098" width="21.42578125" style="5" customWidth="1"/>
    <col min="16099" max="16100" width="15.28515625" style="5" customWidth="1"/>
    <col min="16101" max="16101" width="20.140625" style="5" bestFit="1" customWidth="1"/>
    <col min="16102" max="16102" width="27.85546875" style="5" bestFit="1" customWidth="1"/>
    <col min="16103" max="16103" width="17.28515625" style="5" bestFit="1" customWidth="1"/>
    <col min="16104" max="16104" width="16.42578125" style="5" customWidth="1"/>
    <col min="16105" max="16105" width="15.42578125" style="5" customWidth="1"/>
    <col min="16106" max="16106" width="17.5703125" style="5" bestFit="1" customWidth="1"/>
    <col min="16107" max="16107" width="19.140625" style="5" customWidth="1"/>
    <col min="16108" max="16381" width="9" style="5"/>
    <col min="16382" max="16384" width="9" style="5" customWidth="1"/>
  </cols>
  <sheetData>
    <row r="1" spans="1:55" s="86" customFormat="1" ht="84.75" customHeight="1">
      <c r="A1" s="84"/>
      <c r="B1" s="80"/>
      <c r="C1" s="239" t="s">
        <v>450</v>
      </c>
      <c r="D1" s="239"/>
      <c r="E1" s="239"/>
      <c r="F1" s="239"/>
      <c r="G1" s="239"/>
      <c r="H1" s="239"/>
      <c r="I1" s="239"/>
      <c r="J1" s="239"/>
      <c r="K1" s="239"/>
      <c r="L1" s="239"/>
      <c r="M1" s="239"/>
      <c r="N1" s="239"/>
      <c r="O1" s="239"/>
      <c r="P1" s="239"/>
      <c r="Q1" s="239"/>
      <c r="R1" s="239"/>
      <c r="S1" s="239"/>
      <c r="T1" s="239"/>
      <c r="U1" s="239"/>
      <c r="V1" s="239"/>
      <c r="W1" s="239"/>
      <c r="X1" s="239"/>
      <c r="Y1" s="85"/>
      <c r="Z1" s="85"/>
      <c r="AA1" s="85"/>
      <c r="AB1" s="85"/>
      <c r="AC1" s="85"/>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row>
    <row r="2" spans="1:55" s="89" customFormat="1" ht="141.75" customHeight="1">
      <c r="A2" s="87"/>
      <c r="B2" s="88"/>
      <c r="C2" s="221" t="s">
        <v>0</v>
      </c>
      <c r="D2" s="222" t="s">
        <v>1</v>
      </c>
      <c r="E2" s="222" t="s">
        <v>2</v>
      </c>
      <c r="F2" s="222" t="s">
        <v>3</v>
      </c>
      <c r="G2" s="223" t="s">
        <v>4</v>
      </c>
      <c r="H2" s="218" t="s">
        <v>315</v>
      </c>
      <c r="I2" s="218" t="s">
        <v>451</v>
      </c>
      <c r="J2" s="218" t="s">
        <v>5</v>
      </c>
      <c r="K2" s="218" t="s">
        <v>6</v>
      </c>
      <c r="L2" s="218" t="s">
        <v>7</v>
      </c>
      <c r="M2" s="218" t="s">
        <v>8</v>
      </c>
      <c r="N2" s="219" t="s">
        <v>9</v>
      </c>
      <c r="O2" s="219" t="s">
        <v>10</v>
      </c>
      <c r="P2" s="219" t="s">
        <v>170</v>
      </c>
      <c r="Q2" s="219" t="s">
        <v>460</v>
      </c>
      <c r="R2" s="220" t="s">
        <v>11</v>
      </c>
      <c r="S2" s="220" t="s">
        <v>12</v>
      </c>
      <c r="T2" s="220" t="s">
        <v>13</v>
      </c>
      <c r="U2" s="224" t="s">
        <v>14</v>
      </c>
      <c r="V2" s="220" t="s">
        <v>15</v>
      </c>
      <c r="W2" s="225" t="s">
        <v>16</v>
      </c>
      <c r="X2" s="220" t="s">
        <v>17</v>
      </c>
      <c r="Y2" s="85"/>
      <c r="Z2" s="85"/>
      <c r="AA2" s="85"/>
      <c r="AB2" s="85"/>
      <c r="AC2" s="85"/>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row>
    <row r="3" spans="1:55" s="91" customFormat="1" ht="62.25" customHeight="1">
      <c r="A3" s="79"/>
      <c r="B3" s="80"/>
      <c r="C3" s="205">
        <v>1</v>
      </c>
      <c r="D3" s="136" t="s">
        <v>18</v>
      </c>
      <c r="E3" s="208" t="s">
        <v>19</v>
      </c>
      <c r="F3" s="209" t="s">
        <v>20</v>
      </c>
      <c r="G3" s="170">
        <v>20</v>
      </c>
      <c r="H3" s="167">
        <v>2136412.0431189998</v>
      </c>
      <c r="I3" s="167">
        <v>2143711.4825829999</v>
      </c>
      <c r="J3" s="171" t="s">
        <v>316</v>
      </c>
      <c r="K3" s="171">
        <v>84</v>
      </c>
      <c r="L3" s="167">
        <v>2132799</v>
      </c>
      <c r="M3" s="137">
        <v>4000000</v>
      </c>
      <c r="N3" s="138">
        <v>1005117</v>
      </c>
      <c r="O3" s="165">
        <v>1.9653883528574598</v>
      </c>
      <c r="P3" s="165">
        <v>6.0728893983127321</v>
      </c>
      <c r="Q3" s="165">
        <v>7.8492293541514453</v>
      </c>
      <c r="R3" s="165">
        <v>23.186537651833149</v>
      </c>
      <c r="S3" s="165">
        <v>134.28960000000001</v>
      </c>
      <c r="T3" s="228">
        <v>2478</v>
      </c>
      <c r="U3" s="228">
        <v>79</v>
      </c>
      <c r="V3" s="228">
        <v>31</v>
      </c>
      <c r="W3" s="228">
        <v>21</v>
      </c>
      <c r="X3" s="228">
        <v>2509</v>
      </c>
      <c r="Y3" s="90"/>
      <c r="Z3" s="90"/>
      <c r="AA3" s="90"/>
      <c r="AB3" s="90"/>
      <c r="AC3" s="83"/>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row>
    <row r="4" spans="1:55" s="79" customFormat="1" ht="62.25" customHeight="1">
      <c r="B4" s="80"/>
      <c r="C4" s="206">
        <v>2</v>
      </c>
      <c r="D4" s="139" t="s">
        <v>31</v>
      </c>
      <c r="E4" s="210" t="s">
        <v>25</v>
      </c>
      <c r="F4" s="211" t="s">
        <v>20</v>
      </c>
      <c r="G4" s="172">
        <v>19</v>
      </c>
      <c r="H4" s="143">
        <v>971861.17399399995</v>
      </c>
      <c r="I4" s="143">
        <v>925652.83363600005</v>
      </c>
      <c r="J4" s="173" t="s">
        <v>317</v>
      </c>
      <c r="K4" s="173">
        <v>66</v>
      </c>
      <c r="L4" s="143">
        <v>874245</v>
      </c>
      <c r="M4" s="140">
        <v>1000000</v>
      </c>
      <c r="N4" s="141">
        <v>1058803</v>
      </c>
      <c r="O4" s="164">
        <v>2.0543715797904682</v>
      </c>
      <c r="P4" s="164">
        <v>5.7537538217215234</v>
      </c>
      <c r="Q4" s="164">
        <v>7.2412995526370718</v>
      </c>
      <c r="R4" s="164">
        <v>25.680774809230378</v>
      </c>
      <c r="S4" s="164">
        <v>188.85599999999999</v>
      </c>
      <c r="T4" s="229">
        <v>694</v>
      </c>
      <c r="U4" s="229">
        <v>66</v>
      </c>
      <c r="V4" s="229">
        <v>23</v>
      </c>
      <c r="W4" s="229">
        <v>34</v>
      </c>
      <c r="X4" s="229">
        <v>717</v>
      </c>
      <c r="Y4" s="90"/>
      <c r="Z4" s="90"/>
      <c r="AA4" s="90"/>
      <c r="AB4" s="90"/>
      <c r="AC4" s="83"/>
    </row>
    <row r="5" spans="1:55" s="91" customFormat="1" ht="62.25" customHeight="1">
      <c r="A5" s="79"/>
      <c r="B5" s="80"/>
      <c r="C5" s="205">
        <v>3</v>
      </c>
      <c r="D5" s="136" t="s">
        <v>24</v>
      </c>
      <c r="E5" s="208" t="s">
        <v>25</v>
      </c>
      <c r="F5" s="209" t="s">
        <v>20</v>
      </c>
      <c r="G5" s="170">
        <v>20</v>
      </c>
      <c r="H5" s="167">
        <v>337744.01900799997</v>
      </c>
      <c r="I5" s="167">
        <v>280971.16046400002</v>
      </c>
      <c r="J5" s="171" t="s">
        <v>318</v>
      </c>
      <c r="K5" s="171">
        <v>54</v>
      </c>
      <c r="L5" s="167">
        <v>273752</v>
      </c>
      <c r="M5" s="137">
        <v>2000000</v>
      </c>
      <c r="N5" s="138">
        <v>1026371</v>
      </c>
      <c r="O5" s="165">
        <v>1.8532374843206683</v>
      </c>
      <c r="P5" s="165">
        <v>5.0821563641802525</v>
      </c>
      <c r="Q5" s="165">
        <v>5.2806269649823241</v>
      </c>
      <c r="R5" s="165">
        <v>20.386619139018372</v>
      </c>
      <c r="S5" s="165">
        <v>90.2654</v>
      </c>
      <c r="T5" s="228">
        <v>924</v>
      </c>
      <c r="U5" s="228">
        <v>83</v>
      </c>
      <c r="V5" s="228">
        <v>8</v>
      </c>
      <c r="W5" s="228">
        <v>17</v>
      </c>
      <c r="X5" s="228">
        <v>932</v>
      </c>
      <c r="Y5" s="90"/>
      <c r="Z5" s="90"/>
      <c r="AA5" s="90"/>
      <c r="AB5" s="90"/>
      <c r="AC5" s="83"/>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row>
    <row r="6" spans="1:55" s="79" customFormat="1" ht="62.25" customHeight="1">
      <c r="B6" s="80"/>
      <c r="C6" s="206">
        <v>4</v>
      </c>
      <c r="D6" s="139" t="s">
        <v>26</v>
      </c>
      <c r="E6" s="210" t="s">
        <v>25</v>
      </c>
      <c r="F6" s="211" t="s">
        <v>20</v>
      </c>
      <c r="G6" s="174">
        <v>20</v>
      </c>
      <c r="H6" s="143">
        <v>1070138.5644360001</v>
      </c>
      <c r="I6" s="143">
        <v>875701.66775300005</v>
      </c>
      <c r="J6" s="175" t="s">
        <v>319</v>
      </c>
      <c r="K6" s="175">
        <v>52</v>
      </c>
      <c r="L6" s="143">
        <v>830524</v>
      </c>
      <c r="M6" s="143">
        <v>2000000</v>
      </c>
      <c r="N6" s="141">
        <v>1054397</v>
      </c>
      <c r="O6" s="164">
        <v>2.0656149025514541</v>
      </c>
      <c r="P6" s="164">
        <v>5.330267716297711</v>
      </c>
      <c r="Q6" s="164">
        <v>5.3521347390035743</v>
      </c>
      <c r="R6" s="164">
        <v>24.841406439716067</v>
      </c>
      <c r="S6" s="164">
        <v>91.096400000000003</v>
      </c>
      <c r="T6" s="229">
        <v>687</v>
      </c>
      <c r="U6" s="229">
        <v>48</v>
      </c>
      <c r="V6" s="229">
        <v>28</v>
      </c>
      <c r="W6" s="229">
        <v>52</v>
      </c>
      <c r="X6" s="229">
        <v>715</v>
      </c>
      <c r="Y6" s="90"/>
      <c r="Z6" s="90"/>
      <c r="AA6" s="90"/>
      <c r="AB6" s="90"/>
      <c r="AC6" s="83"/>
    </row>
    <row r="7" spans="1:55" s="91" customFormat="1" ht="62.25" customHeight="1">
      <c r="A7" s="79"/>
      <c r="B7" s="80"/>
      <c r="C7" s="205">
        <v>5</v>
      </c>
      <c r="D7" s="136" t="s">
        <v>27</v>
      </c>
      <c r="E7" s="208" t="s">
        <v>22</v>
      </c>
      <c r="F7" s="209" t="s">
        <v>20</v>
      </c>
      <c r="G7" s="170">
        <v>20</v>
      </c>
      <c r="H7" s="167">
        <v>156026.888175</v>
      </c>
      <c r="I7" s="167">
        <v>120659.5824</v>
      </c>
      <c r="J7" s="171" t="s">
        <v>320</v>
      </c>
      <c r="K7" s="171">
        <v>49</v>
      </c>
      <c r="L7" s="167">
        <v>118680</v>
      </c>
      <c r="M7" s="137">
        <v>1000000</v>
      </c>
      <c r="N7" s="138">
        <v>1016680</v>
      </c>
      <c r="O7" s="165">
        <v>1.6680000000000001</v>
      </c>
      <c r="P7" s="165">
        <v>5.9909241823638677</v>
      </c>
      <c r="Q7" s="165">
        <v>3.0501</v>
      </c>
      <c r="R7" s="165">
        <v>22.571231834018647</v>
      </c>
      <c r="S7" s="165">
        <v>87.005099999999999</v>
      </c>
      <c r="T7" s="228">
        <v>109</v>
      </c>
      <c r="U7" s="228">
        <v>36</v>
      </c>
      <c r="V7" s="228">
        <v>7</v>
      </c>
      <c r="W7" s="228">
        <v>64</v>
      </c>
      <c r="X7" s="228">
        <v>116</v>
      </c>
      <c r="Y7" s="90"/>
      <c r="Z7" s="90"/>
      <c r="AA7" s="90"/>
      <c r="AB7" s="90"/>
      <c r="AC7" s="83"/>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row>
    <row r="8" spans="1:55" s="79" customFormat="1" ht="62.25" customHeight="1">
      <c r="B8" s="80"/>
      <c r="C8" s="206">
        <v>6</v>
      </c>
      <c r="D8" s="139" t="s">
        <v>28</v>
      </c>
      <c r="E8" s="210" t="s">
        <v>29</v>
      </c>
      <c r="F8" s="211" t="s">
        <v>23</v>
      </c>
      <c r="G8" s="174">
        <v>20</v>
      </c>
      <c r="H8" s="143">
        <v>17205849.694534</v>
      </c>
      <c r="I8" s="143">
        <v>14762917.288960001</v>
      </c>
      <c r="J8" s="143" t="s">
        <v>321</v>
      </c>
      <c r="K8" s="143">
        <v>40</v>
      </c>
      <c r="L8" s="143">
        <v>14468492</v>
      </c>
      <c r="M8" s="143" t="s">
        <v>322</v>
      </c>
      <c r="N8" s="141">
        <v>1020350</v>
      </c>
      <c r="O8" s="164">
        <v>1.9957316433173229</v>
      </c>
      <c r="P8" s="164">
        <v>5.3708712667719372</v>
      </c>
      <c r="Q8" s="164">
        <v>6.6441188199560433</v>
      </c>
      <c r="R8" s="164">
        <v>20.358308720659103</v>
      </c>
      <c r="S8" s="164">
        <v>67.507300000000001</v>
      </c>
      <c r="T8" s="229">
        <v>32657</v>
      </c>
      <c r="U8" s="229">
        <v>69</v>
      </c>
      <c r="V8" s="229">
        <v>276</v>
      </c>
      <c r="W8" s="229">
        <v>31</v>
      </c>
      <c r="X8" s="229">
        <v>32933</v>
      </c>
      <c r="Y8" s="90"/>
      <c r="Z8" s="90"/>
      <c r="AA8" s="90"/>
      <c r="AB8" s="90"/>
      <c r="AC8" s="83"/>
    </row>
    <row r="9" spans="1:55" s="91" customFormat="1" ht="62.25" customHeight="1">
      <c r="A9" s="79"/>
      <c r="B9" s="80"/>
      <c r="C9" s="205">
        <v>7</v>
      </c>
      <c r="D9" s="136" t="s">
        <v>30</v>
      </c>
      <c r="E9" s="208" t="s">
        <v>19</v>
      </c>
      <c r="F9" s="209" t="s">
        <v>23</v>
      </c>
      <c r="G9" s="170">
        <v>20</v>
      </c>
      <c r="H9" s="167">
        <v>794170.78882100002</v>
      </c>
      <c r="I9" s="167">
        <v>1464824.6620680001</v>
      </c>
      <c r="J9" s="171" t="s">
        <v>323</v>
      </c>
      <c r="K9" s="171">
        <v>40</v>
      </c>
      <c r="L9" s="167">
        <v>1436093</v>
      </c>
      <c r="M9" s="137">
        <v>2000000</v>
      </c>
      <c r="N9" s="138">
        <v>1000000</v>
      </c>
      <c r="O9" s="165">
        <v>2.0007000000000001</v>
      </c>
      <c r="P9" s="165">
        <v>6.1280000000000001</v>
      </c>
      <c r="Q9" s="165">
        <v>8.1117999999999988</v>
      </c>
      <c r="R9" s="165">
        <v>22.995867017582121</v>
      </c>
      <c r="S9" s="165">
        <v>70.394400000000005</v>
      </c>
      <c r="T9" s="228">
        <v>1422</v>
      </c>
      <c r="U9" s="228">
        <v>91</v>
      </c>
      <c r="V9" s="228">
        <v>8</v>
      </c>
      <c r="W9" s="228">
        <v>9</v>
      </c>
      <c r="X9" s="228">
        <v>1430</v>
      </c>
      <c r="Y9" s="90"/>
      <c r="Z9" s="90"/>
      <c r="AA9" s="90"/>
      <c r="AB9" s="90"/>
      <c r="AC9" s="83"/>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row>
    <row r="10" spans="1:55" s="93" customFormat="1" ht="62.25" customHeight="1">
      <c r="A10" s="79"/>
      <c r="B10" s="80"/>
      <c r="C10" s="206">
        <v>8</v>
      </c>
      <c r="D10" s="139" t="s">
        <v>50</v>
      </c>
      <c r="E10" s="210" t="s">
        <v>42</v>
      </c>
      <c r="F10" s="211" t="s">
        <v>23</v>
      </c>
      <c r="G10" s="172">
        <v>20</v>
      </c>
      <c r="H10" s="143">
        <v>63866.868306999997</v>
      </c>
      <c r="I10" s="143">
        <v>49808.127402999999</v>
      </c>
      <c r="J10" s="173" t="s">
        <v>324</v>
      </c>
      <c r="K10" s="173">
        <v>36</v>
      </c>
      <c r="L10" s="143">
        <v>49121</v>
      </c>
      <c r="M10" s="140">
        <v>500000</v>
      </c>
      <c r="N10" s="141">
        <v>1013988</v>
      </c>
      <c r="O10" s="164">
        <v>1.3988</v>
      </c>
      <c r="P10" s="164">
        <v>3.1772736960932138</v>
      </c>
      <c r="Q10" s="164">
        <v>4.5615000000000006</v>
      </c>
      <c r="R10" s="164">
        <v>29.571729949772092</v>
      </c>
      <c r="S10" s="164">
        <v>105.8976</v>
      </c>
      <c r="T10" s="229">
        <v>151</v>
      </c>
      <c r="U10" s="229">
        <v>22</v>
      </c>
      <c r="V10" s="229">
        <v>3</v>
      </c>
      <c r="W10" s="229">
        <v>78</v>
      </c>
      <c r="X10" s="229">
        <v>154</v>
      </c>
      <c r="Y10" s="90"/>
      <c r="Z10" s="90"/>
      <c r="AA10" s="90"/>
      <c r="AB10" s="90"/>
      <c r="AC10" s="83"/>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row>
    <row r="11" spans="1:55" s="91" customFormat="1" ht="62.25" customHeight="1">
      <c r="A11" s="79"/>
      <c r="B11" s="80"/>
      <c r="C11" s="205">
        <v>9</v>
      </c>
      <c r="D11" s="136" t="s">
        <v>34</v>
      </c>
      <c r="E11" s="208" t="s">
        <v>25</v>
      </c>
      <c r="F11" s="209" t="s">
        <v>23</v>
      </c>
      <c r="G11" s="170">
        <v>20</v>
      </c>
      <c r="H11" s="167">
        <v>59124.868661</v>
      </c>
      <c r="I11" s="167">
        <v>59784.925143</v>
      </c>
      <c r="J11" s="171" t="s">
        <v>325</v>
      </c>
      <c r="K11" s="171">
        <v>35</v>
      </c>
      <c r="L11" s="167">
        <v>57907</v>
      </c>
      <c r="M11" s="137">
        <v>200000</v>
      </c>
      <c r="N11" s="138">
        <v>1032430</v>
      </c>
      <c r="O11" s="165">
        <v>2.2873294806621733</v>
      </c>
      <c r="P11" s="165">
        <v>5.3192245076296842</v>
      </c>
      <c r="Q11" s="165">
        <v>6.0000137116306949</v>
      </c>
      <c r="R11" s="165">
        <v>17.750476924653224</v>
      </c>
      <c r="S11" s="165">
        <v>62.348800000000004</v>
      </c>
      <c r="T11" s="228">
        <v>4</v>
      </c>
      <c r="U11" s="228">
        <v>0</v>
      </c>
      <c r="V11" s="228">
        <v>6</v>
      </c>
      <c r="W11" s="228">
        <v>100</v>
      </c>
      <c r="X11" s="228">
        <v>10</v>
      </c>
      <c r="Y11" s="94"/>
      <c r="Z11" s="94"/>
      <c r="AA11" s="95"/>
      <c r="AB11" s="95"/>
      <c r="AC11" s="83"/>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row>
    <row r="12" spans="1:55" s="79" customFormat="1" ht="62.25" customHeight="1">
      <c r="B12" s="80"/>
      <c r="C12" s="206">
        <v>10</v>
      </c>
      <c r="D12" s="139" t="s">
        <v>65</v>
      </c>
      <c r="E12" s="210" t="s">
        <v>66</v>
      </c>
      <c r="F12" s="211" t="s">
        <v>23</v>
      </c>
      <c r="G12" s="172">
        <v>20</v>
      </c>
      <c r="H12" s="143">
        <v>337746.96633600001</v>
      </c>
      <c r="I12" s="143">
        <v>338618.95857100002</v>
      </c>
      <c r="J12" s="173" t="s">
        <v>326</v>
      </c>
      <c r="K12" s="173">
        <v>35</v>
      </c>
      <c r="L12" s="143">
        <v>358637</v>
      </c>
      <c r="M12" s="140">
        <v>500000</v>
      </c>
      <c r="N12" s="141">
        <v>944183</v>
      </c>
      <c r="O12" s="164">
        <v>1.4176383078137671</v>
      </c>
      <c r="P12" s="164">
        <v>2.0834391991462984</v>
      </c>
      <c r="Q12" s="164">
        <v>1.5248354304614398</v>
      </c>
      <c r="R12" s="164">
        <v>13.948217126858006</v>
      </c>
      <c r="S12" s="164">
        <v>55.609299999999998</v>
      </c>
      <c r="T12" s="229">
        <v>21824</v>
      </c>
      <c r="U12" s="229">
        <v>90</v>
      </c>
      <c r="V12" s="229">
        <v>7</v>
      </c>
      <c r="W12" s="229">
        <v>10</v>
      </c>
      <c r="X12" s="229">
        <v>21831</v>
      </c>
      <c r="Y12" s="90"/>
      <c r="Z12" s="90"/>
      <c r="AA12" s="90"/>
      <c r="AB12" s="90"/>
      <c r="AC12" s="83"/>
    </row>
    <row r="13" spans="1:55" s="91" customFormat="1" ht="62.25" customHeight="1">
      <c r="A13" s="79"/>
      <c r="B13" s="80"/>
      <c r="C13" s="205">
        <v>11</v>
      </c>
      <c r="D13" s="136" t="s">
        <v>35</v>
      </c>
      <c r="E13" s="208" t="s">
        <v>22</v>
      </c>
      <c r="F13" s="209" t="s">
        <v>20</v>
      </c>
      <c r="G13" s="176">
        <v>20</v>
      </c>
      <c r="H13" s="167">
        <v>44008.781664000002</v>
      </c>
      <c r="I13" s="167">
        <v>34979.704231000003</v>
      </c>
      <c r="J13" s="167" t="s">
        <v>327</v>
      </c>
      <c r="K13" s="167">
        <v>33</v>
      </c>
      <c r="L13" s="167">
        <v>32979</v>
      </c>
      <c r="M13" s="137">
        <v>1000000</v>
      </c>
      <c r="N13" s="138">
        <v>1060666</v>
      </c>
      <c r="O13" s="165">
        <v>1.8070930345283676</v>
      </c>
      <c r="P13" s="165">
        <v>4.4710312671678309</v>
      </c>
      <c r="Q13" s="165">
        <v>3.6265303441999457</v>
      </c>
      <c r="R13" s="165">
        <v>24.661627960419199</v>
      </c>
      <c r="S13" s="165">
        <v>62.244200000000006</v>
      </c>
      <c r="T13" s="228">
        <v>77</v>
      </c>
      <c r="U13" s="228">
        <v>39</v>
      </c>
      <c r="V13" s="228">
        <v>3</v>
      </c>
      <c r="W13" s="228">
        <v>61</v>
      </c>
      <c r="X13" s="228">
        <v>80</v>
      </c>
      <c r="Y13" s="90"/>
      <c r="Z13" s="90"/>
      <c r="AA13" s="95"/>
      <c r="AB13" s="90"/>
      <c r="AC13" s="83"/>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row>
    <row r="14" spans="1:55" s="79" customFormat="1" ht="62.25" customHeight="1">
      <c r="B14" s="80"/>
      <c r="C14" s="206">
        <v>12</v>
      </c>
      <c r="D14" s="139" t="s">
        <v>36</v>
      </c>
      <c r="E14" s="210" t="s">
        <v>25</v>
      </c>
      <c r="F14" s="211" t="s">
        <v>20</v>
      </c>
      <c r="G14" s="172">
        <v>20</v>
      </c>
      <c r="H14" s="143">
        <v>153022.542892</v>
      </c>
      <c r="I14" s="143">
        <v>148516.302153</v>
      </c>
      <c r="J14" s="173" t="s">
        <v>328</v>
      </c>
      <c r="K14" s="173">
        <v>33</v>
      </c>
      <c r="L14" s="143">
        <v>144841</v>
      </c>
      <c r="M14" s="140">
        <v>1000000</v>
      </c>
      <c r="N14" s="141">
        <v>1025374</v>
      </c>
      <c r="O14" s="164">
        <v>1.7456156192509886</v>
      </c>
      <c r="P14" s="164">
        <v>4.9241135500623745</v>
      </c>
      <c r="Q14" s="164">
        <v>5.0033657120046335</v>
      </c>
      <c r="R14" s="164">
        <v>20.331123052511472</v>
      </c>
      <c r="S14" s="164">
        <v>62.358699999999999</v>
      </c>
      <c r="T14" s="229">
        <v>283</v>
      </c>
      <c r="U14" s="229">
        <v>31</v>
      </c>
      <c r="V14" s="229">
        <v>2</v>
      </c>
      <c r="W14" s="229">
        <v>69</v>
      </c>
      <c r="X14" s="229">
        <v>285</v>
      </c>
      <c r="Y14" s="90"/>
      <c r="Z14" s="90"/>
      <c r="AA14" s="90"/>
      <c r="AB14" s="90"/>
      <c r="AC14" s="83"/>
    </row>
    <row r="15" spans="1:55" s="91" customFormat="1" ht="62.25" customHeight="1">
      <c r="A15" s="79"/>
      <c r="B15" s="80"/>
      <c r="C15" s="205">
        <v>13</v>
      </c>
      <c r="D15" s="136" t="s">
        <v>37</v>
      </c>
      <c r="E15" s="208" t="s">
        <v>25</v>
      </c>
      <c r="F15" s="209" t="s">
        <v>23</v>
      </c>
      <c r="G15" s="176">
        <v>20</v>
      </c>
      <c r="H15" s="167">
        <v>273723.33640500001</v>
      </c>
      <c r="I15" s="167">
        <v>266598.45431900001</v>
      </c>
      <c r="J15" s="167" t="s">
        <v>329</v>
      </c>
      <c r="K15" s="167">
        <v>33</v>
      </c>
      <c r="L15" s="167">
        <v>258382</v>
      </c>
      <c r="M15" s="137">
        <v>1000000</v>
      </c>
      <c r="N15" s="138">
        <v>1031799</v>
      </c>
      <c r="O15" s="165">
        <v>2.1781454618916145</v>
      </c>
      <c r="P15" s="165">
        <v>6.0083574676931457</v>
      </c>
      <c r="Q15" s="165">
        <v>6.6683756755004753</v>
      </c>
      <c r="R15" s="165">
        <v>23.29328864559476</v>
      </c>
      <c r="S15" s="165">
        <v>62.541199999999996</v>
      </c>
      <c r="T15" s="228">
        <v>50</v>
      </c>
      <c r="U15" s="228">
        <v>15</v>
      </c>
      <c r="V15" s="228">
        <v>4</v>
      </c>
      <c r="W15" s="228">
        <v>85</v>
      </c>
      <c r="X15" s="228">
        <v>54</v>
      </c>
      <c r="Y15" s="90"/>
      <c r="Z15" s="94"/>
      <c r="AA15" s="95"/>
      <c r="AB15" s="90"/>
      <c r="AC15" s="83"/>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row>
    <row r="16" spans="1:55" s="79" customFormat="1" ht="62.25" customHeight="1">
      <c r="B16" s="80"/>
      <c r="C16" s="206">
        <v>14</v>
      </c>
      <c r="D16" s="139" t="s">
        <v>40</v>
      </c>
      <c r="E16" s="210" t="s">
        <v>22</v>
      </c>
      <c r="F16" s="211" t="s">
        <v>20</v>
      </c>
      <c r="G16" s="172">
        <v>20</v>
      </c>
      <c r="H16" s="143">
        <v>740907.62641899998</v>
      </c>
      <c r="I16" s="143">
        <v>423989.24562900001</v>
      </c>
      <c r="J16" s="173" t="s">
        <v>330</v>
      </c>
      <c r="K16" s="173">
        <v>33</v>
      </c>
      <c r="L16" s="143">
        <v>417013</v>
      </c>
      <c r="M16" s="140">
        <v>1000000</v>
      </c>
      <c r="N16" s="141">
        <v>1016729</v>
      </c>
      <c r="O16" s="164">
        <v>1.6729000000000001</v>
      </c>
      <c r="P16" s="164">
        <v>3.8346261812201257</v>
      </c>
      <c r="Q16" s="164">
        <v>3.1149070266715277</v>
      </c>
      <c r="R16" s="164">
        <v>18.322562150689222</v>
      </c>
      <c r="S16" s="164">
        <v>55.794800000000002</v>
      </c>
      <c r="T16" s="229">
        <v>973</v>
      </c>
      <c r="U16" s="229">
        <v>95</v>
      </c>
      <c r="V16" s="229">
        <v>3</v>
      </c>
      <c r="W16" s="229">
        <v>5</v>
      </c>
      <c r="X16" s="229">
        <v>976</v>
      </c>
      <c r="Y16" s="90"/>
      <c r="Z16" s="90"/>
      <c r="AA16" s="90"/>
      <c r="AB16" s="90"/>
      <c r="AC16" s="83"/>
    </row>
    <row r="17" spans="1:55" s="91" customFormat="1" ht="62.25" customHeight="1">
      <c r="A17" s="79"/>
      <c r="B17" s="80"/>
      <c r="C17" s="205">
        <v>15</v>
      </c>
      <c r="D17" s="136" t="s">
        <v>38</v>
      </c>
      <c r="E17" s="208" t="s">
        <v>171</v>
      </c>
      <c r="F17" s="209" t="s">
        <v>20</v>
      </c>
      <c r="G17" s="170">
        <v>20</v>
      </c>
      <c r="H17" s="167">
        <v>82004.678262000001</v>
      </c>
      <c r="I17" s="167">
        <v>72045.808644999997</v>
      </c>
      <c r="J17" s="171" t="s">
        <v>331</v>
      </c>
      <c r="K17" s="171">
        <v>33</v>
      </c>
      <c r="L17" s="167">
        <v>68076</v>
      </c>
      <c r="M17" s="137">
        <v>1000000</v>
      </c>
      <c r="N17" s="138">
        <v>1058315</v>
      </c>
      <c r="O17" s="165">
        <v>1.8639990990895607</v>
      </c>
      <c r="P17" s="165">
        <v>5.8793304461309228</v>
      </c>
      <c r="Q17" s="165">
        <v>5.9424517251509963</v>
      </c>
      <c r="R17" s="165">
        <v>20.509492531300509</v>
      </c>
      <c r="S17" s="165">
        <v>62.612699999999997</v>
      </c>
      <c r="T17" s="228">
        <v>348</v>
      </c>
      <c r="U17" s="228">
        <v>62</v>
      </c>
      <c r="V17" s="228">
        <v>4</v>
      </c>
      <c r="W17" s="228">
        <v>38</v>
      </c>
      <c r="X17" s="228">
        <v>352</v>
      </c>
      <c r="Y17" s="90"/>
      <c r="Z17" s="90"/>
      <c r="AA17" s="90"/>
      <c r="AB17" s="90"/>
      <c r="AC17" s="83"/>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row>
    <row r="18" spans="1:55" s="79" customFormat="1" ht="62.25" customHeight="1">
      <c r="B18" s="80"/>
      <c r="C18" s="206">
        <v>16</v>
      </c>
      <c r="D18" s="139" t="s">
        <v>39</v>
      </c>
      <c r="E18" s="210" t="s">
        <v>25</v>
      </c>
      <c r="F18" s="211" t="s">
        <v>20</v>
      </c>
      <c r="G18" s="172">
        <v>20</v>
      </c>
      <c r="H18" s="143">
        <v>141654.67099700001</v>
      </c>
      <c r="I18" s="143">
        <v>138329.05522400001</v>
      </c>
      <c r="J18" s="173" t="s">
        <v>332</v>
      </c>
      <c r="K18" s="173">
        <v>33</v>
      </c>
      <c r="L18" s="143">
        <v>134474</v>
      </c>
      <c r="M18" s="140">
        <v>1000000</v>
      </c>
      <c r="N18" s="141">
        <v>1028668</v>
      </c>
      <c r="O18" s="164">
        <v>1.9880707821410726</v>
      </c>
      <c r="P18" s="164">
        <v>5.5078727039976307</v>
      </c>
      <c r="Q18" s="164">
        <v>7.1345262955880715</v>
      </c>
      <c r="R18" s="164">
        <v>20.743844894521761</v>
      </c>
      <c r="S18" s="164">
        <v>60.876399999999997</v>
      </c>
      <c r="T18" s="229">
        <v>187</v>
      </c>
      <c r="U18" s="229">
        <v>26</v>
      </c>
      <c r="V18" s="229">
        <v>2</v>
      </c>
      <c r="W18" s="229">
        <v>74</v>
      </c>
      <c r="X18" s="229">
        <v>189</v>
      </c>
      <c r="Y18" s="90"/>
      <c r="Z18" s="90"/>
      <c r="AA18" s="90"/>
      <c r="AB18" s="90"/>
      <c r="AC18" s="83"/>
    </row>
    <row r="19" spans="1:55" s="91" customFormat="1" ht="62.25" customHeight="1">
      <c r="A19" s="79"/>
      <c r="B19" s="80"/>
      <c r="C19" s="205">
        <v>17</v>
      </c>
      <c r="D19" s="136" t="s">
        <v>41</v>
      </c>
      <c r="E19" s="208" t="s">
        <v>42</v>
      </c>
      <c r="F19" s="209" t="s">
        <v>23</v>
      </c>
      <c r="G19" s="170">
        <v>20</v>
      </c>
      <c r="H19" s="167">
        <v>279696.05369999999</v>
      </c>
      <c r="I19" s="167">
        <v>45905.352443000003</v>
      </c>
      <c r="J19" s="171" t="s">
        <v>333</v>
      </c>
      <c r="K19" s="171">
        <v>29</v>
      </c>
      <c r="L19" s="167">
        <v>45273</v>
      </c>
      <c r="M19" s="137">
        <v>1000000</v>
      </c>
      <c r="N19" s="138">
        <v>1013967</v>
      </c>
      <c r="O19" s="165">
        <v>1.3967000000000001</v>
      </c>
      <c r="P19" s="165">
        <v>3.1500895825967437</v>
      </c>
      <c r="Q19" s="165">
        <v>3.8609999999999998</v>
      </c>
      <c r="R19" s="165">
        <v>23.352666367476292</v>
      </c>
      <c r="S19" s="165">
        <v>94.599900000000005</v>
      </c>
      <c r="T19" s="228">
        <v>190</v>
      </c>
      <c r="U19" s="228">
        <v>56</v>
      </c>
      <c r="V19" s="228">
        <v>2</v>
      </c>
      <c r="W19" s="228">
        <v>44</v>
      </c>
      <c r="X19" s="228">
        <v>192</v>
      </c>
      <c r="Y19" s="90"/>
      <c r="Z19" s="90"/>
      <c r="AA19" s="90"/>
      <c r="AB19" s="90"/>
      <c r="AC19" s="83"/>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row>
    <row r="20" spans="1:55" s="79" customFormat="1" ht="62.25" customHeight="1">
      <c r="B20" s="80"/>
      <c r="C20" s="206">
        <v>18</v>
      </c>
      <c r="D20" s="139" t="s">
        <v>43</v>
      </c>
      <c r="E20" s="210" t="s">
        <v>44</v>
      </c>
      <c r="F20" s="211" t="s">
        <v>20</v>
      </c>
      <c r="G20" s="172">
        <v>20</v>
      </c>
      <c r="H20" s="143">
        <v>286033.40302000003</v>
      </c>
      <c r="I20" s="143">
        <v>164250.16070400001</v>
      </c>
      <c r="J20" s="173" t="s">
        <v>334</v>
      </c>
      <c r="K20" s="173">
        <v>29</v>
      </c>
      <c r="L20" s="143">
        <v>170688</v>
      </c>
      <c r="M20" s="140">
        <v>1000000</v>
      </c>
      <c r="N20" s="141">
        <v>962283</v>
      </c>
      <c r="O20" s="164">
        <v>0.84329243499511652</v>
      </c>
      <c r="P20" s="164">
        <v>-2.3741864794533751</v>
      </c>
      <c r="Q20" s="164">
        <v>-3.7717000000000001</v>
      </c>
      <c r="R20" s="164">
        <v>5.7751663210419659</v>
      </c>
      <c r="S20" s="164">
        <v>44.317900000000002</v>
      </c>
      <c r="T20" s="229">
        <v>304</v>
      </c>
      <c r="U20" s="229">
        <v>74</v>
      </c>
      <c r="V20" s="229">
        <v>5</v>
      </c>
      <c r="W20" s="229">
        <v>26</v>
      </c>
      <c r="X20" s="229">
        <v>309</v>
      </c>
      <c r="Y20" s="90"/>
      <c r="Z20" s="90"/>
      <c r="AA20" s="90"/>
      <c r="AB20" s="90"/>
      <c r="AC20" s="83"/>
    </row>
    <row r="21" spans="1:55" s="91" customFormat="1" ht="62.25" customHeight="1">
      <c r="A21" s="79"/>
      <c r="B21" s="80"/>
      <c r="C21" s="205">
        <v>19</v>
      </c>
      <c r="D21" s="136" t="s">
        <v>45</v>
      </c>
      <c r="E21" s="208" t="s">
        <v>46</v>
      </c>
      <c r="F21" s="209" t="s">
        <v>23</v>
      </c>
      <c r="G21" s="170">
        <v>20</v>
      </c>
      <c r="H21" s="167">
        <v>32130.474552</v>
      </c>
      <c r="I21" s="167">
        <v>17259.478825999999</v>
      </c>
      <c r="J21" s="171" t="s">
        <v>335</v>
      </c>
      <c r="K21" s="171">
        <v>26</v>
      </c>
      <c r="L21" s="167">
        <v>16453</v>
      </c>
      <c r="M21" s="137">
        <v>500000</v>
      </c>
      <c r="N21" s="138">
        <v>1049017</v>
      </c>
      <c r="O21" s="165">
        <v>1.5759002965887929</v>
      </c>
      <c r="P21" s="165">
        <v>4.6034709009903754</v>
      </c>
      <c r="Q21" s="165">
        <v>6.5460125994928342</v>
      </c>
      <c r="R21" s="165">
        <v>19.478212143498759</v>
      </c>
      <c r="S21" s="165">
        <v>48.2027</v>
      </c>
      <c r="T21" s="228">
        <v>37</v>
      </c>
      <c r="U21" s="228">
        <v>35</v>
      </c>
      <c r="V21" s="228">
        <v>5</v>
      </c>
      <c r="W21" s="228">
        <v>65</v>
      </c>
      <c r="X21" s="228">
        <v>42</v>
      </c>
      <c r="Y21" s="90"/>
      <c r="Z21" s="90"/>
      <c r="AA21" s="90"/>
      <c r="AB21" s="90"/>
      <c r="AC21" s="83"/>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row>
    <row r="22" spans="1:55" s="79" customFormat="1" ht="62.25" customHeight="1">
      <c r="B22" s="80"/>
      <c r="C22" s="206">
        <v>20</v>
      </c>
      <c r="D22" s="139" t="s">
        <v>164</v>
      </c>
      <c r="E22" s="210" t="s">
        <v>44</v>
      </c>
      <c r="F22" s="211" t="s">
        <v>20</v>
      </c>
      <c r="G22" s="172">
        <v>20</v>
      </c>
      <c r="H22" s="143">
        <v>91934.546625000003</v>
      </c>
      <c r="I22" s="143">
        <v>74737.635269999999</v>
      </c>
      <c r="J22" s="173" t="s">
        <v>336</v>
      </c>
      <c r="K22" s="173">
        <v>24</v>
      </c>
      <c r="L22" s="143">
        <v>73155</v>
      </c>
      <c r="M22" s="140">
        <v>500000</v>
      </c>
      <c r="N22" s="141">
        <v>1021634</v>
      </c>
      <c r="O22" s="164">
        <v>2.7794600837419492</v>
      </c>
      <c r="P22" s="164">
        <v>3.7864119094398201</v>
      </c>
      <c r="Q22" s="164">
        <v>2.1634000000000002</v>
      </c>
      <c r="R22" s="164">
        <v>11.369416298946454</v>
      </c>
      <c r="S22" s="164">
        <v>39.360900000000001</v>
      </c>
      <c r="T22" s="229">
        <v>32</v>
      </c>
      <c r="U22" s="229">
        <v>7.0000000000000009</v>
      </c>
      <c r="V22" s="229">
        <v>5</v>
      </c>
      <c r="W22" s="229">
        <v>93</v>
      </c>
      <c r="X22" s="229">
        <v>37</v>
      </c>
      <c r="Y22" s="94"/>
      <c r="Z22" s="94"/>
      <c r="AA22" s="95"/>
      <c r="AB22" s="95"/>
      <c r="AC22" s="83"/>
    </row>
    <row r="23" spans="1:55" s="91" customFormat="1" ht="62.25" customHeight="1">
      <c r="A23" s="79"/>
      <c r="B23" s="80"/>
      <c r="C23" s="205">
        <v>21</v>
      </c>
      <c r="D23" s="136" t="s">
        <v>147</v>
      </c>
      <c r="E23" s="208" t="s">
        <v>113</v>
      </c>
      <c r="F23" s="209" t="s">
        <v>20</v>
      </c>
      <c r="G23" s="170">
        <v>20</v>
      </c>
      <c r="H23" s="167">
        <v>219199.272876</v>
      </c>
      <c r="I23" s="167">
        <v>207840.10722000001</v>
      </c>
      <c r="J23" s="171" t="s">
        <v>337</v>
      </c>
      <c r="K23" s="171">
        <v>22</v>
      </c>
      <c r="L23" s="167">
        <v>209355</v>
      </c>
      <c r="M23" s="137">
        <v>1000000</v>
      </c>
      <c r="N23" s="138">
        <v>992764</v>
      </c>
      <c r="O23" s="165">
        <v>-0.72360000000000002</v>
      </c>
      <c r="P23" s="165">
        <v>2.3311409531223144</v>
      </c>
      <c r="Q23" s="165">
        <v>3.5891999999999999</v>
      </c>
      <c r="R23" s="165">
        <v>3.2203949058004886</v>
      </c>
      <c r="S23" s="165">
        <v>35.237400000000001</v>
      </c>
      <c r="T23" s="228">
        <v>26</v>
      </c>
      <c r="U23" s="228">
        <v>1</v>
      </c>
      <c r="V23" s="228">
        <v>6</v>
      </c>
      <c r="W23" s="228">
        <v>99</v>
      </c>
      <c r="X23" s="228">
        <v>32</v>
      </c>
      <c r="Y23" s="94"/>
      <c r="Z23" s="94"/>
      <c r="AA23" s="95"/>
      <c r="AB23" s="95"/>
      <c r="AC23" s="83"/>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row>
    <row r="24" spans="1:55" s="93" customFormat="1" ht="62.25" customHeight="1">
      <c r="A24" s="79"/>
      <c r="B24" s="80"/>
      <c r="C24" s="206">
        <v>22</v>
      </c>
      <c r="D24" s="139" t="s">
        <v>148</v>
      </c>
      <c r="E24" s="210" t="s">
        <v>149</v>
      </c>
      <c r="F24" s="211" t="s">
        <v>20</v>
      </c>
      <c r="G24" s="172">
        <v>20</v>
      </c>
      <c r="H24" s="143">
        <v>2423886.5662250002</v>
      </c>
      <c r="I24" s="143">
        <v>3040943.4967120001</v>
      </c>
      <c r="J24" s="173" t="s">
        <v>338</v>
      </c>
      <c r="K24" s="173">
        <v>21</v>
      </c>
      <c r="L24" s="143">
        <v>2934830</v>
      </c>
      <c r="M24" s="140">
        <v>3500000</v>
      </c>
      <c r="N24" s="141">
        <v>1036156</v>
      </c>
      <c r="O24" s="164">
        <v>1.8946002025784499</v>
      </c>
      <c r="P24" s="164">
        <v>5.6827680355867152</v>
      </c>
      <c r="Q24" s="164">
        <v>7.5210861720419766</v>
      </c>
      <c r="R24" s="164">
        <v>21.752240499587021</v>
      </c>
      <c r="S24" s="164">
        <v>40.784399999999998</v>
      </c>
      <c r="T24" s="229">
        <v>4696</v>
      </c>
      <c r="U24" s="229">
        <v>76</v>
      </c>
      <c r="V24" s="229">
        <v>24</v>
      </c>
      <c r="W24" s="229">
        <v>24</v>
      </c>
      <c r="X24" s="229">
        <v>4720</v>
      </c>
      <c r="Y24" s="94"/>
      <c r="Z24" s="94"/>
      <c r="AA24" s="95"/>
      <c r="AB24" s="95"/>
      <c r="AC24" s="83"/>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row>
    <row r="25" spans="1:55" s="91" customFormat="1" ht="62.25" customHeight="1">
      <c r="A25" s="79"/>
      <c r="B25" s="80"/>
      <c r="C25" s="205">
        <v>23</v>
      </c>
      <c r="D25" s="136" t="s">
        <v>159</v>
      </c>
      <c r="E25" s="208" t="s">
        <v>160</v>
      </c>
      <c r="F25" s="209" t="s">
        <v>23</v>
      </c>
      <c r="G25" s="170">
        <v>20</v>
      </c>
      <c r="H25" s="167">
        <v>26274.924669</v>
      </c>
      <c r="I25" s="167">
        <v>22988.593083</v>
      </c>
      <c r="J25" s="171" t="s">
        <v>339</v>
      </c>
      <c r="K25" s="171">
        <v>14</v>
      </c>
      <c r="L25" s="167">
        <v>23956</v>
      </c>
      <c r="M25" s="137">
        <v>1000000</v>
      </c>
      <c r="N25" s="138">
        <v>959618</v>
      </c>
      <c r="O25" s="165">
        <v>-0.62537733377379334</v>
      </c>
      <c r="P25" s="165">
        <v>-5.067051910489857</v>
      </c>
      <c r="Q25" s="165">
        <v>-4.667767569228884</v>
      </c>
      <c r="R25" s="177">
        <v>5.1986662426397601</v>
      </c>
      <c r="S25" s="165">
        <v>14.758699999999999</v>
      </c>
      <c r="T25" s="228">
        <v>22</v>
      </c>
      <c r="U25" s="228">
        <v>12</v>
      </c>
      <c r="V25" s="228">
        <v>4</v>
      </c>
      <c r="W25" s="228">
        <v>88</v>
      </c>
      <c r="X25" s="228">
        <v>26</v>
      </c>
      <c r="Y25" s="94"/>
      <c r="Z25" s="94"/>
      <c r="AA25" s="95"/>
      <c r="AB25" s="95"/>
      <c r="AC25" s="83"/>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row>
    <row r="26" spans="1:55" s="93" customFormat="1" ht="62.25" customHeight="1">
      <c r="A26" s="79"/>
      <c r="B26" s="80"/>
      <c r="C26" s="206">
        <v>24</v>
      </c>
      <c r="D26" s="139" t="s">
        <v>161</v>
      </c>
      <c r="E26" s="210" t="s">
        <v>42</v>
      </c>
      <c r="F26" s="211" t="s">
        <v>23</v>
      </c>
      <c r="G26" s="172">
        <v>20</v>
      </c>
      <c r="H26" s="143">
        <v>51469.615782000001</v>
      </c>
      <c r="I26" s="143">
        <v>48782.911633000003</v>
      </c>
      <c r="J26" s="173" t="s">
        <v>340</v>
      </c>
      <c r="K26" s="173">
        <v>14</v>
      </c>
      <c r="L26" s="143">
        <v>48246</v>
      </c>
      <c r="M26" s="140">
        <v>500000</v>
      </c>
      <c r="N26" s="141">
        <v>1011128</v>
      </c>
      <c r="O26" s="164">
        <v>1.1128</v>
      </c>
      <c r="P26" s="164">
        <v>2.3845701573654043</v>
      </c>
      <c r="Q26" s="164">
        <v>2.2183999999999999</v>
      </c>
      <c r="R26" s="178">
        <v>22.916943345108766</v>
      </c>
      <c r="S26" s="164">
        <v>37.535699999999999</v>
      </c>
      <c r="T26" s="229">
        <v>10</v>
      </c>
      <c r="U26" s="229">
        <v>5</v>
      </c>
      <c r="V26" s="229">
        <v>2</v>
      </c>
      <c r="W26" s="229">
        <v>95</v>
      </c>
      <c r="X26" s="229">
        <v>12</v>
      </c>
      <c r="Y26" s="94"/>
      <c r="Z26" s="94"/>
      <c r="AA26" s="95"/>
      <c r="AB26" s="95"/>
      <c r="AC26" s="83"/>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row>
    <row r="27" spans="1:55" s="91" customFormat="1" ht="62.25" customHeight="1">
      <c r="A27" s="79"/>
      <c r="B27" s="80"/>
      <c r="C27" s="205">
        <v>25</v>
      </c>
      <c r="D27" s="136" t="s">
        <v>165</v>
      </c>
      <c r="E27" s="208" t="s">
        <v>72</v>
      </c>
      <c r="F27" s="209" t="s">
        <v>23</v>
      </c>
      <c r="G27" s="170">
        <v>18</v>
      </c>
      <c r="H27" s="167">
        <v>5192.8252839999996</v>
      </c>
      <c r="I27" s="167">
        <v>4945.6759389999997</v>
      </c>
      <c r="J27" s="171" t="s">
        <v>341</v>
      </c>
      <c r="K27" s="171">
        <v>12</v>
      </c>
      <c r="L27" s="167">
        <v>5000</v>
      </c>
      <c r="M27" s="137">
        <v>500000</v>
      </c>
      <c r="N27" s="138">
        <v>989135</v>
      </c>
      <c r="O27" s="165">
        <v>-1.689007406469583</v>
      </c>
      <c r="P27" s="165">
        <v>-1.5980033126318591</v>
      </c>
      <c r="Q27" s="165">
        <v>-0.60680000000000001</v>
      </c>
      <c r="R27" s="177">
        <v>8.9050255100504181</v>
      </c>
      <c r="S27" s="165">
        <v>8.4779</v>
      </c>
      <c r="T27" s="228">
        <v>6</v>
      </c>
      <c r="U27" s="228">
        <v>78</v>
      </c>
      <c r="V27" s="228">
        <v>1</v>
      </c>
      <c r="W27" s="228">
        <v>22</v>
      </c>
      <c r="X27" s="228">
        <v>7</v>
      </c>
      <c r="Y27" s="94"/>
      <c r="Z27" s="94"/>
      <c r="AA27" s="95"/>
      <c r="AB27" s="95"/>
      <c r="AC27" s="83"/>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row>
    <row r="28" spans="1:55" s="93" customFormat="1" ht="62.25" customHeight="1">
      <c r="A28" s="79"/>
      <c r="B28" s="80"/>
      <c r="C28" s="206">
        <v>26</v>
      </c>
      <c r="D28" s="139" t="s">
        <v>166</v>
      </c>
      <c r="E28" s="210" t="s">
        <v>195</v>
      </c>
      <c r="F28" s="211" t="s">
        <v>23</v>
      </c>
      <c r="G28" s="172">
        <v>20</v>
      </c>
      <c r="H28" s="143">
        <v>143914.141011</v>
      </c>
      <c r="I28" s="143">
        <v>73335.15466</v>
      </c>
      <c r="J28" s="173" t="s">
        <v>342</v>
      </c>
      <c r="K28" s="173">
        <v>12</v>
      </c>
      <c r="L28" s="143">
        <v>72467</v>
      </c>
      <c r="M28" s="140">
        <v>500000</v>
      </c>
      <c r="N28" s="141">
        <v>1011980</v>
      </c>
      <c r="O28" s="164">
        <v>1.198</v>
      </c>
      <c r="P28" s="164">
        <v>3.6047485455028534</v>
      </c>
      <c r="Q28" s="164">
        <v>2.5543</v>
      </c>
      <c r="R28" s="164">
        <v>28.503961279978597</v>
      </c>
      <c r="S28" s="164">
        <v>32.566099999999999</v>
      </c>
      <c r="T28" s="229">
        <v>377</v>
      </c>
      <c r="U28" s="229">
        <v>77</v>
      </c>
      <c r="V28" s="229">
        <v>3</v>
      </c>
      <c r="W28" s="229">
        <v>23</v>
      </c>
      <c r="X28" s="229">
        <v>380</v>
      </c>
      <c r="Y28" s="94"/>
      <c r="Z28" s="94"/>
      <c r="AA28" s="95"/>
      <c r="AB28" s="95"/>
      <c r="AC28" s="83"/>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row>
    <row r="29" spans="1:55" s="91" customFormat="1" ht="62.25" customHeight="1">
      <c r="A29" s="79"/>
      <c r="B29" s="80"/>
      <c r="C29" s="205">
        <v>27</v>
      </c>
      <c r="D29" s="136" t="s">
        <v>176</v>
      </c>
      <c r="E29" s="208" t="s">
        <v>177</v>
      </c>
      <c r="F29" s="209" t="s">
        <v>23</v>
      </c>
      <c r="G29" s="170">
        <v>20</v>
      </c>
      <c r="H29" s="167">
        <v>233489.34234900001</v>
      </c>
      <c r="I29" s="167">
        <v>239156.32603600001</v>
      </c>
      <c r="J29" s="171" t="s">
        <v>343</v>
      </c>
      <c r="K29" s="171">
        <v>11</v>
      </c>
      <c r="L29" s="167">
        <v>233647</v>
      </c>
      <c r="M29" s="137">
        <v>2000000</v>
      </c>
      <c r="N29" s="138">
        <v>1023580</v>
      </c>
      <c r="O29" s="165">
        <v>2.3580000000000001</v>
      </c>
      <c r="P29" s="165">
        <v>4.9446425220491648</v>
      </c>
      <c r="Q29" s="165">
        <v>4.0205000000000002</v>
      </c>
      <c r="R29" s="177">
        <v>21.757299999999997</v>
      </c>
      <c r="S29" s="165">
        <v>21.757299999999997</v>
      </c>
      <c r="T29" s="228">
        <v>87</v>
      </c>
      <c r="U29" s="228">
        <v>4</v>
      </c>
      <c r="V29" s="228">
        <v>4</v>
      </c>
      <c r="W29" s="228">
        <v>96</v>
      </c>
      <c r="X29" s="228">
        <v>91</v>
      </c>
      <c r="Y29" s="94"/>
      <c r="Z29" s="94"/>
      <c r="AA29" s="95"/>
      <c r="AB29" s="95"/>
      <c r="AC29" s="83"/>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row>
    <row r="30" spans="1:55" s="91" customFormat="1" ht="62.25" customHeight="1">
      <c r="A30" s="79"/>
      <c r="B30" s="80"/>
      <c r="C30" s="206">
        <v>28</v>
      </c>
      <c r="D30" s="139" t="s">
        <v>292</v>
      </c>
      <c r="E30" s="210" t="s">
        <v>294</v>
      </c>
      <c r="F30" s="211" t="s">
        <v>23</v>
      </c>
      <c r="G30" s="172">
        <v>17</v>
      </c>
      <c r="H30" s="143">
        <v>10588.005290999999</v>
      </c>
      <c r="I30" s="143">
        <v>5418.7055529999998</v>
      </c>
      <c r="J30" s="173" t="s">
        <v>344</v>
      </c>
      <c r="K30" s="173">
        <v>6</v>
      </c>
      <c r="L30" s="143">
        <v>5187</v>
      </c>
      <c r="M30" s="140">
        <v>500000</v>
      </c>
      <c r="N30" s="141">
        <v>1044671</v>
      </c>
      <c r="O30" s="164">
        <v>0.61137045023562031</v>
      </c>
      <c r="P30" s="164">
        <v>2.4161534099151973</v>
      </c>
      <c r="Q30" s="164">
        <v>4.5173868778606803</v>
      </c>
      <c r="R30" s="178" t="s">
        <v>49</v>
      </c>
      <c r="S30" s="164">
        <v>8.7170000000000005</v>
      </c>
      <c r="T30" s="229">
        <v>79</v>
      </c>
      <c r="U30" s="229">
        <v>3</v>
      </c>
      <c r="V30" s="229">
        <v>2</v>
      </c>
      <c r="W30" s="229">
        <v>97</v>
      </c>
      <c r="X30" s="229">
        <v>81</v>
      </c>
      <c r="Y30" s="95"/>
      <c r="Z30" s="95"/>
      <c r="AA30" s="95"/>
      <c r="AB30" s="95"/>
      <c r="AC30" s="83"/>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row>
    <row r="31" spans="1:55" s="91" customFormat="1" ht="62.25" customHeight="1">
      <c r="A31" s="79"/>
      <c r="B31" s="80"/>
      <c r="C31" s="205">
        <v>29</v>
      </c>
      <c r="D31" s="136" t="s">
        <v>293</v>
      </c>
      <c r="E31" s="208" t="s">
        <v>121</v>
      </c>
      <c r="F31" s="209" t="s">
        <v>23</v>
      </c>
      <c r="G31" s="170">
        <v>20</v>
      </c>
      <c r="H31" s="167">
        <v>189666.18555600001</v>
      </c>
      <c r="I31" s="167">
        <v>192809.293706</v>
      </c>
      <c r="J31" s="171" t="s">
        <v>345</v>
      </c>
      <c r="K31" s="171">
        <v>6</v>
      </c>
      <c r="L31" s="167">
        <v>183874</v>
      </c>
      <c r="M31" s="137">
        <v>500000</v>
      </c>
      <c r="N31" s="138">
        <v>1048595</v>
      </c>
      <c r="O31" s="165">
        <v>2.5901043027195412</v>
      </c>
      <c r="P31" s="165">
        <v>5.6536735412310346</v>
      </c>
      <c r="Q31" s="165">
        <v>7.4366407674311237</v>
      </c>
      <c r="R31" s="177" t="s">
        <v>49</v>
      </c>
      <c r="S31" s="165">
        <v>11.873100000000001</v>
      </c>
      <c r="T31" s="228">
        <v>30</v>
      </c>
      <c r="U31" s="228">
        <v>10</v>
      </c>
      <c r="V31" s="228">
        <v>10</v>
      </c>
      <c r="W31" s="228">
        <v>90</v>
      </c>
      <c r="X31" s="228">
        <v>40</v>
      </c>
      <c r="Y31" s="90"/>
      <c r="Z31" s="90"/>
      <c r="AA31" s="90"/>
      <c r="AB31" s="90"/>
      <c r="AC31" s="83"/>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row>
    <row r="32" spans="1:55" s="91" customFormat="1" ht="62.25" customHeight="1">
      <c r="A32" s="79"/>
      <c r="B32" s="80"/>
      <c r="C32" s="206">
        <v>30</v>
      </c>
      <c r="D32" s="139" t="s">
        <v>310</v>
      </c>
      <c r="E32" s="210" t="s">
        <v>46</v>
      </c>
      <c r="F32" s="211" t="s">
        <v>312</v>
      </c>
      <c r="G32" s="172" t="s">
        <v>49</v>
      </c>
      <c r="H32" s="143">
        <v>55217.052028999999</v>
      </c>
      <c r="I32" s="143">
        <v>5644.6652519999998</v>
      </c>
      <c r="J32" s="173" t="s">
        <v>346</v>
      </c>
      <c r="K32" s="173">
        <v>5</v>
      </c>
      <c r="L32" s="143">
        <v>52428</v>
      </c>
      <c r="M32" s="140">
        <v>5000000</v>
      </c>
      <c r="N32" s="141">
        <v>107665</v>
      </c>
      <c r="O32" s="164">
        <v>1.79</v>
      </c>
      <c r="P32" s="164">
        <v>5.51</v>
      </c>
      <c r="Q32" s="164">
        <v>7.36</v>
      </c>
      <c r="R32" s="178" t="s">
        <v>49</v>
      </c>
      <c r="S32" s="164">
        <v>7.67</v>
      </c>
      <c r="T32" s="229">
        <v>28</v>
      </c>
      <c r="U32" s="229">
        <v>14</v>
      </c>
      <c r="V32" s="229">
        <v>3</v>
      </c>
      <c r="W32" s="229">
        <v>86</v>
      </c>
      <c r="X32" s="229">
        <v>31</v>
      </c>
      <c r="Y32" s="90"/>
      <c r="Z32" s="90"/>
      <c r="AA32" s="90"/>
      <c r="AB32" s="90"/>
      <c r="AC32" s="83"/>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row>
    <row r="33" spans="1:138" s="91" customFormat="1" ht="62.25" customHeight="1">
      <c r="A33" s="79"/>
      <c r="B33" s="80"/>
      <c r="C33" s="205">
        <v>31</v>
      </c>
      <c r="D33" s="136" t="s">
        <v>436</v>
      </c>
      <c r="E33" s="208" t="s">
        <v>75</v>
      </c>
      <c r="F33" s="209" t="s">
        <v>438</v>
      </c>
      <c r="G33" s="170" t="s">
        <v>49</v>
      </c>
      <c r="H33" s="167" t="s">
        <v>49</v>
      </c>
      <c r="I33" s="167">
        <v>5099.0818719999997</v>
      </c>
      <c r="J33" s="171" t="s">
        <v>437</v>
      </c>
      <c r="K33" s="171">
        <v>2</v>
      </c>
      <c r="L33" s="167">
        <v>5000</v>
      </c>
      <c r="M33" s="137">
        <v>500000</v>
      </c>
      <c r="N33" s="138">
        <v>1019817</v>
      </c>
      <c r="O33" s="165">
        <v>1.9817</v>
      </c>
      <c r="P33" s="165" t="s">
        <v>49</v>
      </c>
      <c r="Q33" s="165" t="s">
        <v>49</v>
      </c>
      <c r="R33" s="177" t="s">
        <v>49</v>
      </c>
      <c r="S33" s="165">
        <v>2.8228</v>
      </c>
      <c r="T33" s="228">
        <v>4</v>
      </c>
      <c r="U33" s="228">
        <v>24</v>
      </c>
      <c r="V33" s="228">
        <v>7</v>
      </c>
      <c r="W33" s="228">
        <v>76</v>
      </c>
      <c r="X33" s="228">
        <v>11</v>
      </c>
      <c r="Y33" s="90"/>
      <c r="Z33" s="90"/>
      <c r="AA33" s="90"/>
      <c r="AB33" s="90"/>
      <c r="AC33" s="83"/>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row>
    <row r="34" spans="1:138" s="93" customFormat="1" ht="48.75" customHeight="1">
      <c r="A34" s="79"/>
      <c r="B34" s="80"/>
      <c r="C34" s="240" t="s">
        <v>48</v>
      </c>
      <c r="D34" s="241"/>
      <c r="E34" s="189" t="s">
        <v>49</v>
      </c>
      <c r="F34" s="189" t="s">
        <v>49</v>
      </c>
      <c r="G34" s="189"/>
      <c r="H34" s="144">
        <v>28616955.920999002</v>
      </c>
      <c r="I34" s="144">
        <f>SUM(I3:I33)</f>
        <v>26256225.898091003</v>
      </c>
      <c r="J34" s="144" t="s">
        <v>49</v>
      </c>
      <c r="K34" s="144"/>
      <c r="L34" s="144">
        <f>SUM(L3:L33)</f>
        <v>25735574</v>
      </c>
      <c r="M34" s="144" t="s">
        <v>49</v>
      </c>
      <c r="N34" s="144" t="s">
        <v>49</v>
      </c>
      <c r="O34" s="192">
        <f>AVERAGE(O3:O33)</f>
        <v>1.517954154155839</v>
      </c>
      <c r="P34" s="192">
        <f t="shared" ref="P34:S34" si="0">AVERAGE(P3:P33)</f>
        <v>3.8654186541337934</v>
      </c>
      <c r="Q34" s="192">
        <f t="shared" si="0"/>
        <v>4.3282491399845338</v>
      </c>
      <c r="R34" s="192">
        <f t="shared" si="0"/>
        <v>19.310485250463209</v>
      </c>
      <c r="S34" s="192">
        <f t="shared" si="0"/>
        <v>57.044506451612904</v>
      </c>
      <c r="T34" s="230">
        <f>SUM(T3:T33)</f>
        <v>68796</v>
      </c>
      <c r="U34" s="226">
        <v>69</v>
      </c>
      <c r="V34" s="230">
        <f>SUM(V3:V33)</f>
        <v>498</v>
      </c>
      <c r="W34" s="227">
        <f>100-U34</f>
        <v>31</v>
      </c>
      <c r="X34" s="230">
        <f>V34+T34</f>
        <v>69294</v>
      </c>
      <c r="Y34" s="95"/>
      <c r="Z34" s="95"/>
      <c r="AA34" s="95"/>
      <c r="AB34" s="95"/>
      <c r="AC34" s="83"/>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row>
    <row r="35" spans="1:138" s="91" customFormat="1" ht="59.25" customHeight="1">
      <c r="A35" s="79"/>
      <c r="B35" s="80"/>
      <c r="C35" s="205">
        <v>32</v>
      </c>
      <c r="D35" s="136" t="s">
        <v>21</v>
      </c>
      <c r="E35" s="208" t="s">
        <v>22</v>
      </c>
      <c r="F35" s="209" t="s">
        <v>51</v>
      </c>
      <c r="G35" s="190" t="s">
        <v>49</v>
      </c>
      <c r="H35" s="167">
        <v>152543.80030999999</v>
      </c>
      <c r="I35" s="167">
        <v>155021.19206</v>
      </c>
      <c r="J35" s="171" t="s">
        <v>347</v>
      </c>
      <c r="K35" s="171">
        <v>61</v>
      </c>
      <c r="L35" s="167">
        <v>172324</v>
      </c>
      <c r="M35" s="137">
        <v>500000</v>
      </c>
      <c r="N35" s="138">
        <v>899592</v>
      </c>
      <c r="O35" s="165">
        <v>1.6124167953399744</v>
      </c>
      <c r="P35" s="165">
        <v>5.1094685825518598</v>
      </c>
      <c r="Q35" s="165">
        <v>1.4986872524142258</v>
      </c>
      <c r="R35" s="165">
        <v>8.0724721191233222</v>
      </c>
      <c r="S35" s="165">
        <v>114.08450000000001</v>
      </c>
      <c r="T35" s="228">
        <v>7</v>
      </c>
      <c r="U35" s="228">
        <v>0</v>
      </c>
      <c r="V35" s="228">
        <v>4</v>
      </c>
      <c r="W35" s="228">
        <v>100</v>
      </c>
      <c r="X35" s="228">
        <v>11</v>
      </c>
      <c r="Y35" s="94"/>
      <c r="Z35" s="94"/>
      <c r="AA35" s="95"/>
      <c r="AB35" s="95"/>
      <c r="AC35" s="83"/>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row>
    <row r="36" spans="1:138" s="93" customFormat="1" ht="48.75" customHeight="1">
      <c r="A36" s="79"/>
      <c r="B36" s="80"/>
      <c r="C36" s="206">
        <v>33</v>
      </c>
      <c r="D36" s="139" t="s">
        <v>104</v>
      </c>
      <c r="E36" s="210" t="s">
        <v>105</v>
      </c>
      <c r="F36" s="212" t="s">
        <v>51</v>
      </c>
      <c r="G36" s="193" t="s">
        <v>49</v>
      </c>
      <c r="H36" s="143">
        <v>66170.642265000002</v>
      </c>
      <c r="I36" s="143">
        <v>62448.646785999998</v>
      </c>
      <c r="J36" s="173" t="s">
        <v>348</v>
      </c>
      <c r="K36" s="173">
        <v>52</v>
      </c>
      <c r="L36" s="143">
        <v>12722</v>
      </c>
      <c r="M36" s="140">
        <v>50000</v>
      </c>
      <c r="N36" s="141">
        <v>4908713</v>
      </c>
      <c r="O36" s="164">
        <v>2.98</v>
      </c>
      <c r="P36" s="164">
        <v>1.55</v>
      </c>
      <c r="Q36" s="164">
        <v>-1.94</v>
      </c>
      <c r="R36" s="164">
        <v>30.47</v>
      </c>
      <c r="S36" s="164">
        <v>390.88</v>
      </c>
      <c r="T36" s="229">
        <v>57</v>
      </c>
      <c r="U36" s="229">
        <v>92</v>
      </c>
      <c r="V36" s="229">
        <v>1</v>
      </c>
      <c r="W36" s="229">
        <v>8</v>
      </c>
      <c r="X36" s="229">
        <v>58</v>
      </c>
      <c r="Y36" s="94"/>
      <c r="Z36" s="94"/>
      <c r="AA36" s="95"/>
      <c r="AB36" s="95"/>
      <c r="AC36" s="83"/>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row>
    <row r="37" spans="1:138" s="91" customFormat="1" ht="48.75" customHeight="1">
      <c r="A37" s="79"/>
      <c r="B37" s="80"/>
      <c r="C37" s="205">
        <v>34</v>
      </c>
      <c r="D37" s="136" t="s">
        <v>52</v>
      </c>
      <c r="E37" s="208" t="s">
        <v>25</v>
      </c>
      <c r="F37" s="209" t="s">
        <v>51</v>
      </c>
      <c r="G37" s="190" t="s">
        <v>49</v>
      </c>
      <c r="H37" s="167">
        <v>108746.106489</v>
      </c>
      <c r="I37" s="167">
        <v>112137.92900400001</v>
      </c>
      <c r="J37" s="171" t="s">
        <v>349</v>
      </c>
      <c r="K37" s="171">
        <v>36</v>
      </c>
      <c r="L37" s="167">
        <v>51440</v>
      </c>
      <c r="M37" s="137">
        <v>500000</v>
      </c>
      <c r="N37" s="138">
        <v>2179975</v>
      </c>
      <c r="O37" s="165">
        <v>4.21</v>
      </c>
      <c r="P37" s="165">
        <v>4.66</v>
      </c>
      <c r="Q37" s="165">
        <v>3.22</v>
      </c>
      <c r="R37" s="165">
        <v>22.91</v>
      </c>
      <c r="S37" s="165">
        <v>110.22</v>
      </c>
      <c r="T37" s="228">
        <v>18</v>
      </c>
      <c r="U37" s="228">
        <v>2</v>
      </c>
      <c r="V37" s="228">
        <v>3</v>
      </c>
      <c r="W37" s="228">
        <v>98</v>
      </c>
      <c r="X37" s="228">
        <v>21</v>
      </c>
      <c r="Y37" s="94"/>
      <c r="Z37" s="94"/>
      <c r="AA37" s="95"/>
      <c r="AB37" s="95"/>
      <c r="AC37" s="83"/>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row>
    <row r="38" spans="1:138" s="93" customFormat="1" ht="48.75" customHeight="1">
      <c r="A38" s="79"/>
      <c r="B38" s="80"/>
      <c r="C38" s="206">
        <v>35</v>
      </c>
      <c r="D38" s="139" t="s">
        <v>54</v>
      </c>
      <c r="E38" s="210" t="s">
        <v>42</v>
      </c>
      <c r="F38" s="211" t="s">
        <v>51</v>
      </c>
      <c r="G38" s="193" t="s">
        <v>49</v>
      </c>
      <c r="H38" s="143">
        <v>20801.556884000001</v>
      </c>
      <c r="I38" s="143">
        <v>19111.439504999998</v>
      </c>
      <c r="J38" s="173" t="s">
        <v>350</v>
      </c>
      <c r="K38" s="173">
        <v>32</v>
      </c>
      <c r="L38" s="143">
        <v>10687</v>
      </c>
      <c r="M38" s="140">
        <v>500000</v>
      </c>
      <c r="N38" s="141">
        <v>1788288</v>
      </c>
      <c r="O38" s="164">
        <v>2.7141932404497791</v>
      </c>
      <c r="P38" s="164">
        <v>3.269261376090514</v>
      </c>
      <c r="Q38" s="164">
        <v>-1.458167141192519</v>
      </c>
      <c r="R38" s="164">
        <v>21.417446159028596</v>
      </c>
      <c r="S38" s="164">
        <v>137.4571</v>
      </c>
      <c r="T38" s="229">
        <v>646</v>
      </c>
      <c r="U38" s="229">
        <v>27</v>
      </c>
      <c r="V38" s="229">
        <v>48</v>
      </c>
      <c r="W38" s="229">
        <v>73</v>
      </c>
      <c r="X38" s="229">
        <v>694</v>
      </c>
      <c r="Y38" s="94"/>
      <c r="Z38" s="94"/>
      <c r="AA38" s="95"/>
      <c r="AB38" s="95"/>
      <c r="AC38" s="83"/>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row>
    <row r="39" spans="1:138" s="91" customFormat="1" ht="48.75" customHeight="1" thickBot="1">
      <c r="A39" s="79"/>
      <c r="B39" s="80"/>
      <c r="C39" s="205">
        <v>36</v>
      </c>
      <c r="D39" s="136" t="s">
        <v>55</v>
      </c>
      <c r="E39" s="208" t="s">
        <v>42</v>
      </c>
      <c r="F39" s="209" t="s">
        <v>51</v>
      </c>
      <c r="G39" s="190" t="s">
        <v>49</v>
      </c>
      <c r="H39" s="167">
        <v>10613.668970999999</v>
      </c>
      <c r="I39" s="167">
        <v>9649.3071990000008</v>
      </c>
      <c r="J39" s="171" t="s">
        <v>351</v>
      </c>
      <c r="K39" s="171">
        <v>30</v>
      </c>
      <c r="L39" s="167">
        <v>5608</v>
      </c>
      <c r="M39" s="137">
        <v>200000</v>
      </c>
      <c r="N39" s="138">
        <v>1720632</v>
      </c>
      <c r="O39" s="165">
        <v>2.1329032663995169</v>
      </c>
      <c r="P39" s="165">
        <v>2.6755397600657957</v>
      </c>
      <c r="Q39" s="165">
        <v>-2.2494242340070469</v>
      </c>
      <c r="R39" s="165">
        <v>19.245386272340919</v>
      </c>
      <c r="S39" s="165">
        <v>128.43389999999999</v>
      </c>
      <c r="T39" s="228">
        <v>128</v>
      </c>
      <c r="U39" s="228">
        <v>11</v>
      </c>
      <c r="V39" s="228">
        <v>23</v>
      </c>
      <c r="W39" s="228">
        <v>89</v>
      </c>
      <c r="X39" s="228">
        <v>151</v>
      </c>
      <c r="Y39" s="94"/>
      <c r="Z39" s="94"/>
      <c r="AA39" s="95"/>
      <c r="AB39" s="95"/>
      <c r="AC39" s="83"/>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row>
    <row r="40" spans="1:138" s="96" customFormat="1" ht="48.75" customHeight="1" thickBot="1">
      <c r="A40" s="92"/>
      <c r="B40" s="169"/>
      <c r="C40" s="206">
        <v>37</v>
      </c>
      <c r="D40" s="145" t="s">
        <v>150</v>
      </c>
      <c r="E40" s="212" t="s">
        <v>151</v>
      </c>
      <c r="F40" s="212" t="s">
        <v>51</v>
      </c>
      <c r="G40" s="193" t="s">
        <v>49</v>
      </c>
      <c r="H40" s="143">
        <v>11620.922039999999</v>
      </c>
      <c r="I40" s="143">
        <v>11260.971917999999</v>
      </c>
      <c r="J40" s="193" t="s">
        <v>352</v>
      </c>
      <c r="K40" s="193">
        <v>22</v>
      </c>
      <c r="L40" s="143">
        <v>6111</v>
      </c>
      <c r="M40" s="143">
        <v>50000</v>
      </c>
      <c r="N40" s="141">
        <v>1842738</v>
      </c>
      <c r="O40" s="164">
        <v>0.88</v>
      </c>
      <c r="P40" s="164">
        <v>0.24</v>
      </c>
      <c r="Q40" s="164">
        <v>-3.11</v>
      </c>
      <c r="R40" s="178">
        <v>24.72</v>
      </c>
      <c r="S40" s="178">
        <v>84.27</v>
      </c>
      <c r="T40" s="229">
        <v>11</v>
      </c>
      <c r="U40" s="229">
        <v>41</v>
      </c>
      <c r="V40" s="229">
        <v>5</v>
      </c>
      <c r="W40" s="229">
        <v>59</v>
      </c>
      <c r="X40" s="229">
        <v>16</v>
      </c>
      <c r="Y40" s="94"/>
      <c r="Z40" s="94"/>
      <c r="AA40" s="95"/>
      <c r="AB40" s="95"/>
      <c r="AC40" s="83"/>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row>
    <row r="41" spans="1:138" s="98" customFormat="1" ht="48.75" customHeight="1">
      <c r="A41" s="97"/>
      <c r="B41" s="97"/>
      <c r="C41" s="205">
        <v>38</v>
      </c>
      <c r="D41" s="146" t="s">
        <v>155</v>
      </c>
      <c r="E41" s="213" t="s">
        <v>295</v>
      </c>
      <c r="F41" s="213" t="s">
        <v>51</v>
      </c>
      <c r="G41" s="190" t="s">
        <v>49</v>
      </c>
      <c r="H41" s="167">
        <v>20104.668441000002</v>
      </c>
      <c r="I41" s="167">
        <v>17853.53427</v>
      </c>
      <c r="J41" s="194" t="s">
        <v>353</v>
      </c>
      <c r="K41" s="194">
        <v>17</v>
      </c>
      <c r="L41" s="167">
        <v>14895</v>
      </c>
      <c r="M41" s="167">
        <v>50000</v>
      </c>
      <c r="N41" s="138">
        <v>1198626</v>
      </c>
      <c r="O41" s="165">
        <v>-2.9590139049122595</v>
      </c>
      <c r="P41" s="165">
        <v>-6.6287040787710723</v>
      </c>
      <c r="Q41" s="165">
        <v>-10.612802838612104</v>
      </c>
      <c r="R41" s="165">
        <v>-1.345212367132713</v>
      </c>
      <c r="S41" s="177">
        <v>27.497599999999998</v>
      </c>
      <c r="T41" s="228">
        <v>50</v>
      </c>
      <c r="U41" s="228">
        <v>14.000000000000002</v>
      </c>
      <c r="V41" s="228">
        <v>3</v>
      </c>
      <c r="W41" s="228">
        <v>86</v>
      </c>
      <c r="X41" s="228">
        <v>53</v>
      </c>
      <c r="Y41" s="94"/>
      <c r="Z41" s="94"/>
      <c r="AA41" s="95"/>
      <c r="AB41" s="95"/>
      <c r="AC41" s="83"/>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row>
    <row r="42" spans="1:138" s="79" customFormat="1" ht="48.75" customHeight="1">
      <c r="C42" s="206">
        <v>39</v>
      </c>
      <c r="D42" s="139" t="s">
        <v>158</v>
      </c>
      <c r="E42" s="210" t="s">
        <v>296</v>
      </c>
      <c r="F42" s="212" t="s">
        <v>51</v>
      </c>
      <c r="G42" s="175" t="s">
        <v>49</v>
      </c>
      <c r="H42" s="143">
        <v>7202.8480959999997</v>
      </c>
      <c r="I42" s="143">
        <v>6592.9482150000003</v>
      </c>
      <c r="J42" s="173" t="s">
        <v>354</v>
      </c>
      <c r="K42" s="173">
        <v>16</v>
      </c>
      <c r="L42" s="143">
        <v>6195</v>
      </c>
      <c r="M42" s="140">
        <v>50000</v>
      </c>
      <c r="N42" s="141">
        <v>1064237</v>
      </c>
      <c r="O42" s="164">
        <v>2.3622721287476787</v>
      </c>
      <c r="P42" s="164">
        <v>-6.1917299628640761</v>
      </c>
      <c r="Q42" s="164">
        <v>-8.1199872225435765</v>
      </c>
      <c r="R42" s="164">
        <v>5.0155772246675721</v>
      </c>
      <c r="S42" s="164">
        <v>34.394000000000005</v>
      </c>
      <c r="T42" s="229">
        <v>26</v>
      </c>
      <c r="U42" s="229">
        <v>2</v>
      </c>
      <c r="V42" s="229">
        <v>3</v>
      </c>
      <c r="W42" s="229">
        <v>98</v>
      </c>
      <c r="X42" s="229">
        <v>29</v>
      </c>
      <c r="Y42" s="94"/>
      <c r="Z42" s="94"/>
      <c r="AA42" s="95"/>
      <c r="AB42" s="95"/>
      <c r="AC42" s="83"/>
    </row>
    <row r="43" spans="1:138" s="91" customFormat="1" ht="48.75" customHeight="1">
      <c r="A43" s="79"/>
      <c r="B43" s="79"/>
      <c r="C43" s="205">
        <v>40</v>
      </c>
      <c r="D43" s="136" t="s">
        <v>168</v>
      </c>
      <c r="E43" s="208" t="s">
        <v>297</v>
      </c>
      <c r="F43" s="213" t="s">
        <v>51</v>
      </c>
      <c r="G43" s="190" t="s">
        <v>49</v>
      </c>
      <c r="H43" s="167">
        <v>12771.813714</v>
      </c>
      <c r="I43" s="167">
        <v>10000.345955000001</v>
      </c>
      <c r="J43" s="171" t="s">
        <v>355</v>
      </c>
      <c r="K43" s="171">
        <v>13</v>
      </c>
      <c r="L43" s="167">
        <v>6665</v>
      </c>
      <c r="M43" s="137">
        <v>50000</v>
      </c>
      <c r="N43" s="138">
        <v>1500427</v>
      </c>
      <c r="O43" s="165">
        <v>3.93</v>
      </c>
      <c r="P43" s="165">
        <v>2.23</v>
      </c>
      <c r="Q43" s="165">
        <v>-0.01</v>
      </c>
      <c r="R43" s="177">
        <v>49.25</v>
      </c>
      <c r="S43" s="165">
        <v>50.06</v>
      </c>
      <c r="T43" s="228">
        <v>85</v>
      </c>
      <c r="U43" s="228">
        <v>68</v>
      </c>
      <c r="V43" s="228">
        <v>2</v>
      </c>
      <c r="W43" s="228">
        <v>32</v>
      </c>
      <c r="X43" s="228">
        <v>87</v>
      </c>
      <c r="Y43" s="94"/>
      <c r="Z43" s="94"/>
      <c r="AA43" s="95"/>
      <c r="AB43" s="95"/>
      <c r="AC43" s="83"/>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row>
    <row r="44" spans="1:138" s="79" customFormat="1" ht="48.75" customHeight="1">
      <c r="C44" s="206">
        <v>41</v>
      </c>
      <c r="D44" s="139" t="s">
        <v>191</v>
      </c>
      <c r="E44" s="210" t="s">
        <v>192</v>
      </c>
      <c r="F44" s="212" t="s">
        <v>51</v>
      </c>
      <c r="G44" s="193" t="s">
        <v>49</v>
      </c>
      <c r="H44" s="143">
        <v>58255.021176000002</v>
      </c>
      <c r="I44" s="143">
        <v>56553.324867000003</v>
      </c>
      <c r="J44" s="173" t="s">
        <v>356</v>
      </c>
      <c r="K44" s="173">
        <v>9</v>
      </c>
      <c r="L44" s="143">
        <v>51209</v>
      </c>
      <c r="M44" s="140">
        <v>50000</v>
      </c>
      <c r="N44" s="141">
        <v>1104363</v>
      </c>
      <c r="O44" s="164">
        <v>1.93</v>
      </c>
      <c r="P44" s="164">
        <v>0.03</v>
      </c>
      <c r="Q44" s="164">
        <v>-2.2999999999999998</v>
      </c>
      <c r="R44" s="178">
        <v>10.44</v>
      </c>
      <c r="S44" s="164">
        <v>10.44</v>
      </c>
      <c r="T44" s="229">
        <v>16</v>
      </c>
      <c r="U44" s="229">
        <v>2</v>
      </c>
      <c r="V44" s="229">
        <v>3</v>
      </c>
      <c r="W44" s="229">
        <v>98</v>
      </c>
      <c r="X44" s="229">
        <v>19</v>
      </c>
      <c r="Y44" s="94"/>
      <c r="Z44" s="94"/>
      <c r="AA44" s="95"/>
      <c r="AB44" s="95"/>
      <c r="AC44" s="83"/>
    </row>
    <row r="45" spans="1:138" s="93" customFormat="1" ht="48.75" customHeight="1">
      <c r="A45" s="79"/>
      <c r="B45" s="80"/>
      <c r="C45" s="241" t="s">
        <v>56</v>
      </c>
      <c r="D45" s="241"/>
      <c r="E45" s="189" t="s">
        <v>47</v>
      </c>
      <c r="F45" s="189" t="s">
        <v>47</v>
      </c>
      <c r="G45" s="189" t="s">
        <v>47</v>
      </c>
      <c r="H45" s="144">
        <v>468831.04838599998</v>
      </c>
      <c r="I45" s="144">
        <f>SUM(I35:I44)</f>
        <v>460629.63977900002</v>
      </c>
      <c r="J45" s="144" t="s">
        <v>47</v>
      </c>
      <c r="K45" s="144"/>
      <c r="L45" s="144">
        <f>SUM(L35:L44)</f>
        <v>337856</v>
      </c>
      <c r="M45" s="144" t="s">
        <v>47</v>
      </c>
      <c r="N45" s="144" t="s">
        <v>49</v>
      </c>
      <c r="O45" s="192">
        <f>AVERAGE(O35:O44)</f>
        <v>1.9792771526024691</v>
      </c>
      <c r="P45" s="192">
        <f>AVERAGE(P35:P44)</f>
        <v>0.69438356770730203</v>
      </c>
      <c r="Q45" s="192">
        <f>AVERAGE(Q35:Q44)</f>
        <v>-2.5081694183941026</v>
      </c>
      <c r="R45" s="192">
        <f>AVERAGE(R35:R44)</f>
        <v>19.019566940802768</v>
      </c>
      <c r="S45" s="192">
        <f>AVERAGE(S35:S44)</f>
        <v>108.77370999999998</v>
      </c>
      <c r="T45" s="230">
        <f>SUM(T35:T44)</f>
        <v>1044</v>
      </c>
      <c r="U45" s="226">
        <v>18</v>
      </c>
      <c r="V45" s="230">
        <f>SUM(V35:V44)</f>
        <v>95</v>
      </c>
      <c r="W45" s="226">
        <f>100-U45</f>
        <v>82</v>
      </c>
      <c r="X45" s="230">
        <f>SUM(X35:X44)</f>
        <v>1139</v>
      </c>
      <c r="Y45" s="95"/>
      <c r="Z45" s="95"/>
      <c r="AA45" s="95"/>
      <c r="AB45" s="95"/>
      <c r="AC45" s="83"/>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row>
    <row r="46" spans="1:138" s="91" customFormat="1" ht="48.75" customHeight="1">
      <c r="A46" s="79"/>
      <c r="B46" s="80"/>
      <c r="C46" s="146">
        <v>42</v>
      </c>
      <c r="D46" s="136" t="s">
        <v>252</v>
      </c>
      <c r="E46" s="208" t="s">
        <v>57</v>
      </c>
      <c r="F46" s="209" t="s">
        <v>53</v>
      </c>
      <c r="G46" s="190" t="s">
        <v>47</v>
      </c>
      <c r="H46" s="167">
        <v>293562.70556500001</v>
      </c>
      <c r="I46" s="167">
        <v>284444.12436999998</v>
      </c>
      <c r="J46" s="171" t="s">
        <v>357</v>
      </c>
      <c r="K46" s="171">
        <v>53</v>
      </c>
      <c r="L46" s="167">
        <v>49651</v>
      </c>
      <c r="M46" s="137">
        <v>500000</v>
      </c>
      <c r="N46" s="138">
        <v>5728870</v>
      </c>
      <c r="O46" s="165">
        <v>4.3099999999999996</v>
      </c>
      <c r="P46" s="165">
        <v>1.32</v>
      </c>
      <c r="Q46" s="165">
        <v>-2.31</v>
      </c>
      <c r="R46" s="165">
        <v>37.799999999999997</v>
      </c>
      <c r="S46" s="165">
        <v>471.93</v>
      </c>
      <c r="T46" s="228">
        <v>463</v>
      </c>
      <c r="U46" s="228">
        <v>65</v>
      </c>
      <c r="V46" s="228">
        <v>6</v>
      </c>
      <c r="W46" s="228">
        <v>35</v>
      </c>
      <c r="X46" s="228">
        <v>469</v>
      </c>
      <c r="Y46" s="94"/>
      <c r="Z46" s="94"/>
      <c r="AA46" s="95"/>
      <c r="AB46" s="95"/>
      <c r="AC46" s="83"/>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row>
    <row r="47" spans="1:138" s="79" customFormat="1" ht="48.75" customHeight="1">
      <c r="B47" s="80"/>
      <c r="C47" s="145">
        <v>43</v>
      </c>
      <c r="D47" s="139" t="s">
        <v>58</v>
      </c>
      <c r="E47" s="210" t="s">
        <v>59</v>
      </c>
      <c r="F47" s="211" t="s">
        <v>53</v>
      </c>
      <c r="G47" s="175" t="s">
        <v>47</v>
      </c>
      <c r="H47" s="143">
        <v>284733.69227699999</v>
      </c>
      <c r="I47" s="143">
        <v>244779.259632</v>
      </c>
      <c r="J47" s="173" t="s">
        <v>358</v>
      </c>
      <c r="K47" s="173">
        <v>39</v>
      </c>
      <c r="L47" s="143">
        <v>134539</v>
      </c>
      <c r="M47" s="140">
        <v>1500000</v>
      </c>
      <c r="N47" s="141">
        <v>1819393</v>
      </c>
      <c r="O47" s="164">
        <v>1.75</v>
      </c>
      <c r="P47" s="164">
        <v>-5.97</v>
      </c>
      <c r="Q47" s="164">
        <v>-10.72</v>
      </c>
      <c r="R47" s="164">
        <v>7.47</v>
      </c>
      <c r="S47" s="164">
        <v>81.96</v>
      </c>
      <c r="T47" s="229">
        <v>1438</v>
      </c>
      <c r="U47" s="229">
        <v>22</v>
      </c>
      <c r="V47" s="229">
        <v>5</v>
      </c>
      <c r="W47" s="229">
        <v>78</v>
      </c>
      <c r="X47" s="229">
        <v>1443</v>
      </c>
      <c r="Y47" s="94"/>
      <c r="Z47" s="94"/>
      <c r="AA47" s="95"/>
      <c r="AB47" s="95"/>
      <c r="AC47" s="83"/>
    </row>
    <row r="48" spans="1:138" s="91" customFormat="1" ht="48.75" customHeight="1">
      <c r="A48" s="79"/>
      <c r="B48" s="80"/>
      <c r="C48" s="146">
        <v>44</v>
      </c>
      <c r="D48" s="136" t="s">
        <v>60</v>
      </c>
      <c r="E48" s="208" t="s">
        <v>61</v>
      </c>
      <c r="F48" s="209" t="s">
        <v>53</v>
      </c>
      <c r="G48" s="190" t="s">
        <v>47</v>
      </c>
      <c r="H48" s="167">
        <v>258312.64110800001</v>
      </c>
      <c r="I48" s="167">
        <v>214652.78604499999</v>
      </c>
      <c r="J48" s="171" t="s">
        <v>359</v>
      </c>
      <c r="K48" s="171">
        <v>39</v>
      </c>
      <c r="L48" s="167">
        <v>72257</v>
      </c>
      <c r="M48" s="137">
        <v>500000</v>
      </c>
      <c r="N48" s="138">
        <v>2970685</v>
      </c>
      <c r="O48" s="165">
        <v>4.42</v>
      </c>
      <c r="P48" s="165">
        <v>0.91</v>
      </c>
      <c r="Q48" s="165">
        <v>-2.58</v>
      </c>
      <c r="R48" s="165">
        <v>36.96</v>
      </c>
      <c r="S48" s="165">
        <v>196.77</v>
      </c>
      <c r="T48" s="228">
        <v>1046</v>
      </c>
      <c r="U48" s="228">
        <v>84</v>
      </c>
      <c r="V48" s="228">
        <v>6</v>
      </c>
      <c r="W48" s="228">
        <v>16</v>
      </c>
      <c r="X48" s="228">
        <v>1052</v>
      </c>
      <c r="Y48" s="94"/>
      <c r="Z48" s="94"/>
      <c r="AA48" s="95"/>
      <c r="AB48" s="95"/>
      <c r="AC48" s="83"/>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row>
    <row r="49" spans="1:55" s="79" customFormat="1" ht="48.75" customHeight="1">
      <c r="B49" s="80"/>
      <c r="C49" s="145">
        <v>45</v>
      </c>
      <c r="D49" s="139" t="s">
        <v>62</v>
      </c>
      <c r="E49" s="210" t="s">
        <v>42</v>
      </c>
      <c r="F49" s="211" t="s">
        <v>53</v>
      </c>
      <c r="G49" s="175" t="s">
        <v>47</v>
      </c>
      <c r="H49" s="143">
        <v>223242.60276800001</v>
      </c>
      <c r="I49" s="143">
        <v>140434.71609199999</v>
      </c>
      <c r="J49" s="173" t="s">
        <v>360</v>
      </c>
      <c r="K49" s="173">
        <v>37</v>
      </c>
      <c r="L49" s="143">
        <v>68398</v>
      </c>
      <c r="M49" s="140">
        <v>500000</v>
      </c>
      <c r="N49" s="141">
        <v>2053199</v>
      </c>
      <c r="O49" s="164">
        <v>-0.73</v>
      </c>
      <c r="P49" s="164">
        <v>-8.4600000000000009</v>
      </c>
      <c r="Q49" s="164">
        <v>-13.31</v>
      </c>
      <c r="R49" s="164">
        <v>13.7</v>
      </c>
      <c r="S49" s="164">
        <v>105.32</v>
      </c>
      <c r="T49" s="229">
        <v>147</v>
      </c>
      <c r="U49" s="229">
        <v>8</v>
      </c>
      <c r="V49" s="229">
        <v>5</v>
      </c>
      <c r="W49" s="229">
        <v>92</v>
      </c>
      <c r="X49" s="229">
        <v>152</v>
      </c>
      <c r="Y49" s="94"/>
      <c r="Z49" s="94"/>
      <c r="AA49" s="95"/>
      <c r="AB49" s="95"/>
      <c r="AC49" s="83"/>
    </row>
    <row r="50" spans="1:55" s="91" customFormat="1" ht="48.75" customHeight="1">
      <c r="A50" s="79"/>
      <c r="B50" s="80"/>
      <c r="C50" s="146">
        <v>46</v>
      </c>
      <c r="D50" s="136" t="s">
        <v>63</v>
      </c>
      <c r="E50" s="208" t="s">
        <v>64</v>
      </c>
      <c r="F50" s="209" t="s">
        <v>53</v>
      </c>
      <c r="G50" s="190" t="s">
        <v>47</v>
      </c>
      <c r="H50" s="167">
        <v>113532.40466499999</v>
      </c>
      <c r="I50" s="167">
        <v>92316.661355999997</v>
      </c>
      <c r="J50" s="171" t="s">
        <v>361</v>
      </c>
      <c r="K50" s="171">
        <v>37</v>
      </c>
      <c r="L50" s="167">
        <v>40609</v>
      </c>
      <c r="M50" s="137">
        <v>500000</v>
      </c>
      <c r="N50" s="138">
        <v>2273305</v>
      </c>
      <c r="O50" s="165">
        <v>0.99</v>
      </c>
      <c r="P50" s="165">
        <v>-6.53</v>
      </c>
      <c r="Q50" s="165">
        <v>-11.66</v>
      </c>
      <c r="R50" s="165">
        <v>18.52</v>
      </c>
      <c r="S50" s="165">
        <v>125.52</v>
      </c>
      <c r="T50" s="228">
        <v>108</v>
      </c>
      <c r="U50" s="228">
        <v>24</v>
      </c>
      <c r="V50" s="228">
        <v>5</v>
      </c>
      <c r="W50" s="228">
        <v>76</v>
      </c>
      <c r="X50" s="228">
        <v>113</v>
      </c>
      <c r="Y50" s="94"/>
      <c r="Z50" s="94"/>
      <c r="AA50" s="95"/>
      <c r="AB50" s="95"/>
      <c r="AC50" s="83"/>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row>
    <row r="51" spans="1:55" s="93" customFormat="1" ht="48.75" customHeight="1">
      <c r="A51" s="79"/>
      <c r="B51" s="80"/>
      <c r="C51" s="145">
        <v>47</v>
      </c>
      <c r="D51" s="139" t="s">
        <v>156</v>
      </c>
      <c r="E51" s="210" t="s">
        <v>195</v>
      </c>
      <c r="F51" s="211" t="s">
        <v>53</v>
      </c>
      <c r="G51" s="175" t="s">
        <v>49</v>
      </c>
      <c r="H51" s="143">
        <v>346459.5</v>
      </c>
      <c r="I51" s="143">
        <v>4729821.6258439999</v>
      </c>
      <c r="J51" s="173" t="s">
        <v>353</v>
      </c>
      <c r="K51" s="173">
        <v>17</v>
      </c>
      <c r="L51" s="143">
        <v>4374268</v>
      </c>
      <c r="M51" s="143" t="s">
        <v>49</v>
      </c>
      <c r="N51" s="141">
        <v>1081283</v>
      </c>
      <c r="O51" s="164">
        <v>3.32</v>
      </c>
      <c r="P51" s="164">
        <v>-3.94</v>
      </c>
      <c r="Q51" s="164">
        <v>-6.37</v>
      </c>
      <c r="R51" s="164">
        <v>-2.91</v>
      </c>
      <c r="S51" s="164">
        <v>8.1300000000000008</v>
      </c>
      <c r="T51" s="229">
        <v>0</v>
      </c>
      <c r="U51" s="229">
        <v>0</v>
      </c>
      <c r="V51" s="229">
        <v>22</v>
      </c>
      <c r="W51" s="229">
        <v>0</v>
      </c>
      <c r="X51" s="229">
        <v>22</v>
      </c>
      <c r="Y51" s="94"/>
      <c r="Z51" s="94"/>
      <c r="AA51" s="95"/>
      <c r="AB51" s="95"/>
      <c r="AC51" s="83"/>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row>
    <row r="52" spans="1:55" s="91" customFormat="1" ht="48.75" customHeight="1">
      <c r="A52" s="79"/>
      <c r="B52" s="80"/>
      <c r="C52" s="146">
        <v>48</v>
      </c>
      <c r="D52" s="136" t="s">
        <v>182</v>
      </c>
      <c r="E52" s="208" t="s">
        <v>183</v>
      </c>
      <c r="F52" s="209" t="s">
        <v>53</v>
      </c>
      <c r="G52" s="190" t="s">
        <v>49</v>
      </c>
      <c r="H52" s="167">
        <v>156761</v>
      </c>
      <c r="I52" s="167">
        <v>116866.0634</v>
      </c>
      <c r="J52" s="171" t="s">
        <v>362</v>
      </c>
      <c r="K52" s="171">
        <v>9</v>
      </c>
      <c r="L52" s="167">
        <v>116173</v>
      </c>
      <c r="M52" s="137">
        <v>500000</v>
      </c>
      <c r="N52" s="138">
        <v>1005966</v>
      </c>
      <c r="O52" s="165">
        <v>6.09</v>
      </c>
      <c r="P52" s="165">
        <v>2.36</v>
      </c>
      <c r="Q52" s="165">
        <v>-2.5</v>
      </c>
      <c r="R52" s="177" t="s">
        <v>49</v>
      </c>
      <c r="S52" s="165">
        <v>0.56000000000000005</v>
      </c>
      <c r="T52" s="228">
        <v>869</v>
      </c>
      <c r="U52" s="228">
        <v>82</v>
      </c>
      <c r="V52" s="228">
        <v>6</v>
      </c>
      <c r="W52" s="228">
        <v>18</v>
      </c>
      <c r="X52" s="228">
        <v>875</v>
      </c>
      <c r="Y52" s="94"/>
      <c r="Z52" s="94"/>
      <c r="AA52" s="95"/>
      <c r="AB52" s="95"/>
      <c r="AC52" s="83"/>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row>
    <row r="53" spans="1:55" s="91" customFormat="1" ht="48.75" customHeight="1">
      <c r="A53" s="79"/>
      <c r="B53" s="79"/>
      <c r="C53" s="207">
        <v>49</v>
      </c>
      <c r="D53" s="147" t="s">
        <v>313</v>
      </c>
      <c r="E53" s="214" t="s">
        <v>91</v>
      </c>
      <c r="F53" s="215" t="s">
        <v>53</v>
      </c>
      <c r="G53" s="195" t="s">
        <v>49</v>
      </c>
      <c r="H53" s="196">
        <v>235821.59506399999</v>
      </c>
      <c r="I53" s="196">
        <v>251604.56779199999</v>
      </c>
      <c r="J53" s="197" t="s">
        <v>363</v>
      </c>
      <c r="K53" s="197">
        <v>5</v>
      </c>
      <c r="L53" s="196">
        <v>239518</v>
      </c>
      <c r="M53" s="148">
        <v>500000</v>
      </c>
      <c r="N53" s="149">
        <v>1050462</v>
      </c>
      <c r="O53" s="198">
        <v>6.86</v>
      </c>
      <c r="P53" s="198">
        <v>4.21</v>
      </c>
      <c r="Q53" s="198">
        <v>1.01</v>
      </c>
      <c r="R53" s="199" t="s">
        <v>49</v>
      </c>
      <c r="S53" s="198">
        <v>5.05</v>
      </c>
      <c r="T53" s="231">
        <v>241</v>
      </c>
      <c r="U53" s="231">
        <v>95</v>
      </c>
      <c r="V53" s="231">
        <v>6</v>
      </c>
      <c r="W53" s="231">
        <v>5</v>
      </c>
      <c r="X53" s="231">
        <v>247</v>
      </c>
      <c r="Y53" s="83"/>
      <c r="Z53" s="83"/>
      <c r="AA53" s="83"/>
      <c r="AB53" s="83"/>
      <c r="AC53" s="83"/>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row>
    <row r="54" spans="1:55" s="91" customFormat="1" ht="48.75" customHeight="1">
      <c r="A54" s="79"/>
      <c r="B54" s="79"/>
      <c r="C54" s="146">
        <v>50</v>
      </c>
      <c r="D54" s="136" t="s">
        <v>307</v>
      </c>
      <c r="E54" s="208" t="s">
        <v>309</v>
      </c>
      <c r="F54" s="209" t="s">
        <v>53</v>
      </c>
      <c r="G54" s="190" t="s">
        <v>49</v>
      </c>
      <c r="H54" s="167">
        <v>55170</v>
      </c>
      <c r="I54" s="167">
        <v>65608.051070999994</v>
      </c>
      <c r="J54" s="171" t="s">
        <v>364</v>
      </c>
      <c r="K54" s="171">
        <v>5</v>
      </c>
      <c r="L54" s="167">
        <v>64542</v>
      </c>
      <c r="M54" s="137">
        <v>500000</v>
      </c>
      <c r="N54" s="138">
        <v>1016517</v>
      </c>
      <c r="O54" s="165">
        <v>5.12</v>
      </c>
      <c r="P54" s="165">
        <v>-0.66</v>
      </c>
      <c r="Q54" s="165">
        <v>1.31</v>
      </c>
      <c r="R54" s="177" t="s">
        <v>49</v>
      </c>
      <c r="S54" s="165">
        <v>1.58</v>
      </c>
      <c r="T54" s="228">
        <v>324</v>
      </c>
      <c r="U54" s="228">
        <v>56</v>
      </c>
      <c r="V54" s="228">
        <v>2</v>
      </c>
      <c r="W54" s="228">
        <v>44</v>
      </c>
      <c r="X54" s="228">
        <v>326</v>
      </c>
      <c r="Y54" s="83"/>
      <c r="Z54" s="83"/>
      <c r="AA54" s="83"/>
      <c r="AB54" s="83"/>
      <c r="AC54" s="83"/>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row>
    <row r="55" spans="1:55" s="93" customFormat="1" ht="48.75" customHeight="1">
      <c r="A55" s="79"/>
      <c r="B55" s="80"/>
      <c r="C55" s="241" t="s">
        <v>67</v>
      </c>
      <c r="D55" s="241"/>
      <c r="E55" s="189" t="s">
        <v>49</v>
      </c>
      <c r="F55" s="189" t="s">
        <v>49</v>
      </c>
      <c r="G55" s="189" t="s">
        <v>49</v>
      </c>
      <c r="H55" s="144">
        <v>1967596.141447</v>
      </c>
      <c r="I55" s="144">
        <f>SUM(I46:I54)</f>
        <v>6140527.8556020008</v>
      </c>
      <c r="J55" s="144" t="s">
        <v>49</v>
      </c>
      <c r="K55" s="144"/>
      <c r="L55" s="144">
        <f>SUM(L46:L54)</f>
        <v>5159955</v>
      </c>
      <c r="M55" s="144" t="s">
        <v>49</v>
      </c>
      <c r="N55" s="144" t="s">
        <v>47</v>
      </c>
      <c r="O55" s="192">
        <f>AVERAGE(O46:O54)</f>
        <v>3.5699999999999994</v>
      </c>
      <c r="P55" s="192">
        <f>AVERAGE(P46:P54)</f>
        <v>-1.8622222222222224</v>
      </c>
      <c r="Q55" s="192">
        <f>AVERAGE(Q46:Q54)</f>
        <v>-5.2366666666666664</v>
      </c>
      <c r="R55" s="192">
        <f>AVERAGE(R46:R51)</f>
        <v>18.59</v>
      </c>
      <c r="S55" s="192">
        <f>AVERAGE(S46:S54)</f>
        <v>110.75777777777778</v>
      </c>
      <c r="T55" s="230">
        <f>SUM(T46:T54)</f>
        <v>4636</v>
      </c>
      <c r="U55" s="226">
        <v>9</v>
      </c>
      <c r="V55" s="230">
        <f>SUM(V46:V54)</f>
        <v>63</v>
      </c>
      <c r="W55" s="226">
        <f>100-U55</f>
        <v>91</v>
      </c>
      <c r="X55" s="230">
        <f>V55+T55</f>
        <v>4699</v>
      </c>
      <c r="Y55" s="95"/>
      <c r="Z55" s="95"/>
      <c r="AA55" s="95"/>
      <c r="AB55" s="95"/>
      <c r="AC55" s="83"/>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row>
    <row r="56" spans="1:55" s="91" customFormat="1" ht="48.75" customHeight="1">
      <c r="A56" s="79"/>
      <c r="B56" s="80"/>
      <c r="C56" s="145">
        <v>51</v>
      </c>
      <c r="D56" s="139" t="s">
        <v>68</v>
      </c>
      <c r="E56" s="210" t="s">
        <v>19</v>
      </c>
      <c r="F56" s="211" t="s">
        <v>69</v>
      </c>
      <c r="G56" s="175"/>
      <c r="H56" s="143">
        <v>96135.082993000004</v>
      </c>
      <c r="I56" s="143">
        <v>90358.646638000006</v>
      </c>
      <c r="J56" s="173" t="s">
        <v>365</v>
      </c>
      <c r="K56" s="173">
        <v>40</v>
      </c>
      <c r="L56" s="143">
        <v>35507</v>
      </c>
      <c r="M56" s="140">
        <v>500000</v>
      </c>
      <c r="N56" s="141">
        <v>2544812</v>
      </c>
      <c r="O56" s="164">
        <v>1.93</v>
      </c>
      <c r="P56" s="164">
        <v>-2.35</v>
      </c>
      <c r="Q56" s="164">
        <v>-5.82</v>
      </c>
      <c r="R56" s="178">
        <v>29.26</v>
      </c>
      <c r="S56" s="164">
        <v>154.01</v>
      </c>
      <c r="T56" s="229">
        <v>39</v>
      </c>
      <c r="U56" s="229">
        <v>11</v>
      </c>
      <c r="V56" s="229">
        <v>4</v>
      </c>
      <c r="W56" s="229">
        <v>89</v>
      </c>
      <c r="X56" s="229">
        <v>43</v>
      </c>
      <c r="Y56" s="94"/>
      <c r="Z56" s="94"/>
      <c r="AA56" s="95"/>
      <c r="AB56" s="95"/>
      <c r="AC56" s="83"/>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row>
    <row r="57" spans="1:55" s="93" customFormat="1" ht="48.75" customHeight="1">
      <c r="A57" s="79"/>
      <c r="B57" s="80"/>
      <c r="C57" s="241" t="s">
        <v>70</v>
      </c>
      <c r="D57" s="241"/>
      <c r="E57" s="189" t="s">
        <v>49</v>
      </c>
      <c r="F57" s="189" t="s">
        <v>49</v>
      </c>
      <c r="G57" s="189"/>
      <c r="H57" s="144">
        <v>96135.082993000004</v>
      </c>
      <c r="I57" s="144">
        <f>SUM(I56)</f>
        <v>90358.646638000006</v>
      </c>
      <c r="J57" s="144" t="s">
        <v>49</v>
      </c>
      <c r="K57" s="144"/>
      <c r="L57" s="144">
        <f>SUM(L56)</f>
        <v>35507</v>
      </c>
      <c r="M57" s="144" t="s">
        <v>49</v>
      </c>
      <c r="N57" s="144" t="s">
        <v>49</v>
      </c>
      <c r="O57" s="192">
        <f t="shared" ref="O57:T57" si="1">O56</f>
        <v>1.93</v>
      </c>
      <c r="P57" s="192">
        <f t="shared" si="1"/>
        <v>-2.35</v>
      </c>
      <c r="Q57" s="192"/>
      <c r="R57" s="192">
        <f t="shared" si="1"/>
        <v>29.26</v>
      </c>
      <c r="S57" s="192">
        <f t="shared" si="1"/>
        <v>154.01</v>
      </c>
      <c r="T57" s="230">
        <f t="shared" si="1"/>
        <v>39</v>
      </c>
      <c r="U57" s="226">
        <v>11</v>
      </c>
      <c r="V57" s="230">
        <f>V56</f>
        <v>4</v>
      </c>
      <c r="W57" s="226">
        <f>W56</f>
        <v>89</v>
      </c>
      <c r="X57" s="230">
        <f>X56</f>
        <v>43</v>
      </c>
      <c r="Y57" s="95"/>
      <c r="Z57" s="95"/>
      <c r="AA57" s="95"/>
      <c r="AB57" s="95"/>
      <c r="AC57" s="83"/>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row>
    <row r="58" spans="1:55" s="91" customFormat="1" ht="48.75" customHeight="1">
      <c r="A58" s="79"/>
      <c r="B58" s="80"/>
      <c r="C58" s="139">
        <v>52</v>
      </c>
      <c r="D58" s="139" t="s">
        <v>71</v>
      </c>
      <c r="E58" s="210" t="s">
        <v>72</v>
      </c>
      <c r="F58" s="211" t="s">
        <v>73</v>
      </c>
      <c r="G58" s="193" t="s">
        <v>49</v>
      </c>
      <c r="H58" s="143">
        <v>112677.720846</v>
      </c>
      <c r="I58" s="143">
        <v>113537.979503</v>
      </c>
      <c r="J58" s="173" t="s">
        <v>366</v>
      </c>
      <c r="K58" s="173">
        <v>76</v>
      </c>
      <c r="L58" s="143">
        <v>8742</v>
      </c>
      <c r="M58" s="140">
        <v>50000</v>
      </c>
      <c r="N58" s="141">
        <v>12987643</v>
      </c>
      <c r="O58" s="164">
        <v>7.9</v>
      </c>
      <c r="P58" s="164">
        <v>6.51</v>
      </c>
      <c r="Q58" s="164">
        <v>2.19</v>
      </c>
      <c r="R58" s="164">
        <v>47.65</v>
      </c>
      <c r="S58" s="164">
        <v>1197.6500000000001</v>
      </c>
      <c r="T58" s="229">
        <v>99</v>
      </c>
      <c r="U58" s="229">
        <v>88</v>
      </c>
      <c r="V58" s="229">
        <v>2</v>
      </c>
      <c r="W58" s="229">
        <v>12</v>
      </c>
      <c r="X58" s="229">
        <v>101</v>
      </c>
      <c r="Y58" s="94"/>
      <c r="Z58" s="94"/>
      <c r="AA58" s="95"/>
      <c r="AB58" s="95"/>
      <c r="AC58" s="83"/>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row>
    <row r="59" spans="1:55" s="79" customFormat="1" ht="48.75" customHeight="1">
      <c r="B59" s="80"/>
      <c r="C59" s="136">
        <v>53</v>
      </c>
      <c r="D59" s="136" t="s">
        <v>74</v>
      </c>
      <c r="E59" s="208" t="s">
        <v>75</v>
      </c>
      <c r="F59" s="209" t="s">
        <v>73</v>
      </c>
      <c r="G59" s="190" t="s">
        <v>49</v>
      </c>
      <c r="H59" s="167">
        <v>112050.047918</v>
      </c>
      <c r="I59" s="167">
        <v>114205.994896</v>
      </c>
      <c r="J59" s="171" t="s">
        <v>366</v>
      </c>
      <c r="K59" s="171">
        <v>76</v>
      </c>
      <c r="L59" s="167">
        <v>15602</v>
      </c>
      <c r="M59" s="137">
        <v>50000</v>
      </c>
      <c r="N59" s="138">
        <v>7319959</v>
      </c>
      <c r="O59" s="165">
        <v>4.59</v>
      </c>
      <c r="P59" s="165">
        <v>1.1599999999999999</v>
      </c>
      <c r="Q59" s="165">
        <v>-1.57</v>
      </c>
      <c r="R59" s="177">
        <v>43.72</v>
      </c>
      <c r="S59" s="165">
        <v>632.39</v>
      </c>
      <c r="T59" s="228">
        <v>123</v>
      </c>
      <c r="U59" s="228">
        <v>40</v>
      </c>
      <c r="V59" s="228">
        <v>6</v>
      </c>
      <c r="W59" s="228">
        <v>60</v>
      </c>
      <c r="X59" s="228">
        <v>129</v>
      </c>
      <c r="Y59" s="94"/>
      <c r="Z59" s="94"/>
      <c r="AA59" s="95"/>
      <c r="AB59" s="95"/>
      <c r="AC59" s="83"/>
    </row>
    <row r="60" spans="1:55" s="91" customFormat="1" ht="48.75" customHeight="1">
      <c r="A60" s="79"/>
      <c r="B60" s="80"/>
      <c r="C60" s="139">
        <v>54</v>
      </c>
      <c r="D60" s="139" t="s">
        <v>76</v>
      </c>
      <c r="E60" s="210" t="s">
        <v>59</v>
      </c>
      <c r="F60" s="211" t="s">
        <v>73</v>
      </c>
      <c r="G60" s="193" t="s">
        <v>49</v>
      </c>
      <c r="H60" s="143">
        <v>77642.674922999999</v>
      </c>
      <c r="I60" s="143">
        <v>66948.771678000005</v>
      </c>
      <c r="J60" s="173" t="s">
        <v>367</v>
      </c>
      <c r="K60" s="173">
        <v>76</v>
      </c>
      <c r="L60" s="143">
        <v>10775</v>
      </c>
      <c r="M60" s="140">
        <v>50000</v>
      </c>
      <c r="N60" s="141">
        <v>6213344</v>
      </c>
      <c r="O60" s="164">
        <v>0.56000000000000005</v>
      </c>
      <c r="P60" s="164">
        <v>-7.65</v>
      </c>
      <c r="Q60" s="164">
        <v>-13.56</v>
      </c>
      <c r="R60" s="164">
        <v>18.52</v>
      </c>
      <c r="S60" s="164">
        <v>522.41999999999996</v>
      </c>
      <c r="T60" s="229">
        <v>66</v>
      </c>
      <c r="U60" s="229">
        <v>14</v>
      </c>
      <c r="V60" s="229">
        <v>1</v>
      </c>
      <c r="W60" s="229">
        <v>86</v>
      </c>
      <c r="X60" s="229">
        <v>67</v>
      </c>
      <c r="Y60" s="94"/>
      <c r="Z60" s="94"/>
      <c r="AA60" s="95"/>
      <c r="AB60" s="95"/>
      <c r="AC60" s="83"/>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row>
    <row r="61" spans="1:55" s="91" customFormat="1" ht="48.75" customHeight="1">
      <c r="A61" s="79"/>
      <c r="B61" s="80"/>
      <c r="C61" s="136">
        <v>55</v>
      </c>
      <c r="D61" s="136" t="s">
        <v>77</v>
      </c>
      <c r="E61" s="208" t="s">
        <v>78</v>
      </c>
      <c r="F61" s="209" t="s">
        <v>73</v>
      </c>
      <c r="G61" s="190" t="s">
        <v>49</v>
      </c>
      <c r="H61" s="167">
        <v>192611</v>
      </c>
      <c r="I61" s="167">
        <v>165307.72397799999</v>
      </c>
      <c r="J61" s="171" t="s">
        <v>368</v>
      </c>
      <c r="K61" s="171">
        <v>74</v>
      </c>
      <c r="L61" s="167">
        <v>10629</v>
      </c>
      <c r="M61" s="137">
        <v>50000</v>
      </c>
      <c r="N61" s="138">
        <v>15552519</v>
      </c>
      <c r="O61" s="165">
        <v>3.06</v>
      </c>
      <c r="P61" s="165">
        <v>-2.12</v>
      </c>
      <c r="Q61" s="165">
        <v>-7.05</v>
      </c>
      <c r="R61" s="177">
        <v>28.1</v>
      </c>
      <c r="S61" s="165">
        <v>1444.25</v>
      </c>
      <c r="T61" s="228">
        <v>176</v>
      </c>
      <c r="U61" s="228">
        <v>35</v>
      </c>
      <c r="V61" s="228">
        <v>7</v>
      </c>
      <c r="W61" s="228">
        <v>65</v>
      </c>
      <c r="X61" s="228">
        <v>183</v>
      </c>
      <c r="Y61" s="94"/>
      <c r="Z61" s="94"/>
      <c r="AA61" s="95"/>
      <c r="AB61" s="95"/>
      <c r="AC61" s="83"/>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row>
    <row r="62" spans="1:55" s="79" customFormat="1" ht="48.75" customHeight="1">
      <c r="B62" s="80"/>
      <c r="C62" s="139">
        <v>56</v>
      </c>
      <c r="D62" s="139" t="s">
        <v>79</v>
      </c>
      <c r="E62" s="210" t="s">
        <v>57</v>
      </c>
      <c r="F62" s="211" t="s">
        <v>73</v>
      </c>
      <c r="G62" s="175" t="s">
        <v>49</v>
      </c>
      <c r="H62" s="143">
        <v>111582.29196</v>
      </c>
      <c r="I62" s="143">
        <v>102667.93859200001</v>
      </c>
      <c r="J62" s="173" t="s">
        <v>369</v>
      </c>
      <c r="K62" s="173">
        <v>74</v>
      </c>
      <c r="L62" s="143">
        <v>8849</v>
      </c>
      <c r="M62" s="140">
        <v>50000</v>
      </c>
      <c r="N62" s="141">
        <v>11602208</v>
      </c>
      <c r="O62" s="164">
        <v>4.43</v>
      </c>
      <c r="P62" s="164">
        <v>1.26</v>
      </c>
      <c r="Q62" s="164">
        <v>-2.2999999999999998</v>
      </c>
      <c r="R62" s="178">
        <v>38.33</v>
      </c>
      <c r="S62" s="164">
        <v>1060.22</v>
      </c>
      <c r="T62" s="229">
        <v>155</v>
      </c>
      <c r="U62" s="229">
        <v>86</v>
      </c>
      <c r="V62" s="229">
        <v>2</v>
      </c>
      <c r="W62" s="229">
        <v>14.000000000000002</v>
      </c>
      <c r="X62" s="229">
        <v>157</v>
      </c>
      <c r="Y62" s="94"/>
      <c r="Z62" s="94"/>
      <c r="AA62" s="95"/>
      <c r="AB62" s="95"/>
      <c r="AC62" s="83"/>
    </row>
    <row r="63" spans="1:55" s="91" customFormat="1" ht="48.75" customHeight="1">
      <c r="A63" s="79"/>
      <c r="B63" s="80"/>
      <c r="C63" s="136">
        <v>57</v>
      </c>
      <c r="D63" s="136" t="s">
        <v>80</v>
      </c>
      <c r="E63" s="208" t="s">
        <v>174</v>
      </c>
      <c r="F63" s="209" t="s">
        <v>73</v>
      </c>
      <c r="G63" s="190" t="s">
        <v>49</v>
      </c>
      <c r="H63" s="167">
        <v>11698.454152</v>
      </c>
      <c r="I63" s="167">
        <v>12719.040213</v>
      </c>
      <c r="J63" s="171" t="s">
        <v>370</v>
      </c>
      <c r="K63" s="171">
        <v>70</v>
      </c>
      <c r="L63" s="167">
        <v>5040</v>
      </c>
      <c r="M63" s="137">
        <v>50000</v>
      </c>
      <c r="N63" s="138">
        <v>2523620</v>
      </c>
      <c r="O63" s="165">
        <v>1.59</v>
      </c>
      <c r="P63" s="165">
        <v>-4.91</v>
      </c>
      <c r="Q63" s="165">
        <v>-10.029999999999999</v>
      </c>
      <c r="R63" s="165">
        <v>8.32</v>
      </c>
      <c r="S63" s="165">
        <v>151.76</v>
      </c>
      <c r="T63" s="228">
        <v>56</v>
      </c>
      <c r="U63" s="228">
        <v>12</v>
      </c>
      <c r="V63" s="228">
        <v>4</v>
      </c>
      <c r="W63" s="228">
        <v>88</v>
      </c>
      <c r="X63" s="228">
        <v>60</v>
      </c>
      <c r="Y63" s="94"/>
      <c r="Z63" s="94"/>
      <c r="AA63" s="95"/>
      <c r="AB63" s="95"/>
      <c r="AC63" s="83"/>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row>
    <row r="64" spans="1:55" s="93" customFormat="1" ht="48.75" customHeight="1">
      <c r="A64" s="79"/>
      <c r="B64" s="80"/>
      <c r="C64" s="139">
        <v>58</v>
      </c>
      <c r="D64" s="139" t="s">
        <v>81</v>
      </c>
      <c r="E64" s="210" t="s">
        <v>42</v>
      </c>
      <c r="F64" s="211" t="s">
        <v>73</v>
      </c>
      <c r="G64" s="193" t="s">
        <v>49</v>
      </c>
      <c r="H64" s="143">
        <v>693039.930192</v>
      </c>
      <c r="I64" s="143">
        <v>478623.01536000002</v>
      </c>
      <c r="J64" s="173" t="s">
        <v>371</v>
      </c>
      <c r="K64" s="173">
        <v>69</v>
      </c>
      <c r="L64" s="143">
        <v>25917</v>
      </c>
      <c r="M64" s="140">
        <v>50000</v>
      </c>
      <c r="N64" s="141">
        <v>18467532</v>
      </c>
      <c r="O64" s="164">
        <v>4.24</v>
      </c>
      <c r="P64" s="164">
        <v>0.21</v>
      </c>
      <c r="Q64" s="164">
        <v>-3.92</v>
      </c>
      <c r="R64" s="164">
        <v>41.65</v>
      </c>
      <c r="S64" s="164">
        <v>1744.32</v>
      </c>
      <c r="T64" s="229">
        <v>1148</v>
      </c>
      <c r="U64" s="229">
        <v>84</v>
      </c>
      <c r="V64" s="229">
        <v>8</v>
      </c>
      <c r="W64" s="229">
        <v>16</v>
      </c>
      <c r="X64" s="229">
        <v>1156</v>
      </c>
      <c r="Y64" s="94"/>
      <c r="Z64" s="94"/>
      <c r="AA64" s="95"/>
      <c r="AB64" s="95"/>
      <c r="AC64" s="83"/>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row>
    <row r="65" spans="1:55" s="91" customFormat="1" ht="48.75" customHeight="1">
      <c r="A65" s="79"/>
      <c r="B65" s="80"/>
      <c r="C65" s="136">
        <v>59</v>
      </c>
      <c r="D65" s="136" t="s">
        <v>82</v>
      </c>
      <c r="E65" s="208" t="s">
        <v>83</v>
      </c>
      <c r="F65" s="209" t="s">
        <v>73</v>
      </c>
      <c r="G65" s="190"/>
      <c r="H65" s="167">
        <v>64570.572827999997</v>
      </c>
      <c r="I65" s="167">
        <v>62264.398254</v>
      </c>
      <c r="J65" s="171" t="s">
        <v>372</v>
      </c>
      <c r="K65" s="171">
        <v>69</v>
      </c>
      <c r="L65" s="167">
        <v>10441</v>
      </c>
      <c r="M65" s="137">
        <v>50000</v>
      </c>
      <c r="N65" s="138">
        <v>5963451</v>
      </c>
      <c r="O65" s="165">
        <v>4.5199999999999996</v>
      </c>
      <c r="P65" s="165">
        <v>1.32</v>
      </c>
      <c r="Q65" s="165">
        <v>-3.58</v>
      </c>
      <c r="R65" s="165">
        <v>19.670000000000002</v>
      </c>
      <c r="S65" s="165">
        <v>496.2</v>
      </c>
      <c r="T65" s="228">
        <v>32</v>
      </c>
      <c r="U65" s="228">
        <v>21</v>
      </c>
      <c r="V65" s="228">
        <v>8</v>
      </c>
      <c r="W65" s="228">
        <v>79</v>
      </c>
      <c r="X65" s="228">
        <v>40</v>
      </c>
      <c r="Y65" s="94"/>
      <c r="Z65" s="94"/>
      <c r="AA65" s="95"/>
      <c r="AB65" s="95"/>
      <c r="AC65" s="83"/>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row>
    <row r="66" spans="1:55" s="79" customFormat="1" ht="48.75" customHeight="1">
      <c r="B66" s="80"/>
      <c r="C66" s="139">
        <v>60</v>
      </c>
      <c r="D66" s="139" t="s">
        <v>84</v>
      </c>
      <c r="E66" s="210" t="s">
        <v>85</v>
      </c>
      <c r="F66" s="211" t="s">
        <v>73</v>
      </c>
      <c r="G66" s="175" t="s">
        <v>49</v>
      </c>
      <c r="H66" s="143">
        <v>52407.717365999997</v>
      </c>
      <c r="I66" s="143">
        <v>47562</v>
      </c>
      <c r="J66" s="173" t="s">
        <v>373</v>
      </c>
      <c r="K66" s="173">
        <v>67</v>
      </c>
      <c r="L66" s="143">
        <v>9879</v>
      </c>
      <c r="M66" s="140">
        <v>50000</v>
      </c>
      <c r="N66" s="141">
        <v>4814485</v>
      </c>
      <c r="O66" s="164">
        <v>3.86</v>
      </c>
      <c r="P66" s="164">
        <v>-3.85</v>
      </c>
      <c r="Q66" s="164">
        <v>-7.66</v>
      </c>
      <c r="R66" s="178">
        <v>29.48</v>
      </c>
      <c r="S66" s="164">
        <v>381.03</v>
      </c>
      <c r="T66" s="229">
        <v>37</v>
      </c>
      <c r="U66" s="229">
        <v>63</v>
      </c>
      <c r="V66" s="229">
        <v>15</v>
      </c>
      <c r="W66" s="229">
        <v>37</v>
      </c>
      <c r="X66" s="229">
        <v>52</v>
      </c>
      <c r="Y66" s="94"/>
      <c r="Z66" s="94"/>
      <c r="AA66" s="95"/>
      <c r="AB66" s="95"/>
      <c r="AC66" s="83"/>
    </row>
    <row r="67" spans="1:55" s="91" customFormat="1" ht="48.75" customHeight="1">
      <c r="A67" s="79"/>
      <c r="B67" s="80"/>
      <c r="C67" s="136">
        <v>61</v>
      </c>
      <c r="D67" s="136" t="s">
        <v>86</v>
      </c>
      <c r="E67" s="208" t="s">
        <v>87</v>
      </c>
      <c r="F67" s="209" t="s">
        <v>73</v>
      </c>
      <c r="G67" s="190" t="s">
        <v>49</v>
      </c>
      <c r="H67" s="167">
        <v>30491.646123999999</v>
      </c>
      <c r="I67" s="167">
        <v>28078.430522999999</v>
      </c>
      <c r="J67" s="171" t="s">
        <v>374</v>
      </c>
      <c r="K67" s="171">
        <v>62</v>
      </c>
      <c r="L67" s="167">
        <v>7763</v>
      </c>
      <c r="M67" s="137">
        <v>50000</v>
      </c>
      <c r="N67" s="138">
        <v>3616956</v>
      </c>
      <c r="O67" s="165">
        <v>1.42</v>
      </c>
      <c r="P67" s="165">
        <v>-0.9</v>
      </c>
      <c r="Q67" s="165">
        <v>-3.81</v>
      </c>
      <c r="R67" s="177">
        <v>20.28</v>
      </c>
      <c r="S67" s="165">
        <v>260.98</v>
      </c>
      <c r="T67" s="228">
        <v>33</v>
      </c>
      <c r="U67" s="228">
        <v>13</v>
      </c>
      <c r="V67" s="228">
        <v>3</v>
      </c>
      <c r="W67" s="228">
        <v>87</v>
      </c>
      <c r="X67" s="228">
        <v>36</v>
      </c>
      <c r="Y67" s="94"/>
      <c r="Z67" s="94"/>
      <c r="AA67" s="95"/>
      <c r="AB67" s="95"/>
      <c r="AC67" s="83"/>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row>
    <row r="68" spans="1:55" s="79" customFormat="1" ht="48.75" customHeight="1">
      <c r="B68" s="80"/>
      <c r="C68" s="139">
        <v>62</v>
      </c>
      <c r="D68" s="139" t="s">
        <v>88</v>
      </c>
      <c r="E68" s="210" t="s">
        <v>89</v>
      </c>
      <c r="F68" s="211" t="s">
        <v>73</v>
      </c>
      <c r="G68" s="175" t="s">
        <v>49</v>
      </c>
      <c r="H68" s="143">
        <v>23629.663842000002</v>
      </c>
      <c r="I68" s="143">
        <v>18766.344573999999</v>
      </c>
      <c r="J68" s="173" t="s">
        <v>375</v>
      </c>
      <c r="K68" s="173">
        <v>61</v>
      </c>
      <c r="L68" s="143">
        <v>6137</v>
      </c>
      <c r="M68" s="140">
        <v>50000</v>
      </c>
      <c r="N68" s="141">
        <v>3057902</v>
      </c>
      <c r="O68" s="164">
        <v>-3.48</v>
      </c>
      <c r="P68" s="164">
        <v>-14.27</v>
      </c>
      <c r="Q68" s="164">
        <v>-21.81</v>
      </c>
      <c r="R68" s="178">
        <v>-18.64</v>
      </c>
      <c r="S68" s="164">
        <v>205.12</v>
      </c>
      <c r="T68" s="229">
        <v>48</v>
      </c>
      <c r="U68" s="229">
        <v>13</v>
      </c>
      <c r="V68" s="229">
        <v>2</v>
      </c>
      <c r="W68" s="229">
        <v>87</v>
      </c>
      <c r="X68" s="229">
        <v>50</v>
      </c>
      <c r="Y68" s="94"/>
      <c r="Z68" s="94"/>
      <c r="AA68" s="95"/>
      <c r="AB68" s="95"/>
      <c r="AC68" s="83"/>
    </row>
    <row r="69" spans="1:55" s="91" customFormat="1" ht="48.75" customHeight="1">
      <c r="A69" s="79"/>
      <c r="B69" s="80"/>
      <c r="C69" s="136">
        <v>63</v>
      </c>
      <c r="D69" s="136" t="s">
        <v>90</v>
      </c>
      <c r="E69" s="208" t="s">
        <v>91</v>
      </c>
      <c r="F69" s="209" t="s">
        <v>73</v>
      </c>
      <c r="G69" s="190" t="s">
        <v>49</v>
      </c>
      <c r="H69" s="167">
        <v>1357605.163555</v>
      </c>
      <c r="I69" s="167">
        <v>1325127.0551829999</v>
      </c>
      <c r="J69" s="171" t="s">
        <v>376</v>
      </c>
      <c r="K69" s="171">
        <v>60</v>
      </c>
      <c r="L69" s="167">
        <v>93195</v>
      </c>
      <c r="M69" s="137">
        <v>100000</v>
      </c>
      <c r="N69" s="138">
        <v>14218864</v>
      </c>
      <c r="O69" s="165">
        <v>5.59</v>
      </c>
      <c r="P69" s="165">
        <v>3.19</v>
      </c>
      <c r="Q69" s="165">
        <v>-1.58</v>
      </c>
      <c r="R69" s="165">
        <v>25.65</v>
      </c>
      <c r="S69" s="165">
        <v>1321.9</v>
      </c>
      <c r="T69" s="228">
        <v>334</v>
      </c>
      <c r="U69" s="228">
        <v>82</v>
      </c>
      <c r="V69" s="228">
        <v>9</v>
      </c>
      <c r="W69" s="228">
        <v>18</v>
      </c>
      <c r="X69" s="228">
        <v>343</v>
      </c>
      <c r="Y69" s="94"/>
      <c r="Z69" s="94"/>
      <c r="AA69" s="95"/>
      <c r="AB69" s="95"/>
      <c r="AC69" s="83"/>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row>
    <row r="70" spans="1:55" s="79" customFormat="1" ht="48.75" customHeight="1">
      <c r="B70" s="80"/>
      <c r="C70" s="139">
        <v>64</v>
      </c>
      <c r="D70" s="139" t="s">
        <v>92</v>
      </c>
      <c r="E70" s="210" t="s">
        <v>93</v>
      </c>
      <c r="F70" s="211" t="s">
        <v>73</v>
      </c>
      <c r="G70" s="193" t="s">
        <v>49</v>
      </c>
      <c r="H70" s="143">
        <v>43570</v>
      </c>
      <c r="I70" s="143">
        <v>40632.714164999998</v>
      </c>
      <c r="J70" s="173" t="s">
        <v>377</v>
      </c>
      <c r="K70" s="173">
        <v>60</v>
      </c>
      <c r="L70" s="143">
        <v>11560</v>
      </c>
      <c r="M70" s="140">
        <v>50000</v>
      </c>
      <c r="N70" s="141">
        <v>3514941</v>
      </c>
      <c r="O70" s="164">
        <v>5.98</v>
      </c>
      <c r="P70" s="164">
        <v>2.5</v>
      </c>
      <c r="Q70" s="164">
        <v>-1.1399999999999999</v>
      </c>
      <c r="R70" s="164">
        <v>16.46</v>
      </c>
      <c r="S70" s="164">
        <v>251.02</v>
      </c>
      <c r="T70" s="229">
        <v>14</v>
      </c>
      <c r="U70" s="229">
        <v>11</v>
      </c>
      <c r="V70" s="229">
        <v>3</v>
      </c>
      <c r="W70" s="229">
        <v>89</v>
      </c>
      <c r="X70" s="229">
        <v>17</v>
      </c>
      <c r="Y70" s="94"/>
      <c r="Z70" s="94"/>
      <c r="AA70" s="95"/>
      <c r="AB70" s="95"/>
      <c r="AC70" s="83"/>
    </row>
    <row r="71" spans="1:55" s="91" customFormat="1" ht="48.75" customHeight="1">
      <c r="A71" s="79"/>
      <c r="B71" s="80"/>
      <c r="C71" s="136">
        <v>65</v>
      </c>
      <c r="D71" s="136" t="s">
        <v>94</v>
      </c>
      <c r="E71" s="208" t="s">
        <v>95</v>
      </c>
      <c r="F71" s="209" t="s">
        <v>73</v>
      </c>
      <c r="G71" s="190" t="s">
        <v>49</v>
      </c>
      <c r="H71" s="167">
        <v>23489</v>
      </c>
      <c r="I71" s="167">
        <v>20952.782904</v>
      </c>
      <c r="J71" s="171" t="s">
        <v>378</v>
      </c>
      <c r="K71" s="171">
        <v>58</v>
      </c>
      <c r="L71" s="167">
        <v>7377</v>
      </c>
      <c r="M71" s="137">
        <v>50000</v>
      </c>
      <c r="N71" s="138">
        <v>2840285</v>
      </c>
      <c r="O71" s="165">
        <v>1.52</v>
      </c>
      <c r="P71" s="165">
        <v>-7.66</v>
      </c>
      <c r="Q71" s="165">
        <v>-9.69</v>
      </c>
      <c r="R71" s="165">
        <v>11.74</v>
      </c>
      <c r="S71" s="165">
        <v>184.03</v>
      </c>
      <c r="T71" s="228">
        <v>20</v>
      </c>
      <c r="U71" s="228">
        <v>6</v>
      </c>
      <c r="V71" s="228">
        <v>16</v>
      </c>
      <c r="W71" s="228">
        <v>94</v>
      </c>
      <c r="X71" s="228">
        <v>36</v>
      </c>
      <c r="Y71" s="94"/>
      <c r="Z71" s="94"/>
      <c r="AA71" s="95"/>
      <c r="AB71" s="95"/>
      <c r="AC71" s="83"/>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row>
    <row r="72" spans="1:55" s="79" customFormat="1" ht="48.75" customHeight="1">
      <c r="B72" s="80"/>
      <c r="C72" s="139">
        <v>66</v>
      </c>
      <c r="D72" s="139" t="s">
        <v>96</v>
      </c>
      <c r="E72" s="210" t="s">
        <v>19</v>
      </c>
      <c r="F72" s="211" t="s">
        <v>73</v>
      </c>
      <c r="G72" s="175" t="s">
        <v>49</v>
      </c>
      <c r="H72" s="143">
        <v>23990.788299</v>
      </c>
      <c r="I72" s="143">
        <v>21965.924329000001</v>
      </c>
      <c r="J72" s="173" t="s">
        <v>379</v>
      </c>
      <c r="K72" s="173">
        <v>56</v>
      </c>
      <c r="L72" s="143">
        <v>5093</v>
      </c>
      <c r="M72" s="140">
        <v>50000</v>
      </c>
      <c r="N72" s="141">
        <v>4312964</v>
      </c>
      <c r="O72" s="164">
        <v>3.58</v>
      </c>
      <c r="P72" s="164">
        <v>-1.62</v>
      </c>
      <c r="Q72" s="164">
        <v>-5.69</v>
      </c>
      <c r="R72" s="178">
        <v>24.31</v>
      </c>
      <c r="S72" s="164">
        <v>330.08</v>
      </c>
      <c r="T72" s="229">
        <v>9</v>
      </c>
      <c r="U72" s="229">
        <v>15</v>
      </c>
      <c r="V72" s="229">
        <v>4</v>
      </c>
      <c r="W72" s="229">
        <v>85</v>
      </c>
      <c r="X72" s="229">
        <v>13</v>
      </c>
      <c r="Y72" s="94"/>
      <c r="Z72" s="94"/>
      <c r="AA72" s="95"/>
      <c r="AB72" s="95"/>
      <c r="AC72" s="83"/>
    </row>
    <row r="73" spans="1:55" s="91" customFormat="1" ht="48.75" customHeight="1">
      <c r="A73" s="79"/>
      <c r="B73" s="80"/>
      <c r="C73" s="136">
        <v>67</v>
      </c>
      <c r="D73" s="136" t="s">
        <v>97</v>
      </c>
      <c r="E73" s="208" t="s">
        <v>98</v>
      </c>
      <c r="F73" s="209" t="s">
        <v>73</v>
      </c>
      <c r="G73" s="190" t="s">
        <v>49</v>
      </c>
      <c r="H73" s="167">
        <v>249963.43630900001</v>
      </c>
      <c r="I73" s="167">
        <v>178884.137796</v>
      </c>
      <c r="J73" s="171" t="s">
        <v>380</v>
      </c>
      <c r="K73" s="171">
        <v>56</v>
      </c>
      <c r="L73" s="167">
        <v>22432</v>
      </c>
      <c r="M73" s="137">
        <v>50000</v>
      </c>
      <c r="N73" s="138">
        <v>7974507</v>
      </c>
      <c r="O73" s="165">
        <v>2.3199999999999998</v>
      </c>
      <c r="P73" s="165">
        <v>-4.38</v>
      </c>
      <c r="Q73" s="165">
        <v>-8.89</v>
      </c>
      <c r="R73" s="177">
        <v>28.04</v>
      </c>
      <c r="S73" s="165">
        <v>697.46</v>
      </c>
      <c r="T73" s="228">
        <v>399</v>
      </c>
      <c r="U73" s="228">
        <v>86</v>
      </c>
      <c r="V73" s="228">
        <v>3</v>
      </c>
      <c r="W73" s="228">
        <v>14</v>
      </c>
      <c r="X73" s="228">
        <v>402</v>
      </c>
      <c r="Y73" s="94"/>
      <c r="Z73" s="94"/>
      <c r="AA73" s="95"/>
      <c r="AB73" s="95"/>
      <c r="AC73" s="83"/>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row>
    <row r="74" spans="1:55" s="79" customFormat="1" ht="48.75" customHeight="1">
      <c r="B74" s="80"/>
      <c r="C74" s="139">
        <v>68</v>
      </c>
      <c r="D74" s="139" t="s">
        <v>99</v>
      </c>
      <c r="E74" s="210" t="s">
        <v>100</v>
      </c>
      <c r="F74" s="211" t="s">
        <v>73</v>
      </c>
      <c r="G74" s="175" t="s">
        <v>49</v>
      </c>
      <c r="H74" s="143">
        <v>66117.925224000006</v>
      </c>
      <c r="I74" s="143">
        <v>50701.262724</v>
      </c>
      <c r="J74" s="173" t="s">
        <v>381</v>
      </c>
      <c r="K74" s="173">
        <v>53</v>
      </c>
      <c r="L74" s="143">
        <v>15252</v>
      </c>
      <c r="M74" s="140">
        <v>50000</v>
      </c>
      <c r="N74" s="141">
        <v>3324237</v>
      </c>
      <c r="O74" s="164">
        <v>-1.02</v>
      </c>
      <c r="P74" s="164">
        <v>-10.31</v>
      </c>
      <c r="Q74" s="164">
        <v>-12.93</v>
      </c>
      <c r="R74" s="178">
        <v>23.49</v>
      </c>
      <c r="S74" s="164">
        <v>230.96</v>
      </c>
      <c r="T74" s="229">
        <v>69</v>
      </c>
      <c r="U74" s="229">
        <v>16</v>
      </c>
      <c r="V74" s="229">
        <v>11</v>
      </c>
      <c r="W74" s="229">
        <v>84</v>
      </c>
      <c r="X74" s="229">
        <v>80</v>
      </c>
      <c r="Y74" s="94"/>
      <c r="Z74" s="94"/>
      <c r="AA74" s="95"/>
      <c r="AB74" s="95"/>
      <c r="AC74" s="83"/>
    </row>
    <row r="75" spans="1:55" s="91" customFormat="1" ht="48.75" customHeight="1">
      <c r="A75" s="79"/>
      <c r="B75" s="80"/>
      <c r="C75" s="136">
        <v>69</v>
      </c>
      <c r="D75" s="136" t="s">
        <v>101</v>
      </c>
      <c r="E75" s="208" t="s">
        <v>29</v>
      </c>
      <c r="F75" s="209" t="s">
        <v>73</v>
      </c>
      <c r="G75" s="190" t="s">
        <v>49</v>
      </c>
      <c r="H75" s="167">
        <v>18426.389867000002</v>
      </c>
      <c r="I75" s="167">
        <v>17029.737413999999</v>
      </c>
      <c r="J75" s="171" t="s">
        <v>382</v>
      </c>
      <c r="K75" s="171">
        <v>52</v>
      </c>
      <c r="L75" s="167">
        <v>6160</v>
      </c>
      <c r="M75" s="137">
        <v>50000</v>
      </c>
      <c r="N75" s="138">
        <v>2764567</v>
      </c>
      <c r="O75" s="165">
        <v>2.89</v>
      </c>
      <c r="P75" s="165">
        <v>-1.6</v>
      </c>
      <c r="Q75" s="165">
        <v>-5.9</v>
      </c>
      <c r="R75" s="165">
        <v>9.19</v>
      </c>
      <c r="S75" s="165">
        <v>176.47</v>
      </c>
      <c r="T75" s="228">
        <v>18</v>
      </c>
      <c r="U75" s="228">
        <v>11</v>
      </c>
      <c r="V75" s="228">
        <v>6</v>
      </c>
      <c r="W75" s="228">
        <v>89</v>
      </c>
      <c r="X75" s="228">
        <v>24</v>
      </c>
      <c r="Y75" s="94"/>
      <c r="Z75" s="94"/>
      <c r="AA75" s="95"/>
      <c r="AB75" s="95"/>
      <c r="AC75" s="83"/>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row>
    <row r="76" spans="1:55" s="79" customFormat="1" ht="48.75" customHeight="1">
      <c r="B76" s="80"/>
      <c r="C76" s="139">
        <v>70</v>
      </c>
      <c r="D76" s="139" t="s">
        <v>102</v>
      </c>
      <c r="E76" s="210" t="s">
        <v>103</v>
      </c>
      <c r="F76" s="211" t="s">
        <v>73</v>
      </c>
      <c r="G76" s="193" t="s">
        <v>49</v>
      </c>
      <c r="H76" s="143">
        <v>33859.370047999997</v>
      </c>
      <c r="I76" s="143">
        <v>32574.067812000001</v>
      </c>
      <c r="J76" s="173" t="s">
        <v>382</v>
      </c>
      <c r="K76" s="173">
        <v>52</v>
      </c>
      <c r="L76" s="143">
        <v>5967</v>
      </c>
      <c r="M76" s="140">
        <v>50000</v>
      </c>
      <c r="N76" s="141">
        <v>5459036</v>
      </c>
      <c r="O76" s="164">
        <v>2.09</v>
      </c>
      <c r="P76" s="164">
        <v>-0.94</v>
      </c>
      <c r="Q76" s="164">
        <v>-2.77</v>
      </c>
      <c r="R76" s="164">
        <v>34.119999999999997</v>
      </c>
      <c r="S76" s="164">
        <v>445.37</v>
      </c>
      <c r="T76" s="229">
        <v>32</v>
      </c>
      <c r="U76" s="229">
        <v>10</v>
      </c>
      <c r="V76" s="229">
        <v>3</v>
      </c>
      <c r="W76" s="229">
        <v>90</v>
      </c>
      <c r="X76" s="229">
        <v>35</v>
      </c>
      <c r="Y76" s="94"/>
      <c r="Z76" s="94"/>
      <c r="AA76" s="95"/>
      <c r="AB76" s="95"/>
      <c r="AC76" s="83"/>
    </row>
    <row r="77" spans="1:55" s="91" customFormat="1" ht="48.75" customHeight="1">
      <c r="A77" s="79"/>
      <c r="B77" s="80"/>
      <c r="C77" s="136">
        <v>71</v>
      </c>
      <c r="D77" s="136" t="s">
        <v>106</v>
      </c>
      <c r="E77" s="208" t="s">
        <v>107</v>
      </c>
      <c r="F77" s="209" t="s">
        <v>73</v>
      </c>
      <c r="G77" s="190" t="s">
        <v>49</v>
      </c>
      <c r="H77" s="167">
        <v>15637.906773000001</v>
      </c>
      <c r="I77" s="167">
        <v>13371.537130000001</v>
      </c>
      <c r="J77" s="171" t="s">
        <v>348</v>
      </c>
      <c r="K77" s="171">
        <v>52</v>
      </c>
      <c r="L77" s="167">
        <v>5630</v>
      </c>
      <c r="M77" s="137">
        <v>50000</v>
      </c>
      <c r="N77" s="138">
        <v>2375051</v>
      </c>
      <c r="O77" s="165">
        <v>0.65</v>
      </c>
      <c r="P77" s="165">
        <v>-9.0399999999999991</v>
      </c>
      <c r="Q77" s="165">
        <v>-12.39</v>
      </c>
      <c r="R77" s="165">
        <v>6.7</v>
      </c>
      <c r="S77" s="165">
        <v>136</v>
      </c>
      <c r="T77" s="228">
        <v>23</v>
      </c>
      <c r="U77" s="228">
        <v>11</v>
      </c>
      <c r="V77" s="228">
        <v>2</v>
      </c>
      <c r="W77" s="228">
        <v>89</v>
      </c>
      <c r="X77" s="228">
        <v>25</v>
      </c>
      <c r="Y77" s="94"/>
      <c r="Z77" s="94"/>
      <c r="AA77" s="95"/>
      <c r="AB77" s="95"/>
      <c r="AC77" s="83"/>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row>
    <row r="78" spans="1:55" s="93" customFormat="1" ht="48.75" customHeight="1">
      <c r="A78" s="79"/>
      <c r="B78" s="80"/>
      <c r="C78" s="139">
        <v>72</v>
      </c>
      <c r="D78" s="139" t="s">
        <v>253</v>
      </c>
      <c r="E78" s="210" t="s">
        <v>108</v>
      </c>
      <c r="F78" s="211" t="s">
        <v>73</v>
      </c>
      <c r="G78" s="175" t="s">
        <v>49</v>
      </c>
      <c r="H78" s="143">
        <v>121318.19526399999</v>
      </c>
      <c r="I78" s="143">
        <v>74689.737552000006</v>
      </c>
      <c r="J78" s="173" t="s">
        <v>319</v>
      </c>
      <c r="K78" s="173">
        <v>52</v>
      </c>
      <c r="L78" s="143">
        <v>13923</v>
      </c>
      <c r="M78" s="140">
        <v>50000</v>
      </c>
      <c r="N78" s="141">
        <v>5364486</v>
      </c>
      <c r="O78" s="164">
        <v>4.37</v>
      </c>
      <c r="P78" s="164">
        <v>-1.28</v>
      </c>
      <c r="Q78" s="164">
        <v>-5.96</v>
      </c>
      <c r="R78" s="178">
        <v>38.159999999999997</v>
      </c>
      <c r="S78" s="164">
        <v>436.2</v>
      </c>
      <c r="T78" s="229">
        <v>157</v>
      </c>
      <c r="U78" s="229">
        <v>51</v>
      </c>
      <c r="V78" s="229">
        <v>5</v>
      </c>
      <c r="W78" s="229">
        <v>49</v>
      </c>
      <c r="X78" s="229">
        <v>162</v>
      </c>
      <c r="Y78" s="94"/>
      <c r="Z78" s="94"/>
      <c r="AA78" s="95"/>
      <c r="AB78" s="95"/>
      <c r="AC78" s="83"/>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row>
    <row r="79" spans="1:55" s="91" customFormat="1" ht="48.75" customHeight="1">
      <c r="A79" s="79"/>
      <c r="B79" s="80"/>
      <c r="C79" s="136">
        <v>73</v>
      </c>
      <c r="D79" s="136" t="s">
        <v>109</v>
      </c>
      <c r="E79" s="208" t="s">
        <v>110</v>
      </c>
      <c r="F79" s="209" t="s">
        <v>73</v>
      </c>
      <c r="G79" s="190" t="s">
        <v>49</v>
      </c>
      <c r="H79" s="167">
        <v>38196.575264999999</v>
      </c>
      <c r="I79" s="167">
        <v>34724.80414</v>
      </c>
      <c r="J79" s="171" t="s">
        <v>383</v>
      </c>
      <c r="K79" s="171">
        <v>51</v>
      </c>
      <c r="L79" s="167">
        <v>8695</v>
      </c>
      <c r="M79" s="137">
        <v>50000</v>
      </c>
      <c r="N79" s="138">
        <v>3993652</v>
      </c>
      <c r="O79" s="165">
        <v>0.98</v>
      </c>
      <c r="P79" s="165">
        <v>-4.1900000000000004</v>
      </c>
      <c r="Q79" s="165">
        <v>-7.51</v>
      </c>
      <c r="R79" s="177">
        <v>17.75</v>
      </c>
      <c r="S79" s="165">
        <v>298.41000000000003</v>
      </c>
      <c r="T79" s="228">
        <v>104</v>
      </c>
      <c r="U79" s="228">
        <v>9</v>
      </c>
      <c r="V79" s="228">
        <v>9</v>
      </c>
      <c r="W79" s="228">
        <v>91</v>
      </c>
      <c r="X79" s="228">
        <v>113</v>
      </c>
      <c r="Y79" s="94"/>
      <c r="Z79" s="94"/>
      <c r="AA79" s="95"/>
      <c r="AB79" s="95"/>
      <c r="AC79" s="83"/>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row>
    <row r="80" spans="1:55" s="79" customFormat="1" ht="48.75" customHeight="1">
      <c r="B80" s="80"/>
      <c r="C80" s="139">
        <v>74</v>
      </c>
      <c r="D80" s="139" t="s">
        <v>111</v>
      </c>
      <c r="E80" s="210" t="s">
        <v>112</v>
      </c>
      <c r="F80" s="211" t="s">
        <v>73</v>
      </c>
      <c r="G80" s="175" t="s">
        <v>49</v>
      </c>
      <c r="H80" s="143">
        <v>14215.142129</v>
      </c>
      <c r="I80" s="143">
        <v>12118.968188999999</v>
      </c>
      <c r="J80" s="173" t="s">
        <v>384</v>
      </c>
      <c r="K80" s="173">
        <v>51</v>
      </c>
      <c r="L80" s="143">
        <v>7140</v>
      </c>
      <c r="M80" s="140">
        <v>50000</v>
      </c>
      <c r="N80" s="141">
        <v>1697335</v>
      </c>
      <c r="O80" s="164">
        <v>-2.93</v>
      </c>
      <c r="P80" s="164">
        <v>-7.04</v>
      </c>
      <c r="Q80" s="164">
        <v>-14.73</v>
      </c>
      <c r="R80" s="178">
        <v>-16.39</v>
      </c>
      <c r="S80" s="164">
        <v>69.45</v>
      </c>
      <c r="T80" s="229">
        <v>49</v>
      </c>
      <c r="U80" s="229">
        <v>85</v>
      </c>
      <c r="V80" s="229">
        <v>1</v>
      </c>
      <c r="W80" s="229">
        <v>15</v>
      </c>
      <c r="X80" s="229">
        <v>50</v>
      </c>
      <c r="Y80" s="94"/>
      <c r="Z80" s="94"/>
      <c r="AA80" s="95"/>
      <c r="AB80" s="95"/>
      <c r="AC80" s="83"/>
    </row>
    <row r="81" spans="1:55" s="91" customFormat="1" ht="48.75" customHeight="1">
      <c r="A81" s="79"/>
      <c r="B81" s="80"/>
      <c r="C81" s="136">
        <v>75</v>
      </c>
      <c r="D81" s="136" t="s">
        <v>251</v>
      </c>
      <c r="E81" s="208" t="s">
        <v>113</v>
      </c>
      <c r="F81" s="209" t="s">
        <v>73</v>
      </c>
      <c r="G81" s="190" t="s">
        <v>49</v>
      </c>
      <c r="H81" s="167">
        <v>120815.42435</v>
      </c>
      <c r="I81" s="167">
        <v>90022.420572000003</v>
      </c>
      <c r="J81" s="171" t="s">
        <v>385</v>
      </c>
      <c r="K81" s="171">
        <v>48</v>
      </c>
      <c r="L81" s="167">
        <v>30611</v>
      </c>
      <c r="M81" s="137">
        <v>200000</v>
      </c>
      <c r="N81" s="138">
        <v>2940852</v>
      </c>
      <c r="O81" s="165">
        <v>2.73</v>
      </c>
      <c r="P81" s="165">
        <v>-4.58</v>
      </c>
      <c r="Q81" s="165">
        <v>-11.58</v>
      </c>
      <c r="R81" s="165">
        <v>-23.16</v>
      </c>
      <c r="S81" s="165">
        <v>193.66</v>
      </c>
      <c r="T81" s="228">
        <v>263</v>
      </c>
      <c r="U81" s="228">
        <v>47</v>
      </c>
      <c r="V81" s="228">
        <v>3</v>
      </c>
      <c r="W81" s="228">
        <v>53</v>
      </c>
      <c r="X81" s="228">
        <v>266</v>
      </c>
      <c r="Y81" s="94"/>
      <c r="Z81" s="94"/>
      <c r="AA81" s="95"/>
      <c r="AB81" s="95"/>
      <c r="AC81" s="83"/>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row>
    <row r="82" spans="1:55" s="79" customFormat="1" ht="48.75" customHeight="1">
      <c r="B82" s="80"/>
      <c r="C82" s="139">
        <v>76</v>
      </c>
      <c r="D82" s="139" t="s">
        <v>114</v>
      </c>
      <c r="E82" s="210" t="s">
        <v>46</v>
      </c>
      <c r="F82" s="211" t="s">
        <v>73</v>
      </c>
      <c r="G82" s="193" t="s">
        <v>49</v>
      </c>
      <c r="H82" s="143">
        <v>12384.239025000001</v>
      </c>
      <c r="I82" s="143">
        <v>11285.495556</v>
      </c>
      <c r="J82" s="173" t="s">
        <v>386</v>
      </c>
      <c r="K82" s="173">
        <v>48</v>
      </c>
      <c r="L82" s="143">
        <v>4011</v>
      </c>
      <c r="M82" s="140">
        <v>50000</v>
      </c>
      <c r="N82" s="141">
        <v>2813636</v>
      </c>
      <c r="O82" s="164">
        <v>1.53</v>
      </c>
      <c r="P82" s="164">
        <v>-1.3</v>
      </c>
      <c r="Q82" s="164">
        <v>-2.54</v>
      </c>
      <c r="R82" s="164">
        <v>7.57</v>
      </c>
      <c r="S82" s="164">
        <v>181.08</v>
      </c>
      <c r="T82" s="229">
        <v>44</v>
      </c>
      <c r="U82" s="229">
        <v>30</v>
      </c>
      <c r="V82" s="229">
        <v>2</v>
      </c>
      <c r="W82" s="229">
        <v>70</v>
      </c>
      <c r="X82" s="229">
        <v>46</v>
      </c>
      <c r="Y82" s="94"/>
      <c r="Z82" s="94"/>
      <c r="AA82" s="95"/>
      <c r="AB82" s="95"/>
      <c r="AC82" s="83"/>
    </row>
    <row r="83" spans="1:55" s="91" customFormat="1" ht="48.75" customHeight="1">
      <c r="A83" s="79"/>
      <c r="B83" s="80"/>
      <c r="C83" s="146">
        <v>77</v>
      </c>
      <c r="D83" s="146" t="s">
        <v>115</v>
      </c>
      <c r="E83" s="208" t="s">
        <v>25</v>
      </c>
      <c r="F83" s="209" t="s">
        <v>73</v>
      </c>
      <c r="G83" s="190" t="s">
        <v>49</v>
      </c>
      <c r="H83" s="167">
        <v>20103.877059999999</v>
      </c>
      <c r="I83" s="167">
        <v>18612.853305000001</v>
      </c>
      <c r="J83" s="171" t="s">
        <v>387</v>
      </c>
      <c r="K83" s="171">
        <v>48</v>
      </c>
      <c r="L83" s="167">
        <v>7231</v>
      </c>
      <c r="M83" s="137">
        <v>50000</v>
      </c>
      <c r="N83" s="138">
        <v>2574036</v>
      </c>
      <c r="O83" s="165">
        <v>2.2799999999999998</v>
      </c>
      <c r="P83" s="165">
        <v>-1.94</v>
      </c>
      <c r="Q83" s="165">
        <v>-7.22</v>
      </c>
      <c r="R83" s="165">
        <v>12.17</v>
      </c>
      <c r="S83" s="165">
        <v>156.46</v>
      </c>
      <c r="T83" s="228">
        <v>51</v>
      </c>
      <c r="U83" s="228">
        <v>13</v>
      </c>
      <c r="V83" s="228">
        <v>9</v>
      </c>
      <c r="W83" s="228">
        <v>87</v>
      </c>
      <c r="X83" s="228">
        <v>60</v>
      </c>
      <c r="Y83" s="94"/>
      <c r="Z83" s="94"/>
      <c r="AA83" s="95"/>
      <c r="AB83" s="95"/>
      <c r="AC83" s="83"/>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row>
    <row r="84" spans="1:55" s="79" customFormat="1" ht="48.75" customHeight="1">
      <c r="B84" s="80"/>
      <c r="C84" s="139">
        <v>78</v>
      </c>
      <c r="D84" s="139" t="s">
        <v>116</v>
      </c>
      <c r="E84" s="210" t="s">
        <v>85</v>
      </c>
      <c r="F84" s="211" t="s">
        <v>73</v>
      </c>
      <c r="G84" s="175" t="s">
        <v>49</v>
      </c>
      <c r="H84" s="143">
        <v>44204.211633999999</v>
      </c>
      <c r="I84" s="143">
        <v>46313.474516000002</v>
      </c>
      <c r="J84" s="173" t="s">
        <v>388</v>
      </c>
      <c r="K84" s="173">
        <v>47</v>
      </c>
      <c r="L84" s="143">
        <v>11062</v>
      </c>
      <c r="M84" s="140">
        <v>50000</v>
      </c>
      <c r="N84" s="141">
        <v>4186718</v>
      </c>
      <c r="O84" s="164">
        <v>5.73</v>
      </c>
      <c r="P84" s="164">
        <v>8.44</v>
      </c>
      <c r="Q84" s="164">
        <v>7</v>
      </c>
      <c r="R84" s="178">
        <v>50.29</v>
      </c>
      <c r="S84" s="164">
        <v>318.13</v>
      </c>
      <c r="T84" s="229">
        <v>67</v>
      </c>
      <c r="U84" s="229">
        <v>37</v>
      </c>
      <c r="V84" s="229">
        <v>5</v>
      </c>
      <c r="W84" s="229">
        <v>63</v>
      </c>
      <c r="X84" s="229">
        <v>72</v>
      </c>
      <c r="Y84" s="94"/>
      <c r="Z84" s="94"/>
      <c r="AA84" s="95"/>
      <c r="AB84" s="95"/>
      <c r="AC84" s="83"/>
    </row>
    <row r="85" spans="1:55" s="91" customFormat="1" ht="48.75" customHeight="1">
      <c r="A85" s="79"/>
      <c r="B85" s="80"/>
      <c r="C85" s="136">
        <v>79</v>
      </c>
      <c r="D85" s="136" t="s">
        <v>184</v>
      </c>
      <c r="E85" s="208" t="s">
        <v>117</v>
      </c>
      <c r="F85" s="209" t="s">
        <v>73</v>
      </c>
      <c r="G85" s="190" t="s">
        <v>49</v>
      </c>
      <c r="H85" s="167">
        <v>21062.542160000001</v>
      </c>
      <c r="I85" s="167">
        <v>19093.217325000001</v>
      </c>
      <c r="J85" s="171" t="s">
        <v>389</v>
      </c>
      <c r="K85" s="171">
        <v>45</v>
      </c>
      <c r="L85" s="167">
        <v>6441</v>
      </c>
      <c r="M85" s="137">
        <v>50000</v>
      </c>
      <c r="N85" s="138">
        <v>2964325</v>
      </c>
      <c r="O85" s="165">
        <v>2.59</v>
      </c>
      <c r="P85" s="165">
        <v>-6.34</v>
      </c>
      <c r="Q85" s="165">
        <v>-9.93</v>
      </c>
      <c r="R85" s="177">
        <v>4.47</v>
      </c>
      <c r="S85" s="165">
        <v>196.45</v>
      </c>
      <c r="T85" s="228">
        <v>16</v>
      </c>
      <c r="U85" s="228">
        <v>8</v>
      </c>
      <c r="V85" s="228">
        <v>4</v>
      </c>
      <c r="W85" s="228">
        <v>92</v>
      </c>
      <c r="X85" s="228">
        <v>20</v>
      </c>
      <c r="Y85" s="94"/>
      <c r="Z85" s="94"/>
      <c r="AA85" s="95"/>
      <c r="AB85" s="95"/>
      <c r="AC85" s="83"/>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row>
    <row r="86" spans="1:55" s="79" customFormat="1" ht="48.75" customHeight="1">
      <c r="B86" s="80"/>
      <c r="C86" s="139">
        <v>80</v>
      </c>
      <c r="D86" s="139" t="s">
        <v>118</v>
      </c>
      <c r="E86" s="210" t="s">
        <v>119</v>
      </c>
      <c r="F86" s="211" t="s">
        <v>73</v>
      </c>
      <c r="G86" s="175" t="s">
        <v>49</v>
      </c>
      <c r="H86" s="143">
        <v>23338.402703</v>
      </c>
      <c r="I86" s="143">
        <v>19644.653569999999</v>
      </c>
      <c r="J86" s="173" t="s">
        <v>389</v>
      </c>
      <c r="K86" s="173">
        <v>45</v>
      </c>
      <c r="L86" s="143">
        <v>7082</v>
      </c>
      <c r="M86" s="140">
        <v>50000</v>
      </c>
      <c r="N86" s="141">
        <v>2773885</v>
      </c>
      <c r="O86" s="164">
        <v>3.17</v>
      </c>
      <c r="P86" s="164">
        <v>-6.48</v>
      </c>
      <c r="Q86" s="164">
        <v>-12.8</v>
      </c>
      <c r="R86" s="178">
        <v>10.94</v>
      </c>
      <c r="S86" s="164">
        <v>176.75</v>
      </c>
      <c r="T86" s="229">
        <v>30</v>
      </c>
      <c r="U86" s="229">
        <v>36</v>
      </c>
      <c r="V86" s="229">
        <v>3</v>
      </c>
      <c r="W86" s="229">
        <v>64</v>
      </c>
      <c r="X86" s="229">
        <v>33</v>
      </c>
      <c r="Y86" s="94"/>
      <c r="Z86" s="94"/>
      <c r="AA86" s="95"/>
      <c r="AB86" s="95"/>
      <c r="AC86" s="83"/>
    </row>
    <row r="87" spans="1:55" s="91" customFormat="1" ht="48.75" customHeight="1">
      <c r="A87" s="79"/>
      <c r="B87" s="80"/>
      <c r="C87" s="136">
        <v>81</v>
      </c>
      <c r="D87" s="136" t="s">
        <v>120</v>
      </c>
      <c r="E87" s="208" t="s">
        <v>121</v>
      </c>
      <c r="F87" s="209" t="s">
        <v>73</v>
      </c>
      <c r="G87" s="190" t="s">
        <v>49</v>
      </c>
      <c r="H87" s="167">
        <v>178366.56505199999</v>
      </c>
      <c r="I87" s="167">
        <v>131254.24149399999</v>
      </c>
      <c r="J87" s="171" t="s">
        <v>390</v>
      </c>
      <c r="K87" s="171">
        <v>44</v>
      </c>
      <c r="L87" s="167">
        <v>32315</v>
      </c>
      <c r="M87" s="137">
        <v>50000</v>
      </c>
      <c r="N87" s="138">
        <v>4061712</v>
      </c>
      <c r="O87" s="165">
        <v>5.0599999999999996</v>
      </c>
      <c r="P87" s="165">
        <v>1.77</v>
      </c>
      <c r="Q87" s="165">
        <v>-1.65</v>
      </c>
      <c r="R87" s="165">
        <v>47.28</v>
      </c>
      <c r="S87" s="165">
        <v>304.02</v>
      </c>
      <c r="T87" s="228">
        <v>314</v>
      </c>
      <c r="U87" s="228">
        <v>56</v>
      </c>
      <c r="V87" s="228">
        <v>7</v>
      </c>
      <c r="W87" s="228">
        <v>44</v>
      </c>
      <c r="X87" s="228">
        <v>321</v>
      </c>
      <c r="Y87" s="94"/>
      <c r="Z87" s="94"/>
      <c r="AA87" s="95"/>
      <c r="AB87" s="95"/>
      <c r="AC87" s="83"/>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row>
    <row r="88" spans="1:55" s="79" customFormat="1" ht="48.75" customHeight="1">
      <c r="B88" s="80"/>
      <c r="C88" s="139">
        <v>82</v>
      </c>
      <c r="D88" s="139" t="s">
        <v>122</v>
      </c>
      <c r="E88" s="210" t="s">
        <v>123</v>
      </c>
      <c r="F88" s="211" t="s">
        <v>73</v>
      </c>
      <c r="G88" s="193" t="s">
        <v>49</v>
      </c>
      <c r="H88" s="143">
        <v>15791.33317</v>
      </c>
      <c r="I88" s="143">
        <v>13547.137514</v>
      </c>
      <c r="J88" s="173" t="s">
        <v>390</v>
      </c>
      <c r="K88" s="173">
        <v>44</v>
      </c>
      <c r="L88" s="143">
        <v>5067</v>
      </c>
      <c r="M88" s="140">
        <v>50000</v>
      </c>
      <c r="N88" s="141">
        <v>2673601</v>
      </c>
      <c r="O88" s="164">
        <v>6.99</v>
      </c>
      <c r="P88" s="164">
        <v>-10.69</v>
      </c>
      <c r="Q88" s="164">
        <v>-14.2</v>
      </c>
      <c r="R88" s="164">
        <v>1.36</v>
      </c>
      <c r="S88" s="164">
        <v>165.85</v>
      </c>
      <c r="T88" s="229">
        <v>37</v>
      </c>
      <c r="U88" s="229">
        <v>40</v>
      </c>
      <c r="V88" s="229">
        <v>5</v>
      </c>
      <c r="W88" s="229">
        <v>60</v>
      </c>
      <c r="X88" s="229">
        <v>42</v>
      </c>
      <c r="Y88" s="94"/>
      <c r="Z88" s="94"/>
      <c r="AA88" s="95"/>
      <c r="AB88" s="95"/>
      <c r="AC88" s="83"/>
    </row>
    <row r="89" spans="1:55" s="91" customFormat="1" ht="48.75" customHeight="1">
      <c r="A89" s="79"/>
      <c r="B89" s="80"/>
      <c r="C89" s="136">
        <v>83</v>
      </c>
      <c r="D89" s="136" t="s">
        <v>124</v>
      </c>
      <c r="E89" s="208" t="s">
        <v>125</v>
      </c>
      <c r="F89" s="209" t="s">
        <v>73</v>
      </c>
      <c r="G89" s="190" t="s">
        <v>49</v>
      </c>
      <c r="H89" s="167">
        <v>17377.410597999999</v>
      </c>
      <c r="I89" s="167">
        <v>15660.314235</v>
      </c>
      <c r="J89" s="171" t="s">
        <v>391</v>
      </c>
      <c r="K89" s="171">
        <v>43</v>
      </c>
      <c r="L89" s="167">
        <v>5344</v>
      </c>
      <c r="M89" s="137">
        <v>50000</v>
      </c>
      <c r="N89" s="138">
        <v>2930448</v>
      </c>
      <c r="O89" s="165">
        <v>2.7</v>
      </c>
      <c r="P89" s="165">
        <v>-4.55</v>
      </c>
      <c r="Q89" s="165">
        <v>-8.84</v>
      </c>
      <c r="R89" s="165">
        <v>10.32</v>
      </c>
      <c r="S89" s="165">
        <v>190.06</v>
      </c>
      <c r="T89" s="228">
        <v>33</v>
      </c>
      <c r="U89" s="228">
        <v>24</v>
      </c>
      <c r="V89" s="228">
        <v>2</v>
      </c>
      <c r="W89" s="228">
        <v>76</v>
      </c>
      <c r="X89" s="228">
        <v>35</v>
      </c>
      <c r="Y89" s="94"/>
      <c r="Z89" s="94"/>
      <c r="AA89" s="95"/>
      <c r="AB89" s="95"/>
      <c r="AC89" s="83"/>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row>
    <row r="90" spans="1:55" s="79" customFormat="1" ht="48.75" customHeight="1">
      <c r="B90" s="80"/>
      <c r="C90" s="139">
        <v>84</v>
      </c>
      <c r="D90" s="139" t="s">
        <v>126</v>
      </c>
      <c r="E90" s="210" t="s">
        <v>127</v>
      </c>
      <c r="F90" s="211" t="s">
        <v>73</v>
      </c>
      <c r="G90" s="175" t="s">
        <v>49</v>
      </c>
      <c r="H90" s="143">
        <v>656975.49560300005</v>
      </c>
      <c r="I90" s="143">
        <v>503768.77902000002</v>
      </c>
      <c r="J90" s="173" t="s">
        <v>392</v>
      </c>
      <c r="K90" s="173">
        <v>42</v>
      </c>
      <c r="L90" s="143">
        <v>74804</v>
      </c>
      <c r="M90" s="140">
        <v>150000</v>
      </c>
      <c r="N90" s="141">
        <v>6734516</v>
      </c>
      <c r="O90" s="164">
        <v>1.71</v>
      </c>
      <c r="P90" s="164">
        <v>-3.41</v>
      </c>
      <c r="Q90" s="164">
        <v>-5.28</v>
      </c>
      <c r="R90" s="178">
        <v>44.99</v>
      </c>
      <c r="S90" s="164">
        <v>573.51</v>
      </c>
      <c r="T90" s="229">
        <v>894</v>
      </c>
      <c r="U90" s="229">
        <v>92</v>
      </c>
      <c r="V90" s="229">
        <v>9</v>
      </c>
      <c r="W90" s="229">
        <v>8</v>
      </c>
      <c r="X90" s="229">
        <v>903</v>
      </c>
      <c r="Y90" s="94"/>
      <c r="Z90" s="94"/>
      <c r="AA90" s="95"/>
      <c r="AB90" s="95"/>
      <c r="AC90" s="83"/>
    </row>
    <row r="91" spans="1:55" s="91" customFormat="1" ht="48.75" customHeight="1">
      <c r="A91" s="79"/>
      <c r="B91" s="80"/>
      <c r="C91" s="136">
        <v>85</v>
      </c>
      <c r="D91" s="136" t="s">
        <v>128</v>
      </c>
      <c r="E91" s="208" t="s">
        <v>42</v>
      </c>
      <c r="F91" s="209" t="s">
        <v>73</v>
      </c>
      <c r="G91" s="190" t="s">
        <v>49</v>
      </c>
      <c r="H91" s="167">
        <v>467779.41015100002</v>
      </c>
      <c r="I91" s="167">
        <v>363990.91344700003</v>
      </c>
      <c r="J91" s="171" t="s">
        <v>393</v>
      </c>
      <c r="K91" s="171">
        <v>41</v>
      </c>
      <c r="L91" s="167">
        <v>71340</v>
      </c>
      <c r="M91" s="137">
        <v>100000</v>
      </c>
      <c r="N91" s="138">
        <v>5102200</v>
      </c>
      <c r="O91" s="165">
        <v>3.19</v>
      </c>
      <c r="P91" s="165">
        <v>-0.1</v>
      </c>
      <c r="Q91" s="165">
        <v>-3.27</v>
      </c>
      <c r="R91" s="177">
        <v>42.38</v>
      </c>
      <c r="S91" s="165">
        <v>407.64</v>
      </c>
      <c r="T91" s="228">
        <v>905</v>
      </c>
      <c r="U91" s="228">
        <v>93</v>
      </c>
      <c r="V91" s="228">
        <v>9</v>
      </c>
      <c r="W91" s="228">
        <v>7</v>
      </c>
      <c r="X91" s="228">
        <v>914</v>
      </c>
      <c r="Y91" s="94"/>
      <c r="Z91" s="94"/>
      <c r="AA91" s="95"/>
      <c r="AB91" s="95"/>
      <c r="AC91" s="83"/>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row>
    <row r="92" spans="1:55" s="79" customFormat="1" ht="48.75" customHeight="1">
      <c r="B92" s="80"/>
      <c r="C92" s="139">
        <v>86</v>
      </c>
      <c r="D92" s="139" t="s">
        <v>129</v>
      </c>
      <c r="E92" s="210" t="s">
        <v>172</v>
      </c>
      <c r="F92" s="211" t="s">
        <v>73</v>
      </c>
      <c r="G92" s="175" t="s">
        <v>49</v>
      </c>
      <c r="H92" s="143">
        <v>12263.723540000001</v>
      </c>
      <c r="I92" s="143">
        <v>7270.4744119999996</v>
      </c>
      <c r="J92" s="173" t="s">
        <v>394</v>
      </c>
      <c r="K92" s="173">
        <v>40</v>
      </c>
      <c r="L92" s="143">
        <v>3135</v>
      </c>
      <c r="M92" s="140">
        <v>50000</v>
      </c>
      <c r="N92" s="141">
        <v>2319131</v>
      </c>
      <c r="O92" s="164">
        <v>1.59</v>
      </c>
      <c r="P92" s="164">
        <v>-7.16</v>
      </c>
      <c r="Q92" s="164">
        <v>-12.37</v>
      </c>
      <c r="R92" s="178">
        <v>21.97</v>
      </c>
      <c r="S92" s="164">
        <v>131.04</v>
      </c>
      <c r="T92" s="229">
        <v>46</v>
      </c>
      <c r="U92" s="229">
        <v>50</v>
      </c>
      <c r="V92" s="229">
        <v>2</v>
      </c>
      <c r="W92" s="229">
        <v>50</v>
      </c>
      <c r="X92" s="229">
        <v>48</v>
      </c>
      <c r="Y92" s="94"/>
      <c r="Z92" s="94"/>
      <c r="AA92" s="95"/>
      <c r="AB92" s="95"/>
      <c r="AC92" s="83"/>
    </row>
    <row r="93" spans="1:55" s="91" customFormat="1" ht="48.75" customHeight="1">
      <c r="A93" s="79"/>
      <c r="B93" s="80"/>
      <c r="C93" s="136">
        <v>87</v>
      </c>
      <c r="D93" s="136" t="s">
        <v>130</v>
      </c>
      <c r="E93" s="208" t="s">
        <v>131</v>
      </c>
      <c r="F93" s="209" t="s">
        <v>73</v>
      </c>
      <c r="G93" s="190" t="s">
        <v>49</v>
      </c>
      <c r="H93" s="167">
        <v>24782.782561</v>
      </c>
      <c r="I93" s="167">
        <v>14218.892789</v>
      </c>
      <c r="J93" s="171" t="s">
        <v>323</v>
      </c>
      <c r="K93" s="171">
        <v>40</v>
      </c>
      <c r="L93" s="167">
        <v>7561</v>
      </c>
      <c r="M93" s="137">
        <v>50000</v>
      </c>
      <c r="N93" s="138">
        <v>1880558</v>
      </c>
      <c r="O93" s="165">
        <v>-1.78</v>
      </c>
      <c r="P93" s="165">
        <v>-10.19</v>
      </c>
      <c r="Q93" s="165">
        <v>-12.97</v>
      </c>
      <c r="R93" s="165">
        <v>17.47</v>
      </c>
      <c r="S93" s="165">
        <v>87.25</v>
      </c>
      <c r="T93" s="228">
        <v>39</v>
      </c>
      <c r="U93" s="228">
        <v>87</v>
      </c>
      <c r="V93" s="228">
        <v>1</v>
      </c>
      <c r="W93" s="228">
        <v>13</v>
      </c>
      <c r="X93" s="228">
        <v>40</v>
      </c>
      <c r="Y93" s="94"/>
      <c r="Z93" s="94"/>
      <c r="AA93" s="95"/>
      <c r="AB93" s="95"/>
      <c r="AC93" s="83"/>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row>
    <row r="94" spans="1:55" s="79" customFormat="1" ht="48.75" customHeight="1">
      <c r="B94" s="80"/>
      <c r="C94" s="139">
        <v>88</v>
      </c>
      <c r="D94" s="139" t="s">
        <v>32</v>
      </c>
      <c r="E94" s="210" t="s">
        <v>33</v>
      </c>
      <c r="F94" s="211" t="s">
        <v>23</v>
      </c>
      <c r="G94" s="193" t="s">
        <v>49</v>
      </c>
      <c r="H94" s="143">
        <v>39378.614506999998</v>
      </c>
      <c r="I94" s="143">
        <v>37030.341616999998</v>
      </c>
      <c r="J94" s="143" t="s">
        <v>395</v>
      </c>
      <c r="K94" s="143">
        <v>39</v>
      </c>
      <c r="L94" s="143">
        <v>36167</v>
      </c>
      <c r="M94" s="140">
        <v>50000</v>
      </c>
      <c r="N94" s="141">
        <v>1023871</v>
      </c>
      <c r="O94" s="164">
        <v>0.1</v>
      </c>
      <c r="P94" s="164">
        <v>-2.14</v>
      </c>
      <c r="Q94" s="164">
        <v>-4.8600000000000003</v>
      </c>
      <c r="R94" s="200">
        <v>8.2799999999999994</v>
      </c>
      <c r="S94" s="200">
        <v>58.62</v>
      </c>
      <c r="T94" s="232">
        <v>34</v>
      </c>
      <c r="U94" s="229">
        <v>10</v>
      </c>
      <c r="V94" s="229">
        <v>4</v>
      </c>
      <c r="W94" s="229">
        <v>90</v>
      </c>
      <c r="X94" s="229">
        <v>38</v>
      </c>
      <c r="Y94" s="94"/>
      <c r="Z94" s="94"/>
      <c r="AA94" s="95"/>
      <c r="AB94" s="95"/>
      <c r="AC94" s="83"/>
    </row>
    <row r="95" spans="1:55" s="91" customFormat="1" ht="48.75" customHeight="1">
      <c r="A95" s="79"/>
      <c r="B95" s="80"/>
      <c r="C95" s="136">
        <v>89</v>
      </c>
      <c r="D95" s="136" t="s">
        <v>132</v>
      </c>
      <c r="E95" s="208" t="s">
        <v>87</v>
      </c>
      <c r="F95" s="209" t="s">
        <v>73</v>
      </c>
      <c r="G95" s="190" t="s">
        <v>49</v>
      </c>
      <c r="H95" s="167">
        <v>20939.541301000001</v>
      </c>
      <c r="I95" s="167">
        <v>19687.190111</v>
      </c>
      <c r="J95" s="171" t="s">
        <v>396</v>
      </c>
      <c r="K95" s="171">
        <v>39</v>
      </c>
      <c r="L95" s="167">
        <v>13260</v>
      </c>
      <c r="M95" s="137">
        <v>50000</v>
      </c>
      <c r="N95" s="138">
        <v>1484705</v>
      </c>
      <c r="O95" s="165">
        <v>1.61</v>
      </c>
      <c r="P95" s="165">
        <v>4.78</v>
      </c>
      <c r="Q95" s="165">
        <v>-4</v>
      </c>
      <c r="R95" s="165">
        <v>27.13</v>
      </c>
      <c r="S95" s="165">
        <v>48.19</v>
      </c>
      <c r="T95" s="228">
        <v>236</v>
      </c>
      <c r="U95" s="228">
        <v>21</v>
      </c>
      <c r="V95" s="228">
        <v>6</v>
      </c>
      <c r="W95" s="228">
        <v>79</v>
      </c>
      <c r="X95" s="228">
        <v>242</v>
      </c>
      <c r="Y95" s="94"/>
      <c r="Z95" s="94"/>
      <c r="AA95" s="95"/>
      <c r="AB95" s="95"/>
      <c r="AC95" s="83"/>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row>
    <row r="96" spans="1:55" s="79" customFormat="1" ht="48.75" customHeight="1">
      <c r="B96" s="80"/>
      <c r="C96" s="139">
        <v>90</v>
      </c>
      <c r="D96" s="139" t="s">
        <v>133</v>
      </c>
      <c r="E96" s="210" t="s">
        <v>134</v>
      </c>
      <c r="F96" s="211" t="s">
        <v>73</v>
      </c>
      <c r="G96" s="175" t="s">
        <v>49</v>
      </c>
      <c r="H96" s="143">
        <v>11262.330846000001</v>
      </c>
      <c r="I96" s="143">
        <v>9357.844196</v>
      </c>
      <c r="J96" s="173" t="s">
        <v>358</v>
      </c>
      <c r="K96" s="173">
        <v>39</v>
      </c>
      <c r="L96" s="143">
        <v>5841</v>
      </c>
      <c r="M96" s="140">
        <v>50000</v>
      </c>
      <c r="N96" s="141">
        <v>1602097</v>
      </c>
      <c r="O96" s="164">
        <v>8.44</v>
      </c>
      <c r="P96" s="164">
        <v>-7.62</v>
      </c>
      <c r="Q96" s="164">
        <v>-16.89</v>
      </c>
      <c r="R96" s="178">
        <v>-9.7799999999999994</v>
      </c>
      <c r="S96" s="164">
        <v>59.89</v>
      </c>
      <c r="T96" s="229">
        <v>30</v>
      </c>
      <c r="U96" s="229">
        <v>14</v>
      </c>
      <c r="V96" s="229">
        <v>3</v>
      </c>
      <c r="W96" s="229">
        <v>86</v>
      </c>
      <c r="X96" s="229">
        <v>33</v>
      </c>
      <c r="Y96" s="94"/>
      <c r="Z96" s="94"/>
      <c r="AA96" s="95"/>
      <c r="AB96" s="95"/>
      <c r="AC96" s="83"/>
    </row>
    <row r="97" spans="1:55" s="91" customFormat="1" ht="48.75" customHeight="1">
      <c r="A97" s="79"/>
      <c r="B97" s="80"/>
      <c r="C97" s="136">
        <v>91</v>
      </c>
      <c r="D97" s="136" t="s">
        <v>135</v>
      </c>
      <c r="E97" s="208" t="s">
        <v>136</v>
      </c>
      <c r="F97" s="209" t="s">
        <v>73</v>
      </c>
      <c r="G97" s="190" t="s">
        <v>49</v>
      </c>
      <c r="H97" s="167">
        <v>167404.97775399999</v>
      </c>
      <c r="I97" s="167">
        <v>121145.490572</v>
      </c>
      <c r="J97" s="171" t="s">
        <v>397</v>
      </c>
      <c r="K97" s="171">
        <v>38</v>
      </c>
      <c r="L97" s="167">
        <v>32048</v>
      </c>
      <c r="M97" s="137">
        <v>50000</v>
      </c>
      <c r="N97" s="138">
        <v>3780126</v>
      </c>
      <c r="O97" s="165">
        <v>-2.11</v>
      </c>
      <c r="P97" s="165">
        <v>-7.29</v>
      </c>
      <c r="Q97" s="165">
        <v>-15.58</v>
      </c>
      <c r="R97" s="177">
        <v>21.9</v>
      </c>
      <c r="S97" s="165">
        <v>277.77</v>
      </c>
      <c r="T97" s="228">
        <v>344</v>
      </c>
      <c r="U97" s="228">
        <v>63</v>
      </c>
      <c r="V97" s="228">
        <v>7</v>
      </c>
      <c r="W97" s="228">
        <v>37</v>
      </c>
      <c r="X97" s="228">
        <v>351</v>
      </c>
      <c r="Y97" s="95"/>
      <c r="Z97" s="95"/>
      <c r="AA97" s="95"/>
      <c r="AB97" s="95"/>
      <c r="AC97" s="83"/>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row>
    <row r="98" spans="1:55" s="91" customFormat="1" ht="48.75" customHeight="1">
      <c r="A98" s="79"/>
      <c r="B98" s="79"/>
      <c r="C98" s="139">
        <v>92</v>
      </c>
      <c r="D98" s="139" t="s">
        <v>137</v>
      </c>
      <c r="E98" s="210" t="s">
        <v>138</v>
      </c>
      <c r="F98" s="211" t="s">
        <v>73</v>
      </c>
      <c r="G98" s="175" t="s">
        <v>49</v>
      </c>
      <c r="H98" s="143">
        <v>62471.939148999998</v>
      </c>
      <c r="I98" s="143">
        <v>51858.834701</v>
      </c>
      <c r="J98" s="173" t="s">
        <v>398</v>
      </c>
      <c r="K98" s="173">
        <v>35</v>
      </c>
      <c r="L98" s="143">
        <v>19780</v>
      </c>
      <c r="M98" s="140">
        <v>50000</v>
      </c>
      <c r="N98" s="141">
        <v>2621781</v>
      </c>
      <c r="O98" s="164">
        <v>1.28</v>
      </c>
      <c r="P98" s="164">
        <v>-1.0900000000000001</v>
      </c>
      <c r="Q98" s="164">
        <v>-6.83</v>
      </c>
      <c r="R98" s="178">
        <v>28.37</v>
      </c>
      <c r="S98" s="164">
        <v>162.18</v>
      </c>
      <c r="T98" s="229">
        <v>112</v>
      </c>
      <c r="U98" s="229">
        <v>19</v>
      </c>
      <c r="V98" s="229">
        <v>8</v>
      </c>
      <c r="W98" s="229">
        <v>81</v>
      </c>
      <c r="X98" s="229">
        <v>120</v>
      </c>
      <c r="Y98" s="90"/>
      <c r="Z98" s="94"/>
      <c r="AA98" s="95"/>
      <c r="AB98" s="95"/>
      <c r="AC98" s="83"/>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row>
    <row r="99" spans="1:55" s="79" customFormat="1" ht="48.75" customHeight="1">
      <c r="B99" s="80"/>
      <c r="C99" s="136">
        <v>93</v>
      </c>
      <c r="D99" s="136" t="s">
        <v>139</v>
      </c>
      <c r="E99" s="208" t="s">
        <v>139</v>
      </c>
      <c r="F99" s="209" t="s">
        <v>73</v>
      </c>
      <c r="G99" s="190" t="s">
        <v>49</v>
      </c>
      <c r="H99" s="167">
        <v>34272.108961999998</v>
      </c>
      <c r="I99" s="167">
        <v>19499.4162</v>
      </c>
      <c r="J99" s="171" t="s">
        <v>399</v>
      </c>
      <c r="K99" s="171">
        <v>33</v>
      </c>
      <c r="L99" s="167">
        <v>12100</v>
      </c>
      <c r="M99" s="137">
        <v>50000</v>
      </c>
      <c r="N99" s="138">
        <v>1611522</v>
      </c>
      <c r="O99" s="165">
        <v>-1.44</v>
      </c>
      <c r="P99" s="165">
        <v>-8.7899999999999991</v>
      </c>
      <c r="Q99" s="165">
        <v>-12.82</v>
      </c>
      <c r="R99" s="165">
        <v>-0.23</v>
      </c>
      <c r="S99" s="165">
        <v>60.07</v>
      </c>
      <c r="T99" s="228">
        <v>61</v>
      </c>
      <c r="U99" s="228">
        <v>55.000000000000007</v>
      </c>
      <c r="V99" s="228">
        <v>3</v>
      </c>
      <c r="W99" s="228">
        <v>45</v>
      </c>
      <c r="X99" s="228">
        <v>64</v>
      </c>
      <c r="Y99" s="90"/>
      <c r="Z99" s="94"/>
      <c r="AA99" s="95"/>
      <c r="AB99" s="95"/>
      <c r="AC99" s="83"/>
    </row>
    <row r="100" spans="1:55" s="91" customFormat="1" ht="48.75" customHeight="1">
      <c r="A100" s="79"/>
      <c r="B100" s="79"/>
      <c r="C100" s="139">
        <v>94</v>
      </c>
      <c r="D100" s="139" t="s">
        <v>140</v>
      </c>
      <c r="E100" s="210" t="s">
        <v>113</v>
      </c>
      <c r="F100" s="211" t="s">
        <v>73</v>
      </c>
      <c r="G100" s="175" t="s">
        <v>49</v>
      </c>
      <c r="H100" s="143">
        <v>73961.753599999996</v>
      </c>
      <c r="I100" s="143">
        <v>54212.369508000003</v>
      </c>
      <c r="J100" s="173" t="s">
        <v>400</v>
      </c>
      <c r="K100" s="173">
        <v>26</v>
      </c>
      <c r="L100" s="143">
        <v>21169</v>
      </c>
      <c r="M100" s="140">
        <v>200000</v>
      </c>
      <c r="N100" s="141">
        <v>2560932</v>
      </c>
      <c r="O100" s="164">
        <v>1.8</v>
      </c>
      <c r="P100" s="164">
        <v>-4.59</v>
      </c>
      <c r="Q100" s="164">
        <v>-11.36</v>
      </c>
      <c r="R100" s="178">
        <v>-9.2200000000000006</v>
      </c>
      <c r="S100" s="164">
        <v>154.21</v>
      </c>
      <c r="T100" s="229">
        <v>261</v>
      </c>
      <c r="U100" s="229">
        <v>65</v>
      </c>
      <c r="V100" s="229">
        <v>6</v>
      </c>
      <c r="W100" s="229">
        <v>35</v>
      </c>
      <c r="X100" s="229">
        <v>267</v>
      </c>
      <c r="Y100" s="90"/>
      <c r="Z100" s="94"/>
      <c r="AA100" s="95"/>
      <c r="AB100" s="95"/>
      <c r="AC100" s="83"/>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row>
    <row r="101" spans="1:55" s="79" customFormat="1" ht="48.75" customHeight="1">
      <c r="B101" s="80"/>
      <c r="C101" s="136">
        <v>95</v>
      </c>
      <c r="D101" s="136" t="s">
        <v>144</v>
      </c>
      <c r="E101" s="208" t="s">
        <v>145</v>
      </c>
      <c r="F101" s="209" t="s">
        <v>73</v>
      </c>
      <c r="G101" s="190" t="s">
        <v>49</v>
      </c>
      <c r="H101" s="167">
        <v>61784.410450000003</v>
      </c>
      <c r="I101" s="167">
        <v>49403.114517000002</v>
      </c>
      <c r="J101" s="171" t="s">
        <v>401</v>
      </c>
      <c r="K101" s="171">
        <v>24</v>
      </c>
      <c r="L101" s="167">
        <v>16703</v>
      </c>
      <c r="M101" s="137">
        <v>50000</v>
      </c>
      <c r="N101" s="138">
        <v>2957739</v>
      </c>
      <c r="O101" s="165">
        <v>-2.08</v>
      </c>
      <c r="P101" s="165">
        <v>-5.16</v>
      </c>
      <c r="Q101" s="165">
        <v>-8.6199999999999992</v>
      </c>
      <c r="R101" s="165">
        <v>15.46</v>
      </c>
      <c r="S101" s="165">
        <v>193.46</v>
      </c>
      <c r="T101" s="228">
        <v>106</v>
      </c>
      <c r="U101" s="228">
        <v>75</v>
      </c>
      <c r="V101" s="228">
        <v>2</v>
      </c>
      <c r="W101" s="228">
        <v>25</v>
      </c>
      <c r="X101" s="228">
        <v>108</v>
      </c>
      <c r="Y101" s="90"/>
      <c r="Z101" s="94"/>
      <c r="AA101" s="95"/>
      <c r="AB101" s="95"/>
      <c r="AC101" s="83"/>
    </row>
    <row r="102" spans="1:55" s="91" customFormat="1" ht="48.75" customHeight="1">
      <c r="A102" s="79"/>
      <c r="B102" s="79"/>
      <c r="C102" s="139">
        <v>96</v>
      </c>
      <c r="D102" s="139" t="s">
        <v>146</v>
      </c>
      <c r="E102" s="210" t="s">
        <v>196</v>
      </c>
      <c r="F102" s="211" t="s">
        <v>73</v>
      </c>
      <c r="G102" s="175" t="s">
        <v>49</v>
      </c>
      <c r="H102" s="143">
        <v>134703.44428500001</v>
      </c>
      <c r="I102" s="143">
        <v>103426.27575</v>
      </c>
      <c r="J102" s="173" t="s">
        <v>402</v>
      </c>
      <c r="K102" s="173">
        <v>23</v>
      </c>
      <c r="L102" s="143">
        <v>27750</v>
      </c>
      <c r="M102" s="140">
        <v>50000</v>
      </c>
      <c r="N102" s="141">
        <v>3727073</v>
      </c>
      <c r="O102" s="164">
        <v>1.71</v>
      </c>
      <c r="P102" s="164">
        <v>0.62</v>
      </c>
      <c r="Q102" s="164">
        <v>-3.28</v>
      </c>
      <c r="R102" s="178">
        <v>33.130000000000003</v>
      </c>
      <c r="S102" s="164">
        <v>272.70999999999998</v>
      </c>
      <c r="T102" s="229">
        <v>325</v>
      </c>
      <c r="U102" s="229">
        <v>97</v>
      </c>
      <c r="V102" s="229">
        <v>1</v>
      </c>
      <c r="W102" s="229">
        <v>3</v>
      </c>
      <c r="X102" s="229">
        <v>326</v>
      </c>
      <c r="Y102" s="95"/>
      <c r="Z102" s="94"/>
      <c r="AA102" s="95"/>
      <c r="AB102" s="95"/>
      <c r="AC102" s="83"/>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row>
    <row r="103" spans="1:55" s="79" customFormat="1" ht="48.75" customHeight="1">
      <c r="B103" s="80"/>
      <c r="C103" s="136">
        <v>97</v>
      </c>
      <c r="D103" s="136" t="s">
        <v>152</v>
      </c>
      <c r="E103" s="208" t="s">
        <v>153</v>
      </c>
      <c r="F103" s="209" t="s">
        <v>73</v>
      </c>
      <c r="G103" s="190" t="s">
        <v>49</v>
      </c>
      <c r="H103" s="167">
        <v>192845.586721</v>
      </c>
      <c r="I103" s="167">
        <v>144463.410431</v>
      </c>
      <c r="J103" s="171" t="s">
        <v>403</v>
      </c>
      <c r="K103" s="171">
        <v>21</v>
      </c>
      <c r="L103" s="167">
        <v>45607</v>
      </c>
      <c r="M103" s="137">
        <v>100000</v>
      </c>
      <c r="N103" s="138">
        <v>3167571</v>
      </c>
      <c r="O103" s="165">
        <v>2.86</v>
      </c>
      <c r="P103" s="165">
        <v>0.01</v>
      </c>
      <c r="Q103" s="165">
        <v>-3.55</v>
      </c>
      <c r="R103" s="165">
        <v>33.92</v>
      </c>
      <c r="S103" s="165">
        <v>216.79</v>
      </c>
      <c r="T103" s="228">
        <v>360</v>
      </c>
      <c r="U103" s="228">
        <v>64</v>
      </c>
      <c r="V103" s="228">
        <v>8</v>
      </c>
      <c r="W103" s="228">
        <v>36</v>
      </c>
      <c r="X103" s="228">
        <v>368</v>
      </c>
      <c r="Y103" s="95"/>
      <c r="Z103" s="95"/>
      <c r="AA103" s="95"/>
      <c r="AB103" s="95"/>
      <c r="AC103" s="83"/>
    </row>
    <row r="104" spans="1:55" s="91" customFormat="1" ht="48.75" customHeight="1">
      <c r="A104" s="79"/>
      <c r="B104" s="79"/>
      <c r="C104" s="139">
        <v>98</v>
      </c>
      <c r="D104" s="139" t="s">
        <v>143</v>
      </c>
      <c r="E104" s="210" t="s">
        <v>190</v>
      </c>
      <c r="F104" s="211" t="s">
        <v>73</v>
      </c>
      <c r="G104" s="175" t="s">
        <v>49</v>
      </c>
      <c r="H104" s="143">
        <v>121460.364336</v>
      </c>
      <c r="I104" s="143">
        <v>105509.25283500001</v>
      </c>
      <c r="J104" s="173" t="s">
        <v>404</v>
      </c>
      <c r="K104" s="173">
        <v>21</v>
      </c>
      <c r="L104" s="143">
        <v>38421</v>
      </c>
      <c r="M104" s="140">
        <v>50000</v>
      </c>
      <c r="N104" s="141">
        <v>2746135</v>
      </c>
      <c r="O104" s="164">
        <v>2.46</v>
      </c>
      <c r="P104" s="164">
        <v>-4.5999999999999996</v>
      </c>
      <c r="Q104" s="164">
        <v>-8.8000000000000007</v>
      </c>
      <c r="R104" s="178">
        <v>21.54</v>
      </c>
      <c r="S104" s="164">
        <v>174.64</v>
      </c>
      <c r="T104" s="229">
        <v>260</v>
      </c>
      <c r="U104" s="229">
        <v>31</v>
      </c>
      <c r="V104" s="229">
        <v>4</v>
      </c>
      <c r="W104" s="229">
        <v>69</v>
      </c>
      <c r="X104" s="229">
        <v>264</v>
      </c>
      <c r="Y104" s="83"/>
      <c r="Z104" s="83"/>
      <c r="AA104" s="83"/>
      <c r="AB104" s="83"/>
      <c r="AC104" s="83"/>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row>
    <row r="105" spans="1:55" s="79" customFormat="1" ht="48.75" customHeight="1">
      <c r="C105" s="136">
        <v>99</v>
      </c>
      <c r="D105" s="136" t="s">
        <v>154</v>
      </c>
      <c r="E105" s="208" t="s">
        <v>298</v>
      </c>
      <c r="F105" s="209" t="s">
        <v>73</v>
      </c>
      <c r="G105" s="190" t="s">
        <v>49</v>
      </c>
      <c r="H105" s="167">
        <v>10590.176906000001</v>
      </c>
      <c r="I105" s="167">
        <v>9347.2970150000001</v>
      </c>
      <c r="J105" s="171" t="s">
        <v>405</v>
      </c>
      <c r="K105" s="171">
        <v>17</v>
      </c>
      <c r="L105" s="167">
        <v>5409</v>
      </c>
      <c r="M105" s="137">
        <v>50000</v>
      </c>
      <c r="N105" s="138">
        <v>1728100</v>
      </c>
      <c r="O105" s="165">
        <v>-1.1399999999999999</v>
      </c>
      <c r="P105" s="165">
        <v>-5.24</v>
      </c>
      <c r="Q105" s="165">
        <v>-8.92</v>
      </c>
      <c r="R105" s="165">
        <v>3.53</v>
      </c>
      <c r="S105" s="165">
        <v>72.83</v>
      </c>
      <c r="T105" s="228">
        <v>41</v>
      </c>
      <c r="U105" s="228">
        <v>47</v>
      </c>
      <c r="V105" s="228">
        <v>1</v>
      </c>
      <c r="W105" s="228">
        <v>53</v>
      </c>
      <c r="X105" s="228">
        <v>42</v>
      </c>
      <c r="Y105" s="83"/>
      <c r="Z105" s="83"/>
      <c r="AA105" s="83"/>
      <c r="AB105" s="83"/>
      <c r="AC105" s="83"/>
    </row>
    <row r="106" spans="1:55" s="91" customFormat="1" ht="48.75" customHeight="1">
      <c r="A106" s="79"/>
      <c r="B106" s="79"/>
      <c r="C106" s="139">
        <v>100</v>
      </c>
      <c r="D106" s="139" t="s">
        <v>157</v>
      </c>
      <c r="E106" s="210" t="s">
        <v>299</v>
      </c>
      <c r="F106" s="211" t="s">
        <v>73</v>
      </c>
      <c r="G106" s="175" t="s">
        <v>49</v>
      </c>
      <c r="H106" s="143">
        <v>206030.55614999999</v>
      </c>
      <c r="I106" s="143">
        <v>167864.746392</v>
      </c>
      <c r="J106" s="173" t="s">
        <v>406</v>
      </c>
      <c r="K106" s="173">
        <v>17</v>
      </c>
      <c r="L106" s="143">
        <v>99624</v>
      </c>
      <c r="M106" s="140">
        <v>200000</v>
      </c>
      <c r="N106" s="141">
        <v>1684983</v>
      </c>
      <c r="O106" s="164">
        <v>4.2761654285670341</v>
      </c>
      <c r="P106" s="164">
        <v>1.9379768487877032</v>
      </c>
      <c r="Q106" s="164">
        <v>-2.7307685763386704</v>
      </c>
      <c r="R106" s="178">
        <v>39.485925490846505</v>
      </c>
      <c r="S106" s="164">
        <v>87.527600000000007</v>
      </c>
      <c r="T106" s="229">
        <v>1270</v>
      </c>
      <c r="U106" s="229">
        <v>86</v>
      </c>
      <c r="V106" s="229">
        <v>5</v>
      </c>
      <c r="W106" s="229">
        <v>14.000000000000002</v>
      </c>
      <c r="X106" s="229">
        <v>1275</v>
      </c>
      <c r="Y106" s="83"/>
      <c r="Z106" s="83"/>
      <c r="AA106" s="83"/>
      <c r="AB106" s="83"/>
      <c r="AC106" s="83"/>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row>
    <row r="107" spans="1:55" s="79" customFormat="1" ht="48.75" customHeight="1">
      <c r="C107" s="136">
        <v>101</v>
      </c>
      <c r="D107" s="136" t="s">
        <v>162</v>
      </c>
      <c r="E107" s="208" t="s">
        <v>300</v>
      </c>
      <c r="F107" s="209" t="s">
        <v>73</v>
      </c>
      <c r="G107" s="190" t="s">
        <v>49</v>
      </c>
      <c r="H107" s="167">
        <v>57542.898063000001</v>
      </c>
      <c r="I107" s="167">
        <v>45778.462156000001</v>
      </c>
      <c r="J107" s="171" t="s">
        <v>407</v>
      </c>
      <c r="K107" s="171">
        <v>14</v>
      </c>
      <c r="L107" s="167">
        <v>28914</v>
      </c>
      <c r="M107" s="137">
        <v>50000</v>
      </c>
      <c r="N107" s="138">
        <v>1583263</v>
      </c>
      <c r="O107" s="165">
        <v>2.2972018641747254</v>
      </c>
      <c r="P107" s="165">
        <v>0.14142705975293274</v>
      </c>
      <c r="Q107" s="165">
        <v>-4.018489891182444</v>
      </c>
      <c r="R107" s="165">
        <v>41.741719298958188</v>
      </c>
      <c r="S107" s="165">
        <v>74.4876</v>
      </c>
      <c r="T107" s="228">
        <v>128</v>
      </c>
      <c r="U107" s="228">
        <v>89</v>
      </c>
      <c r="V107" s="228">
        <v>3</v>
      </c>
      <c r="W107" s="228">
        <v>11</v>
      </c>
      <c r="X107" s="228">
        <v>131</v>
      </c>
      <c r="Y107" s="83"/>
      <c r="Z107" s="83"/>
      <c r="AA107" s="83"/>
      <c r="AB107" s="83"/>
      <c r="AC107" s="83"/>
    </row>
    <row r="108" spans="1:55" s="91" customFormat="1" ht="48.75" customHeight="1">
      <c r="A108" s="79"/>
      <c r="B108" s="79"/>
      <c r="C108" s="139">
        <v>102</v>
      </c>
      <c r="D108" s="139" t="s">
        <v>163</v>
      </c>
      <c r="E108" s="216" t="s">
        <v>175</v>
      </c>
      <c r="F108" s="210" t="s">
        <v>73</v>
      </c>
      <c r="G108" s="191" t="s">
        <v>49</v>
      </c>
      <c r="H108" s="143">
        <v>19350.857463</v>
      </c>
      <c r="I108" s="143">
        <v>17428.30284</v>
      </c>
      <c r="J108" s="143" t="s">
        <v>408</v>
      </c>
      <c r="K108" s="173">
        <v>13</v>
      </c>
      <c r="L108" s="143">
        <v>12820</v>
      </c>
      <c r="M108" s="143">
        <v>50000</v>
      </c>
      <c r="N108" s="140">
        <v>1359462</v>
      </c>
      <c r="O108" s="166">
        <v>1.79</v>
      </c>
      <c r="P108" s="164">
        <v>-4.5599999999999996</v>
      </c>
      <c r="Q108" s="164">
        <v>-7.26</v>
      </c>
      <c r="R108" s="164">
        <v>19.149999999999999</v>
      </c>
      <c r="S108" s="178">
        <v>34.61</v>
      </c>
      <c r="T108" s="233">
        <v>28</v>
      </c>
      <c r="U108" s="229">
        <v>17</v>
      </c>
      <c r="V108" s="229">
        <v>4</v>
      </c>
      <c r="W108" s="229">
        <v>83</v>
      </c>
      <c r="X108" s="229">
        <v>32</v>
      </c>
      <c r="Y108" s="142"/>
      <c r="Z108" s="83"/>
      <c r="AA108" s="83"/>
      <c r="AB108" s="83"/>
      <c r="AC108" s="83"/>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row>
    <row r="109" spans="1:55" s="93" customFormat="1" ht="48.75" customHeight="1">
      <c r="A109" s="79"/>
      <c r="B109" s="80"/>
      <c r="C109" s="136">
        <v>103</v>
      </c>
      <c r="D109" s="136" t="s">
        <v>167</v>
      </c>
      <c r="E109" s="208" t="s">
        <v>173</v>
      </c>
      <c r="F109" s="209" t="s">
        <v>73</v>
      </c>
      <c r="G109" s="190" t="s">
        <v>49</v>
      </c>
      <c r="H109" s="167">
        <v>5055.6561750000001</v>
      </c>
      <c r="I109" s="167">
        <v>6523.7431610000003</v>
      </c>
      <c r="J109" s="171" t="s">
        <v>409</v>
      </c>
      <c r="K109" s="171">
        <v>13</v>
      </c>
      <c r="L109" s="167">
        <v>6633</v>
      </c>
      <c r="M109" s="137">
        <v>50000</v>
      </c>
      <c r="N109" s="138">
        <v>983528</v>
      </c>
      <c r="O109" s="165">
        <v>0.7</v>
      </c>
      <c r="P109" s="165">
        <v>-1.56</v>
      </c>
      <c r="Q109" s="165">
        <v>-0.57999999999999996</v>
      </c>
      <c r="R109" s="165">
        <v>-1.77</v>
      </c>
      <c r="S109" s="165">
        <v>-2.0699999999999998</v>
      </c>
      <c r="T109" s="228">
        <v>4</v>
      </c>
      <c r="U109" s="228">
        <v>3</v>
      </c>
      <c r="V109" s="228">
        <v>3</v>
      </c>
      <c r="W109" s="228">
        <v>97</v>
      </c>
      <c r="X109" s="228">
        <v>7</v>
      </c>
      <c r="Y109" s="83"/>
      <c r="Z109" s="83"/>
      <c r="AA109" s="83"/>
      <c r="AB109" s="83"/>
      <c r="AC109" s="83"/>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row>
    <row r="110" spans="1:55" s="91" customFormat="1" ht="48.75" customHeight="1">
      <c r="A110" s="79"/>
      <c r="B110" s="79"/>
      <c r="C110" s="139">
        <v>104</v>
      </c>
      <c r="D110" s="139" t="s">
        <v>169</v>
      </c>
      <c r="E110" s="216" t="s">
        <v>189</v>
      </c>
      <c r="F110" s="210" t="s">
        <v>73</v>
      </c>
      <c r="G110" s="191" t="s">
        <v>49</v>
      </c>
      <c r="H110" s="143">
        <v>10588.441102000001</v>
      </c>
      <c r="I110" s="143">
        <v>7520.5523059999996</v>
      </c>
      <c r="J110" s="143" t="s">
        <v>410</v>
      </c>
      <c r="K110" s="173">
        <v>12</v>
      </c>
      <c r="L110" s="143">
        <v>7115</v>
      </c>
      <c r="M110" s="143">
        <v>50000</v>
      </c>
      <c r="N110" s="140">
        <v>1056999</v>
      </c>
      <c r="O110" s="166">
        <v>0.5</v>
      </c>
      <c r="P110" s="164">
        <v>-2.95</v>
      </c>
      <c r="Q110" s="164">
        <v>-9.3699999999999992</v>
      </c>
      <c r="R110" s="164">
        <v>2.02</v>
      </c>
      <c r="S110" s="178">
        <v>2.89</v>
      </c>
      <c r="T110" s="233">
        <v>92</v>
      </c>
      <c r="U110" s="229">
        <v>77</v>
      </c>
      <c r="V110" s="229">
        <v>2</v>
      </c>
      <c r="W110" s="229">
        <v>23</v>
      </c>
      <c r="X110" s="229">
        <v>94</v>
      </c>
      <c r="Y110" s="83"/>
      <c r="Z110" s="83"/>
      <c r="AA110" s="83"/>
      <c r="AB110" s="83"/>
      <c r="AC110" s="83"/>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row>
    <row r="111" spans="1:55" s="79" customFormat="1" ht="48.75" customHeight="1">
      <c r="C111" s="136">
        <v>105</v>
      </c>
      <c r="D111" s="136" t="s">
        <v>178</v>
      </c>
      <c r="E111" s="208" t="s">
        <v>179</v>
      </c>
      <c r="F111" s="209" t="s">
        <v>73</v>
      </c>
      <c r="G111" s="190" t="s">
        <v>49</v>
      </c>
      <c r="H111" s="167">
        <v>58212.109915000001</v>
      </c>
      <c r="I111" s="167">
        <v>34253.902893999999</v>
      </c>
      <c r="J111" s="171" t="s">
        <v>411</v>
      </c>
      <c r="K111" s="171">
        <v>12</v>
      </c>
      <c r="L111" s="167">
        <v>23986</v>
      </c>
      <c r="M111" s="137">
        <v>50000</v>
      </c>
      <c r="N111" s="138">
        <v>1428079</v>
      </c>
      <c r="O111" s="165">
        <v>1.54</v>
      </c>
      <c r="P111" s="165">
        <v>-1.25</v>
      </c>
      <c r="Q111" s="165">
        <v>-4.59</v>
      </c>
      <c r="R111" s="165">
        <v>42.81</v>
      </c>
      <c r="S111" s="165">
        <v>41.66</v>
      </c>
      <c r="T111" s="228">
        <v>220</v>
      </c>
      <c r="U111" s="228">
        <v>82</v>
      </c>
      <c r="V111" s="228">
        <v>2</v>
      </c>
      <c r="W111" s="228">
        <v>18</v>
      </c>
      <c r="X111" s="228">
        <v>222</v>
      </c>
      <c r="Y111" s="83"/>
      <c r="Z111" s="83"/>
      <c r="AA111" s="83"/>
      <c r="AB111" s="83"/>
      <c r="AC111" s="83"/>
    </row>
    <row r="112" spans="1:55" s="91" customFormat="1" ht="48.75" customHeight="1">
      <c r="A112" s="79"/>
      <c r="B112" s="79"/>
      <c r="C112" s="139">
        <v>106</v>
      </c>
      <c r="D112" s="139" t="s">
        <v>185</v>
      </c>
      <c r="E112" s="216" t="s">
        <v>91</v>
      </c>
      <c r="F112" s="210" t="s">
        <v>73</v>
      </c>
      <c r="G112" s="191" t="s">
        <v>49</v>
      </c>
      <c r="H112" s="143">
        <v>117636.669448</v>
      </c>
      <c r="I112" s="143">
        <v>104933.787626</v>
      </c>
      <c r="J112" s="143" t="s">
        <v>412</v>
      </c>
      <c r="K112" s="173">
        <v>9</v>
      </c>
      <c r="L112" s="143">
        <v>97622</v>
      </c>
      <c r="M112" s="143">
        <v>100000</v>
      </c>
      <c r="N112" s="140">
        <v>1074899</v>
      </c>
      <c r="O112" s="166">
        <v>4.4513070272696975</v>
      </c>
      <c r="P112" s="164">
        <v>8.6141652242360678</v>
      </c>
      <c r="Q112" s="164">
        <v>-2.6078187447278696</v>
      </c>
      <c r="R112" s="164" t="s">
        <v>49</v>
      </c>
      <c r="S112" s="178">
        <v>15.1563</v>
      </c>
      <c r="T112" s="233">
        <v>196</v>
      </c>
      <c r="U112" s="229">
        <v>98</v>
      </c>
      <c r="V112" s="229">
        <v>3</v>
      </c>
      <c r="W112" s="229">
        <v>2</v>
      </c>
      <c r="X112" s="229">
        <v>199</v>
      </c>
      <c r="Y112" s="83"/>
      <c r="Z112" s="83"/>
      <c r="AA112" s="83"/>
      <c r="AB112" s="83"/>
      <c r="AC112" s="83"/>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row>
    <row r="113" spans="1:55" s="79" customFormat="1" ht="48.75" customHeight="1">
      <c r="C113" s="136">
        <v>107</v>
      </c>
      <c r="D113" s="136" t="s">
        <v>193</v>
      </c>
      <c r="E113" s="208" t="s">
        <v>194</v>
      </c>
      <c r="F113" s="209" t="s">
        <v>73</v>
      </c>
      <c r="G113" s="190" t="s">
        <v>49</v>
      </c>
      <c r="H113" s="167">
        <v>4363</v>
      </c>
      <c r="I113" s="167">
        <v>3748.49424</v>
      </c>
      <c r="J113" s="171" t="s">
        <v>413</v>
      </c>
      <c r="K113" s="171">
        <v>8</v>
      </c>
      <c r="L113" s="167">
        <v>5020</v>
      </c>
      <c r="M113" s="137">
        <v>100000</v>
      </c>
      <c r="N113" s="138">
        <v>746712</v>
      </c>
      <c r="O113" s="165">
        <v>-7.93</v>
      </c>
      <c r="P113" s="165">
        <v>-15.69</v>
      </c>
      <c r="Q113" s="165">
        <v>-14.23</v>
      </c>
      <c r="R113" s="165" t="s">
        <v>49</v>
      </c>
      <c r="S113" s="165">
        <v>-25.33</v>
      </c>
      <c r="T113" s="228">
        <v>3</v>
      </c>
      <c r="U113" s="228">
        <v>0</v>
      </c>
      <c r="V113" s="228">
        <v>2</v>
      </c>
      <c r="W113" s="228">
        <v>100</v>
      </c>
      <c r="X113" s="228">
        <v>5</v>
      </c>
      <c r="Y113" s="83"/>
      <c r="Z113" s="83"/>
      <c r="AA113" s="83"/>
      <c r="AB113" s="83"/>
      <c r="AC113" s="83"/>
    </row>
    <row r="114" spans="1:55" s="91" customFormat="1" ht="48.75" customHeight="1">
      <c r="A114" s="79"/>
      <c r="B114" s="79"/>
      <c r="C114" s="139">
        <v>108</v>
      </c>
      <c r="D114" s="139" t="s">
        <v>197</v>
      </c>
      <c r="E114" s="216" t="s">
        <v>198</v>
      </c>
      <c r="F114" s="210" t="s">
        <v>73</v>
      </c>
      <c r="G114" s="191" t="s">
        <v>49</v>
      </c>
      <c r="H114" s="143">
        <v>5250</v>
      </c>
      <c r="I114" s="143">
        <v>5093.3139039999996</v>
      </c>
      <c r="J114" s="143" t="s">
        <v>414</v>
      </c>
      <c r="K114" s="173">
        <v>7</v>
      </c>
      <c r="L114" s="143">
        <v>5108</v>
      </c>
      <c r="M114" s="143">
        <v>50000</v>
      </c>
      <c r="N114" s="140">
        <v>997125</v>
      </c>
      <c r="O114" s="166">
        <v>-0.03</v>
      </c>
      <c r="P114" s="164">
        <v>-0.25</v>
      </c>
      <c r="Q114" s="164">
        <v>1.23</v>
      </c>
      <c r="R114" s="164" t="s">
        <v>49</v>
      </c>
      <c r="S114" s="164">
        <v>-2.27</v>
      </c>
      <c r="T114" s="233">
        <v>11</v>
      </c>
      <c r="U114" s="229">
        <v>32</v>
      </c>
      <c r="V114" s="229">
        <v>2</v>
      </c>
      <c r="W114" s="229">
        <v>68</v>
      </c>
      <c r="X114" s="229">
        <v>13</v>
      </c>
      <c r="Y114" s="83"/>
      <c r="Z114" s="83"/>
      <c r="AA114" s="83"/>
      <c r="AB114" s="83"/>
      <c r="AC114" s="83"/>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row>
    <row r="115" spans="1:55" s="79" customFormat="1" ht="48.75" customHeight="1">
      <c r="C115" s="136">
        <v>109</v>
      </c>
      <c r="D115" s="136" t="s">
        <v>289</v>
      </c>
      <c r="E115" s="208" t="s">
        <v>301</v>
      </c>
      <c r="F115" s="209" t="s">
        <v>73</v>
      </c>
      <c r="G115" s="190" t="s">
        <v>49</v>
      </c>
      <c r="H115" s="167">
        <v>30080.945134000001</v>
      </c>
      <c r="I115" s="167">
        <v>46334.685646999998</v>
      </c>
      <c r="J115" s="171" t="s">
        <v>415</v>
      </c>
      <c r="K115" s="171">
        <v>6</v>
      </c>
      <c r="L115" s="167">
        <v>46800</v>
      </c>
      <c r="M115" s="137">
        <v>150000</v>
      </c>
      <c r="N115" s="138">
        <v>990058</v>
      </c>
      <c r="O115" s="165">
        <v>2.81</v>
      </c>
      <c r="P115" s="165">
        <v>0.04</v>
      </c>
      <c r="Q115" s="165">
        <v>-2.4</v>
      </c>
      <c r="R115" s="165" t="s">
        <v>49</v>
      </c>
      <c r="S115" s="165">
        <v>-0.99</v>
      </c>
      <c r="T115" s="228">
        <v>129</v>
      </c>
      <c r="U115" s="228">
        <v>84</v>
      </c>
      <c r="V115" s="228">
        <v>3</v>
      </c>
      <c r="W115" s="228">
        <v>16</v>
      </c>
      <c r="X115" s="228">
        <v>132</v>
      </c>
      <c r="Y115" s="83"/>
      <c r="Z115" s="83"/>
      <c r="AA115" s="83"/>
      <c r="AB115" s="83"/>
      <c r="AC115" s="83"/>
    </row>
    <row r="116" spans="1:55" s="91" customFormat="1" ht="48.75" customHeight="1">
      <c r="A116" s="79"/>
      <c r="B116" s="79"/>
      <c r="C116" s="139">
        <v>110</v>
      </c>
      <c r="D116" s="139" t="s">
        <v>290</v>
      </c>
      <c r="E116" s="216" t="s">
        <v>302</v>
      </c>
      <c r="F116" s="210" t="s">
        <v>73</v>
      </c>
      <c r="G116" s="191" t="s">
        <v>49</v>
      </c>
      <c r="H116" s="143">
        <v>5211.2905499999997</v>
      </c>
      <c r="I116" s="143">
        <v>5158.5446499999998</v>
      </c>
      <c r="J116" s="143" t="s">
        <v>415</v>
      </c>
      <c r="K116" s="173">
        <v>6</v>
      </c>
      <c r="L116" s="143">
        <v>5510</v>
      </c>
      <c r="M116" s="143">
        <v>50000</v>
      </c>
      <c r="N116" s="140">
        <v>936215</v>
      </c>
      <c r="O116" s="166">
        <v>1.54</v>
      </c>
      <c r="P116" s="164">
        <v>-5.54</v>
      </c>
      <c r="Q116" s="164">
        <v>-3.89</v>
      </c>
      <c r="R116" s="164" t="s">
        <v>49</v>
      </c>
      <c r="S116" s="164">
        <v>-7.99</v>
      </c>
      <c r="T116" s="233">
        <v>40</v>
      </c>
      <c r="U116" s="229">
        <v>9</v>
      </c>
      <c r="V116" s="229">
        <v>5</v>
      </c>
      <c r="W116" s="229">
        <v>91</v>
      </c>
      <c r="X116" s="229">
        <v>45</v>
      </c>
      <c r="Y116" s="83"/>
      <c r="Z116" s="83"/>
      <c r="AA116" s="83"/>
      <c r="AB116" s="83"/>
      <c r="AC116" s="83"/>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row>
    <row r="117" spans="1:55" s="91" customFormat="1" ht="48.75" customHeight="1">
      <c r="A117" s="79"/>
      <c r="B117" s="79"/>
      <c r="C117" s="136">
        <v>111</v>
      </c>
      <c r="D117" s="136" t="s">
        <v>311</v>
      </c>
      <c r="E117" s="208" t="s">
        <v>314</v>
      </c>
      <c r="F117" s="209" t="s">
        <v>73</v>
      </c>
      <c r="G117" s="190" t="s">
        <v>49</v>
      </c>
      <c r="H117" s="167">
        <v>18701</v>
      </c>
      <c r="I117" s="167">
        <v>14184.132887</v>
      </c>
      <c r="J117" s="171" t="s">
        <v>416</v>
      </c>
      <c r="K117" s="171">
        <v>5</v>
      </c>
      <c r="L117" s="167">
        <v>13837</v>
      </c>
      <c r="M117" s="137">
        <v>50000</v>
      </c>
      <c r="N117" s="138">
        <v>1025088</v>
      </c>
      <c r="O117" s="165">
        <v>0.56999999999999995</v>
      </c>
      <c r="P117" s="165">
        <v>1.02</v>
      </c>
      <c r="Q117" s="165">
        <v>2.52</v>
      </c>
      <c r="R117" s="165" t="s">
        <v>49</v>
      </c>
      <c r="S117" s="165">
        <v>7.2</v>
      </c>
      <c r="T117" s="228">
        <v>72</v>
      </c>
      <c r="U117" s="228">
        <v>56</v>
      </c>
      <c r="V117" s="228">
        <v>2</v>
      </c>
      <c r="W117" s="228">
        <v>44</v>
      </c>
      <c r="X117" s="228">
        <v>74</v>
      </c>
      <c r="Y117" s="83"/>
      <c r="Z117" s="83"/>
      <c r="AA117" s="83"/>
      <c r="AB117" s="83"/>
      <c r="AC117" s="83"/>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row>
    <row r="118" spans="1:55" s="91" customFormat="1" ht="48.75" customHeight="1">
      <c r="A118" s="79"/>
      <c r="B118" s="79"/>
      <c r="C118" s="139">
        <v>112</v>
      </c>
      <c r="D118" s="139" t="s">
        <v>306</v>
      </c>
      <c r="E118" s="216" t="s">
        <v>309</v>
      </c>
      <c r="F118" s="210" t="s">
        <v>73</v>
      </c>
      <c r="G118" s="191" t="s">
        <v>49</v>
      </c>
      <c r="H118" s="143">
        <v>5625</v>
      </c>
      <c r="I118" s="143">
        <v>6227.0491570000004</v>
      </c>
      <c r="J118" s="143" t="s">
        <v>417</v>
      </c>
      <c r="K118" s="173">
        <v>5</v>
      </c>
      <c r="L118" s="143">
        <v>6266</v>
      </c>
      <c r="M118" s="143">
        <v>50000</v>
      </c>
      <c r="N118" s="140">
        <v>993784</v>
      </c>
      <c r="O118" s="166">
        <v>1.99</v>
      </c>
      <c r="P118" s="164">
        <v>-1.08</v>
      </c>
      <c r="Q118" s="164">
        <v>-3.49</v>
      </c>
      <c r="R118" s="164" t="s">
        <v>49</v>
      </c>
      <c r="S118" s="164">
        <v>-0.61</v>
      </c>
      <c r="T118" s="233">
        <v>15</v>
      </c>
      <c r="U118" s="229">
        <v>53</v>
      </c>
      <c r="V118" s="229">
        <v>5</v>
      </c>
      <c r="W118" s="229">
        <v>47</v>
      </c>
      <c r="X118" s="229">
        <v>20</v>
      </c>
      <c r="Y118" s="83"/>
      <c r="Z118" s="83"/>
      <c r="AA118" s="83"/>
      <c r="AB118" s="83"/>
      <c r="AC118" s="83"/>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row>
    <row r="119" spans="1:55" s="91" customFormat="1" ht="48.75" customHeight="1">
      <c r="A119" s="79"/>
      <c r="B119" s="79"/>
      <c r="C119" s="136">
        <v>113</v>
      </c>
      <c r="D119" s="136" t="s">
        <v>308</v>
      </c>
      <c r="E119" s="208" t="s">
        <v>46</v>
      </c>
      <c r="F119" s="209" t="s">
        <v>73</v>
      </c>
      <c r="G119" s="190" t="s">
        <v>49</v>
      </c>
      <c r="H119" s="167" t="s">
        <v>49</v>
      </c>
      <c r="I119" s="167">
        <v>27525</v>
      </c>
      <c r="J119" s="171" t="s">
        <v>418</v>
      </c>
      <c r="K119" s="171">
        <v>5</v>
      </c>
      <c r="L119" s="167">
        <v>26217</v>
      </c>
      <c r="M119" s="137">
        <v>50000</v>
      </c>
      <c r="N119" s="138">
        <v>1049909</v>
      </c>
      <c r="O119" s="165">
        <v>-2.0099999999999998</v>
      </c>
      <c r="P119" s="165">
        <v>-2.89</v>
      </c>
      <c r="Q119" s="165">
        <v>-1.1000000000000001</v>
      </c>
      <c r="R119" s="165" t="s">
        <v>49</v>
      </c>
      <c r="S119" s="165">
        <v>3.47</v>
      </c>
      <c r="T119" s="228">
        <v>97</v>
      </c>
      <c r="U119" s="228">
        <v>44</v>
      </c>
      <c r="V119" s="228">
        <v>18</v>
      </c>
      <c r="W119" s="228">
        <v>56</v>
      </c>
      <c r="X119" s="228">
        <v>115</v>
      </c>
      <c r="Y119" s="83"/>
      <c r="Z119" s="83"/>
      <c r="AA119" s="83"/>
      <c r="AB119" s="83"/>
      <c r="AC119" s="83"/>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row>
    <row r="120" spans="1:55" s="91" customFormat="1" ht="48.75" customHeight="1">
      <c r="A120" s="79"/>
      <c r="B120" s="79"/>
      <c r="C120" s="139">
        <v>114</v>
      </c>
      <c r="D120" s="139" t="s">
        <v>422</v>
      </c>
      <c r="E120" s="216" t="s">
        <v>423</v>
      </c>
      <c r="F120" s="210" t="s">
        <v>73</v>
      </c>
      <c r="G120" s="191" t="s">
        <v>49</v>
      </c>
      <c r="H120" s="143" t="s">
        <v>49</v>
      </c>
      <c r="I120" s="143">
        <v>19881.327399000002</v>
      </c>
      <c r="J120" s="143" t="s">
        <v>424</v>
      </c>
      <c r="K120" s="173">
        <v>3</v>
      </c>
      <c r="L120" s="143">
        <v>20004</v>
      </c>
      <c r="M120" s="143">
        <v>50000</v>
      </c>
      <c r="N120" s="140">
        <v>993868</v>
      </c>
      <c r="O120" s="166">
        <v>3.63</v>
      </c>
      <c r="P120" s="164">
        <v>-2.97</v>
      </c>
      <c r="Q120" s="164" t="s">
        <v>49</v>
      </c>
      <c r="R120" s="164" t="s">
        <v>49</v>
      </c>
      <c r="S120" s="164">
        <v>-2.34</v>
      </c>
      <c r="T120" s="233">
        <v>71</v>
      </c>
      <c r="U120" s="229">
        <v>38</v>
      </c>
      <c r="V120" s="229">
        <v>5</v>
      </c>
      <c r="W120" s="229">
        <v>62</v>
      </c>
      <c r="X120" s="229">
        <v>76</v>
      </c>
      <c r="Y120" s="83"/>
      <c r="Z120" s="83"/>
      <c r="AA120" s="83"/>
      <c r="AB120" s="83"/>
      <c r="AC120" s="83"/>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row>
    <row r="121" spans="1:55" s="91" customFormat="1" ht="48.75" customHeight="1">
      <c r="A121" s="79"/>
      <c r="B121" s="79"/>
      <c r="C121" s="136">
        <v>115</v>
      </c>
      <c r="D121" s="136" t="s">
        <v>439</v>
      </c>
      <c r="E121" s="208" t="s">
        <v>446</v>
      </c>
      <c r="F121" s="209" t="s">
        <v>73</v>
      </c>
      <c r="G121" s="190" t="s">
        <v>49</v>
      </c>
      <c r="H121" s="167" t="s">
        <v>49</v>
      </c>
      <c r="I121" s="167">
        <v>21609.731496</v>
      </c>
      <c r="J121" s="171" t="s">
        <v>443</v>
      </c>
      <c r="K121" s="171">
        <v>2</v>
      </c>
      <c r="L121" s="167">
        <v>20362</v>
      </c>
      <c r="M121" s="137">
        <v>200000</v>
      </c>
      <c r="N121" s="138">
        <v>1061278</v>
      </c>
      <c r="O121" s="165">
        <v>2.59</v>
      </c>
      <c r="P121" s="165" t="s">
        <v>49</v>
      </c>
      <c r="Q121" s="165" t="s">
        <v>49</v>
      </c>
      <c r="R121" s="165" t="s">
        <v>49</v>
      </c>
      <c r="S121" s="165">
        <v>4.08</v>
      </c>
      <c r="T121" s="228">
        <v>9</v>
      </c>
      <c r="U121" s="228">
        <v>2</v>
      </c>
      <c r="V121" s="228">
        <v>2</v>
      </c>
      <c r="W121" s="228">
        <v>98</v>
      </c>
      <c r="X121" s="228">
        <v>11</v>
      </c>
      <c r="Y121" s="83"/>
      <c r="Z121" s="83"/>
      <c r="AA121" s="83"/>
      <c r="AB121" s="83"/>
      <c r="AC121" s="83"/>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row>
    <row r="122" spans="1:55" s="91" customFormat="1" ht="48.75" customHeight="1">
      <c r="A122" s="79"/>
      <c r="B122" s="79"/>
      <c r="C122" s="139">
        <v>116</v>
      </c>
      <c r="D122" s="139" t="s">
        <v>440</v>
      </c>
      <c r="E122" s="216" t="s">
        <v>447</v>
      </c>
      <c r="F122" s="210" t="s">
        <v>73</v>
      </c>
      <c r="G122" s="191" t="s">
        <v>49</v>
      </c>
      <c r="H122" s="143" t="s">
        <v>49</v>
      </c>
      <c r="I122" s="143">
        <v>5249.844306</v>
      </c>
      <c r="J122" s="143" t="s">
        <v>444</v>
      </c>
      <c r="K122" s="173">
        <v>2</v>
      </c>
      <c r="L122" s="143">
        <v>5045</v>
      </c>
      <c r="M122" s="143">
        <v>50000</v>
      </c>
      <c r="N122" s="140">
        <v>1040603</v>
      </c>
      <c r="O122" s="166">
        <v>2.87</v>
      </c>
      <c r="P122" s="164" t="s">
        <v>49</v>
      </c>
      <c r="Q122" s="164" t="s">
        <v>49</v>
      </c>
      <c r="R122" s="164" t="s">
        <v>49</v>
      </c>
      <c r="S122" s="164">
        <v>1.08</v>
      </c>
      <c r="T122" s="233">
        <v>9</v>
      </c>
      <c r="U122" s="229">
        <v>9</v>
      </c>
      <c r="V122" s="229">
        <v>4</v>
      </c>
      <c r="W122" s="229">
        <v>91</v>
      </c>
      <c r="X122" s="229">
        <v>13</v>
      </c>
      <c r="Y122" s="83"/>
      <c r="Z122" s="83"/>
      <c r="AA122" s="83"/>
      <c r="AB122" s="83"/>
      <c r="AC122" s="83"/>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row>
    <row r="123" spans="1:55" s="91" customFormat="1" ht="48.75" customHeight="1">
      <c r="A123" s="79"/>
      <c r="B123" s="79"/>
      <c r="C123" s="136">
        <v>117</v>
      </c>
      <c r="D123" s="136" t="s">
        <v>441</v>
      </c>
      <c r="E123" s="208" t="s">
        <v>151</v>
      </c>
      <c r="F123" s="209" t="s">
        <v>73</v>
      </c>
      <c r="G123" s="190" t="s">
        <v>49</v>
      </c>
      <c r="H123" s="167" t="s">
        <v>49</v>
      </c>
      <c r="I123" s="167">
        <v>11115.178285</v>
      </c>
      <c r="J123" s="171" t="s">
        <v>444</v>
      </c>
      <c r="K123" s="171">
        <v>2</v>
      </c>
      <c r="L123" s="167">
        <v>10340</v>
      </c>
      <c r="M123" s="137">
        <v>50000</v>
      </c>
      <c r="N123" s="138">
        <v>1074969</v>
      </c>
      <c r="O123" s="165">
        <v>2.4300000000000002</v>
      </c>
      <c r="P123" s="165" t="s">
        <v>49</v>
      </c>
      <c r="Q123" s="165" t="s">
        <v>49</v>
      </c>
      <c r="R123" s="165" t="s">
        <v>49</v>
      </c>
      <c r="S123" s="165">
        <v>2.97</v>
      </c>
      <c r="T123" s="228">
        <v>20</v>
      </c>
      <c r="U123" s="228">
        <v>3</v>
      </c>
      <c r="V123" s="228">
        <v>2</v>
      </c>
      <c r="W123" s="228">
        <v>97</v>
      </c>
      <c r="X123" s="228">
        <v>22</v>
      </c>
      <c r="Y123" s="83"/>
      <c r="Z123" s="83"/>
      <c r="AA123" s="83"/>
      <c r="AB123" s="83"/>
      <c r="AC123" s="83"/>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row>
    <row r="124" spans="1:55" s="91" customFormat="1" ht="48.75" customHeight="1">
      <c r="A124" s="79"/>
      <c r="B124" s="79"/>
      <c r="C124" s="139">
        <v>118</v>
      </c>
      <c r="D124" s="139" t="s">
        <v>442</v>
      </c>
      <c r="E124" s="216" t="s">
        <v>448</v>
      </c>
      <c r="F124" s="210" t="s">
        <v>73</v>
      </c>
      <c r="G124" s="191" t="s">
        <v>49</v>
      </c>
      <c r="H124" s="143" t="s">
        <v>49</v>
      </c>
      <c r="I124" s="143">
        <v>21597.289989000001</v>
      </c>
      <c r="J124" s="143" t="s">
        <v>445</v>
      </c>
      <c r="K124" s="173">
        <v>2</v>
      </c>
      <c r="L124" s="143">
        <v>20100</v>
      </c>
      <c r="M124" s="143">
        <v>100000</v>
      </c>
      <c r="N124" s="140">
        <v>1074492</v>
      </c>
      <c r="O124" s="166">
        <v>0.97</v>
      </c>
      <c r="P124" s="164" t="s">
        <v>49</v>
      </c>
      <c r="Q124" s="164" t="s">
        <v>49</v>
      </c>
      <c r="R124" s="164" t="s">
        <v>49</v>
      </c>
      <c r="S124" s="178">
        <v>2.2400000000000002</v>
      </c>
      <c r="T124" s="233">
        <v>1</v>
      </c>
      <c r="U124" s="229">
        <v>0.5</v>
      </c>
      <c r="V124" s="229">
        <v>4</v>
      </c>
      <c r="W124" s="229">
        <v>99.5</v>
      </c>
      <c r="X124" s="229">
        <v>5</v>
      </c>
      <c r="Y124" s="83"/>
      <c r="Z124" s="83"/>
      <c r="AA124" s="83"/>
      <c r="AB124" s="83"/>
      <c r="AC124" s="83"/>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row>
    <row r="125" spans="1:55" ht="80.25" customHeight="1">
      <c r="B125" s="79"/>
      <c r="C125" s="238" t="s">
        <v>141</v>
      </c>
      <c r="D125" s="238"/>
      <c r="E125" s="201" t="s">
        <v>49</v>
      </c>
      <c r="F125" s="201" t="s">
        <v>49</v>
      </c>
      <c r="G125" s="201"/>
      <c r="H125" s="168">
        <v>6650846</v>
      </c>
      <c r="I125" s="168">
        <f>SUM(I58:I124)</f>
        <v>5585106.161452</v>
      </c>
      <c r="J125" s="168" t="s">
        <v>49</v>
      </c>
      <c r="K125" s="168"/>
      <c r="L125" s="168">
        <f>SUM(L58:L124)</f>
        <v>1323780</v>
      </c>
      <c r="M125" s="168" t="s">
        <v>49</v>
      </c>
      <c r="N125" s="202" t="s">
        <v>49</v>
      </c>
      <c r="O125" s="203">
        <f>AVERAGE(O58:O124)</f>
        <v>2.0100697659703197</v>
      </c>
      <c r="P125" s="203">
        <f t="shared" ref="P125:S125" si="2">AVERAGE(P58:P124)</f>
        <v>-2.8608957280511627</v>
      </c>
      <c r="Q125" s="203">
        <f t="shared" si="2"/>
        <v>-6.7089851163265974</v>
      </c>
      <c r="R125" s="203">
        <f t="shared" si="2"/>
        <v>19.663289718329718</v>
      </c>
      <c r="S125" s="203">
        <f t="shared" si="2"/>
        <v>264.81673880597026</v>
      </c>
      <c r="T125" s="234">
        <f>SUM(T58:T124)</f>
        <v>10525</v>
      </c>
      <c r="U125" s="234">
        <v>69</v>
      </c>
      <c r="V125" s="234">
        <f>SUM(V58:V124)</f>
        <v>320</v>
      </c>
      <c r="W125" s="234">
        <f>100-U125</f>
        <v>31</v>
      </c>
      <c r="X125" s="235">
        <f>V125+T125</f>
        <v>10845</v>
      </c>
      <c r="Z125" s="99"/>
      <c r="AB125" s="99"/>
    </row>
    <row r="126" spans="1:55" s="79" customFormat="1" ht="48.75" customHeight="1">
      <c r="C126" s="145">
        <v>119</v>
      </c>
      <c r="D126" s="139" t="s">
        <v>180</v>
      </c>
      <c r="E126" s="210" t="s">
        <v>175</v>
      </c>
      <c r="F126" s="211" t="s">
        <v>186</v>
      </c>
      <c r="G126" s="193" t="s">
        <v>49</v>
      </c>
      <c r="H126" s="143">
        <v>252934.44402</v>
      </c>
      <c r="I126" s="143">
        <v>241474.04058999999</v>
      </c>
      <c r="J126" s="173" t="s">
        <v>419</v>
      </c>
      <c r="K126" s="173">
        <v>11</v>
      </c>
      <c r="L126" s="143">
        <v>21382630</v>
      </c>
      <c r="M126" s="140">
        <v>50000000</v>
      </c>
      <c r="N126" s="141">
        <v>11293</v>
      </c>
      <c r="O126" s="164">
        <v>2.48</v>
      </c>
      <c r="P126" s="166">
        <v>0.2</v>
      </c>
      <c r="Q126" s="166">
        <v>-1.41</v>
      </c>
      <c r="R126" s="178" t="s">
        <v>49</v>
      </c>
      <c r="S126" s="164">
        <v>12.59</v>
      </c>
      <c r="T126" s="229">
        <v>438</v>
      </c>
      <c r="U126" s="229">
        <v>10</v>
      </c>
      <c r="V126" s="229">
        <v>35</v>
      </c>
      <c r="W126" s="229">
        <v>90</v>
      </c>
      <c r="X126" s="236">
        <v>473</v>
      </c>
      <c r="Y126" s="83"/>
      <c r="Z126" s="83"/>
      <c r="AA126" s="83"/>
      <c r="AB126" s="83"/>
      <c r="AC126" s="83"/>
    </row>
    <row r="127" spans="1:55" s="91" customFormat="1" ht="48.75" customHeight="1">
      <c r="A127" s="79"/>
      <c r="B127" s="79"/>
      <c r="C127" s="146">
        <v>120</v>
      </c>
      <c r="D127" s="136" t="s">
        <v>187</v>
      </c>
      <c r="E127" s="208" t="s">
        <v>153</v>
      </c>
      <c r="F127" s="209" t="s">
        <v>188</v>
      </c>
      <c r="G127" s="190" t="s">
        <v>49</v>
      </c>
      <c r="H127" s="167">
        <v>258290.53731000001</v>
      </c>
      <c r="I127" s="167">
        <v>246516.15303300001</v>
      </c>
      <c r="J127" s="171" t="s">
        <v>362</v>
      </c>
      <c r="K127" s="171">
        <v>9</v>
      </c>
      <c r="L127" s="167">
        <v>22204985</v>
      </c>
      <c r="M127" s="137">
        <v>50000000</v>
      </c>
      <c r="N127" s="138">
        <v>11101</v>
      </c>
      <c r="O127" s="165">
        <v>4.58</v>
      </c>
      <c r="P127" s="179">
        <v>-0.17</v>
      </c>
      <c r="Q127" s="179">
        <v>-2.84</v>
      </c>
      <c r="R127" s="177" t="s">
        <v>49</v>
      </c>
      <c r="S127" s="165">
        <v>9.81</v>
      </c>
      <c r="T127" s="228">
        <v>764</v>
      </c>
      <c r="U127" s="228">
        <v>25</v>
      </c>
      <c r="V127" s="228">
        <v>29</v>
      </c>
      <c r="W127" s="228">
        <v>75</v>
      </c>
      <c r="X127" s="237">
        <v>793</v>
      </c>
      <c r="Y127" s="83"/>
      <c r="Z127" s="83"/>
      <c r="AA127" s="83"/>
      <c r="AB127" s="83"/>
      <c r="AC127" s="83"/>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row>
    <row r="128" spans="1:55" s="79" customFormat="1" ht="48.75" customHeight="1">
      <c r="C128" s="145">
        <v>121</v>
      </c>
      <c r="D128" s="139" t="s">
        <v>199</v>
      </c>
      <c r="E128" s="217" t="s">
        <v>196</v>
      </c>
      <c r="F128" s="211" t="s">
        <v>188</v>
      </c>
      <c r="G128" s="193" t="s">
        <v>49</v>
      </c>
      <c r="H128" s="143">
        <v>249616.04622799999</v>
      </c>
      <c r="I128" s="143">
        <v>208742.13503599999</v>
      </c>
      <c r="J128" s="173" t="s">
        <v>420</v>
      </c>
      <c r="K128" s="173">
        <v>7</v>
      </c>
      <c r="L128" s="143">
        <v>26590152</v>
      </c>
      <c r="M128" s="140">
        <v>50000000</v>
      </c>
      <c r="N128" s="141">
        <v>7850</v>
      </c>
      <c r="O128" s="164">
        <v>3.9</v>
      </c>
      <c r="P128" s="166">
        <v>-6.43</v>
      </c>
      <c r="Q128" s="166">
        <v>-11.02</v>
      </c>
      <c r="R128" s="178" t="s">
        <v>49</v>
      </c>
      <c r="S128" s="164">
        <v>-21.26</v>
      </c>
      <c r="T128" s="231">
        <v>1070</v>
      </c>
      <c r="U128" s="229">
        <v>39</v>
      </c>
      <c r="V128" s="229">
        <v>25</v>
      </c>
      <c r="W128" s="229">
        <v>61</v>
      </c>
      <c r="X128" s="236">
        <v>1095</v>
      </c>
      <c r="Y128" s="83"/>
      <c r="Z128" s="83"/>
      <c r="AA128" s="83"/>
      <c r="AB128" s="83"/>
      <c r="AC128" s="83"/>
    </row>
    <row r="129" spans="2:29" s="79" customFormat="1" ht="48.75" customHeight="1">
      <c r="C129" s="146">
        <v>122</v>
      </c>
      <c r="D129" s="136" t="s">
        <v>250</v>
      </c>
      <c r="E129" s="208" t="s">
        <v>299</v>
      </c>
      <c r="F129" s="209" t="s">
        <v>188</v>
      </c>
      <c r="G129" s="190" t="s">
        <v>49</v>
      </c>
      <c r="H129" s="167">
        <v>485640</v>
      </c>
      <c r="I129" s="167">
        <v>408149.36659200001</v>
      </c>
      <c r="J129" s="171" t="s">
        <v>421</v>
      </c>
      <c r="K129" s="171">
        <v>7</v>
      </c>
      <c r="L129" s="167">
        <v>47413924</v>
      </c>
      <c r="M129" s="137">
        <v>100000000</v>
      </c>
      <c r="N129" s="138">
        <v>9808</v>
      </c>
      <c r="O129" s="165">
        <v>5.19</v>
      </c>
      <c r="P129" s="179">
        <v>0.91</v>
      </c>
      <c r="Q129" s="179">
        <v>-0.2</v>
      </c>
      <c r="R129" s="177" t="s">
        <v>49</v>
      </c>
      <c r="S129" s="165">
        <v>-2</v>
      </c>
      <c r="T129" s="228">
        <v>3460</v>
      </c>
      <c r="U129" s="228">
        <v>67</v>
      </c>
      <c r="V129" s="228">
        <v>18</v>
      </c>
      <c r="W129" s="228">
        <v>33</v>
      </c>
      <c r="X129" s="237">
        <v>3478</v>
      </c>
      <c r="Y129" s="83"/>
      <c r="Z129" s="83"/>
      <c r="AA129" s="83"/>
      <c r="AB129" s="83"/>
      <c r="AC129" s="83"/>
    </row>
    <row r="130" spans="2:29" s="79" customFormat="1" ht="48.75" customHeight="1">
      <c r="C130" s="145">
        <v>123</v>
      </c>
      <c r="D130" s="139" t="s">
        <v>291</v>
      </c>
      <c r="E130" s="210" t="s">
        <v>303</v>
      </c>
      <c r="F130" s="211" t="s">
        <v>186</v>
      </c>
      <c r="G130" s="193" t="s">
        <v>49</v>
      </c>
      <c r="H130" s="143">
        <v>740636.871591</v>
      </c>
      <c r="I130" s="143">
        <v>665558.10079699999</v>
      </c>
      <c r="J130" s="173" t="s">
        <v>344</v>
      </c>
      <c r="K130" s="173">
        <v>6</v>
      </c>
      <c r="L130" s="143">
        <v>70257539</v>
      </c>
      <c r="M130" s="140">
        <v>100000000</v>
      </c>
      <c r="N130" s="141">
        <v>11045</v>
      </c>
      <c r="O130" s="166">
        <v>2.66</v>
      </c>
      <c r="P130" s="164">
        <v>4.22</v>
      </c>
      <c r="Q130" s="164">
        <v>5.76</v>
      </c>
      <c r="R130" s="178" t="s">
        <v>49</v>
      </c>
      <c r="S130" s="164">
        <v>9.32</v>
      </c>
      <c r="T130" s="229">
        <v>5441</v>
      </c>
      <c r="U130" s="229">
        <v>7</v>
      </c>
      <c r="V130" s="229">
        <v>26</v>
      </c>
      <c r="W130" s="229">
        <v>93</v>
      </c>
      <c r="X130" s="236">
        <v>5467</v>
      </c>
      <c r="Y130" s="83"/>
      <c r="Z130" s="83"/>
      <c r="AA130" s="83"/>
      <c r="AB130" s="83"/>
      <c r="AC130" s="83"/>
    </row>
    <row r="131" spans="2:29" ht="48.75" customHeight="1">
      <c r="B131" s="79"/>
      <c r="C131" s="238" t="s">
        <v>181</v>
      </c>
      <c r="D131" s="238"/>
      <c r="E131" s="201" t="s">
        <v>49</v>
      </c>
      <c r="F131" s="201" t="s">
        <v>49</v>
      </c>
      <c r="G131" s="201" t="s">
        <v>49</v>
      </c>
      <c r="H131" s="168">
        <v>1987117.8991489997</v>
      </c>
      <c r="I131" s="168">
        <f>SUM(I126:I130)</f>
        <v>1770439.796048</v>
      </c>
      <c r="J131" s="168" t="s">
        <v>49</v>
      </c>
      <c r="K131" s="168"/>
      <c r="L131" s="168">
        <f>SUM(L126:L130)</f>
        <v>187849230</v>
      </c>
      <c r="M131" s="168" t="s">
        <v>49</v>
      </c>
      <c r="N131" s="202" t="s">
        <v>49</v>
      </c>
      <c r="O131" s="203">
        <f>AVERAGE(O126:O130)</f>
        <v>3.7620000000000005</v>
      </c>
      <c r="P131" s="203">
        <f>AVERAGE(P126:P130)</f>
        <v>-0.25399999999999989</v>
      </c>
      <c r="Q131" s="203">
        <f t="shared" ref="Q131" si="3">AVERAGE(Q126:Q130)</f>
        <v>-1.9419999999999997</v>
      </c>
      <c r="R131" s="203" t="s">
        <v>49</v>
      </c>
      <c r="S131" s="203">
        <f>AVERAGE(S126:S130)</f>
        <v>1.6919999999999995</v>
      </c>
      <c r="T131" s="234">
        <f>SUM(T126:T130)</f>
        <v>11173</v>
      </c>
      <c r="U131" s="234">
        <v>28</v>
      </c>
      <c r="V131" s="234">
        <f>SUM(V126:V130)</f>
        <v>133</v>
      </c>
      <c r="W131" s="234">
        <f>100-U131</f>
        <v>72</v>
      </c>
      <c r="X131" s="235">
        <f>V131+T131</f>
        <v>11306</v>
      </c>
    </row>
    <row r="132" spans="2:29" ht="48.75" customHeight="1">
      <c r="B132" s="79"/>
      <c r="C132" s="238" t="s">
        <v>142</v>
      </c>
      <c r="D132" s="238"/>
      <c r="E132" s="201" t="s">
        <v>49</v>
      </c>
      <c r="F132" s="201" t="s">
        <v>49</v>
      </c>
      <c r="G132" s="201" t="s">
        <v>49</v>
      </c>
      <c r="H132" s="168">
        <v>39787483</v>
      </c>
      <c r="I132" s="168">
        <f>I34+I45+I55+I57+I125+I131</f>
        <v>40303287.997610003</v>
      </c>
      <c r="J132" s="168" t="s">
        <v>49</v>
      </c>
      <c r="K132" s="168"/>
      <c r="L132" s="168">
        <f>L34+L45+L55+L57+L125+L131</f>
        <v>220441902</v>
      </c>
      <c r="M132" s="168" t="s">
        <v>49</v>
      </c>
      <c r="N132" s="168" t="s">
        <v>49</v>
      </c>
      <c r="O132" s="203" t="s">
        <v>49</v>
      </c>
      <c r="P132" s="203" t="s">
        <v>49</v>
      </c>
      <c r="Q132" s="203"/>
      <c r="R132" s="204" t="s">
        <v>49</v>
      </c>
      <c r="S132" s="204" t="s">
        <v>49</v>
      </c>
      <c r="T132" s="235">
        <f>T131+T55+T34+T57+T45+T125</f>
        <v>96213</v>
      </c>
      <c r="U132" s="234">
        <v>58</v>
      </c>
      <c r="V132" s="235">
        <f>V131+V55+V34+V57+V45+V125</f>
        <v>1113</v>
      </c>
      <c r="W132" s="234">
        <f>100-U132</f>
        <v>42</v>
      </c>
      <c r="X132" s="235">
        <f>V132+T132</f>
        <v>97326</v>
      </c>
    </row>
    <row r="134" spans="2:29">
      <c r="I134" s="7"/>
    </row>
    <row r="136" spans="2:29">
      <c r="N136" s="100"/>
    </row>
  </sheetData>
  <sortState ref="C1:AB120">
    <sortCondition descending="1" ref="D54:D108"/>
  </sortState>
  <mergeCells count="8">
    <mergeCell ref="C131:D131"/>
    <mergeCell ref="C132:D132"/>
    <mergeCell ref="C1:X1"/>
    <mergeCell ref="C34:D34"/>
    <mergeCell ref="C45:D45"/>
    <mergeCell ref="C55:D55"/>
    <mergeCell ref="C57:D57"/>
    <mergeCell ref="C125:D125"/>
  </mergeCells>
  <pageMargins left="0.1" right="0" top="0" bottom="0" header="0" footer="0"/>
  <pageSetup scale="28" orientation="landscape" r:id="rId1"/>
</worksheet>
</file>

<file path=xl/worksheets/sheet2.xml><?xml version="1.0" encoding="utf-8"?>
<worksheet xmlns="http://schemas.openxmlformats.org/spreadsheetml/2006/main" xmlns:r="http://schemas.openxmlformats.org/officeDocument/2006/relationships">
  <dimension ref="A1:AZ137"/>
  <sheetViews>
    <sheetView rightToLeft="1" zoomScaleNormal="100" workbookViewId="0">
      <pane xSplit="7" ySplit="9" topLeftCell="H80" activePane="bottomRight" state="frozen"/>
      <selection pane="topRight" activeCell="I1" sqref="I1"/>
      <selection pane="bottomLeft" activeCell="A10" sqref="A10"/>
      <selection pane="bottomRight" activeCell="C84" sqref="C84"/>
    </sheetView>
  </sheetViews>
  <sheetFormatPr defaultRowHeight="18"/>
  <cols>
    <col min="1" max="1" width="6.42578125" style="1" customWidth="1"/>
    <col min="2" max="2" width="26" customWidth="1"/>
    <col min="3" max="3" width="15.5703125" style="17" customWidth="1"/>
    <col min="4" max="4" width="11.5703125" style="8" customWidth="1"/>
    <col min="5" max="5" width="13.140625" style="8" customWidth="1"/>
    <col min="6" max="6" width="12.140625" style="8" customWidth="1"/>
    <col min="7" max="7" width="10.42578125" style="9" customWidth="1"/>
    <col min="8" max="8" width="9" style="9" customWidth="1"/>
    <col min="9" max="9" width="11" style="8" customWidth="1"/>
    <col min="10" max="52" width="9" style="2"/>
  </cols>
  <sheetData>
    <row r="1" spans="1:52" ht="29.25" customHeight="1">
      <c r="A1" s="245" t="s">
        <v>452</v>
      </c>
      <c r="B1" s="246"/>
      <c r="C1" s="247"/>
      <c r="D1" s="246"/>
      <c r="E1" s="246"/>
      <c r="F1" s="246"/>
      <c r="G1" s="246"/>
      <c r="H1" s="246"/>
      <c r="I1" s="248"/>
    </row>
    <row r="2" spans="1:52" ht="21.75" customHeight="1">
      <c r="A2" s="282" t="s">
        <v>200</v>
      </c>
      <c r="B2" s="263" t="s">
        <v>201</v>
      </c>
      <c r="C2" s="261" t="s">
        <v>202</v>
      </c>
      <c r="D2" s="277" t="s">
        <v>203</v>
      </c>
      <c r="E2" s="277"/>
      <c r="F2" s="278"/>
      <c r="G2" s="277"/>
      <c r="H2" s="279"/>
      <c r="I2" s="255" t="s">
        <v>204</v>
      </c>
    </row>
    <row r="3" spans="1:52" ht="18" customHeight="1">
      <c r="A3" s="283"/>
      <c r="B3" s="264"/>
      <c r="C3" s="262"/>
      <c r="D3" s="249" t="s">
        <v>206</v>
      </c>
      <c r="E3" s="258" t="s">
        <v>207</v>
      </c>
      <c r="F3" s="21" t="s">
        <v>208</v>
      </c>
      <c r="G3" s="249" t="s">
        <v>209</v>
      </c>
      <c r="H3" s="252" t="s">
        <v>210</v>
      </c>
      <c r="I3" s="256"/>
    </row>
    <row r="4" spans="1:52" ht="21.75" customHeight="1">
      <c r="A4" s="283"/>
      <c r="B4" s="264"/>
      <c r="C4" s="262"/>
      <c r="D4" s="250"/>
      <c r="E4" s="259"/>
      <c r="F4" s="22" t="s">
        <v>220</v>
      </c>
      <c r="G4" s="250"/>
      <c r="H4" s="253"/>
      <c r="I4" s="256"/>
    </row>
    <row r="5" spans="1:52" ht="15" customHeight="1">
      <c r="A5" s="284"/>
      <c r="B5" s="265"/>
      <c r="C5" s="23" t="s">
        <v>205</v>
      </c>
      <c r="D5" s="251"/>
      <c r="E5" s="260"/>
      <c r="F5" s="24" t="s">
        <v>221</v>
      </c>
      <c r="G5" s="251"/>
      <c r="H5" s="254"/>
      <c r="I5" s="257"/>
    </row>
    <row r="6" spans="1:52" ht="21.75" customHeight="1">
      <c r="A6" s="182">
        <v>1</v>
      </c>
      <c r="B6" s="185" t="s">
        <v>159</v>
      </c>
      <c r="C6" s="187">
        <v>22988.593083</v>
      </c>
      <c r="D6" s="76">
        <v>78.58</v>
      </c>
      <c r="E6" s="76">
        <v>0</v>
      </c>
      <c r="F6" s="76">
        <v>16.46</v>
      </c>
      <c r="G6" s="76">
        <v>0</v>
      </c>
      <c r="H6" s="76">
        <v>4.960000000000008</v>
      </c>
      <c r="I6" s="76">
        <v>2.9399999999999977</v>
      </c>
    </row>
    <row r="7" spans="1:52" ht="22.5" customHeight="1">
      <c r="A7" s="183">
        <v>2</v>
      </c>
      <c r="B7" s="184" t="s">
        <v>176</v>
      </c>
      <c r="C7" s="188">
        <v>239156.32603600001</v>
      </c>
      <c r="D7" s="181">
        <v>27.37</v>
      </c>
      <c r="E7" s="181">
        <v>4.8099999999999996</v>
      </c>
      <c r="F7" s="181">
        <v>65.72</v>
      </c>
      <c r="G7" s="181">
        <v>0</v>
      </c>
      <c r="H7" s="181">
        <v>2.0999999999999943</v>
      </c>
      <c r="I7" s="181">
        <v>1.8799999999999955</v>
      </c>
    </row>
    <row r="8" spans="1:52" ht="21.75" customHeight="1">
      <c r="A8" s="182">
        <v>3</v>
      </c>
      <c r="B8" s="185" t="s">
        <v>41</v>
      </c>
      <c r="C8" s="187">
        <v>45905.352443000003</v>
      </c>
      <c r="D8" s="76">
        <v>20.59</v>
      </c>
      <c r="E8" s="76">
        <v>21.45</v>
      </c>
      <c r="F8" s="76">
        <v>55.72</v>
      </c>
      <c r="G8" s="76">
        <v>0.21</v>
      </c>
      <c r="H8" s="76">
        <v>2.0300000000000011</v>
      </c>
      <c r="I8" s="76">
        <v>3.230000000000004</v>
      </c>
    </row>
    <row r="9" spans="1:52">
      <c r="A9" s="183">
        <v>4</v>
      </c>
      <c r="B9" s="184" t="s">
        <v>65</v>
      </c>
      <c r="C9" s="188">
        <v>338618.95857100002</v>
      </c>
      <c r="D9" s="181">
        <v>17.97</v>
      </c>
      <c r="E9" s="181">
        <v>26.77</v>
      </c>
      <c r="F9" s="181">
        <v>51.6</v>
      </c>
      <c r="G9" s="181">
        <v>1.01</v>
      </c>
      <c r="H9" s="181">
        <v>2.6500000000000057</v>
      </c>
      <c r="I9" s="181">
        <v>0.47999999999998977</v>
      </c>
    </row>
    <row r="10" spans="1:52">
      <c r="A10" s="182">
        <v>5</v>
      </c>
      <c r="B10" s="185" t="s">
        <v>462</v>
      </c>
      <c r="C10" s="187">
        <v>74737.635269999999</v>
      </c>
      <c r="D10" s="76">
        <v>13.77</v>
      </c>
      <c r="E10" s="76">
        <v>6.65</v>
      </c>
      <c r="F10" s="76">
        <v>76.03</v>
      </c>
      <c r="G10" s="76">
        <v>0.9</v>
      </c>
      <c r="H10" s="76">
        <v>2.6500000000000057</v>
      </c>
      <c r="I10" s="76">
        <v>10.370000000000005</v>
      </c>
      <c r="P10" s="52"/>
    </row>
    <row r="11" spans="1:52" s="19" customFormat="1">
      <c r="A11" s="183">
        <v>6</v>
      </c>
      <c r="B11" s="184" t="s">
        <v>165</v>
      </c>
      <c r="C11" s="188">
        <v>4945.6759389999997</v>
      </c>
      <c r="D11" s="181">
        <v>12.71</v>
      </c>
      <c r="E11" s="181">
        <v>79.31</v>
      </c>
      <c r="F11" s="181">
        <v>0.38</v>
      </c>
      <c r="G11" s="181">
        <v>0.22</v>
      </c>
      <c r="H11" s="181">
        <v>7.3799999999999955</v>
      </c>
      <c r="I11" s="181">
        <v>6.039999999999992</v>
      </c>
      <c r="J11" s="2"/>
      <c r="K11" s="2"/>
      <c r="L11" s="2"/>
      <c r="M11" s="2"/>
      <c r="N11" s="2"/>
      <c r="O11" s="2"/>
      <c r="P11" s="5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s="2" customFormat="1">
      <c r="A12" s="182">
        <v>7</v>
      </c>
      <c r="B12" s="185" t="s">
        <v>292</v>
      </c>
      <c r="C12" s="187">
        <v>5418.7055529999998</v>
      </c>
      <c r="D12" s="76">
        <v>12.21</v>
      </c>
      <c r="E12" s="76">
        <v>51.66</v>
      </c>
      <c r="F12" s="76">
        <v>31.09</v>
      </c>
      <c r="G12" s="76">
        <v>0.5</v>
      </c>
      <c r="H12" s="76">
        <v>4.539999999999992</v>
      </c>
      <c r="I12" s="76">
        <v>1.6500000000000057</v>
      </c>
      <c r="P12" s="52"/>
    </row>
    <row r="13" spans="1:52" s="19" customFormat="1">
      <c r="A13" s="183">
        <v>8</v>
      </c>
      <c r="B13" s="184" t="s">
        <v>43</v>
      </c>
      <c r="C13" s="188">
        <v>164250.16070400001</v>
      </c>
      <c r="D13" s="181">
        <v>11.97</v>
      </c>
      <c r="E13" s="181">
        <v>0</v>
      </c>
      <c r="F13" s="181">
        <v>56.01</v>
      </c>
      <c r="G13" s="181">
        <v>0.56000000000000005</v>
      </c>
      <c r="H13" s="181">
        <v>31.459999999999994</v>
      </c>
      <c r="I13" s="181">
        <v>0.48</v>
      </c>
      <c r="J13" s="2"/>
      <c r="K13" s="2"/>
      <c r="L13" s="2"/>
      <c r="M13" s="2"/>
      <c r="N13" s="2"/>
      <c r="O13" s="2"/>
      <c r="P13" s="5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row>
    <row r="14" spans="1:52" s="2" customFormat="1">
      <c r="A14" s="182">
        <v>9</v>
      </c>
      <c r="B14" s="185" t="s">
        <v>50</v>
      </c>
      <c r="C14" s="187">
        <v>49808.127402999999</v>
      </c>
      <c r="D14" s="76">
        <v>11.17</v>
      </c>
      <c r="E14" s="76">
        <v>20.309999999999999</v>
      </c>
      <c r="F14" s="76">
        <v>65.34</v>
      </c>
      <c r="G14" s="76">
        <v>0</v>
      </c>
      <c r="H14" s="76">
        <v>3.1799999999999926</v>
      </c>
      <c r="I14" s="76">
        <v>2.3899999999999864</v>
      </c>
      <c r="P14" s="52"/>
    </row>
    <row r="15" spans="1:52" s="19" customFormat="1" ht="20.100000000000001" customHeight="1">
      <c r="A15" s="183">
        <v>10</v>
      </c>
      <c r="B15" s="184" t="s">
        <v>28</v>
      </c>
      <c r="C15" s="188">
        <v>14762917.288960001</v>
      </c>
      <c r="D15" s="181">
        <v>9.02</v>
      </c>
      <c r="E15" s="181">
        <v>11.31</v>
      </c>
      <c r="F15" s="181">
        <v>77.83</v>
      </c>
      <c r="G15" s="181">
        <v>0.18</v>
      </c>
      <c r="H15" s="181">
        <v>1.6599999999999966</v>
      </c>
      <c r="I15" s="181">
        <v>1.8499999999999943</v>
      </c>
      <c r="J15" s="2"/>
      <c r="K15" s="2"/>
      <c r="L15" s="2"/>
      <c r="M15" s="2"/>
      <c r="N15" s="2"/>
      <c r="O15" s="2"/>
      <c r="P15" s="5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row>
    <row r="16" spans="1:52" s="2" customFormat="1" ht="20.100000000000001" customHeight="1">
      <c r="A16" s="182">
        <v>11</v>
      </c>
      <c r="B16" s="185" t="s">
        <v>161</v>
      </c>
      <c r="C16" s="187">
        <v>48782.911633000003</v>
      </c>
      <c r="D16" s="76">
        <v>8.42</v>
      </c>
      <c r="E16" s="76">
        <v>73.72</v>
      </c>
      <c r="F16" s="76">
        <v>14.57</v>
      </c>
      <c r="G16" s="76">
        <v>0</v>
      </c>
      <c r="H16" s="76">
        <v>3.2900000000000063</v>
      </c>
      <c r="I16" s="76">
        <v>1.0400000000000063</v>
      </c>
      <c r="P16" s="52"/>
    </row>
    <row r="17" spans="1:52" s="19" customFormat="1" ht="20.100000000000001" customHeight="1">
      <c r="A17" s="183">
        <v>12</v>
      </c>
      <c r="B17" s="184" t="s">
        <v>147</v>
      </c>
      <c r="C17" s="188">
        <v>207840.10722000001</v>
      </c>
      <c r="D17" s="181">
        <v>7.59</v>
      </c>
      <c r="E17" s="181">
        <v>23.380000000000003</v>
      </c>
      <c r="F17" s="181">
        <v>52.01</v>
      </c>
      <c r="G17" s="181">
        <v>0.08</v>
      </c>
      <c r="H17" s="181">
        <v>16.939999999999998</v>
      </c>
      <c r="I17" s="181">
        <v>14.72999999999999</v>
      </c>
      <c r="J17" s="2"/>
      <c r="K17" s="2"/>
      <c r="L17" s="2"/>
      <c r="M17" s="2"/>
      <c r="N17" s="2"/>
      <c r="O17" s="2"/>
      <c r="P17" s="5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row>
    <row r="18" spans="1:52" s="2" customFormat="1" ht="20.100000000000001" customHeight="1">
      <c r="A18" s="182">
        <v>13</v>
      </c>
      <c r="B18" s="185" t="s">
        <v>293</v>
      </c>
      <c r="C18" s="187">
        <v>192809.293706</v>
      </c>
      <c r="D18" s="76">
        <v>6.77</v>
      </c>
      <c r="E18" s="76">
        <v>24.31</v>
      </c>
      <c r="F18" s="76">
        <v>67.78</v>
      </c>
      <c r="G18" s="76">
        <v>0</v>
      </c>
      <c r="H18" s="76">
        <v>1.1399999999999999</v>
      </c>
      <c r="I18" s="76">
        <v>1.3599999999999994</v>
      </c>
      <c r="P18" s="52"/>
    </row>
    <row r="19" spans="1:52" s="19" customFormat="1" ht="20.100000000000001" customHeight="1">
      <c r="A19" s="183">
        <v>14</v>
      </c>
      <c r="B19" s="184" t="s">
        <v>34</v>
      </c>
      <c r="C19" s="188">
        <v>59784.925143</v>
      </c>
      <c r="D19" s="181">
        <v>5.48</v>
      </c>
      <c r="E19" s="181">
        <v>5.47</v>
      </c>
      <c r="F19" s="181">
        <v>87.88</v>
      </c>
      <c r="G19" s="181">
        <v>0.08</v>
      </c>
      <c r="H19" s="181">
        <v>1.0900000000000034</v>
      </c>
      <c r="I19" s="181">
        <v>1.1200000000000045</v>
      </c>
      <c r="J19" s="2"/>
      <c r="K19" s="2"/>
      <c r="L19" s="2"/>
      <c r="M19" s="2"/>
      <c r="N19" s="2"/>
      <c r="O19" s="2"/>
      <c r="P19" s="5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row>
    <row r="20" spans="1:52" s="2" customFormat="1" ht="20.100000000000001" customHeight="1">
      <c r="A20" s="182">
        <v>15</v>
      </c>
      <c r="B20" s="185" t="s">
        <v>39</v>
      </c>
      <c r="C20" s="187">
        <v>138329.05522400001</v>
      </c>
      <c r="D20" s="76">
        <v>4.53</v>
      </c>
      <c r="E20" s="76">
        <v>75.89</v>
      </c>
      <c r="F20" s="76">
        <v>18.53</v>
      </c>
      <c r="G20" s="76">
        <v>0.01</v>
      </c>
      <c r="H20" s="76">
        <v>1.039999999999992</v>
      </c>
      <c r="I20" s="76">
        <v>2.0399999999999778</v>
      </c>
      <c r="P20" s="52"/>
    </row>
    <row r="21" spans="1:52" s="19" customFormat="1" ht="20.100000000000001" customHeight="1">
      <c r="A21" s="183">
        <v>16</v>
      </c>
      <c r="B21" s="184" t="s">
        <v>26</v>
      </c>
      <c r="C21" s="188">
        <v>875701.66775300005</v>
      </c>
      <c r="D21" s="181">
        <v>4.24</v>
      </c>
      <c r="E21" s="181">
        <v>53.59</v>
      </c>
      <c r="F21" s="181">
        <v>40.630000000000003</v>
      </c>
      <c r="G21" s="181">
        <v>0.32</v>
      </c>
      <c r="H21" s="181">
        <v>1.2199999999999989</v>
      </c>
      <c r="I21" s="181">
        <v>0.96999999999999886</v>
      </c>
      <c r="J21" s="2"/>
      <c r="K21" s="2"/>
      <c r="L21" s="2"/>
      <c r="M21" s="2"/>
      <c r="N21" s="2"/>
      <c r="O21" s="2"/>
      <c r="P21" s="5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row>
    <row r="22" spans="1:52" s="2" customFormat="1" ht="20.100000000000001" customHeight="1">
      <c r="A22" s="182">
        <v>17</v>
      </c>
      <c r="B22" s="185" t="s">
        <v>40</v>
      </c>
      <c r="C22" s="187">
        <v>423989.24562900001</v>
      </c>
      <c r="D22" s="76">
        <v>3.95</v>
      </c>
      <c r="E22" s="76">
        <v>25.66</v>
      </c>
      <c r="F22" s="76">
        <v>68.66</v>
      </c>
      <c r="G22" s="76">
        <v>0</v>
      </c>
      <c r="H22" s="76">
        <v>1.730000000000004</v>
      </c>
      <c r="I22" s="76">
        <v>12.39</v>
      </c>
      <c r="P22" s="52"/>
    </row>
    <row r="23" spans="1:52" s="19" customFormat="1" ht="20.100000000000001" customHeight="1">
      <c r="A23" s="183">
        <v>18</v>
      </c>
      <c r="B23" s="184" t="s">
        <v>36</v>
      </c>
      <c r="C23" s="188">
        <v>148516.302153</v>
      </c>
      <c r="D23" s="181">
        <v>3.52</v>
      </c>
      <c r="E23" s="181">
        <v>56.77</v>
      </c>
      <c r="F23" s="181">
        <v>37.81</v>
      </c>
      <c r="G23" s="181">
        <v>0.03</v>
      </c>
      <c r="H23" s="181">
        <v>1.8699999999999903</v>
      </c>
      <c r="I23" s="181">
        <v>1.6199999999999903</v>
      </c>
      <c r="J23" s="2"/>
      <c r="K23" s="2"/>
      <c r="L23" s="2"/>
      <c r="M23" s="2"/>
      <c r="N23" s="2"/>
      <c r="O23" s="2"/>
      <c r="P23" s="5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row>
    <row r="24" spans="1:52" s="2" customFormat="1" ht="20.100000000000001" customHeight="1">
      <c r="A24" s="182">
        <v>19</v>
      </c>
      <c r="B24" s="185" t="s">
        <v>24</v>
      </c>
      <c r="C24" s="187">
        <v>280971.16046400002</v>
      </c>
      <c r="D24" s="76">
        <v>3.39</v>
      </c>
      <c r="E24" s="76">
        <v>45.98</v>
      </c>
      <c r="F24" s="76">
        <v>49.44</v>
      </c>
      <c r="G24" s="76">
        <v>0</v>
      </c>
      <c r="H24" s="76">
        <v>1.1900000000000119</v>
      </c>
      <c r="I24" s="76">
        <v>1.0600000000000023</v>
      </c>
      <c r="P24" s="52"/>
    </row>
    <row r="25" spans="1:52" s="19" customFormat="1" ht="20.100000000000001" customHeight="1">
      <c r="A25" s="183">
        <v>20</v>
      </c>
      <c r="B25" s="184" t="s">
        <v>461</v>
      </c>
      <c r="C25" s="188">
        <v>925652.83363600005</v>
      </c>
      <c r="D25" s="181">
        <v>3</v>
      </c>
      <c r="E25" s="181">
        <v>30.02</v>
      </c>
      <c r="F25" s="181">
        <v>64.709999999999994</v>
      </c>
      <c r="G25" s="181">
        <v>0.01</v>
      </c>
      <c r="H25" s="181">
        <v>2.2600000000000051</v>
      </c>
      <c r="I25" s="181">
        <v>1.8199999999999932</v>
      </c>
      <c r="J25" s="2"/>
      <c r="K25" s="2"/>
      <c r="L25" s="2"/>
      <c r="M25" s="2"/>
      <c r="N25" s="2"/>
      <c r="O25" s="2"/>
      <c r="P25" s="5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row>
    <row r="26" spans="1:52" s="2" customFormat="1" ht="20.100000000000001" customHeight="1">
      <c r="A26" s="182">
        <v>21</v>
      </c>
      <c r="B26" s="185" t="s">
        <v>436</v>
      </c>
      <c r="C26" s="187">
        <v>5099.0818719999997</v>
      </c>
      <c r="D26" s="76">
        <v>2.74</v>
      </c>
      <c r="E26" s="76">
        <v>0</v>
      </c>
      <c r="F26" s="76">
        <v>97.25</v>
      </c>
      <c r="G26" s="76">
        <v>0</v>
      </c>
      <c r="H26" s="76">
        <v>1.0000000000005116E-2</v>
      </c>
      <c r="I26" s="76">
        <v>0.11999999999999034</v>
      </c>
      <c r="P26" s="52"/>
    </row>
    <row r="27" spans="1:52" s="19" customFormat="1" ht="20.100000000000001" customHeight="1">
      <c r="A27" s="183">
        <v>22</v>
      </c>
      <c r="B27" s="184" t="s">
        <v>38</v>
      </c>
      <c r="C27" s="188">
        <v>72045.808644999997</v>
      </c>
      <c r="D27" s="181">
        <v>2.12</v>
      </c>
      <c r="E27" s="181">
        <v>27.8</v>
      </c>
      <c r="F27" s="181">
        <v>68.319999999999993</v>
      </c>
      <c r="G27" s="181">
        <v>0</v>
      </c>
      <c r="H27" s="181">
        <v>1.7600000000000051</v>
      </c>
      <c r="I27" s="181">
        <v>2.0300000000000011</v>
      </c>
      <c r="J27" s="2"/>
      <c r="K27" s="2"/>
      <c r="L27" s="2"/>
      <c r="M27" s="2"/>
      <c r="N27" s="2"/>
      <c r="O27" s="2"/>
      <c r="P27" s="5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s="2" customFormat="1" ht="20.100000000000001" customHeight="1">
      <c r="A28" s="182">
        <v>23</v>
      </c>
      <c r="B28" s="185" t="s">
        <v>37</v>
      </c>
      <c r="C28" s="187">
        <v>266598.45431900001</v>
      </c>
      <c r="D28" s="76">
        <v>2.08</v>
      </c>
      <c r="E28" s="76">
        <v>25.52</v>
      </c>
      <c r="F28" s="76">
        <v>70.790000000000006</v>
      </c>
      <c r="G28" s="76">
        <v>0.03</v>
      </c>
      <c r="H28" s="76">
        <v>1.5799999999999983</v>
      </c>
      <c r="I28" s="76">
        <v>1.4099999999999966</v>
      </c>
      <c r="P28" s="52"/>
    </row>
    <row r="29" spans="1:52" s="19" customFormat="1" ht="20.100000000000001" customHeight="1">
      <c r="A29" s="183">
        <v>24</v>
      </c>
      <c r="B29" s="184" t="s">
        <v>310</v>
      </c>
      <c r="C29" s="188">
        <v>5644.6652519999998</v>
      </c>
      <c r="D29" s="181">
        <v>1.58</v>
      </c>
      <c r="E29" s="181">
        <v>88.26</v>
      </c>
      <c r="F29" s="181">
        <v>9.42</v>
      </c>
      <c r="G29" s="181">
        <v>0.5</v>
      </c>
      <c r="H29" s="181">
        <v>0.23999999999999488</v>
      </c>
      <c r="I29" s="181">
        <v>1.4299999999999926</v>
      </c>
      <c r="J29" s="2"/>
      <c r="K29" s="2"/>
      <c r="L29" s="2"/>
      <c r="M29" s="2"/>
      <c r="N29" s="2"/>
      <c r="O29" s="2"/>
      <c r="P29" s="5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s="2" customFormat="1" ht="20.100000000000001" customHeight="1">
      <c r="A30" s="182">
        <v>25</v>
      </c>
      <c r="B30" s="185" t="s">
        <v>35</v>
      </c>
      <c r="C30" s="187">
        <v>34979.704231000003</v>
      </c>
      <c r="D30" s="76">
        <v>1.2</v>
      </c>
      <c r="E30" s="76">
        <v>48.16</v>
      </c>
      <c r="F30" s="76">
        <v>49.57</v>
      </c>
      <c r="G30" s="76">
        <v>0.08</v>
      </c>
      <c r="H30" s="76">
        <v>0.98999999999999488</v>
      </c>
      <c r="I30" s="76">
        <v>1.519999999999996</v>
      </c>
      <c r="P30" s="52"/>
    </row>
    <row r="31" spans="1:52" s="19" customFormat="1" ht="20.100000000000001" customHeight="1">
      <c r="A31" s="183">
        <v>26</v>
      </c>
      <c r="B31" s="184" t="s">
        <v>27</v>
      </c>
      <c r="C31" s="188">
        <v>120659.5824</v>
      </c>
      <c r="D31" s="181">
        <v>0.64</v>
      </c>
      <c r="E31" s="181">
        <v>93.39</v>
      </c>
      <c r="F31" s="181">
        <v>5.01</v>
      </c>
      <c r="G31" s="181">
        <v>0.17</v>
      </c>
      <c r="H31" s="181">
        <v>0.79000000000000625</v>
      </c>
      <c r="I31" s="181">
        <v>0.69000000000001194</v>
      </c>
      <c r="J31" s="2"/>
      <c r="K31" s="2"/>
      <c r="L31" s="2"/>
      <c r="M31" s="2"/>
      <c r="N31" s="2"/>
      <c r="O31" s="2"/>
      <c r="P31" s="5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row>
    <row r="32" spans="1:52" s="2" customFormat="1" ht="20.100000000000001" customHeight="1">
      <c r="A32" s="182">
        <v>27</v>
      </c>
      <c r="B32" s="185" t="s">
        <v>148</v>
      </c>
      <c r="C32" s="187">
        <v>3040943.4967120001</v>
      </c>
      <c r="D32" s="76">
        <v>0.12</v>
      </c>
      <c r="E32" s="76">
        <v>30.17</v>
      </c>
      <c r="F32" s="76">
        <v>69.069999999999993</v>
      </c>
      <c r="G32" s="76">
        <v>0.04</v>
      </c>
      <c r="H32" s="76">
        <v>0.59999999999999432</v>
      </c>
      <c r="I32" s="76">
        <v>16.450000000000003</v>
      </c>
      <c r="P32" s="52"/>
    </row>
    <row r="33" spans="1:52" s="19" customFormat="1" ht="20.100000000000001" customHeight="1">
      <c r="A33" s="183">
        <v>28</v>
      </c>
      <c r="B33" s="184" t="s">
        <v>18</v>
      </c>
      <c r="C33" s="188">
        <v>2143711.4825829999</v>
      </c>
      <c r="D33" s="181">
        <v>0</v>
      </c>
      <c r="E33" s="181">
        <v>39.99</v>
      </c>
      <c r="F33" s="181">
        <v>59.44</v>
      </c>
      <c r="G33" s="181">
        <v>0</v>
      </c>
      <c r="H33" s="181">
        <v>0.56999999999999318</v>
      </c>
      <c r="I33" s="181">
        <v>0.56999999999999318</v>
      </c>
      <c r="J33" s="2"/>
      <c r="K33" s="2"/>
      <c r="L33" s="2"/>
      <c r="M33" s="2"/>
      <c r="N33" s="2"/>
      <c r="O33" s="2"/>
      <c r="P33" s="5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row>
    <row r="34" spans="1:52" s="2" customFormat="1" ht="20.100000000000001" customHeight="1">
      <c r="A34" s="182">
        <v>29</v>
      </c>
      <c r="B34" s="185" t="s">
        <v>30</v>
      </c>
      <c r="C34" s="187">
        <v>1464824.6620680001</v>
      </c>
      <c r="D34" s="76">
        <v>0</v>
      </c>
      <c r="E34" s="76">
        <v>51.2</v>
      </c>
      <c r="F34" s="76">
        <v>48.51</v>
      </c>
      <c r="G34" s="76">
        <v>0</v>
      </c>
      <c r="H34" s="76">
        <v>0.28999999999999204</v>
      </c>
      <c r="I34" s="76">
        <v>0.26000000000000512</v>
      </c>
      <c r="P34" s="52"/>
    </row>
    <row r="35" spans="1:52" s="19" customFormat="1" ht="20.100000000000001" customHeight="1">
      <c r="A35" s="183">
        <v>30</v>
      </c>
      <c r="B35" s="184" t="s">
        <v>45</v>
      </c>
      <c r="C35" s="188">
        <v>17259.478825999999</v>
      </c>
      <c r="D35" s="181">
        <v>0</v>
      </c>
      <c r="E35" s="181">
        <v>31.74</v>
      </c>
      <c r="F35" s="181">
        <v>66.63</v>
      </c>
      <c r="G35" s="181">
        <v>0.27</v>
      </c>
      <c r="H35" s="181">
        <v>1.3600000000000136</v>
      </c>
      <c r="I35" s="181">
        <v>2.2400000000000091</v>
      </c>
      <c r="J35" s="2"/>
      <c r="K35" s="2"/>
      <c r="L35" s="2"/>
      <c r="M35" s="2"/>
      <c r="N35" s="2"/>
      <c r="O35" s="2"/>
      <c r="P35" s="5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s="2" customFormat="1" ht="20.100000000000001" customHeight="1">
      <c r="A36" s="182">
        <v>31</v>
      </c>
      <c r="B36" s="185" t="s">
        <v>166</v>
      </c>
      <c r="C36" s="187">
        <v>73335.15466</v>
      </c>
      <c r="D36" s="76">
        <v>0</v>
      </c>
      <c r="E36" s="76">
        <v>34.020000000000003</v>
      </c>
      <c r="F36" s="76">
        <v>65.05</v>
      </c>
      <c r="G36" s="76">
        <v>0.42</v>
      </c>
      <c r="H36" s="76">
        <v>0.50999999999999091</v>
      </c>
      <c r="I36" s="76">
        <v>1.6400000000000006</v>
      </c>
      <c r="P36" s="52"/>
    </row>
    <row r="37" spans="1:52" ht="30.75" customHeight="1">
      <c r="A37" s="280" t="s">
        <v>211</v>
      </c>
      <c r="B37" s="281"/>
      <c r="C37" s="102">
        <f>SUM(C6:C36)</f>
        <v>26256225.898091011</v>
      </c>
      <c r="D37" s="50">
        <v>6.3722986232849586</v>
      </c>
      <c r="E37" s="50">
        <v>22.43</v>
      </c>
      <c r="F37" s="50">
        <v>68.900000000000006</v>
      </c>
      <c r="G37" s="50">
        <v>0.61</v>
      </c>
      <c r="H37" s="50">
        <v>1.69</v>
      </c>
      <c r="I37" s="50">
        <v>2.33</v>
      </c>
      <c r="J37" s="47"/>
      <c r="K37" s="47"/>
      <c r="L37" s="47"/>
      <c r="M37" s="47"/>
      <c r="N37" s="47"/>
    </row>
    <row r="38" spans="1:52" s="19" customFormat="1" ht="20.100000000000001" customHeight="1">
      <c r="A38" s="183">
        <v>32</v>
      </c>
      <c r="B38" s="184" t="s">
        <v>168</v>
      </c>
      <c r="C38" s="188">
        <v>10000.345955000001</v>
      </c>
      <c r="D38" s="181">
        <v>60.46</v>
      </c>
      <c r="E38" s="181">
        <v>3.18</v>
      </c>
      <c r="F38" s="181">
        <v>32.03</v>
      </c>
      <c r="G38" s="181">
        <v>1.81</v>
      </c>
      <c r="H38" s="181">
        <v>2.5200000000000102</v>
      </c>
      <c r="I38" s="181">
        <v>1.0900000000000034</v>
      </c>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row>
    <row r="39" spans="1:52" s="2" customFormat="1" ht="20.100000000000001" customHeight="1">
      <c r="A39" s="182">
        <v>33</v>
      </c>
      <c r="B39" s="185" t="s">
        <v>465</v>
      </c>
      <c r="C39" s="187">
        <v>155021.19206</v>
      </c>
      <c r="D39" s="76">
        <v>57.66</v>
      </c>
      <c r="E39" s="76">
        <v>12.33</v>
      </c>
      <c r="F39" s="76">
        <v>23.95</v>
      </c>
      <c r="G39" s="76">
        <v>0</v>
      </c>
      <c r="H39" s="76">
        <v>6.0600000000000023</v>
      </c>
      <c r="I39" s="76">
        <v>1.230000000000004</v>
      </c>
    </row>
    <row r="40" spans="1:52" s="19" customFormat="1" ht="20.100000000000001" customHeight="1">
      <c r="A40" s="183">
        <v>34</v>
      </c>
      <c r="B40" s="184" t="s">
        <v>150</v>
      </c>
      <c r="C40" s="188">
        <v>11260.971917999999</v>
      </c>
      <c r="D40" s="181">
        <v>57.63</v>
      </c>
      <c r="E40" s="181">
        <v>34.9</v>
      </c>
      <c r="F40" s="181">
        <v>0</v>
      </c>
      <c r="G40" s="181">
        <v>4.0599999999999996</v>
      </c>
      <c r="H40" s="181">
        <v>3.4099999999999966</v>
      </c>
      <c r="I40" s="181">
        <v>2.8399999999999892</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row>
    <row r="41" spans="1:52" s="2" customFormat="1" ht="20.100000000000001" customHeight="1">
      <c r="A41" s="182">
        <v>35</v>
      </c>
      <c r="B41" s="185" t="s">
        <v>155</v>
      </c>
      <c r="C41" s="187">
        <v>17853.53427</v>
      </c>
      <c r="D41" s="76">
        <v>54.449999999999996</v>
      </c>
      <c r="E41" s="76">
        <v>39.44</v>
      </c>
      <c r="F41" s="76">
        <v>0</v>
      </c>
      <c r="G41" s="76">
        <v>2.71</v>
      </c>
      <c r="H41" s="76">
        <v>3.4000000000000057</v>
      </c>
      <c r="I41" s="76">
        <v>2.3799999999999955</v>
      </c>
    </row>
    <row r="42" spans="1:52" s="19" customFormat="1" ht="20.100000000000001" customHeight="1">
      <c r="A42" s="183">
        <v>36</v>
      </c>
      <c r="B42" s="184" t="s">
        <v>158</v>
      </c>
      <c r="C42" s="188">
        <v>6592.9482150000003</v>
      </c>
      <c r="D42" s="181">
        <v>50.980000000000004</v>
      </c>
      <c r="E42" s="181">
        <v>39.89</v>
      </c>
      <c r="F42" s="181">
        <v>3.02</v>
      </c>
      <c r="G42" s="181">
        <v>2.0099999999999998</v>
      </c>
      <c r="H42" s="181">
        <v>4.0999999999999943</v>
      </c>
      <c r="I42" s="181">
        <v>3.3100000000000023</v>
      </c>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s="2" customFormat="1" ht="20.100000000000001" customHeight="1">
      <c r="A43" s="182">
        <v>37</v>
      </c>
      <c r="B43" s="185" t="s">
        <v>55</v>
      </c>
      <c r="C43" s="187">
        <v>9649.3071990000008</v>
      </c>
      <c r="D43" s="76">
        <v>49.39</v>
      </c>
      <c r="E43" s="76">
        <v>39.72</v>
      </c>
      <c r="F43" s="76">
        <v>8.16</v>
      </c>
      <c r="G43" s="76">
        <v>0</v>
      </c>
      <c r="H43" s="76">
        <v>2.730000000000004</v>
      </c>
      <c r="I43" s="76">
        <v>1.9599999999999937</v>
      </c>
    </row>
    <row r="44" spans="1:52" s="19" customFormat="1" ht="20.100000000000001" customHeight="1">
      <c r="A44" s="183">
        <v>38</v>
      </c>
      <c r="B44" s="184" t="s">
        <v>464</v>
      </c>
      <c r="C44" s="188">
        <v>62448.646785999998</v>
      </c>
      <c r="D44" s="181">
        <v>48.36</v>
      </c>
      <c r="E44" s="181">
        <v>45.300000000000004</v>
      </c>
      <c r="F44" s="181">
        <v>0</v>
      </c>
      <c r="G44" s="181">
        <v>2.17</v>
      </c>
      <c r="H44" s="181">
        <v>4.1699999999999875</v>
      </c>
      <c r="I44" s="181">
        <v>1.8100000000000023</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row>
    <row r="45" spans="1:52" s="2" customFormat="1" ht="20.100000000000001" customHeight="1">
      <c r="A45" s="182">
        <v>39</v>
      </c>
      <c r="B45" s="185" t="s">
        <v>54</v>
      </c>
      <c r="C45" s="187">
        <v>19111.439504999998</v>
      </c>
      <c r="D45" s="76">
        <v>47.58</v>
      </c>
      <c r="E45" s="76">
        <v>48.51</v>
      </c>
      <c r="F45" s="76">
        <v>0.19</v>
      </c>
      <c r="G45" s="76">
        <v>0</v>
      </c>
      <c r="H45" s="76">
        <v>3.7199999999999989</v>
      </c>
      <c r="I45" s="76">
        <v>3.1200000000000045</v>
      </c>
    </row>
    <row r="46" spans="1:52" s="19" customFormat="1" ht="20.100000000000001" customHeight="1">
      <c r="A46" s="183">
        <v>40</v>
      </c>
      <c r="B46" s="184" t="s">
        <v>463</v>
      </c>
      <c r="C46" s="188">
        <v>112137.92900400001</v>
      </c>
      <c r="D46" s="181">
        <v>34.200000000000003</v>
      </c>
      <c r="E46" s="181">
        <v>27.44</v>
      </c>
      <c r="F46" s="181">
        <v>31.81</v>
      </c>
      <c r="G46" s="181">
        <v>0.04</v>
      </c>
      <c r="H46" s="181">
        <v>6.5099999999999909</v>
      </c>
      <c r="I46" s="181">
        <v>3.4000000000000057</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row>
    <row r="47" spans="1:52" s="2" customFormat="1" ht="20.100000000000001" customHeight="1">
      <c r="A47" s="182">
        <v>41</v>
      </c>
      <c r="B47" s="185" t="s">
        <v>191</v>
      </c>
      <c r="C47" s="187">
        <v>56553.324867000003</v>
      </c>
      <c r="D47" s="76">
        <v>31.919999999999998</v>
      </c>
      <c r="E47" s="76">
        <v>8.8800000000000008</v>
      </c>
      <c r="F47" s="76">
        <v>50.1</v>
      </c>
      <c r="G47" s="76">
        <v>2.31</v>
      </c>
      <c r="H47" s="76">
        <v>6.789999999999992</v>
      </c>
      <c r="I47" s="76">
        <v>2.5699999999999932</v>
      </c>
    </row>
    <row r="48" spans="1:52" ht="20.100000000000001" customHeight="1">
      <c r="A48" s="266" t="s">
        <v>212</v>
      </c>
      <c r="B48" s="267"/>
      <c r="C48" s="102">
        <f>SUM(C38:C47)</f>
        <v>460629.63977900008</v>
      </c>
      <c r="D48" s="51">
        <v>46.776328913749282</v>
      </c>
      <c r="E48" s="51">
        <v>23.927910561279706</v>
      </c>
      <c r="F48" s="51">
        <v>23.15</v>
      </c>
      <c r="G48" s="51">
        <v>0.57999999999999996</v>
      </c>
      <c r="H48" s="51">
        <v>5.5633096683314385</v>
      </c>
      <c r="I48" s="51">
        <v>2.2000000000000002</v>
      </c>
      <c r="J48" s="47"/>
      <c r="K48" s="47"/>
      <c r="L48" s="47"/>
      <c r="M48" s="47"/>
      <c r="N48" s="47"/>
    </row>
    <row r="49" spans="1:52" s="19" customFormat="1" ht="20.100000000000001" customHeight="1">
      <c r="A49" s="183">
        <v>42</v>
      </c>
      <c r="B49" s="184" t="s">
        <v>467</v>
      </c>
      <c r="C49" s="188">
        <v>140434.71609199999</v>
      </c>
      <c r="D49" s="181">
        <v>92.41</v>
      </c>
      <c r="E49" s="181">
        <v>0</v>
      </c>
      <c r="F49" s="181">
        <v>2.08</v>
      </c>
      <c r="G49" s="181">
        <v>0</v>
      </c>
      <c r="H49" s="181">
        <v>5.5100000000000051</v>
      </c>
      <c r="I49" s="181">
        <v>2.8599999999999994</v>
      </c>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row>
    <row r="50" spans="1:52" s="2" customFormat="1" ht="20.100000000000001" customHeight="1">
      <c r="A50" s="182">
        <v>43</v>
      </c>
      <c r="B50" s="185" t="s">
        <v>58</v>
      </c>
      <c r="C50" s="187">
        <v>244779.259632</v>
      </c>
      <c r="D50" s="76">
        <v>92.13</v>
      </c>
      <c r="E50" s="76">
        <v>4.53</v>
      </c>
      <c r="F50" s="76">
        <v>0.02</v>
      </c>
      <c r="G50" s="76">
        <v>0.03</v>
      </c>
      <c r="H50" s="76">
        <v>3.2900000000000063</v>
      </c>
      <c r="I50" s="76">
        <v>3.8599999999999994</v>
      </c>
    </row>
    <row r="51" spans="1:52" s="19" customFormat="1" ht="20.100000000000001" customHeight="1">
      <c r="A51" s="183">
        <v>44</v>
      </c>
      <c r="B51" s="184" t="s">
        <v>307</v>
      </c>
      <c r="C51" s="188">
        <v>65608.051070999994</v>
      </c>
      <c r="D51" s="181">
        <v>90.95</v>
      </c>
      <c r="E51" s="181">
        <v>0</v>
      </c>
      <c r="F51" s="181">
        <v>3.99</v>
      </c>
      <c r="G51" s="181">
        <v>0.13</v>
      </c>
      <c r="H51" s="181">
        <v>4.9299999999999926</v>
      </c>
      <c r="I51" s="181">
        <v>0.92000000000000171</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row>
    <row r="52" spans="1:52" s="2" customFormat="1" ht="20.100000000000001" customHeight="1">
      <c r="A52" s="182">
        <v>45</v>
      </c>
      <c r="B52" s="185" t="s">
        <v>182</v>
      </c>
      <c r="C52" s="187">
        <v>116866.0634</v>
      </c>
      <c r="D52" s="76">
        <v>86.13</v>
      </c>
      <c r="E52" s="76">
        <v>0</v>
      </c>
      <c r="F52" s="76">
        <v>7.73</v>
      </c>
      <c r="G52" s="76">
        <v>0</v>
      </c>
      <c r="H52" s="76">
        <v>6.1400000000000006</v>
      </c>
      <c r="I52" s="76">
        <v>1.5700000000000074</v>
      </c>
    </row>
    <row r="53" spans="1:52" s="19" customFormat="1" ht="20.100000000000001" customHeight="1">
      <c r="A53" s="183">
        <v>46</v>
      </c>
      <c r="B53" s="184" t="s">
        <v>156</v>
      </c>
      <c r="C53" s="188">
        <v>4729821.6258439999</v>
      </c>
      <c r="D53" s="181">
        <v>84.11999999999999</v>
      </c>
      <c r="E53" s="181">
        <v>12.17</v>
      </c>
      <c r="F53" s="181">
        <v>0</v>
      </c>
      <c r="G53" s="181">
        <v>0.73</v>
      </c>
      <c r="H53" s="181">
        <v>2.980000000000004</v>
      </c>
      <c r="I53" s="181">
        <v>5</v>
      </c>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row>
    <row r="54" spans="1:52" s="2" customFormat="1" ht="20.100000000000001" customHeight="1">
      <c r="A54" s="182">
        <v>47</v>
      </c>
      <c r="B54" s="185" t="s">
        <v>60</v>
      </c>
      <c r="C54" s="187">
        <v>214652.78604499999</v>
      </c>
      <c r="D54" s="76">
        <v>81.849999999999994</v>
      </c>
      <c r="E54" s="76">
        <v>8.75</v>
      </c>
      <c r="F54" s="76">
        <v>0</v>
      </c>
      <c r="G54" s="76">
        <v>1.02</v>
      </c>
      <c r="H54" s="76">
        <v>8.3800000000000097</v>
      </c>
      <c r="I54" s="76">
        <v>6.5</v>
      </c>
    </row>
    <row r="55" spans="1:52" s="19" customFormat="1" ht="20.100000000000001" customHeight="1">
      <c r="A55" s="183">
        <v>48</v>
      </c>
      <c r="B55" s="184" t="s">
        <v>313</v>
      </c>
      <c r="C55" s="188">
        <v>251604.56779199999</v>
      </c>
      <c r="D55" s="181">
        <v>78.78</v>
      </c>
      <c r="E55" s="181">
        <v>0</v>
      </c>
      <c r="F55" s="181">
        <v>7.8</v>
      </c>
      <c r="G55" s="181">
        <v>1.5</v>
      </c>
      <c r="H55" s="181">
        <v>11.920000000000002</v>
      </c>
      <c r="I55" s="181">
        <v>1.7</v>
      </c>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s="2" customFormat="1" ht="20.100000000000001" customHeight="1">
      <c r="A56" s="182">
        <v>49</v>
      </c>
      <c r="B56" s="185" t="s">
        <v>468</v>
      </c>
      <c r="C56" s="187">
        <v>92316.661355999997</v>
      </c>
      <c r="D56" s="76">
        <v>78.22</v>
      </c>
      <c r="E56" s="76">
        <v>4.3600000000000003</v>
      </c>
      <c r="F56" s="76">
        <v>13.059999999999999</v>
      </c>
      <c r="G56" s="76">
        <v>0</v>
      </c>
      <c r="H56" s="76">
        <v>4.3599999999999994</v>
      </c>
      <c r="I56" s="76">
        <v>4.8800000000000097</v>
      </c>
    </row>
    <row r="57" spans="1:52" s="2" customFormat="1" ht="20.100000000000001" customHeight="1">
      <c r="A57" s="183">
        <v>50</v>
      </c>
      <c r="B57" s="184" t="s">
        <v>466</v>
      </c>
      <c r="C57" s="188">
        <v>284444.12436999998</v>
      </c>
      <c r="D57" s="181">
        <v>71.16</v>
      </c>
      <c r="E57" s="181">
        <v>20.34</v>
      </c>
      <c r="F57" s="181">
        <v>0</v>
      </c>
      <c r="G57" s="181">
        <v>0.01</v>
      </c>
      <c r="H57" s="181">
        <v>8.4900000000000091</v>
      </c>
      <c r="I57" s="181">
        <v>7.2800000000000011</v>
      </c>
    </row>
    <row r="58" spans="1:52" ht="20.100000000000001" customHeight="1">
      <c r="A58" s="268" t="s">
        <v>213</v>
      </c>
      <c r="B58" s="269"/>
      <c r="C58" s="102">
        <f>SUM(C49:C57)</f>
        <v>6140527.8556020008</v>
      </c>
      <c r="D58" s="50">
        <v>83.752929777232922</v>
      </c>
      <c r="E58" s="50">
        <v>10.868297777179194</v>
      </c>
      <c r="F58" s="50">
        <v>0.75405924759090681</v>
      </c>
      <c r="G58" s="50">
        <v>0.66245760000597043</v>
      </c>
      <c r="H58" s="50">
        <v>3.9622555979909801</v>
      </c>
      <c r="I58" s="50">
        <v>4.8499999999999996</v>
      </c>
      <c r="J58" s="47"/>
      <c r="K58" s="47"/>
      <c r="L58" s="47"/>
      <c r="M58" s="47"/>
      <c r="N58" s="47"/>
    </row>
    <row r="59" spans="1:52" s="19" customFormat="1" ht="20.100000000000001" customHeight="1">
      <c r="A59" s="10">
        <v>51</v>
      </c>
      <c r="B59" s="186" t="s">
        <v>426</v>
      </c>
      <c r="C59" s="101">
        <v>90358.646638000006</v>
      </c>
      <c r="D59" s="48">
        <v>93.67</v>
      </c>
      <c r="E59" s="48">
        <v>1.7</v>
      </c>
      <c r="F59" s="48">
        <v>1.76</v>
      </c>
      <c r="G59" s="48">
        <v>0</v>
      </c>
      <c r="H59" s="77">
        <v>2.8700000000000045</v>
      </c>
      <c r="I59" s="49">
        <v>2.2000000000000028</v>
      </c>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row>
    <row r="60" spans="1:52" ht="20.100000000000001" customHeight="1">
      <c r="A60" s="266" t="s">
        <v>214</v>
      </c>
      <c r="B60" s="267"/>
      <c r="C60" s="102">
        <f>SUM(C59)</f>
        <v>90358.646638000006</v>
      </c>
      <c r="D60" s="51">
        <v>93.67</v>
      </c>
      <c r="E60" s="51">
        <v>1.7</v>
      </c>
      <c r="F60" s="51">
        <v>1.76</v>
      </c>
      <c r="G60" s="51">
        <v>0</v>
      </c>
      <c r="H60" s="51">
        <v>2.8700000000000045</v>
      </c>
      <c r="I60" s="51">
        <v>2.2000000000000002</v>
      </c>
      <c r="J60" s="47"/>
      <c r="K60" s="47"/>
      <c r="L60" s="47"/>
      <c r="M60" s="47"/>
      <c r="N60" s="47"/>
    </row>
    <row r="61" spans="1:52" s="19" customFormat="1" ht="20.100000000000001" customHeight="1">
      <c r="A61" s="183">
        <v>52</v>
      </c>
      <c r="B61" s="184" t="s">
        <v>289</v>
      </c>
      <c r="C61" s="188">
        <v>46334.685646999998</v>
      </c>
      <c r="D61" s="181">
        <v>96.94</v>
      </c>
      <c r="E61" s="181">
        <v>0</v>
      </c>
      <c r="F61" s="181">
        <v>0.04</v>
      </c>
      <c r="G61" s="181">
        <v>0.28000000000000003</v>
      </c>
      <c r="H61" s="181">
        <v>2.7400000000000091</v>
      </c>
      <c r="I61" s="181">
        <v>9.6300000000000097</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row>
    <row r="62" spans="1:52" s="2" customFormat="1" ht="20.100000000000001" customHeight="1">
      <c r="A62" s="182">
        <v>53</v>
      </c>
      <c r="B62" s="185" t="s">
        <v>478</v>
      </c>
      <c r="C62" s="187">
        <v>28078.430522999999</v>
      </c>
      <c r="D62" s="76">
        <v>96.05</v>
      </c>
      <c r="E62" s="76">
        <v>0</v>
      </c>
      <c r="F62" s="76">
        <v>0.1</v>
      </c>
      <c r="G62" s="76">
        <v>0</v>
      </c>
      <c r="H62" s="76">
        <v>3.8500000000000085</v>
      </c>
      <c r="I62" s="76">
        <v>3.6500000000000057</v>
      </c>
    </row>
    <row r="63" spans="1:52" s="19" customFormat="1" ht="20.100000000000001" customHeight="1">
      <c r="A63" s="183">
        <v>54</v>
      </c>
      <c r="B63" s="184" t="s">
        <v>471</v>
      </c>
      <c r="C63" s="188">
        <v>13371.537130000001</v>
      </c>
      <c r="D63" s="181">
        <v>95.399999999999991</v>
      </c>
      <c r="E63" s="181">
        <v>0</v>
      </c>
      <c r="F63" s="181">
        <v>0</v>
      </c>
      <c r="G63" s="181">
        <v>1</v>
      </c>
      <c r="H63" s="181">
        <v>3.6000000000000085</v>
      </c>
      <c r="I63" s="181">
        <v>3.019999999999996</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row>
    <row r="64" spans="1:52" s="2" customFormat="1" ht="20.100000000000001" customHeight="1">
      <c r="A64" s="182">
        <v>55</v>
      </c>
      <c r="B64" s="185" t="s">
        <v>474</v>
      </c>
      <c r="C64" s="187">
        <v>178884.137796</v>
      </c>
      <c r="D64" s="76">
        <v>95.09</v>
      </c>
      <c r="E64" s="76">
        <v>0</v>
      </c>
      <c r="F64" s="76">
        <v>0</v>
      </c>
      <c r="G64" s="76">
        <v>0</v>
      </c>
      <c r="H64" s="76">
        <v>4.9099999999999966</v>
      </c>
      <c r="I64" s="76">
        <v>2.2600000000000051</v>
      </c>
    </row>
    <row r="65" spans="1:52" s="19" customFormat="1" ht="20.100000000000001" customHeight="1">
      <c r="A65" s="183">
        <v>56</v>
      </c>
      <c r="B65" s="184" t="s">
        <v>499</v>
      </c>
      <c r="C65" s="188">
        <v>9357.844196</v>
      </c>
      <c r="D65" s="181">
        <v>94.97</v>
      </c>
      <c r="E65" s="181">
        <v>0</v>
      </c>
      <c r="F65" s="181">
        <v>0.37</v>
      </c>
      <c r="G65" s="181">
        <v>0.02</v>
      </c>
      <c r="H65" s="181">
        <v>4.6400000000000006</v>
      </c>
      <c r="I65" s="181">
        <v>2.4499999999999886</v>
      </c>
      <c r="J65" s="2"/>
      <c r="K65" s="2"/>
      <c r="L65" s="2"/>
      <c r="M65" s="2"/>
      <c r="N65" s="2"/>
      <c r="O65" s="18"/>
      <c r="P65" s="18"/>
      <c r="Q65" s="18"/>
      <c r="R65" s="18"/>
      <c r="S65" s="18"/>
      <c r="T65" s="18"/>
      <c r="U65" s="18"/>
      <c r="V65" s="18"/>
      <c r="W65" s="18"/>
      <c r="X65" s="18"/>
      <c r="Y65" s="18"/>
      <c r="Z65" s="18"/>
      <c r="AA65" s="18"/>
      <c r="AB65" s="18"/>
      <c r="AC65" s="18"/>
      <c r="AD65" s="18"/>
      <c r="AE65" s="18"/>
      <c r="AF65" s="2"/>
      <c r="AG65" s="2"/>
      <c r="AH65" s="2"/>
      <c r="AI65" s="2"/>
      <c r="AJ65" s="2"/>
      <c r="AK65" s="2"/>
      <c r="AL65" s="2"/>
      <c r="AM65" s="2"/>
      <c r="AN65" s="2"/>
      <c r="AO65" s="2"/>
      <c r="AP65" s="2"/>
      <c r="AQ65" s="2"/>
      <c r="AR65" s="2"/>
      <c r="AS65" s="2"/>
      <c r="AT65" s="2"/>
      <c r="AU65" s="2"/>
      <c r="AV65" s="2"/>
      <c r="AW65" s="2"/>
      <c r="AX65" s="2"/>
      <c r="AY65" s="2"/>
      <c r="AZ65" s="2"/>
    </row>
    <row r="66" spans="1:52" s="2" customFormat="1" ht="20.100000000000001" customHeight="1">
      <c r="A66" s="182">
        <v>57</v>
      </c>
      <c r="B66" s="185" t="s">
        <v>135</v>
      </c>
      <c r="C66" s="187">
        <v>121145.490572</v>
      </c>
      <c r="D66" s="76">
        <v>94.42</v>
      </c>
      <c r="E66" s="76">
        <v>0</v>
      </c>
      <c r="F66" s="76">
        <v>0.16999999999999998</v>
      </c>
      <c r="G66" s="76">
        <v>0</v>
      </c>
      <c r="H66" s="76">
        <v>5.4099999999999966</v>
      </c>
      <c r="I66" s="76">
        <v>1.5600000000000023</v>
      </c>
    </row>
    <row r="67" spans="1:52" s="19" customFormat="1" ht="20.100000000000001" customHeight="1">
      <c r="A67" s="183">
        <v>58</v>
      </c>
      <c r="B67" s="184" t="s">
        <v>169</v>
      </c>
      <c r="C67" s="188">
        <v>7520.5523059999996</v>
      </c>
      <c r="D67" s="181">
        <v>94.16</v>
      </c>
      <c r="E67" s="181">
        <v>0</v>
      </c>
      <c r="F67" s="181">
        <v>0.19</v>
      </c>
      <c r="G67" s="181">
        <v>0.37</v>
      </c>
      <c r="H67" s="181">
        <v>5.2800000000000011</v>
      </c>
      <c r="I67" s="181">
        <v>3.5999999999999943</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row>
    <row r="68" spans="1:52" s="2" customFormat="1" ht="20.100000000000001" customHeight="1">
      <c r="A68" s="182">
        <v>59</v>
      </c>
      <c r="B68" s="185" t="s">
        <v>469</v>
      </c>
      <c r="C68" s="187">
        <v>1325127.0551829999</v>
      </c>
      <c r="D68" s="76">
        <v>93.81</v>
      </c>
      <c r="E68" s="76">
        <v>0</v>
      </c>
      <c r="F68" s="76">
        <v>0</v>
      </c>
      <c r="G68" s="76">
        <v>0.13999999999999999</v>
      </c>
      <c r="H68" s="76">
        <v>6.0499999999999972</v>
      </c>
      <c r="I68" s="76">
        <v>4.1999999999999886</v>
      </c>
    </row>
    <row r="69" spans="1:52" s="20" customFormat="1" ht="20.100000000000001" customHeight="1">
      <c r="A69" s="183">
        <v>60</v>
      </c>
      <c r="B69" s="184" t="s">
        <v>492</v>
      </c>
      <c r="C69" s="188">
        <v>131254.24149399999</v>
      </c>
      <c r="D69" s="181">
        <v>93.66</v>
      </c>
      <c r="E69" s="181">
        <v>0</v>
      </c>
      <c r="F69" s="181">
        <v>0</v>
      </c>
      <c r="G69" s="181">
        <v>0.85000000000000009</v>
      </c>
      <c r="H69" s="181">
        <v>5.4900000000000091</v>
      </c>
      <c r="I69" s="181">
        <v>3.1099999999999994</v>
      </c>
      <c r="J69" s="2"/>
      <c r="K69" s="2"/>
      <c r="L69" s="2"/>
      <c r="M69" s="2"/>
      <c r="N69" s="2"/>
      <c r="O69" s="2"/>
      <c r="P69" s="2"/>
      <c r="Q69" s="2"/>
      <c r="R69" s="2"/>
      <c r="S69" s="2"/>
      <c r="T69" s="2"/>
      <c r="U69" s="2"/>
      <c r="V69" s="2"/>
      <c r="W69" s="2"/>
      <c r="X69" s="2"/>
      <c r="Y69" s="2"/>
      <c r="Z69" s="2"/>
      <c r="AA69" s="2"/>
      <c r="AB69" s="2"/>
      <c r="AC69" s="2"/>
      <c r="AD69" s="2"/>
      <c r="AE69" s="2"/>
      <c r="AF69" s="18"/>
      <c r="AG69" s="18"/>
      <c r="AH69" s="18"/>
      <c r="AI69" s="18"/>
      <c r="AJ69" s="18"/>
      <c r="AK69" s="18"/>
      <c r="AL69" s="18"/>
      <c r="AM69" s="18"/>
      <c r="AN69" s="18"/>
      <c r="AO69" s="18"/>
      <c r="AP69" s="18"/>
      <c r="AQ69" s="18"/>
      <c r="AR69" s="18"/>
      <c r="AS69" s="18"/>
      <c r="AT69" s="18"/>
      <c r="AU69" s="18"/>
      <c r="AV69" s="18"/>
      <c r="AW69" s="18"/>
      <c r="AX69" s="18"/>
      <c r="AY69" s="18"/>
      <c r="AZ69" s="18"/>
    </row>
    <row r="70" spans="1:52" s="2" customFormat="1" ht="20.100000000000001" customHeight="1">
      <c r="A70" s="182">
        <v>61</v>
      </c>
      <c r="B70" s="185" t="s">
        <v>495</v>
      </c>
      <c r="C70" s="187">
        <v>62264.398254</v>
      </c>
      <c r="D70" s="76">
        <v>93.32</v>
      </c>
      <c r="E70" s="76">
        <v>0</v>
      </c>
      <c r="F70" s="76">
        <v>2.31</v>
      </c>
      <c r="G70" s="76">
        <v>0.08</v>
      </c>
      <c r="H70" s="76">
        <v>4.2900000000000063</v>
      </c>
      <c r="I70" s="76">
        <v>6.9099999999999966</v>
      </c>
    </row>
    <row r="71" spans="1:52" s="19" customFormat="1" ht="20.100000000000001" customHeight="1">
      <c r="A71" s="183">
        <v>62</v>
      </c>
      <c r="B71" s="184" t="s">
        <v>497</v>
      </c>
      <c r="C71" s="188">
        <v>21965.924329000001</v>
      </c>
      <c r="D71" s="181">
        <v>92.8</v>
      </c>
      <c r="E71" s="181">
        <v>0</v>
      </c>
      <c r="F71" s="181">
        <v>3.2</v>
      </c>
      <c r="G71" s="181">
        <v>0</v>
      </c>
      <c r="H71" s="181">
        <v>4</v>
      </c>
      <c r="I71" s="181">
        <v>3.5300000000000011</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s="2" customFormat="1" ht="20.100000000000001" customHeight="1">
      <c r="A72" s="182">
        <v>63</v>
      </c>
      <c r="B72" s="185" t="s">
        <v>490</v>
      </c>
      <c r="C72" s="187">
        <v>50701.262724</v>
      </c>
      <c r="D72" s="76">
        <v>92.78</v>
      </c>
      <c r="E72" s="76">
        <v>0</v>
      </c>
      <c r="F72" s="76">
        <v>0</v>
      </c>
      <c r="G72" s="76">
        <v>0.08</v>
      </c>
      <c r="H72" s="76">
        <v>7.1400000000000006</v>
      </c>
      <c r="I72" s="76">
        <v>3.8400000000000034</v>
      </c>
    </row>
    <row r="73" spans="1:52" s="19" customFormat="1" ht="20.100000000000001" customHeight="1">
      <c r="A73" s="183">
        <v>64</v>
      </c>
      <c r="B73" s="184" t="s">
        <v>496</v>
      </c>
      <c r="C73" s="188">
        <v>11285.495556</v>
      </c>
      <c r="D73" s="181">
        <v>92.55</v>
      </c>
      <c r="E73" s="181">
        <v>0</v>
      </c>
      <c r="F73" s="181">
        <v>2.14</v>
      </c>
      <c r="G73" s="181">
        <v>0.14000000000000001</v>
      </c>
      <c r="H73" s="181">
        <v>5.1700000000000017</v>
      </c>
      <c r="I73" s="181">
        <v>4.2599999999999909</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row>
    <row r="74" spans="1:52" s="2" customFormat="1" ht="20.100000000000001" customHeight="1">
      <c r="A74" s="182">
        <v>65</v>
      </c>
      <c r="B74" s="185" t="s">
        <v>486</v>
      </c>
      <c r="C74" s="187">
        <v>19687.190111</v>
      </c>
      <c r="D74" s="76">
        <v>92.23</v>
      </c>
      <c r="E74" s="76">
        <v>0</v>
      </c>
      <c r="F74" s="76">
        <v>1.5</v>
      </c>
      <c r="G74" s="76">
        <v>0.42</v>
      </c>
      <c r="H74" s="76">
        <v>5.8499999999999943</v>
      </c>
      <c r="I74" s="76">
        <v>4.1099999999999994</v>
      </c>
    </row>
    <row r="75" spans="1:52" s="19" customFormat="1" ht="20.100000000000001" customHeight="1">
      <c r="A75" s="183">
        <v>66</v>
      </c>
      <c r="B75" s="184" t="s">
        <v>144</v>
      </c>
      <c r="C75" s="188">
        <v>49403.114517000002</v>
      </c>
      <c r="D75" s="181">
        <v>92.14</v>
      </c>
      <c r="E75" s="181">
        <v>2.97</v>
      </c>
      <c r="F75" s="181">
        <v>0</v>
      </c>
      <c r="G75" s="181">
        <v>0.22999999999999998</v>
      </c>
      <c r="H75" s="181">
        <v>4.6599999999999966</v>
      </c>
      <c r="I75" s="181">
        <v>6.8200000000000074</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row>
    <row r="76" spans="1:52" s="2" customFormat="1" ht="20.100000000000001" customHeight="1">
      <c r="A76" s="182">
        <v>67</v>
      </c>
      <c r="B76" s="185" t="s">
        <v>290</v>
      </c>
      <c r="C76" s="187">
        <v>5158.5446499999998</v>
      </c>
      <c r="D76" s="76">
        <v>90.46</v>
      </c>
      <c r="E76" s="76">
        <v>0</v>
      </c>
      <c r="F76" s="76">
        <v>0</v>
      </c>
      <c r="G76" s="76">
        <v>1.7000000000000002</v>
      </c>
      <c r="H76" s="76">
        <v>7.8400000000000034</v>
      </c>
      <c r="I76" s="76">
        <v>5.0900000000000034</v>
      </c>
    </row>
    <row r="77" spans="1:52" s="19" customFormat="1" ht="20.100000000000001" customHeight="1">
      <c r="A77" s="183">
        <v>68</v>
      </c>
      <c r="B77" s="184" t="s">
        <v>472</v>
      </c>
      <c r="C77" s="188">
        <v>113537.979503</v>
      </c>
      <c r="D77" s="181">
        <v>90.18</v>
      </c>
      <c r="E77" s="181">
        <v>3.42</v>
      </c>
      <c r="F77" s="181">
        <v>0</v>
      </c>
      <c r="G77" s="181">
        <v>1.3</v>
      </c>
      <c r="H77" s="181">
        <v>5.0999999999999943</v>
      </c>
      <c r="I77" s="181">
        <v>5.0600000000000023</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row>
    <row r="78" spans="1:52" s="2" customFormat="1" ht="20.100000000000001" customHeight="1">
      <c r="A78" s="182">
        <v>69</v>
      </c>
      <c r="B78" s="185" t="s">
        <v>498</v>
      </c>
      <c r="C78" s="187">
        <v>18766.344573999999</v>
      </c>
      <c r="D78" s="76">
        <v>90.039999999999992</v>
      </c>
      <c r="E78" s="76">
        <v>0</v>
      </c>
      <c r="F78" s="76">
        <v>0</v>
      </c>
      <c r="G78" s="76">
        <v>3.71</v>
      </c>
      <c r="H78" s="76">
        <v>6.2500000000000142</v>
      </c>
      <c r="I78" s="76">
        <v>3.1500000000000057</v>
      </c>
    </row>
    <row r="79" spans="1:52" s="19" customFormat="1" ht="20.100000000000001" customHeight="1">
      <c r="A79" s="183">
        <v>70</v>
      </c>
      <c r="B79" s="184" t="s">
        <v>479</v>
      </c>
      <c r="C79" s="188">
        <v>503768.77902000002</v>
      </c>
      <c r="D79" s="181">
        <v>89.7</v>
      </c>
      <c r="E79" s="181">
        <v>0.11</v>
      </c>
      <c r="F79" s="181">
        <v>0.03</v>
      </c>
      <c r="G79" s="181">
        <v>0</v>
      </c>
      <c r="H79" s="181">
        <v>10.159999999999997</v>
      </c>
      <c r="I79" s="181">
        <v>6.6899999999999977</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row>
    <row r="80" spans="1:52" s="2" customFormat="1" ht="20.100000000000001" customHeight="1">
      <c r="A80" s="182">
        <v>71</v>
      </c>
      <c r="B80" s="185" t="s">
        <v>32</v>
      </c>
      <c r="C80" s="187">
        <v>37030.341616999998</v>
      </c>
      <c r="D80" s="76">
        <v>88.88</v>
      </c>
      <c r="E80" s="76">
        <v>4.9800000000000004</v>
      </c>
      <c r="F80" s="76">
        <v>0</v>
      </c>
      <c r="G80" s="76">
        <v>1.1599999999999999</v>
      </c>
      <c r="H80" s="76">
        <v>4.980000000000004</v>
      </c>
      <c r="I80" s="76">
        <v>10.849999999999994</v>
      </c>
    </row>
    <row r="81" spans="1:52" s="19" customFormat="1" ht="20.100000000000001" customHeight="1">
      <c r="A81" s="183">
        <v>72</v>
      </c>
      <c r="B81" s="184" t="s">
        <v>146</v>
      </c>
      <c r="C81" s="188">
        <v>103426.27575</v>
      </c>
      <c r="D81" s="181">
        <v>88.67</v>
      </c>
      <c r="E81" s="181">
        <v>0</v>
      </c>
      <c r="F81" s="181">
        <v>0</v>
      </c>
      <c r="G81" s="181">
        <v>0.03</v>
      </c>
      <c r="H81" s="181">
        <v>11.299999999999997</v>
      </c>
      <c r="I81" s="181">
        <v>6.1099999999999994</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s="2" customFormat="1" ht="20.100000000000001" customHeight="1">
      <c r="A82" s="182">
        <v>73</v>
      </c>
      <c r="B82" s="185" t="s">
        <v>480</v>
      </c>
      <c r="C82" s="187">
        <v>478623.01536000002</v>
      </c>
      <c r="D82" s="76">
        <v>88.34</v>
      </c>
      <c r="E82" s="76">
        <v>3.96</v>
      </c>
      <c r="F82" s="76">
        <v>0.28999999999999998</v>
      </c>
      <c r="G82" s="76">
        <v>0</v>
      </c>
      <c r="H82" s="76">
        <v>7.4099999999999966</v>
      </c>
      <c r="I82" s="76">
        <v>7.7900000000000063</v>
      </c>
    </row>
    <row r="83" spans="1:52" s="19" customFormat="1" ht="20.100000000000001" customHeight="1">
      <c r="A83" s="183">
        <v>74</v>
      </c>
      <c r="B83" s="184" t="s">
        <v>122</v>
      </c>
      <c r="C83" s="188">
        <v>13547.137514</v>
      </c>
      <c r="D83" s="181">
        <v>88.26</v>
      </c>
      <c r="E83" s="181">
        <v>0</v>
      </c>
      <c r="F83" s="181">
        <v>0.41000000000000003</v>
      </c>
      <c r="G83" s="181">
        <v>0.73</v>
      </c>
      <c r="H83" s="181">
        <v>10.599999999999994</v>
      </c>
      <c r="I83" s="181">
        <v>6.3700000000000045</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s="2" customFormat="1" ht="20.100000000000001" customHeight="1">
      <c r="A84" s="182">
        <v>75</v>
      </c>
      <c r="B84" s="185" t="s">
        <v>118</v>
      </c>
      <c r="C84" s="187">
        <v>19644.653569999999</v>
      </c>
      <c r="D84" s="76">
        <v>87.88</v>
      </c>
      <c r="E84" s="76">
        <v>1.91</v>
      </c>
      <c r="F84" s="76">
        <v>0</v>
      </c>
      <c r="G84" s="76">
        <v>2.33</v>
      </c>
      <c r="H84" s="76">
        <v>7.8800000000000097</v>
      </c>
      <c r="I84" s="76">
        <v>4.5700000000000074</v>
      </c>
    </row>
    <row r="85" spans="1:52" s="19" customFormat="1" ht="20.100000000000001" customHeight="1">
      <c r="A85" s="183">
        <v>76</v>
      </c>
      <c r="B85" s="184" t="s">
        <v>306</v>
      </c>
      <c r="C85" s="188">
        <v>6227.0491570000004</v>
      </c>
      <c r="D85" s="181">
        <v>87.8</v>
      </c>
      <c r="E85" s="181">
        <v>0</v>
      </c>
      <c r="F85" s="181">
        <v>5.58</v>
      </c>
      <c r="G85" s="181">
        <v>0.32</v>
      </c>
      <c r="H85" s="181">
        <v>6.2999999999999972</v>
      </c>
      <c r="I85" s="181">
        <v>0.10999999999999943</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s="2" customFormat="1" ht="20.100000000000001" customHeight="1">
      <c r="A86" s="182">
        <v>77</v>
      </c>
      <c r="B86" s="185" t="s">
        <v>481</v>
      </c>
      <c r="C86" s="187">
        <v>114205.994896</v>
      </c>
      <c r="D86" s="76">
        <v>87.55</v>
      </c>
      <c r="E86" s="76">
        <v>1.74</v>
      </c>
      <c r="F86" s="76">
        <v>0.02</v>
      </c>
      <c r="G86" s="76">
        <v>0.01</v>
      </c>
      <c r="H86" s="76">
        <v>10.680000000000007</v>
      </c>
      <c r="I86" s="76">
        <v>6.2900000000000063</v>
      </c>
    </row>
    <row r="87" spans="1:52" s="19" customFormat="1" ht="20.100000000000001" customHeight="1">
      <c r="A87" s="183">
        <v>78</v>
      </c>
      <c r="B87" s="184" t="s">
        <v>137</v>
      </c>
      <c r="C87" s="188">
        <v>51858.834701</v>
      </c>
      <c r="D87" s="181">
        <v>87.15</v>
      </c>
      <c r="E87" s="181">
        <v>6.17</v>
      </c>
      <c r="F87" s="181">
        <v>2.36</v>
      </c>
      <c r="G87" s="181">
        <v>0.03</v>
      </c>
      <c r="H87" s="181">
        <v>4.289999999999992</v>
      </c>
      <c r="I87" s="181">
        <v>3.1299999999999955</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row>
    <row r="88" spans="1:52" s="2" customFormat="1" ht="20.100000000000001" customHeight="1">
      <c r="A88" s="182">
        <v>79</v>
      </c>
      <c r="B88" s="185" t="s">
        <v>483</v>
      </c>
      <c r="C88" s="187">
        <v>66948.771678000005</v>
      </c>
      <c r="D88" s="76">
        <v>86.64</v>
      </c>
      <c r="E88" s="76">
        <v>9.48</v>
      </c>
      <c r="F88" s="76">
        <v>0.04</v>
      </c>
      <c r="G88" s="76">
        <v>0.02</v>
      </c>
      <c r="H88" s="76">
        <v>3.8199999999999932</v>
      </c>
      <c r="I88" s="76">
        <v>1.480000000000004</v>
      </c>
    </row>
    <row r="89" spans="1:52" s="19" customFormat="1" ht="20.100000000000001" customHeight="1">
      <c r="A89" s="183">
        <v>80</v>
      </c>
      <c r="B89" s="184" t="s">
        <v>470</v>
      </c>
      <c r="C89" s="188">
        <v>363990.91344700003</v>
      </c>
      <c r="D89" s="181">
        <v>86.62</v>
      </c>
      <c r="E89" s="181">
        <v>7.46</v>
      </c>
      <c r="F89" s="181">
        <v>0.1</v>
      </c>
      <c r="G89" s="181">
        <v>0</v>
      </c>
      <c r="H89" s="181">
        <v>5.8199999999999932</v>
      </c>
      <c r="I89" s="181">
        <v>7.5900000000000034</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row>
    <row r="90" spans="1:52" s="2" customFormat="1" ht="20.100000000000001" customHeight="1">
      <c r="A90" s="182">
        <v>81</v>
      </c>
      <c r="B90" s="185" t="s">
        <v>494</v>
      </c>
      <c r="C90" s="187">
        <v>17029.737413999999</v>
      </c>
      <c r="D90" s="76">
        <v>85.63</v>
      </c>
      <c r="E90" s="76">
        <v>9.4499999999999993</v>
      </c>
      <c r="F90" s="76">
        <v>0.14000000000000001</v>
      </c>
      <c r="G90" s="76">
        <v>0.03</v>
      </c>
      <c r="H90" s="76">
        <v>4.75</v>
      </c>
      <c r="I90" s="76">
        <v>2.6500000000000057</v>
      </c>
    </row>
    <row r="91" spans="1:52" s="19" customFormat="1" ht="20.100000000000001" customHeight="1">
      <c r="A91" s="183">
        <v>82</v>
      </c>
      <c r="B91" s="184" t="s">
        <v>193</v>
      </c>
      <c r="C91" s="188">
        <v>3748.49424</v>
      </c>
      <c r="D91" s="181">
        <v>85.34</v>
      </c>
      <c r="E91" s="181">
        <v>0</v>
      </c>
      <c r="F91" s="181">
        <v>0</v>
      </c>
      <c r="G91" s="181">
        <v>1.1199999999999999</v>
      </c>
      <c r="H91" s="181">
        <v>13.539999999999992</v>
      </c>
      <c r="I91" s="181">
        <v>6.8199999999999932</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row>
    <row r="92" spans="1:52" s="2" customFormat="1" ht="20.100000000000001" customHeight="1">
      <c r="A92" s="182">
        <v>83</v>
      </c>
      <c r="B92" s="185" t="s">
        <v>178</v>
      </c>
      <c r="C92" s="187">
        <v>34253.902893999999</v>
      </c>
      <c r="D92" s="76">
        <v>85.19</v>
      </c>
      <c r="E92" s="76">
        <v>0</v>
      </c>
      <c r="F92" s="76">
        <v>9.14</v>
      </c>
      <c r="G92" s="76">
        <v>0</v>
      </c>
      <c r="H92" s="76">
        <v>5.6700000000000017</v>
      </c>
      <c r="I92" s="76">
        <v>6.4699999999999989</v>
      </c>
    </row>
    <row r="93" spans="1:52" s="19" customFormat="1" ht="20.100000000000001" customHeight="1">
      <c r="A93" s="183">
        <v>84</v>
      </c>
      <c r="B93" s="184" t="s">
        <v>162</v>
      </c>
      <c r="C93" s="188">
        <v>45778.462156000001</v>
      </c>
      <c r="D93" s="181">
        <v>84.18</v>
      </c>
      <c r="E93" s="181">
        <v>11.79</v>
      </c>
      <c r="F93" s="181">
        <v>0.01</v>
      </c>
      <c r="G93" s="181">
        <v>0.31</v>
      </c>
      <c r="H93" s="181">
        <v>3.7099999999999937</v>
      </c>
      <c r="I93" s="181">
        <v>1.6500000000000057</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s="2" customFormat="1" ht="20.100000000000001" customHeight="1">
      <c r="A94" s="182">
        <v>85</v>
      </c>
      <c r="B94" s="185" t="s">
        <v>484</v>
      </c>
      <c r="C94" s="187">
        <v>12118.968188999999</v>
      </c>
      <c r="D94" s="76">
        <v>83.19</v>
      </c>
      <c r="E94" s="76">
        <v>0</v>
      </c>
      <c r="F94" s="76">
        <v>11.08</v>
      </c>
      <c r="G94" s="76">
        <v>1.28</v>
      </c>
      <c r="H94" s="76">
        <v>4.4500000000000028</v>
      </c>
      <c r="I94" s="76">
        <v>14.260000000000005</v>
      </c>
    </row>
    <row r="95" spans="1:52" s="19" customFormat="1" ht="20.100000000000001" customHeight="1">
      <c r="A95" s="183">
        <v>86</v>
      </c>
      <c r="B95" s="184" t="s">
        <v>185</v>
      </c>
      <c r="C95" s="188">
        <v>104933.787626</v>
      </c>
      <c r="D95" s="181">
        <v>82.16</v>
      </c>
      <c r="E95" s="181">
        <v>2.2999999999999998</v>
      </c>
      <c r="F95" s="181">
        <v>7.3</v>
      </c>
      <c r="G95" s="181">
        <v>1.2</v>
      </c>
      <c r="H95" s="181">
        <v>7.0400000000000063</v>
      </c>
      <c r="I95" s="181">
        <v>1.9300000000000068</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s="2" customFormat="1" ht="20.100000000000001" customHeight="1">
      <c r="A96" s="182">
        <v>87</v>
      </c>
      <c r="B96" s="185" t="s">
        <v>152</v>
      </c>
      <c r="C96" s="187">
        <v>144463.410431</v>
      </c>
      <c r="D96" s="76">
        <v>82.02</v>
      </c>
      <c r="E96" s="76">
        <v>11.87</v>
      </c>
      <c r="F96" s="76">
        <v>0.1</v>
      </c>
      <c r="G96" s="76">
        <v>0</v>
      </c>
      <c r="H96" s="76">
        <v>6.0100000000000051</v>
      </c>
      <c r="I96" s="76">
        <v>2.7199999999999989</v>
      </c>
    </row>
    <row r="97" spans="1:52" s="19" customFormat="1" ht="20.100000000000001" customHeight="1">
      <c r="A97" s="183">
        <v>88</v>
      </c>
      <c r="B97" s="184" t="s">
        <v>124</v>
      </c>
      <c r="C97" s="188">
        <v>15660.314235</v>
      </c>
      <c r="D97" s="181">
        <v>80.16</v>
      </c>
      <c r="E97" s="181">
        <v>16.88</v>
      </c>
      <c r="F97" s="181">
        <v>0.35000000000000003</v>
      </c>
      <c r="G97" s="181">
        <v>0.15</v>
      </c>
      <c r="H97" s="181">
        <v>2.460000000000008</v>
      </c>
      <c r="I97" s="181">
        <v>4.0300000000000011</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s="2" customFormat="1" ht="20.100000000000001" customHeight="1">
      <c r="A98" s="182">
        <v>89</v>
      </c>
      <c r="B98" s="185" t="s">
        <v>476</v>
      </c>
      <c r="C98" s="187">
        <v>32574.067812000001</v>
      </c>
      <c r="D98" s="76">
        <v>80.12</v>
      </c>
      <c r="E98" s="76">
        <v>0</v>
      </c>
      <c r="F98" s="76">
        <v>0</v>
      </c>
      <c r="G98" s="76">
        <v>13.3</v>
      </c>
      <c r="H98" s="76">
        <v>6.5799999999999983</v>
      </c>
      <c r="I98" s="76">
        <v>2.2700000000000102</v>
      </c>
    </row>
    <row r="99" spans="1:52" s="19" customFormat="1" ht="20.100000000000001" customHeight="1">
      <c r="A99" s="183">
        <v>90</v>
      </c>
      <c r="B99" s="184" t="s">
        <v>157</v>
      </c>
      <c r="C99" s="188">
        <v>167864.746392</v>
      </c>
      <c r="D99" s="181">
        <v>78.5</v>
      </c>
      <c r="E99" s="181">
        <v>12.049999999999999</v>
      </c>
      <c r="F99" s="181">
        <v>0</v>
      </c>
      <c r="G99" s="181">
        <v>1.79</v>
      </c>
      <c r="H99" s="181">
        <v>7.6599999999999966</v>
      </c>
      <c r="I99" s="181">
        <v>4.9099999999999966</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s="2" customFormat="1" ht="20.100000000000001" customHeight="1">
      <c r="A100" s="182">
        <v>91</v>
      </c>
      <c r="B100" s="185" t="s">
        <v>477</v>
      </c>
      <c r="C100" s="187">
        <v>34724.80414</v>
      </c>
      <c r="D100" s="76">
        <v>77.44</v>
      </c>
      <c r="E100" s="76">
        <v>0</v>
      </c>
      <c r="F100" s="76">
        <v>14.01</v>
      </c>
      <c r="G100" s="76">
        <v>1.1200000000000001</v>
      </c>
      <c r="H100" s="76">
        <v>7.4300000000000068</v>
      </c>
      <c r="I100" s="76">
        <v>1.4299999999999926</v>
      </c>
    </row>
    <row r="101" spans="1:52" s="19" customFormat="1" ht="20.100000000000001" customHeight="1">
      <c r="A101" s="183">
        <v>92</v>
      </c>
      <c r="B101" s="184" t="s">
        <v>143</v>
      </c>
      <c r="C101" s="188">
        <v>105509.25283500001</v>
      </c>
      <c r="D101" s="181">
        <v>77.12</v>
      </c>
      <c r="E101" s="181">
        <v>5.13</v>
      </c>
      <c r="F101" s="181">
        <v>0</v>
      </c>
      <c r="G101" s="181">
        <v>6.9</v>
      </c>
      <c r="H101" s="181">
        <v>10.849999999999994</v>
      </c>
      <c r="I101" s="181">
        <v>4.4300000000000068</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s="2" customFormat="1" ht="20.100000000000001" customHeight="1">
      <c r="A102" s="182">
        <v>93</v>
      </c>
      <c r="B102" s="185" t="s">
        <v>154</v>
      </c>
      <c r="C102" s="187">
        <v>9347.2970150000001</v>
      </c>
      <c r="D102" s="76">
        <v>76.48</v>
      </c>
      <c r="E102" s="76">
        <v>0</v>
      </c>
      <c r="F102" s="76">
        <v>15.87</v>
      </c>
      <c r="G102" s="76">
        <v>2.16</v>
      </c>
      <c r="H102" s="76">
        <v>5.4899999999999949</v>
      </c>
      <c r="I102" s="76">
        <v>5.3400000000000034</v>
      </c>
    </row>
    <row r="103" spans="1:52" s="19" customFormat="1" ht="20.100000000000001" customHeight="1">
      <c r="A103" s="183">
        <v>94</v>
      </c>
      <c r="B103" s="184" t="s">
        <v>475</v>
      </c>
      <c r="C103" s="188">
        <v>47562</v>
      </c>
      <c r="D103" s="181">
        <v>76.28</v>
      </c>
      <c r="E103" s="181">
        <v>13.389999999999999</v>
      </c>
      <c r="F103" s="181">
        <v>0</v>
      </c>
      <c r="G103" s="181">
        <v>3.5999999999999996</v>
      </c>
      <c r="H103" s="181">
        <v>6.730000000000004</v>
      </c>
      <c r="I103" s="181">
        <v>9.1200000000000045</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s="2" customFormat="1" ht="20.100000000000001" customHeight="1">
      <c r="A104" s="182">
        <v>95</v>
      </c>
      <c r="B104" s="185" t="s">
        <v>491</v>
      </c>
      <c r="C104" s="187">
        <v>40632.714164999998</v>
      </c>
      <c r="D104" s="76">
        <v>76.2</v>
      </c>
      <c r="E104" s="76">
        <v>0.24</v>
      </c>
      <c r="F104" s="76">
        <v>6.6199999999999992</v>
      </c>
      <c r="G104" s="76">
        <v>0.91</v>
      </c>
      <c r="H104" s="76">
        <v>16.03</v>
      </c>
      <c r="I104" s="76">
        <v>4.269999999999996</v>
      </c>
    </row>
    <row r="105" spans="1:52" s="19" customFormat="1" ht="20.100000000000001" customHeight="1">
      <c r="A105" s="183">
        <v>96</v>
      </c>
      <c r="B105" s="184" t="s">
        <v>493</v>
      </c>
      <c r="C105" s="188">
        <v>12719.040213</v>
      </c>
      <c r="D105" s="181">
        <v>76.2</v>
      </c>
      <c r="E105" s="181">
        <v>0.24</v>
      </c>
      <c r="F105" s="181">
        <v>6.6199999999999992</v>
      </c>
      <c r="G105" s="181">
        <v>0.91</v>
      </c>
      <c r="H105" s="181">
        <v>16.03</v>
      </c>
      <c r="I105" s="181">
        <v>4.1899999999999977</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s="2" customFormat="1" ht="20.100000000000001" customHeight="1">
      <c r="A106" s="182">
        <v>97</v>
      </c>
      <c r="B106" s="185" t="s">
        <v>500</v>
      </c>
      <c r="C106" s="187">
        <v>18612.853305000001</v>
      </c>
      <c r="D106" s="76">
        <v>75.540000000000006</v>
      </c>
      <c r="E106" s="76">
        <v>0</v>
      </c>
      <c r="F106" s="76">
        <v>17.559999999999999</v>
      </c>
      <c r="G106" s="76">
        <v>0.26</v>
      </c>
      <c r="H106" s="76">
        <v>6.6399999999999864</v>
      </c>
      <c r="I106" s="76">
        <v>3.1299999999999955</v>
      </c>
    </row>
    <row r="107" spans="1:52" s="19" customFormat="1" ht="20.100000000000001" customHeight="1">
      <c r="A107" s="183">
        <v>98</v>
      </c>
      <c r="B107" s="184" t="s">
        <v>487</v>
      </c>
      <c r="C107" s="188">
        <v>102667.93859200001</v>
      </c>
      <c r="D107" s="181">
        <v>75.260000000000005</v>
      </c>
      <c r="E107" s="181">
        <v>16.23</v>
      </c>
      <c r="F107" s="181">
        <v>0.01</v>
      </c>
      <c r="G107" s="181">
        <v>0.16999999999999998</v>
      </c>
      <c r="H107" s="181">
        <v>8.3299999999999983</v>
      </c>
      <c r="I107" s="181">
        <v>5.1299999999999955</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s="2" customFormat="1" ht="20.100000000000001" customHeight="1">
      <c r="A108" s="182">
        <v>99</v>
      </c>
      <c r="B108" s="185" t="s">
        <v>489</v>
      </c>
      <c r="C108" s="187">
        <v>14218.892789</v>
      </c>
      <c r="D108" s="76">
        <v>74.849999999999994</v>
      </c>
      <c r="E108" s="76">
        <v>0</v>
      </c>
      <c r="F108" s="76">
        <v>3.71</v>
      </c>
      <c r="G108" s="76">
        <v>0.14000000000000001</v>
      </c>
      <c r="H108" s="76">
        <v>21.300000000000011</v>
      </c>
      <c r="I108" s="76">
        <v>6.1899999999999977</v>
      </c>
    </row>
    <row r="109" spans="1:52" s="19" customFormat="1" ht="20.100000000000001" customHeight="1">
      <c r="A109" s="183">
        <v>100</v>
      </c>
      <c r="B109" s="184" t="s">
        <v>251</v>
      </c>
      <c r="C109" s="188">
        <v>90022.420572000003</v>
      </c>
      <c r="D109" s="181">
        <v>74.11999999999999</v>
      </c>
      <c r="E109" s="181">
        <v>15.14</v>
      </c>
      <c r="F109" s="181">
        <v>0</v>
      </c>
      <c r="G109" s="181">
        <v>0.59</v>
      </c>
      <c r="H109" s="181">
        <v>10.150000000000006</v>
      </c>
      <c r="I109" s="181">
        <v>7.2800000000000011</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s="2" customFormat="1" ht="20.100000000000001" customHeight="1">
      <c r="A110" s="182">
        <v>101</v>
      </c>
      <c r="B110" s="185" t="s">
        <v>163</v>
      </c>
      <c r="C110" s="187">
        <v>17428.30284</v>
      </c>
      <c r="D110" s="76">
        <v>73.929999999999993</v>
      </c>
      <c r="E110" s="76">
        <v>7.88</v>
      </c>
      <c r="F110" s="76">
        <v>12.08</v>
      </c>
      <c r="G110" s="76">
        <v>1.61</v>
      </c>
      <c r="H110" s="76">
        <v>4.5</v>
      </c>
      <c r="I110" s="76">
        <v>3.0999999999999943</v>
      </c>
    </row>
    <row r="111" spans="1:52" s="19" customFormat="1" ht="20.100000000000001" customHeight="1">
      <c r="A111" s="183">
        <v>102</v>
      </c>
      <c r="B111" s="184" t="s">
        <v>485</v>
      </c>
      <c r="C111" s="188">
        <v>74689.737552000006</v>
      </c>
      <c r="D111" s="181">
        <v>73.11</v>
      </c>
      <c r="E111" s="181">
        <v>7.65</v>
      </c>
      <c r="F111" s="181">
        <v>6.5</v>
      </c>
      <c r="G111" s="181">
        <v>0.56000000000000005</v>
      </c>
      <c r="H111" s="181">
        <v>12.180000000000007</v>
      </c>
      <c r="I111" s="181">
        <v>14.769999999999996</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s="2" customFormat="1" ht="20.100000000000001" customHeight="1">
      <c r="A112" s="182">
        <v>103</v>
      </c>
      <c r="B112" s="185" t="s">
        <v>140</v>
      </c>
      <c r="C112" s="187">
        <v>54212.369508000003</v>
      </c>
      <c r="D112" s="76">
        <v>72.08</v>
      </c>
      <c r="E112" s="76">
        <v>11.91</v>
      </c>
      <c r="F112" s="76">
        <v>0</v>
      </c>
      <c r="G112" s="76">
        <v>2.04</v>
      </c>
      <c r="H112" s="76">
        <v>13.969999999999999</v>
      </c>
      <c r="I112" s="76">
        <v>10.329999999999998</v>
      </c>
    </row>
    <row r="113" spans="1:52" s="19" customFormat="1" ht="20.100000000000001" customHeight="1">
      <c r="A113" s="183">
        <v>104</v>
      </c>
      <c r="B113" s="184" t="s">
        <v>427</v>
      </c>
      <c r="C113" s="188">
        <v>19093.217325000001</v>
      </c>
      <c r="D113" s="181">
        <v>71.28</v>
      </c>
      <c r="E113" s="181">
        <v>23.28</v>
      </c>
      <c r="F113" s="181">
        <v>0</v>
      </c>
      <c r="G113" s="181">
        <v>0.41000000000000003</v>
      </c>
      <c r="H113" s="181">
        <v>5.0300000000000011</v>
      </c>
      <c r="I113" s="181">
        <v>7.730000000000004</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s="2" customFormat="1" ht="20.100000000000001" customHeight="1">
      <c r="A114" s="182">
        <v>105</v>
      </c>
      <c r="B114" s="185" t="s">
        <v>425</v>
      </c>
      <c r="C114" s="187">
        <v>19881.327399000002</v>
      </c>
      <c r="D114" s="76">
        <v>70.83</v>
      </c>
      <c r="E114" s="76">
        <v>18.329999999999998</v>
      </c>
      <c r="F114" s="76">
        <v>0.22</v>
      </c>
      <c r="G114" s="76">
        <v>0.72</v>
      </c>
      <c r="H114" s="76">
        <v>9.9000000000000057</v>
      </c>
      <c r="I114" s="76">
        <v>1.6999999999999886</v>
      </c>
    </row>
    <row r="115" spans="1:52" s="19" customFormat="1" ht="20.100000000000001" customHeight="1">
      <c r="A115" s="183">
        <v>106</v>
      </c>
      <c r="B115" s="184" t="s">
        <v>482</v>
      </c>
      <c r="C115" s="188">
        <v>165307.72397799999</v>
      </c>
      <c r="D115" s="181">
        <v>68.489999999999995</v>
      </c>
      <c r="E115" s="181">
        <v>0</v>
      </c>
      <c r="F115" s="181">
        <v>28.39</v>
      </c>
      <c r="G115" s="181">
        <v>0.05</v>
      </c>
      <c r="H115" s="181">
        <v>3.0700000000000074</v>
      </c>
      <c r="I115" s="181">
        <v>4.9899999999999949</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s="2" customFormat="1" ht="20.100000000000001" customHeight="1">
      <c r="A116" s="182">
        <v>107</v>
      </c>
      <c r="B116" s="185" t="s">
        <v>488</v>
      </c>
      <c r="C116" s="187">
        <v>20952.782904</v>
      </c>
      <c r="D116" s="76">
        <v>63.91</v>
      </c>
      <c r="E116" s="76">
        <v>9.26</v>
      </c>
      <c r="F116" s="76">
        <v>13.33</v>
      </c>
      <c r="G116" s="76">
        <v>0.37</v>
      </c>
      <c r="H116" s="76">
        <v>13.129999999999995</v>
      </c>
      <c r="I116" s="76">
        <v>12.379999999999995</v>
      </c>
    </row>
    <row r="117" spans="1:52" s="19" customFormat="1" ht="20.100000000000001" customHeight="1">
      <c r="A117" s="183">
        <v>108</v>
      </c>
      <c r="B117" s="184" t="s">
        <v>473</v>
      </c>
      <c r="C117" s="188">
        <v>7270.4744119999996</v>
      </c>
      <c r="D117" s="181">
        <v>63.32</v>
      </c>
      <c r="E117" s="181">
        <v>29.49</v>
      </c>
      <c r="F117" s="181">
        <v>2.11</v>
      </c>
      <c r="G117" s="181">
        <v>0</v>
      </c>
      <c r="H117" s="181">
        <v>5.0799999999999983</v>
      </c>
      <c r="I117" s="181">
        <v>4.9500000000000028</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s="2" customFormat="1" ht="20.100000000000001" customHeight="1">
      <c r="A118" s="182">
        <v>109</v>
      </c>
      <c r="B118" s="185" t="s">
        <v>428</v>
      </c>
      <c r="C118" s="187">
        <v>46313.474516000002</v>
      </c>
      <c r="D118" s="76">
        <v>60.709999999999994</v>
      </c>
      <c r="E118" s="76">
        <v>23.84</v>
      </c>
      <c r="F118" s="76">
        <v>2.9</v>
      </c>
      <c r="G118" s="76">
        <v>1.23</v>
      </c>
      <c r="H118" s="76">
        <v>11.320000000000007</v>
      </c>
      <c r="I118" s="76">
        <v>7.1000000000000085</v>
      </c>
    </row>
    <row r="119" spans="1:52" s="2" customFormat="1" ht="20.100000000000001" customHeight="1">
      <c r="A119" s="183">
        <v>110</v>
      </c>
      <c r="B119" s="184" t="s">
        <v>139</v>
      </c>
      <c r="C119" s="188">
        <v>19499.4162</v>
      </c>
      <c r="D119" s="181">
        <v>54.05</v>
      </c>
      <c r="E119" s="181">
        <v>29.62</v>
      </c>
      <c r="F119" s="181">
        <v>0</v>
      </c>
      <c r="G119" s="181">
        <v>0.73</v>
      </c>
      <c r="H119" s="181">
        <v>15.599999999999994</v>
      </c>
      <c r="I119" s="181">
        <v>5.1899999999999977</v>
      </c>
    </row>
    <row r="120" spans="1:52" s="2" customFormat="1" ht="20.100000000000001" customHeight="1">
      <c r="A120" s="182">
        <v>111</v>
      </c>
      <c r="B120" s="185" t="s">
        <v>449</v>
      </c>
      <c r="C120" s="187">
        <v>21609.731496</v>
      </c>
      <c r="D120" s="76">
        <v>50.79</v>
      </c>
      <c r="E120" s="76">
        <v>47.35</v>
      </c>
      <c r="F120" s="76">
        <v>0.38</v>
      </c>
      <c r="G120" s="76">
        <v>0</v>
      </c>
      <c r="H120" s="76">
        <v>1.4799999999999898</v>
      </c>
      <c r="I120" s="76">
        <v>5.4300000000000068</v>
      </c>
    </row>
    <row r="121" spans="1:52" s="2" customFormat="1" ht="20.100000000000001" customHeight="1">
      <c r="A121" s="183">
        <v>112</v>
      </c>
      <c r="B121" s="184" t="s">
        <v>197</v>
      </c>
      <c r="C121" s="188">
        <v>5093.3139039999996</v>
      </c>
      <c r="D121" s="181">
        <v>46.59</v>
      </c>
      <c r="E121" s="181">
        <v>26.89</v>
      </c>
      <c r="F121" s="181">
        <v>20.18</v>
      </c>
      <c r="G121" s="181">
        <v>0</v>
      </c>
      <c r="H121" s="181">
        <v>6.3400000000000034</v>
      </c>
      <c r="I121" s="181">
        <v>3.1299999999999955</v>
      </c>
    </row>
    <row r="122" spans="1:52" s="2" customFormat="1" ht="20.100000000000001" customHeight="1">
      <c r="A122" s="182">
        <v>113</v>
      </c>
      <c r="B122" s="185" t="s">
        <v>308</v>
      </c>
      <c r="C122" s="187">
        <v>27525</v>
      </c>
      <c r="D122" s="76">
        <v>45.77</v>
      </c>
      <c r="E122" s="76">
        <v>37.46</v>
      </c>
      <c r="F122" s="76">
        <v>15.02</v>
      </c>
      <c r="G122" s="76">
        <v>0.53</v>
      </c>
      <c r="H122" s="76">
        <v>1.2199999999999989</v>
      </c>
      <c r="I122" s="76">
        <v>0.46999999999999886</v>
      </c>
    </row>
    <row r="123" spans="1:52" s="2" customFormat="1" ht="20.100000000000001" customHeight="1">
      <c r="A123" s="182">
        <v>114</v>
      </c>
      <c r="B123" s="185" t="s">
        <v>442</v>
      </c>
      <c r="C123" s="187">
        <v>21597.289989000001</v>
      </c>
      <c r="D123" s="76">
        <v>34.86</v>
      </c>
      <c r="E123" s="76">
        <v>0</v>
      </c>
      <c r="F123" s="76">
        <v>0</v>
      </c>
      <c r="G123" s="76">
        <v>60</v>
      </c>
      <c r="H123" s="76">
        <v>5.1400000000000006</v>
      </c>
      <c r="I123" s="76">
        <v>0.29000000000000625</v>
      </c>
    </row>
    <row r="124" spans="1:52" s="2" customFormat="1" ht="20.100000000000001" customHeight="1">
      <c r="A124" s="183">
        <v>115</v>
      </c>
      <c r="B124" s="184" t="s">
        <v>441</v>
      </c>
      <c r="C124" s="188">
        <v>11115.178285</v>
      </c>
      <c r="D124" s="181">
        <v>34.29</v>
      </c>
      <c r="E124" s="181">
        <v>51.57</v>
      </c>
      <c r="F124" s="181">
        <v>13.19</v>
      </c>
      <c r="G124" s="181">
        <v>0</v>
      </c>
      <c r="H124" s="181">
        <v>0.94999999999998863</v>
      </c>
      <c r="I124" s="181">
        <v>80.98</v>
      </c>
    </row>
    <row r="125" spans="1:52" s="2" customFormat="1" ht="20.100000000000001" customHeight="1">
      <c r="A125" s="182">
        <v>116</v>
      </c>
      <c r="B125" s="185" t="s">
        <v>440</v>
      </c>
      <c r="C125" s="187">
        <v>5249.844306</v>
      </c>
      <c r="D125" s="76">
        <v>29.25</v>
      </c>
      <c r="E125" s="76">
        <v>59.12</v>
      </c>
      <c r="F125" s="76">
        <v>0</v>
      </c>
      <c r="G125" s="76">
        <v>0.17</v>
      </c>
      <c r="H125" s="76">
        <v>11.460000000000008</v>
      </c>
      <c r="I125" s="76">
        <v>1.8499999999999943</v>
      </c>
    </row>
    <row r="126" spans="1:52" s="2" customFormat="1" ht="20.100000000000001" customHeight="1">
      <c r="A126" s="183">
        <v>117</v>
      </c>
      <c r="B126" s="184" t="s">
        <v>167</v>
      </c>
      <c r="C126" s="188">
        <v>6523.7431610000003</v>
      </c>
      <c r="D126" s="181">
        <v>26.27</v>
      </c>
      <c r="E126" s="181">
        <v>0</v>
      </c>
      <c r="F126" s="181">
        <v>71.239999999999995</v>
      </c>
      <c r="G126" s="181">
        <v>0.03</v>
      </c>
      <c r="H126" s="181">
        <v>2.460000000000008</v>
      </c>
      <c r="I126" s="181">
        <v>3.9099999999999966</v>
      </c>
    </row>
    <row r="127" spans="1:52" s="2" customFormat="1" ht="20.100000000000001" customHeight="1">
      <c r="A127" s="182">
        <v>118</v>
      </c>
      <c r="B127" s="185" t="s">
        <v>311</v>
      </c>
      <c r="C127" s="187">
        <v>14184.132887</v>
      </c>
      <c r="D127" s="76">
        <v>11.25</v>
      </c>
      <c r="E127" s="76">
        <v>78.760000000000005</v>
      </c>
      <c r="F127" s="76">
        <v>6.69</v>
      </c>
      <c r="G127" s="76">
        <v>1.8</v>
      </c>
      <c r="H127" s="76">
        <v>1.5</v>
      </c>
      <c r="I127" s="76">
        <v>1.9599999999999937</v>
      </c>
    </row>
    <row r="128" spans="1:52" ht="20.100000000000001" customHeight="1">
      <c r="A128" s="270" t="s">
        <v>215</v>
      </c>
      <c r="B128" s="271"/>
      <c r="C128" s="103">
        <f>SUM(C61:C127)</f>
        <v>5585106.1614519991</v>
      </c>
      <c r="D128" s="50">
        <v>86.04</v>
      </c>
      <c r="E128" s="50">
        <v>4.33</v>
      </c>
      <c r="F128" s="50">
        <v>1.53</v>
      </c>
      <c r="G128" s="50">
        <v>1.0900000000000001</v>
      </c>
      <c r="H128" s="50">
        <v>7.01</v>
      </c>
      <c r="I128" s="50">
        <v>5.32</v>
      </c>
      <c r="J128" s="47"/>
      <c r="K128" s="47"/>
      <c r="L128" s="47"/>
      <c r="M128" s="47"/>
      <c r="N128" s="47"/>
    </row>
    <row r="129" spans="1:52" s="2" customFormat="1" ht="20.100000000000001" customHeight="1">
      <c r="A129" s="182">
        <v>119</v>
      </c>
      <c r="B129" s="185" t="s">
        <v>199</v>
      </c>
      <c r="C129" s="187">
        <v>208742.13503599999</v>
      </c>
      <c r="D129" s="76">
        <v>91.75</v>
      </c>
      <c r="E129" s="76">
        <v>1.23</v>
      </c>
      <c r="F129" s="76">
        <v>3.04</v>
      </c>
      <c r="G129" s="76">
        <v>0.02</v>
      </c>
      <c r="H129" s="76">
        <v>3.9599999999999937</v>
      </c>
      <c r="I129" s="76">
        <v>0.58000000000001251</v>
      </c>
    </row>
    <row r="130" spans="1:52" s="19" customFormat="1" ht="20.100000000000001" customHeight="1">
      <c r="A130" s="183">
        <v>120</v>
      </c>
      <c r="B130" s="184" t="s">
        <v>250</v>
      </c>
      <c r="C130" s="188">
        <v>408149.36659200001</v>
      </c>
      <c r="D130" s="181">
        <v>82.46</v>
      </c>
      <c r="E130" s="181">
        <v>8.8000000000000007</v>
      </c>
      <c r="F130" s="181">
        <v>2.31</v>
      </c>
      <c r="G130" s="181">
        <v>0.4</v>
      </c>
      <c r="H130" s="181">
        <v>6.0300000000000011</v>
      </c>
      <c r="I130" s="181">
        <v>3.4400000000000119</v>
      </c>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s="2" customFormat="1" ht="20.100000000000001" customHeight="1">
      <c r="A131" s="182">
        <v>121</v>
      </c>
      <c r="B131" s="185" t="s">
        <v>187</v>
      </c>
      <c r="C131" s="187">
        <v>246516.15303300001</v>
      </c>
      <c r="D131" s="76">
        <v>75.23</v>
      </c>
      <c r="E131" s="76">
        <v>17.39</v>
      </c>
      <c r="F131" s="76">
        <v>0.01</v>
      </c>
      <c r="G131" s="76">
        <v>0.01</v>
      </c>
      <c r="H131" s="76">
        <v>7.3599999999999994</v>
      </c>
      <c r="I131" s="76">
        <v>1.9300000000000068</v>
      </c>
    </row>
    <row r="132" spans="1:52" s="2" customFormat="1" ht="20.100000000000001" customHeight="1">
      <c r="A132" s="183">
        <v>122</v>
      </c>
      <c r="B132" s="184" t="s">
        <v>180</v>
      </c>
      <c r="C132" s="188">
        <v>241474.04058999999</v>
      </c>
      <c r="D132" s="181">
        <v>44.25</v>
      </c>
      <c r="E132" s="181">
        <v>29.93</v>
      </c>
      <c r="F132" s="181">
        <v>22.07</v>
      </c>
      <c r="G132" s="181">
        <v>0.03</v>
      </c>
      <c r="H132" s="181">
        <v>3.7199999999999989</v>
      </c>
      <c r="I132" s="181">
        <v>1.4300000000000068</v>
      </c>
    </row>
    <row r="133" spans="1:52" s="2" customFormat="1" ht="20.100000000000001" customHeight="1">
      <c r="A133" s="182">
        <v>123</v>
      </c>
      <c r="B133" s="185" t="s">
        <v>291</v>
      </c>
      <c r="C133" s="187">
        <v>665558.10079699999</v>
      </c>
      <c r="D133" s="76">
        <v>35.479999999999997</v>
      </c>
      <c r="E133" s="76">
        <v>14.61</v>
      </c>
      <c r="F133" s="76">
        <v>47.63</v>
      </c>
      <c r="G133" s="76">
        <v>0.01</v>
      </c>
      <c r="H133" s="76">
        <v>2.2700000000000102</v>
      </c>
      <c r="I133" s="76">
        <v>0.46000000000000796</v>
      </c>
    </row>
    <row r="134" spans="1:52" s="2" customFormat="1" ht="20.100000000000001" customHeight="1">
      <c r="A134" s="272" t="s">
        <v>304</v>
      </c>
      <c r="B134" s="273"/>
      <c r="C134" s="103">
        <f>SUM(C129:C133)</f>
        <v>1770439.796048</v>
      </c>
      <c r="D134" s="50">
        <v>59.675977573271027</v>
      </c>
      <c r="E134" s="50">
        <v>14.169645924616617</v>
      </c>
      <c r="F134" s="50">
        <v>21.807988496324398</v>
      </c>
      <c r="G134" s="50">
        <v>0.10381576007486946</v>
      </c>
      <c r="H134" s="50">
        <v>4.2425722457130934</v>
      </c>
      <c r="I134" s="50">
        <v>2.2599999999999998</v>
      </c>
      <c r="J134" s="47"/>
      <c r="K134" s="47"/>
      <c r="L134" s="47"/>
      <c r="M134" s="47"/>
      <c r="N134" s="47"/>
    </row>
    <row r="135" spans="1:52" ht="20.100000000000001" customHeight="1">
      <c r="A135" s="272" t="s">
        <v>217</v>
      </c>
      <c r="B135" s="273"/>
      <c r="C135" s="103">
        <f>C37+C48+C58+C60+C128+C134</f>
        <v>40303287.99761001</v>
      </c>
      <c r="D135" s="50">
        <v>32.200000000000003</v>
      </c>
      <c r="E135" s="50">
        <v>17.77</v>
      </c>
      <c r="F135" s="50">
        <v>46.44</v>
      </c>
      <c r="G135" s="50">
        <v>0.68</v>
      </c>
      <c r="H135" s="50">
        <v>2.91</v>
      </c>
      <c r="I135" s="50">
        <v>3.05</v>
      </c>
      <c r="J135" s="47"/>
      <c r="K135" s="47"/>
      <c r="L135" s="47"/>
      <c r="M135" s="47"/>
      <c r="N135" s="47"/>
    </row>
    <row r="136" spans="1:52" s="12" customFormat="1" ht="19.5" customHeight="1">
      <c r="A136" s="13"/>
      <c r="B136" s="274" t="s">
        <v>218</v>
      </c>
      <c r="C136" s="275"/>
      <c r="D136" s="275"/>
      <c r="E136" s="275"/>
      <c r="F136" s="275"/>
      <c r="G136" s="275"/>
      <c r="H136" s="276"/>
      <c r="I136" s="14"/>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row>
    <row r="137" spans="1:52" s="12" customFormat="1" ht="50.25" customHeight="1" thickBot="1">
      <c r="A137" s="15"/>
      <c r="B137" s="242" t="s">
        <v>219</v>
      </c>
      <c r="C137" s="243"/>
      <c r="D137" s="243"/>
      <c r="E137" s="243"/>
      <c r="F137" s="243"/>
      <c r="G137" s="243"/>
      <c r="H137" s="244"/>
      <c r="I137" s="16"/>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row>
  </sheetData>
  <sortState ref="B130:I134">
    <sortCondition descending="1" ref="D130:D134"/>
  </sortState>
  <mergeCells count="19">
    <mergeCell ref="A134:B134"/>
    <mergeCell ref="A37:B37"/>
    <mergeCell ref="A2:A5"/>
    <mergeCell ref="B137:H137"/>
    <mergeCell ref="A1:I1"/>
    <mergeCell ref="G3:G5"/>
    <mergeCell ref="H3:H5"/>
    <mergeCell ref="I2:I5"/>
    <mergeCell ref="E3:E5"/>
    <mergeCell ref="D3:D5"/>
    <mergeCell ref="C2:C4"/>
    <mergeCell ref="B2:B5"/>
    <mergeCell ref="A48:B48"/>
    <mergeCell ref="A58:B58"/>
    <mergeCell ref="A60:B60"/>
    <mergeCell ref="A128:B128"/>
    <mergeCell ref="A135:B135"/>
    <mergeCell ref="B136:H136"/>
    <mergeCell ref="D2:H2"/>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36"/>
  <sheetViews>
    <sheetView rightToLeft="1" workbookViewId="0">
      <pane xSplit="8" ySplit="7" topLeftCell="I131" activePane="bottomRight" state="frozen"/>
      <selection pane="topRight" activeCell="I1" sqref="I1"/>
      <selection pane="bottomLeft" activeCell="A8" sqref="A8"/>
      <selection pane="bottomRight" activeCell="K1" sqref="K1:K1048576"/>
    </sheetView>
  </sheetViews>
  <sheetFormatPr defaultRowHeight="18"/>
  <cols>
    <col min="1" max="1" width="4.140625" style="27" customWidth="1"/>
    <col min="2" max="2" width="4.5703125" style="37" customWidth="1"/>
    <col min="3" max="3" width="26" style="28" customWidth="1"/>
    <col min="4" max="5" width="11.85546875" style="28" bestFit="1" customWidth="1"/>
    <col min="6" max="6" width="10.42578125" style="28" customWidth="1"/>
    <col min="7" max="7" width="11.85546875" style="28" bestFit="1" customWidth="1"/>
    <col min="8" max="8" width="10.5703125" style="28" bestFit="1" customWidth="1"/>
    <col min="9" max="9" width="10.7109375" style="28" bestFit="1" customWidth="1"/>
    <col min="10" max="10" width="11.7109375" style="28" customWidth="1"/>
    <col min="11" max="11" width="10.85546875" style="28" bestFit="1" customWidth="1"/>
    <col min="12" max="13" width="11.85546875" style="28" bestFit="1" customWidth="1"/>
    <col min="14" max="14" width="13" style="28" bestFit="1" customWidth="1"/>
    <col min="15" max="16" width="10.7109375" style="28" bestFit="1" customWidth="1"/>
    <col min="17" max="17" width="13" style="28" bestFit="1" customWidth="1"/>
    <col min="18" max="18" width="9" style="26"/>
    <col min="19" max="50" width="9" style="27"/>
    <col min="51" max="257" width="9" style="28"/>
    <col min="258" max="258" width="4.5703125" style="28" customWidth="1"/>
    <col min="259" max="259" width="27.42578125" style="28" bestFit="1" customWidth="1"/>
    <col min="260" max="260" width="10.28515625" style="28" bestFit="1" customWidth="1"/>
    <col min="261" max="261" width="10.7109375" style="28" customWidth="1"/>
    <col min="262" max="262" width="11.7109375" style="28" customWidth="1"/>
    <col min="263" max="263" width="10" style="28" bestFit="1" customWidth="1"/>
    <col min="264" max="264" width="9" style="28" customWidth="1"/>
    <col min="265" max="265" width="9.28515625" style="28" customWidth="1"/>
    <col min="266" max="266" width="11.7109375" style="28" customWidth="1"/>
    <col min="267" max="267" width="10.85546875" style="28" bestFit="1" customWidth="1"/>
    <col min="268" max="269" width="10.42578125" style="28" bestFit="1" customWidth="1"/>
    <col min="270" max="270" width="11.7109375" style="28" customWidth="1"/>
    <col min="271" max="271" width="10.42578125" style="28" bestFit="1" customWidth="1"/>
    <col min="272" max="272" width="10.28515625" style="28" bestFit="1" customWidth="1"/>
    <col min="273" max="273" width="11.7109375" style="28" customWidth="1"/>
    <col min="274" max="513" width="9" style="28"/>
    <col min="514" max="514" width="4.5703125" style="28" customWidth="1"/>
    <col min="515" max="515" width="27.42578125" style="28" bestFit="1" customWidth="1"/>
    <col min="516" max="516" width="10.28515625" style="28" bestFit="1" customWidth="1"/>
    <col min="517" max="517" width="10.7109375" style="28" customWidth="1"/>
    <col min="518" max="518" width="11.7109375" style="28" customWidth="1"/>
    <col min="519" max="519" width="10" style="28" bestFit="1" customWidth="1"/>
    <col min="520" max="520" width="9" style="28" customWidth="1"/>
    <col min="521" max="521" width="9.28515625" style="28" customWidth="1"/>
    <col min="522" max="522" width="11.7109375" style="28" customWidth="1"/>
    <col min="523" max="523" width="10.85546875" style="28" bestFit="1" customWidth="1"/>
    <col min="524" max="525" width="10.42578125" style="28" bestFit="1" customWidth="1"/>
    <col min="526" max="526" width="11.7109375" style="28" customWidth="1"/>
    <col min="527" max="527" width="10.42578125" style="28" bestFit="1" customWidth="1"/>
    <col min="528" max="528" width="10.28515625" style="28" bestFit="1" customWidth="1"/>
    <col min="529" max="529" width="11.7109375" style="28" customWidth="1"/>
    <col min="530" max="769" width="9" style="28"/>
    <col min="770" max="770" width="4.5703125" style="28" customWidth="1"/>
    <col min="771" max="771" width="27.42578125" style="28" bestFit="1" customWidth="1"/>
    <col min="772" max="772" width="10.28515625" style="28" bestFit="1" customWidth="1"/>
    <col min="773" max="773" width="10.7109375" style="28" customWidth="1"/>
    <col min="774" max="774" width="11.7109375" style="28" customWidth="1"/>
    <col min="775" max="775" width="10" style="28" bestFit="1" customWidth="1"/>
    <col min="776" max="776" width="9" style="28" customWidth="1"/>
    <col min="777" max="777" width="9.28515625" style="28" customWidth="1"/>
    <col min="778" max="778" width="11.7109375" style="28" customWidth="1"/>
    <col min="779" max="779" width="10.85546875" style="28" bestFit="1" customWidth="1"/>
    <col min="780" max="781" width="10.42578125" style="28" bestFit="1" customWidth="1"/>
    <col min="782" max="782" width="11.7109375" style="28" customWidth="1"/>
    <col min="783" max="783" width="10.42578125" style="28" bestFit="1" customWidth="1"/>
    <col min="784" max="784" width="10.28515625" style="28" bestFit="1" customWidth="1"/>
    <col min="785" max="785" width="11.7109375" style="28" customWidth="1"/>
    <col min="786" max="1025" width="9" style="28"/>
    <col min="1026" max="1026" width="4.5703125" style="28" customWidth="1"/>
    <col min="1027" max="1027" width="27.42578125" style="28" bestFit="1" customWidth="1"/>
    <col min="1028" max="1028" width="10.28515625" style="28" bestFit="1" customWidth="1"/>
    <col min="1029" max="1029" width="10.7109375" style="28" customWidth="1"/>
    <col min="1030" max="1030" width="11.7109375" style="28" customWidth="1"/>
    <col min="1031" max="1031" width="10" style="28" bestFit="1" customWidth="1"/>
    <col min="1032" max="1032" width="9" style="28" customWidth="1"/>
    <col min="1033" max="1033" width="9.28515625" style="28" customWidth="1"/>
    <col min="1034" max="1034" width="11.7109375" style="28" customWidth="1"/>
    <col min="1035" max="1035" width="10.85546875" style="28" bestFit="1" customWidth="1"/>
    <col min="1036" max="1037" width="10.42578125" style="28" bestFit="1" customWidth="1"/>
    <col min="1038" max="1038" width="11.7109375" style="28" customWidth="1"/>
    <col min="1039" max="1039" width="10.42578125" style="28" bestFit="1" customWidth="1"/>
    <col min="1040" max="1040" width="10.28515625" style="28" bestFit="1" customWidth="1"/>
    <col min="1041" max="1041" width="11.7109375" style="28" customWidth="1"/>
    <col min="1042" max="1281" width="9" style="28"/>
    <col min="1282" max="1282" width="4.5703125" style="28" customWidth="1"/>
    <col min="1283" max="1283" width="27.42578125" style="28" bestFit="1" customWidth="1"/>
    <col min="1284" max="1284" width="10.28515625" style="28" bestFit="1" customWidth="1"/>
    <col min="1285" max="1285" width="10.7109375" style="28" customWidth="1"/>
    <col min="1286" max="1286" width="11.7109375" style="28" customWidth="1"/>
    <col min="1287" max="1287" width="10" style="28" bestFit="1" customWidth="1"/>
    <col min="1288" max="1288" width="9" style="28" customWidth="1"/>
    <col min="1289" max="1289" width="9.28515625" style="28" customWidth="1"/>
    <col min="1290" max="1290" width="11.7109375" style="28" customWidth="1"/>
    <col min="1291" max="1291" width="10.85546875" style="28" bestFit="1" customWidth="1"/>
    <col min="1292" max="1293" width="10.42578125" style="28" bestFit="1" customWidth="1"/>
    <col min="1294" max="1294" width="11.7109375" style="28" customWidth="1"/>
    <col min="1295" max="1295" width="10.42578125" style="28" bestFit="1" customWidth="1"/>
    <col min="1296" max="1296" width="10.28515625" style="28" bestFit="1" customWidth="1"/>
    <col min="1297" max="1297" width="11.7109375" style="28" customWidth="1"/>
    <col min="1298" max="1537" width="9" style="28"/>
    <col min="1538" max="1538" width="4.5703125" style="28" customWidth="1"/>
    <col min="1539" max="1539" width="27.42578125" style="28" bestFit="1" customWidth="1"/>
    <col min="1540" max="1540" width="10.28515625" style="28" bestFit="1" customWidth="1"/>
    <col min="1541" max="1541" width="10.7109375" style="28" customWidth="1"/>
    <col min="1542" max="1542" width="11.7109375" style="28" customWidth="1"/>
    <col min="1543" max="1543" width="10" style="28" bestFit="1" customWidth="1"/>
    <col min="1544" max="1544" width="9" style="28" customWidth="1"/>
    <col min="1545" max="1545" width="9.28515625" style="28" customWidth="1"/>
    <col min="1546" max="1546" width="11.7109375" style="28" customWidth="1"/>
    <col min="1547" max="1547" width="10.85546875" style="28" bestFit="1" customWidth="1"/>
    <col min="1548" max="1549" width="10.42578125" style="28" bestFit="1" customWidth="1"/>
    <col min="1550" max="1550" width="11.7109375" style="28" customWidth="1"/>
    <col min="1551" max="1551" width="10.42578125" style="28" bestFit="1" customWidth="1"/>
    <col min="1552" max="1552" width="10.28515625" style="28" bestFit="1" customWidth="1"/>
    <col min="1553" max="1553" width="11.7109375" style="28" customWidth="1"/>
    <col min="1554" max="1793" width="9" style="28"/>
    <col min="1794" max="1794" width="4.5703125" style="28" customWidth="1"/>
    <col min="1795" max="1795" width="27.42578125" style="28" bestFit="1" customWidth="1"/>
    <col min="1796" max="1796" width="10.28515625" style="28" bestFit="1" customWidth="1"/>
    <col min="1797" max="1797" width="10.7109375" style="28" customWidth="1"/>
    <col min="1798" max="1798" width="11.7109375" style="28" customWidth="1"/>
    <col min="1799" max="1799" width="10" style="28" bestFit="1" customWidth="1"/>
    <col min="1800" max="1800" width="9" style="28" customWidth="1"/>
    <col min="1801" max="1801" width="9.28515625" style="28" customWidth="1"/>
    <col min="1802" max="1802" width="11.7109375" style="28" customWidth="1"/>
    <col min="1803" max="1803" width="10.85546875" style="28" bestFit="1" customWidth="1"/>
    <col min="1804" max="1805" width="10.42578125" style="28" bestFit="1" customWidth="1"/>
    <col min="1806" max="1806" width="11.7109375" style="28" customWidth="1"/>
    <col min="1807" max="1807" width="10.42578125" style="28" bestFit="1" customWidth="1"/>
    <col min="1808" max="1808" width="10.28515625" style="28" bestFit="1" customWidth="1"/>
    <col min="1809" max="1809" width="11.7109375" style="28" customWidth="1"/>
    <col min="1810" max="2049" width="9" style="28"/>
    <col min="2050" max="2050" width="4.5703125" style="28" customWidth="1"/>
    <col min="2051" max="2051" width="27.42578125" style="28" bestFit="1" customWidth="1"/>
    <col min="2052" max="2052" width="10.28515625" style="28" bestFit="1" customWidth="1"/>
    <col min="2053" max="2053" width="10.7109375" style="28" customWidth="1"/>
    <col min="2054" max="2054" width="11.7109375" style="28" customWidth="1"/>
    <col min="2055" max="2055" width="10" style="28" bestFit="1" customWidth="1"/>
    <col min="2056" max="2056" width="9" style="28" customWidth="1"/>
    <col min="2057" max="2057" width="9.28515625" style="28" customWidth="1"/>
    <col min="2058" max="2058" width="11.7109375" style="28" customWidth="1"/>
    <col min="2059" max="2059" width="10.85546875" style="28" bestFit="1" customWidth="1"/>
    <col min="2060" max="2061" width="10.42578125" style="28" bestFit="1" customWidth="1"/>
    <col min="2062" max="2062" width="11.7109375" style="28" customWidth="1"/>
    <col min="2063" max="2063" width="10.42578125" style="28" bestFit="1" customWidth="1"/>
    <col min="2064" max="2064" width="10.28515625" style="28" bestFit="1" customWidth="1"/>
    <col min="2065" max="2065" width="11.7109375" style="28" customWidth="1"/>
    <col min="2066" max="2305" width="9" style="28"/>
    <col min="2306" max="2306" width="4.5703125" style="28" customWidth="1"/>
    <col min="2307" max="2307" width="27.42578125" style="28" bestFit="1" customWidth="1"/>
    <col min="2308" max="2308" width="10.28515625" style="28" bestFit="1" customWidth="1"/>
    <col min="2309" max="2309" width="10.7109375" style="28" customWidth="1"/>
    <col min="2310" max="2310" width="11.7109375" style="28" customWidth="1"/>
    <col min="2311" max="2311" width="10" style="28" bestFit="1" customWidth="1"/>
    <col min="2312" max="2312" width="9" style="28" customWidth="1"/>
    <col min="2313" max="2313" width="9.28515625" style="28" customWidth="1"/>
    <col min="2314" max="2314" width="11.7109375" style="28" customWidth="1"/>
    <col min="2315" max="2315" width="10.85546875" style="28" bestFit="1" customWidth="1"/>
    <col min="2316" max="2317" width="10.42578125" style="28" bestFit="1" customWidth="1"/>
    <col min="2318" max="2318" width="11.7109375" style="28" customWidth="1"/>
    <col min="2319" max="2319" width="10.42578125" style="28" bestFit="1" customWidth="1"/>
    <col min="2320" max="2320" width="10.28515625" style="28" bestFit="1" customWidth="1"/>
    <col min="2321" max="2321" width="11.7109375" style="28" customWidth="1"/>
    <col min="2322" max="2561" width="9" style="28"/>
    <col min="2562" max="2562" width="4.5703125" style="28" customWidth="1"/>
    <col min="2563" max="2563" width="27.42578125" style="28" bestFit="1" customWidth="1"/>
    <col min="2564" max="2564" width="10.28515625" style="28" bestFit="1" customWidth="1"/>
    <col min="2565" max="2565" width="10.7109375" style="28" customWidth="1"/>
    <col min="2566" max="2566" width="11.7109375" style="28" customWidth="1"/>
    <col min="2567" max="2567" width="10" style="28" bestFit="1" customWidth="1"/>
    <col min="2568" max="2568" width="9" style="28" customWidth="1"/>
    <col min="2569" max="2569" width="9.28515625" style="28" customWidth="1"/>
    <col min="2570" max="2570" width="11.7109375" style="28" customWidth="1"/>
    <col min="2571" max="2571" width="10.85546875" style="28" bestFit="1" customWidth="1"/>
    <col min="2572" max="2573" width="10.42578125" style="28" bestFit="1" customWidth="1"/>
    <col min="2574" max="2574" width="11.7109375" style="28" customWidth="1"/>
    <col min="2575" max="2575" width="10.42578125" style="28" bestFit="1" customWidth="1"/>
    <col min="2576" max="2576" width="10.28515625" style="28" bestFit="1" customWidth="1"/>
    <col min="2577" max="2577" width="11.7109375" style="28" customWidth="1"/>
    <col min="2578" max="2817" width="9" style="28"/>
    <col min="2818" max="2818" width="4.5703125" style="28" customWidth="1"/>
    <col min="2819" max="2819" width="27.42578125" style="28" bestFit="1" customWidth="1"/>
    <col min="2820" max="2820" width="10.28515625" style="28" bestFit="1" customWidth="1"/>
    <col min="2821" max="2821" width="10.7109375" style="28" customWidth="1"/>
    <col min="2822" max="2822" width="11.7109375" style="28" customWidth="1"/>
    <col min="2823" max="2823" width="10" style="28" bestFit="1" customWidth="1"/>
    <col min="2824" max="2824" width="9" style="28" customWidth="1"/>
    <col min="2825" max="2825" width="9.28515625" style="28" customWidth="1"/>
    <col min="2826" max="2826" width="11.7109375" style="28" customWidth="1"/>
    <col min="2827" max="2827" width="10.85546875" style="28" bestFit="1" customWidth="1"/>
    <col min="2828" max="2829" width="10.42578125" style="28" bestFit="1" customWidth="1"/>
    <col min="2830" max="2830" width="11.7109375" style="28" customWidth="1"/>
    <col min="2831" max="2831" width="10.42578125" style="28" bestFit="1" customWidth="1"/>
    <col min="2832" max="2832" width="10.28515625" style="28" bestFit="1" customWidth="1"/>
    <col min="2833" max="2833" width="11.7109375" style="28" customWidth="1"/>
    <col min="2834" max="3073" width="9" style="28"/>
    <col min="3074" max="3074" width="4.5703125" style="28" customWidth="1"/>
    <col min="3075" max="3075" width="27.42578125" style="28" bestFit="1" customWidth="1"/>
    <col min="3076" max="3076" width="10.28515625" style="28" bestFit="1" customWidth="1"/>
    <col min="3077" max="3077" width="10.7109375" style="28" customWidth="1"/>
    <col min="3078" max="3078" width="11.7109375" style="28" customWidth="1"/>
    <col min="3079" max="3079" width="10" style="28" bestFit="1" customWidth="1"/>
    <col min="3080" max="3080" width="9" style="28" customWidth="1"/>
    <col min="3081" max="3081" width="9.28515625" style="28" customWidth="1"/>
    <col min="3082" max="3082" width="11.7109375" style="28" customWidth="1"/>
    <col min="3083" max="3083" width="10.85546875" style="28" bestFit="1" customWidth="1"/>
    <col min="3084" max="3085" width="10.42578125" style="28" bestFit="1" customWidth="1"/>
    <col min="3086" max="3086" width="11.7109375" style="28" customWidth="1"/>
    <col min="3087" max="3087" width="10.42578125" style="28" bestFit="1" customWidth="1"/>
    <col min="3088" max="3088" width="10.28515625" style="28" bestFit="1" customWidth="1"/>
    <col min="3089" max="3089" width="11.7109375" style="28" customWidth="1"/>
    <col min="3090" max="3329" width="9" style="28"/>
    <col min="3330" max="3330" width="4.5703125" style="28" customWidth="1"/>
    <col min="3331" max="3331" width="27.42578125" style="28" bestFit="1" customWidth="1"/>
    <col min="3332" max="3332" width="10.28515625" style="28" bestFit="1" customWidth="1"/>
    <col min="3333" max="3333" width="10.7109375" style="28" customWidth="1"/>
    <col min="3334" max="3334" width="11.7109375" style="28" customWidth="1"/>
    <col min="3335" max="3335" width="10" style="28" bestFit="1" customWidth="1"/>
    <col min="3336" max="3336" width="9" style="28" customWidth="1"/>
    <col min="3337" max="3337" width="9.28515625" style="28" customWidth="1"/>
    <col min="3338" max="3338" width="11.7109375" style="28" customWidth="1"/>
    <col min="3339" max="3339" width="10.85546875" style="28" bestFit="1" customWidth="1"/>
    <col min="3340" max="3341" width="10.42578125" style="28" bestFit="1" customWidth="1"/>
    <col min="3342" max="3342" width="11.7109375" style="28" customWidth="1"/>
    <col min="3343" max="3343" width="10.42578125" style="28" bestFit="1" customWidth="1"/>
    <col min="3344" max="3344" width="10.28515625" style="28" bestFit="1" customWidth="1"/>
    <col min="3345" max="3345" width="11.7109375" style="28" customWidth="1"/>
    <col min="3346" max="3585" width="9" style="28"/>
    <col min="3586" max="3586" width="4.5703125" style="28" customWidth="1"/>
    <col min="3587" max="3587" width="27.42578125" style="28" bestFit="1" customWidth="1"/>
    <col min="3588" max="3588" width="10.28515625" style="28" bestFit="1" customWidth="1"/>
    <col min="3589" max="3589" width="10.7109375" style="28" customWidth="1"/>
    <col min="3590" max="3590" width="11.7109375" style="28" customWidth="1"/>
    <col min="3591" max="3591" width="10" style="28" bestFit="1" customWidth="1"/>
    <col min="3592" max="3592" width="9" style="28" customWidth="1"/>
    <col min="3593" max="3593" width="9.28515625" style="28" customWidth="1"/>
    <col min="3594" max="3594" width="11.7109375" style="28" customWidth="1"/>
    <col min="3595" max="3595" width="10.85546875" style="28" bestFit="1" customWidth="1"/>
    <col min="3596" max="3597" width="10.42578125" style="28" bestFit="1" customWidth="1"/>
    <col min="3598" max="3598" width="11.7109375" style="28" customWidth="1"/>
    <col min="3599" max="3599" width="10.42578125" style="28" bestFit="1" customWidth="1"/>
    <col min="3600" max="3600" width="10.28515625" style="28" bestFit="1" customWidth="1"/>
    <col min="3601" max="3601" width="11.7109375" style="28" customWidth="1"/>
    <col min="3602" max="3841" width="9" style="28"/>
    <col min="3842" max="3842" width="4.5703125" style="28" customWidth="1"/>
    <col min="3843" max="3843" width="27.42578125" style="28" bestFit="1" customWidth="1"/>
    <col min="3844" max="3844" width="10.28515625" style="28" bestFit="1" customWidth="1"/>
    <col min="3845" max="3845" width="10.7109375" style="28" customWidth="1"/>
    <col min="3846" max="3846" width="11.7109375" style="28" customWidth="1"/>
    <col min="3847" max="3847" width="10" style="28" bestFit="1" customWidth="1"/>
    <col min="3848" max="3848" width="9" style="28" customWidth="1"/>
    <col min="3849" max="3849" width="9.28515625" style="28" customWidth="1"/>
    <col min="3850" max="3850" width="11.7109375" style="28" customWidth="1"/>
    <col min="3851" max="3851" width="10.85546875" style="28" bestFit="1" customWidth="1"/>
    <col min="3852" max="3853" width="10.42578125" style="28" bestFit="1" customWidth="1"/>
    <col min="3854" max="3854" width="11.7109375" style="28" customWidth="1"/>
    <col min="3855" max="3855" width="10.42578125" style="28" bestFit="1" customWidth="1"/>
    <col min="3856" max="3856" width="10.28515625" style="28" bestFit="1" customWidth="1"/>
    <col min="3857" max="3857" width="11.7109375" style="28" customWidth="1"/>
    <col min="3858" max="4097" width="9" style="28"/>
    <col min="4098" max="4098" width="4.5703125" style="28" customWidth="1"/>
    <col min="4099" max="4099" width="27.42578125" style="28" bestFit="1" customWidth="1"/>
    <col min="4100" max="4100" width="10.28515625" style="28" bestFit="1" customWidth="1"/>
    <col min="4101" max="4101" width="10.7109375" style="28" customWidth="1"/>
    <col min="4102" max="4102" width="11.7109375" style="28" customWidth="1"/>
    <col min="4103" max="4103" width="10" style="28" bestFit="1" customWidth="1"/>
    <col min="4104" max="4104" width="9" style="28" customWidth="1"/>
    <col min="4105" max="4105" width="9.28515625" style="28" customWidth="1"/>
    <col min="4106" max="4106" width="11.7109375" style="28" customWidth="1"/>
    <col min="4107" max="4107" width="10.85546875" style="28" bestFit="1" customWidth="1"/>
    <col min="4108" max="4109" width="10.42578125" style="28" bestFit="1" customWidth="1"/>
    <col min="4110" max="4110" width="11.7109375" style="28" customWidth="1"/>
    <col min="4111" max="4111" width="10.42578125" style="28" bestFit="1" customWidth="1"/>
    <col min="4112" max="4112" width="10.28515625" style="28" bestFit="1" customWidth="1"/>
    <col min="4113" max="4113" width="11.7109375" style="28" customWidth="1"/>
    <col min="4114" max="4353" width="9" style="28"/>
    <col min="4354" max="4354" width="4.5703125" style="28" customWidth="1"/>
    <col min="4355" max="4355" width="27.42578125" style="28" bestFit="1" customWidth="1"/>
    <col min="4356" max="4356" width="10.28515625" style="28" bestFit="1" customWidth="1"/>
    <col min="4357" max="4357" width="10.7109375" style="28" customWidth="1"/>
    <col min="4358" max="4358" width="11.7109375" style="28" customWidth="1"/>
    <col min="4359" max="4359" width="10" style="28" bestFit="1" customWidth="1"/>
    <col min="4360" max="4360" width="9" style="28" customWidth="1"/>
    <col min="4361" max="4361" width="9.28515625" style="28" customWidth="1"/>
    <col min="4362" max="4362" width="11.7109375" style="28" customWidth="1"/>
    <col min="4363" max="4363" width="10.85546875" style="28" bestFit="1" customWidth="1"/>
    <col min="4364" max="4365" width="10.42578125" style="28" bestFit="1" customWidth="1"/>
    <col min="4366" max="4366" width="11.7109375" style="28" customWidth="1"/>
    <col min="4367" max="4367" width="10.42578125" style="28" bestFit="1" customWidth="1"/>
    <col min="4368" max="4368" width="10.28515625" style="28" bestFit="1" customWidth="1"/>
    <col min="4369" max="4369" width="11.7109375" style="28" customWidth="1"/>
    <col min="4370" max="4609" width="9" style="28"/>
    <col min="4610" max="4610" width="4.5703125" style="28" customWidth="1"/>
    <col min="4611" max="4611" width="27.42578125" style="28" bestFit="1" customWidth="1"/>
    <col min="4612" max="4612" width="10.28515625" style="28" bestFit="1" customWidth="1"/>
    <col min="4613" max="4613" width="10.7109375" style="28" customWidth="1"/>
    <col min="4614" max="4614" width="11.7109375" style="28" customWidth="1"/>
    <col min="4615" max="4615" width="10" style="28" bestFit="1" customWidth="1"/>
    <col min="4616" max="4616" width="9" style="28" customWidth="1"/>
    <col min="4617" max="4617" width="9.28515625" style="28" customWidth="1"/>
    <col min="4618" max="4618" width="11.7109375" style="28" customWidth="1"/>
    <col min="4619" max="4619" width="10.85546875" style="28" bestFit="1" customWidth="1"/>
    <col min="4620" max="4621" width="10.42578125" style="28" bestFit="1" customWidth="1"/>
    <col min="4622" max="4622" width="11.7109375" style="28" customWidth="1"/>
    <col min="4623" max="4623" width="10.42578125" style="28" bestFit="1" customWidth="1"/>
    <col min="4624" max="4624" width="10.28515625" style="28" bestFit="1" customWidth="1"/>
    <col min="4625" max="4625" width="11.7109375" style="28" customWidth="1"/>
    <col min="4626" max="4865" width="9" style="28"/>
    <col min="4866" max="4866" width="4.5703125" style="28" customWidth="1"/>
    <col min="4867" max="4867" width="27.42578125" style="28" bestFit="1" customWidth="1"/>
    <col min="4868" max="4868" width="10.28515625" style="28" bestFit="1" customWidth="1"/>
    <col min="4869" max="4869" width="10.7109375" style="28" customWidth="1"/>
    <col min="4870" max="4870" width="11.7109375" style="28" customWidth="1"/>
    <col min="4871" max="4871" width="10" style="28" bestFit="1" customWidth="1"/>
    <col min="4872" max="4872" width="9" style="28" customWidth="1"/>
    <col min="4873" max="4873" width="9.28515625" style="28" customWidth="1"/>
    <col min="4874" max="4874" width="11.7109375" style="28" customWidth="1"/>
    <col min="4875" max="4875" width="10.85546875" style="28" bestFit="1" customWidth="1"/>
    <col min="4876" max="4877" width="10.42578125" style="28" bestFit="1" customWidth="1"/>
    <col min="4878" max="4878" width="11.7109375" style="28" customWidth="1"/>
    <col min="4879" max="4879" width="10.42578125" style="28" bestFit="1" customWidth="1"/>
    <col min="4880" max="4880" width="10.28515625" style="28" bestFit="1" customWidth="1"/>
    <col min="4881" max="4881" width="11.7109375" style="28" customWidth="1"/>
    <col min="4882" max="5121" width="9" style="28"/>
    <col min="5122" max="5122" width="4.5703125" style="28" customWidth="1"/>
    <col min="5123" max="5123" width="27.42578125" style="28" bestFit="1" customWidth="1"/>
    <col min="5124" max="5124" width="10.28515625" style="28" bestFit="1" customWidth="1"/>
    <col min="5125" max="5125" width="10.7109375" style="28" customWidth="1"/>
    <col min="5126" max="5126" width="11.7109375" style="28" customWidth="1"/>
    <col min="5127" max="5127" width="10" style="28" bestFit="1" customWidth="1"/>
    <col min="5128" max="5128" width="9" style="28" customWidth="1"/>
    <col min="5129" max="5129" width="9.28515625" style="28" customWidth="1"/>
    <col min="5130" max="5130" width="11.7109375" style="28" customWidth="1"/>
    <col min="5131" max="5131" width="10.85546875" style="28" bestFit="1" customWidth="1"/>
    <col min="5132" max="5133" width="10.42578125" style="28" bestFit="1" customWidth="1"/>
    <col min="5134" max="5134" width="11.7109375" style="28" customWidth="1"/>
    <col min="5135" max="5135" width="10.42578125" style="28" bestFit="1" customWidth="1"/>
    <col min="5136" max="5136" width="10.28515625" style="28" bestFit="1" customWidth="1"/>
    <col min="5137" max="5137" width="11.7109375" style="28" customWidth="1"/>
    <col min="5138" max="5377" width="9" style="28"/>
    <col min="5378" max="5378" width="4.5703125" style="28" customWidth="1"/>
    <col min="5379" max="5379" width="27.42578125" style="28" bestFit="1" customWidth="1"/>
    <col min="5380" max="5380" width="10.28515625" style="28" bestFit="1" customWidth="1"/>
    <col min="5381" max="5381" width="10.7109375" style="28" customWidth="1"/>
    <col min="5382" max="5382" width="11.7109375" style="28" customWidth="1"/>
    <col min="5383" max="5383" width="10" style="28" bestFit="1" customWidth="1"/>
    <col min="5384" max="5384" width="9" style="28" customWidth="1"/>
    <col min="5385" max="5385" width="9.28515625" style="28" customWidth="1"/>
    <col min="5386" max="5386" width="11.7109375" style="28" customWidth="1"/>
    <col min="5387" max="5387" width="10.85546875" style="28" bestFit="1" customWidth="1"/>
    <col min="5388" max="5389" width="10.42578125" style="28" bestFit="1" customWidth="1"/>
    <col min="5390" max="5390" width="11.7109375" style="28" customWidth="1"/>
    <col min="5391" max="5391" width="10.42578125" style="28" bestFit="1" customWidth="1"/>
    <col min="5392" max="5392" width="10.28515625" style="28" bestFit="1" customWidth="1"/>
    <col min="5393" max="5393" width="11.7109375" style="28" customWidth="1"/>
    <col min="5394" max="5633" width="9" style="28"/>
    <col min="5634" max="5634" width="4.5703125" style="28" customWidth="1"/>
    <col min="5635" max="5635" width="27.42578125" style="28" bestFit="1" customWidth="1"/>
    <col min="5636" max="5636" width="10.28515625" style="28" bestFit="1" customWidth="1"/>
    <col min="5637" max="5637" width="10.7109375" style="28" customWidth="1"/>
    <col min="5638" max="5638" width="11.7109375" style="28" customWidth="1"/>
    <col min="5639" max="5639" width="10" style="28" bestFit="1" customWidth="1"/>
    <col min="5640" max="5640" width="9" style="28" customWidth="1"/>
    <col min="5641" max="5641" width="9.28515625" style="28" customWidth="1"/>
    <col min="5642" max="5642" width="11.7109375" style="28" customWidth="1"/>
    <col min="5643" max="5643" width="10.85546875" style="28" bestFit="1" customWidth="1"/>
    <col min="5644" max="5645" width="10.42578125" style="28" bestFit="1" customWidth="1"/>
    <col min="5646" max="5646" width="11.7109375" style="28" customWidth="1"/>
    <col min="5647" max="5647" width="10.42578125" style="28" bestFit="1" customWidth="1"/>
    <col min="5648" max="5648" width="10.28515625" style="28" bestFit="1" customWidth="1"/>
    <col min="5649" max="5649" width="11.7109375" style="28" customWidth="1"/>
    <col min="5650" max="5889" width="9" style="28"/>
    <col min="5890" max="5890" width="4.5703125" style="28" customWidth="1"/>
    <col min="5891" max="5891" width="27.42578125" style="28" bestFit="1" customWidth="1"/>
    <col min="5892" max="5892" width="10.28515625" style="28" bestFit="1" customWidth="1"/>
    <col min="5893" max="5893" width="10.7109375" style="28" customWidth="1"/>
    <col min="5894" max="5894" width="11.7109375" style="28" customWidth="1"/>
    <col min="5895" max="5895" width="10" style="28" bestFit="1" customWidth="1"/>
    <col min="5896" max="5896" width="9" style="28" customWidth="1"/>
    <col min="5897" max="5897" width="9.28515625" style="28" customWidth="1"/>
    <col min="5898" max="5898" width="11.7109375" style="28" customWidth="1"/>
    <col min="5899" max="5899" width="10.85546875" style="28" bestFit="1" customWidth="1"/>
    <col min="5900" max="5901" width="10.42578125" style="28" bestFit="1" customWidth="1"/>
    <col min="5902" max="5902" width="11.7109375" style="28" customWidth="1"/>
    <col min="5903" max="5903" width="10.42578125" style="28" bestFit="1" customWidth="1"/>
    <col min="5904" max="5904" width="10.28515625" style="28" bestFit="1" customWidth="1"/>
    <col min="5905" max="5905" width="11.7109375" style="28" customWidth="1"/>
    <col min="5906" max="6145" width="9" style="28"/>
    <col min="6146" max="6146" width="4.5703125" style="28" customWidth="1"/>
    <col min="6147" max="6147" width="27.42578125" style="28" bestFit="1" customWidth="1"/>
    <col min="6148" max="6148" width="10.28515625" style="28" bestFit="1" customWidth="1"/>
    <col min="6149" max="6149" width="10.7109375" style="28" customWidth="1"/>
    <col min="6150" max="6150" width="11.7109375" style="28" customWidth="1"/>
    <col min="6151" max="6151" width="10" style="28" bestFit="1" customWidth="1"/>
    <col min="6152" max="6152" width="9" style="28" customWidth="1"/>
    <col min="6153" max="6153" width="9.28515625" style="28" customWidth="1"/>
    <col min="6154" max="6154" width="11.7109375" style="28" customWidth="1"/>
    <col min="6155" max="6155" width="10.85546875" style="28" bestFit="1" customWidth="1"/>
    <col min="6156" max="6157" width="10.42578125" style="28" bestFit="1" customWidth="1"/>
    <col min="6158" max="6158" width="11.7109375" style="28" customWidth="1"/>
    <col min="6159" max="6159" width="10.42578125" style="28" bestFit="1" customWidth="1"/>
    <col min="6160" max="6160" width="10.28515625" style="28" bestFit="1" customWidth="1"/>
    <col min="6161" max="6161" width="11.7109375" style="28" customWidth="1"/>
    <col min="6162" max="6401" width="9" style="28"/>
    <col min="6402" max="6402" width="4.5703125" style="28" customWidth="1"/>
    <col min="6403" max="6403" width="27.42578125" style="28" bestFit="1" customWidth="1"/>
    <col min="6404" max="6404" width="10.28515625" style="28" bestFit="1" customWidth="1"/>
    <col min="6405" max="6405" width="10.7109375" style="28" customWidth="1"/>
    <col min="6406" max="6406" width="11.7109375" style="28" customWidth="1"/>
    <col min="6407" max="6407" width="10" style="28" bestFit="1" customWidth="1"/>
    <col min="6408" max="6408" width="9" style="28" customWidth="1"/>
    <col min="6409" max="6409" width="9.28515625" style="28" customWidth="1"/>
    <col min="6410" max="6410" width="11.7109375" style="28" customWidth="1"/>
    <col min="6411" max="6411" width="10.85546875" style="28" bestFit="1" customWidth="1"/>
    <col min="6412" max="6413" width="10.42578125" style="28" bestFit="1" customWidth="1"/>
    <col min="6414" max="6414" width="11.7109375" style="28" customWidth="1"/>
    <col min="6415" max="6415" width="10.42578125" style="28" bestFit="1" customWidth="1"/>
    <col min="6416" max="6416" width="10.28515625" style="28" bestFit="1" customWidth="1"/>
    <col min="6417" max="6417" width="11.7109375" style="28" customWidth="1"/>
    <col min="6418" max="6657" width="9" style="28"/>
    <col min="6658" max="6658" width="4.5703125" style="28" customWidth="1"/>
    <col min="6659" max="6659" width="27.42578125" style="28" bestFit="1" customWidth="1"/>
    <col min="6660" max="6660" width="10.28515625" style="28" bestFit="1" customWidth="1"/>
    <col min="6661" max="6661" width="10.7109375" style="28" customWidth="1"/>
    <col min="6662" max="6662" width="11.7109375" style="28" customWidth="1"/>
    <col min="6663" max="6663" width="10" style="28" bestFit="1" customWidth="1"/>
    <col min="6664" max="6664" width="9" style="28" customWidth="1"/>
    <col min="6665" max="6665" width="9.28515625" style="28" customWidth="1"/>
    <col min="6666" max="6666" width="11.7109375" style="28" customWidth="1"/>
    <col min="6667" max="6667" width="10.85546875" style="28" bestFit="1" customWidth="1"/>
    <col min="6668" max="6669" width="10.42578125" style="28" bestFit="1" customWidth="1"/>
    <col min="6670" max="6670" width="11.7109375" style="28" customWidth="1"/>
    <col min="6671" max="6671" width="10.42578125" style="28" bestFit="1" customWidth="1"/>
    <col min="6672" max="6672" width="10.28515625" style="28" bestFit="1" customWidth="1"/>
    <col min="6673" max="6673" width="11.7109375" style="28" customWidth="1"/>
    <col min="6674" max="6913" width="9" style="28"/>
    <col min="6914" max="6914" width="4.5703125" style="28" customWidth="1"/>
    <col min="6915" max="6915" width="27.42578125" style="28" bestFit="1" customWidth="1"/>
    <col min="6916" max="6916" width="10.28515625" style="28" bestFit="1" customWidth="1"/>
    <col min="6917" max="6917" width="10.7109375" style="28" customWidth="1"/>
    <col min="6918" max="6918" width="11.7109375" style="28" customWidth="1"/>
    <col min="6919" max="6919" width="10" style="28" bestFit="1" customWidth="1"/>
    <col min="6920" max="6920" width="9" style="28" customWidth="1"/>
    <col min="6921" max="6921" width="9.28515625" style="28" customWidth="1"/>
    <col min="6922" max="6922" width="11.7109375" style="28" customWidth="1"/>
    <col min="6923" max="6923" width="10.85546875" style="28" bestFit="1" customWidth="1"/>
    <col min="6924" max="6925" width="10.42578125" style="28" bestFit="1" customWidth="1"/>
    <col min="6926" max="6926" width="11.7109375" style="28" customWidth="1"/>
    <col min="6927" max="6927" width="10.42578125" style="28" bestFit="1" customWidth="1"/>
    <col min="6928" max="6928" width="10.28515625" style="28" bestFit="1" customWidth="1"/>
    <col min="6929" max="6929" width="11.7109375" style="28" customWidth="1"/>
    <col min="6930" max="7169" width="9" style="28"/>
    <col min="7170" max="7170" width="4.5703125" style="28" customWidth="1"/>
    <col min="7171" max="7171" width="27.42578125" style="28" bestFit="1" customWidth="1"/>
    <col min="7172" max="7172" width="10.28515625" style="28" bestFit="1" customWidth="1"/>
    <col min="7173" max="7173" width="10.7109375" style="28" customWidth="1"/>
    <col min="7174" max="7174" width="11.7109375" style="28" customWidth="1"/>
    <col min="7175" max="7175" width="10" style="28" bestFit="1" customWidth="1"/>
    <col min="7176" max="7176" width="9" style="28" customWidth="1"/>
    <col min="7177" max="7177" width="9.28515625" style="28" customWidth="1"/>
    <col min="7178" max="7178" width="11.7109375" style="28" customWidth="1"/>
    <col min="7179" max="7179" width="10.85546875" style="28" bestFit="1" customWidth="1"/>
    <col min="7180" max="7181" width="10.42578125" style="28" bestFit="1" customWidth="1"/>
    <col min="7182" max="7182" width="11.7109375" style="28" customWidth="1"/>
    <col min="7183" max="7183" width="10.42578125" style="28" bestFit="1" customWidth="1"/>
    <col min="7184" max="7184" width="10.28515625" style="28" bestFit="1" customWidth="1"/>
    <col min="7185" max="7185" width="11.7109375" style="28" customWidth="1"/>
    <col min="7186" max="7425" width="9" style="28"/>
    <col min="7426" max="7426" width="4.5703125" style="28" customWidth="1"/>
    <col min="7427" max="7427" width="27.42578125" style="28" bestFit="1" customWidth="1"/>
    <col min="7428" max="7428" width="10.28515625" style="28" bestFit="1" customWidth="1"/>
    <col min="7429" max="7429" width="10.7109375" style="28" customWidth="1"/>
    <col min="7430" max="7430" width="11.7109375" style="28" customWidth="1"/>
    <col min="7431" max="7431" width="10" style="28" bestFit="1" customWidth="1"/>
    <col min="7432" max="7432" width="9" style="28" customWidth="1"/>
    <col min="7433" max="7433" width="9.28515625" style="28" customWidth="1"/>
    <col min="7434" max="7434" width="11.7109375" style="28" customWidth="1"/>
    <col min="7435" max="7435" width="10.85546875" style="28" bestFit="1" customWidth="1"/>
    <col min="7436" max="7437" width="10.42578125" style="28" bestFit="1" customWidth="1"/>
    <col min="7438" max="7438" width="11.7109375" style="28" customWidth="1"/>
    <col min="7439" max="7439" width="10.42578125" style="28" bestFit="1" customWidth="1"/>
    <col min="7440" max="7440" width="10.28515625" style="28" bestFit="1" customWidth="1"/>
    <col min="7441" max="7441" width="11.7109375" style="28" customWidth="1"/>
    <col min="7442" max="7681" width="9" style="28"/>
    <col min="7682" max="7682" width="4.5703125" style="28" customWidth="1"/>
    <col min="7683" max="7683" width="27.42578125" style="28" bestFit="1" customWidth="1"/>
    <col min="7684" max="7684" width="10.28515625" style="28" bestFit="1" customWidth="1"/>
    <col min="7685" max="7685" width="10.7109375" style="28" customWidth="1"/>
    <col min="7686" max="7686" width="11.7109375" style="28" customWidth="1"/>
    <col min="7687" max="7687" width="10" style="28" bestFit="1" customWidth="1"/>
    <col min="7688" max="7688" width="9" style="28" customWidth="1"/>
    <col min="7689" max="7689" width="9.28515625" style="28" customWidth="1"/>
    <col min="7690" max="7690" width="11.7109375" style="28" customWidth="1"/>
    <col min="7691" max="7691" width="10.85546875" style="28" bestFit="1" customWidth="1"/>
    <col min="7692" max="7693" width="10.42578125" style="28" bestFit="1" customWidth="1"/>
    <col min="7694" max="7694" width="11.7109375" style="28" customWidth="1"/>
    <col min="7695" max="7695" width="10.42578125" style="28" bestFit="1" customWidth="1"/>
    <col min="7696" max="7696" width="10.28515625" style="28" bestFit="1" customWidth="1"/>
    <col min="7697" max="7697" width="11.7109375" style="28" customWidth="1"/>
    <col min="7698" max="7937" width="9" style="28"/>
    <col min="7938" max="7938" width="4.5703125" style="28" customWidth="1"/>
    <col min="7939" max="7939" width="27.42578125" style="28" bestFit="1" customWidth="1"/>
    <col min="7940" max="7940" width="10.28515625" style="28" bestFit="1" customWidth="1"/>
    <col min="7941" max="7941" width="10.7109375" style="28" customWidth="1"/>
    <col min="7942" max="7942" width="11.7109375" style="28" customWidth="1"/>
    <col min="7943" max="7943" width="10" style="28" bestFit="1" customWidth="1"/>
    <col min="7944" max="7944" width="9" style="28" customWidth="1"/>
    <col min="7945" max="7945" width="9.28515625" style="28" customWidth="1"/>
    <col min="7946" max="7946" width="11.7109375" style="28" customWidth="1"/>
    <col min="7947" max="7947" width="10.85546875" style="28" bestFit="1" customWidth="1"/>
    <col min="7948" max="7949" width="10.42578125" style="28" bestFit="1" customWidth="1"/>
    <col min="7950" max="7950" width="11.7109375" style="28" customWidth="1"/>
    <col min="7951" max="7951" width="10.42578125" style="28" bestFit="1" customWidth="1"/>
    <col min="7952" max="7952" width="10.28515625" style="28" bestFit="1" customWidth="1"/>
    <col min="7953" max="7953" width="11.7109375" style="28" customWidth="1"/>
    <col min="7954" max="8193" width="9" style="28"/>
    <col min="8194" max="8194" width="4.5703125" style="28" customWidth="1"/>
    <col min="8195" max="8195" width="27.42578125" style="28" bestFit="1" customWidth="1"/>
    <col min="8196" max="8196" width="10.28515625" style="28" bestFit="1" customWidth="1"/>
    <col min="8197" max="8197" width="10.7109375" style="28" customWidth="1"/>
    <col min="8198" max="8198" width="11.7109375" style="28" customWidth="1"/>
    <col min="8199" max="8199" width="10" style="28" bestFit="1" customWidth="1"/>
    <col min="8200" max="8200" width="9" style="28" customWidth="1"/>
    <col min="8201" max="8201" width="9.28515625" style="28" customWidth="1"/>
    <col min="8202" max="8202" width="11.7109375" style="28" customWidth="1"/>
    <col min="8203" max="8203" width="10.85546875" style="28" bestFit="1" customWidth="1"/>
    <col min="8204" max="8205" width="10.42578125" style="28" bestFit="1" customWidth="1"/>
    <col min="8206" max="8206" width="11.7109375" style="28" customWidth="1"/>
    <col min="8207" max="8207" width="10.42578125" style="28" bestFit="1" customWidth="1"/>
    <col min="8208" max="8208" width="10.28515625" style="28" bestFit="1" customWidth="1"/>
    <col min="8209" max="8209" width="11.7109375" style="28" customWidth="1"/>
    <col min="8210" max="8449" width="9" style="28"/>
    <col min="8450" max="8450" width="4.5703125" style="28" customWidth="1"/>
    <col min="8451" max="8451" width="27.42578125" style="28" bestFit="1" customWidth="1"/>
    <col min="8452" max="8452" width="10.28515625" style="28" bestFit="1" customWidth="1"/>
    <col min="8453" max="8453" width="10.7109375" style="28" customWidth="1"/>
    <col min="8454" max="8454" width="11.7109375" style="28" customWidth="1"/>
    <col min="8455" max="8455" width="10" style="28" bestFit="1" customWidth="1"/>
    <col min="8456" max="8456" width="9" style="28" customWidth="1"/>
    <col min="8457" max="8457" width="9.28515625" style="28" customWidth="1"/>
    <col min="8458" max="8458" width="11.7109375" style="28" customWidth="1"/>
    <col min="8459" max="8459" width="10.85546875" style="28" bestFit="1" customWidth="1"/>
    <col min="8460" max="8461" width="10.42578125" style="28" bestFit="1" customWidth="1"/>
    <col min="8462" max="8462" width="11.7109375" style="28" customWidth="1"/>
    <col min="8463" max="8463" width="10.42578125" style="28" bestFit="1" customWidth="1"/>
    <col min="8464" max="8464" width="10.28515625" style="28" bestFit="1" customWidth="1"/>
    <col min="8465" max="8465" width="11.7109375" style="28" customWidth="1"/>
    <col min="8466" max="8705" width="9" style="28"/>
    <col min="8706" max="8706" width="4.5703125" style="28" customWidth="1"/>
    <col min="8707" max="8707" width="27.42578125" style="28" bestFit="1" customWidth="1"/>
    <col min="8708" max="8708" width="10.28515625" style="28" bestFit="1" customWidth="1"/>
    <col min="8709" max="8709" width="10.7109375" style="28" customWidth="1"/>
    <col min="8710" max="8710" width="11.7109375" style="28" customWidth="1"/>
    <col min="8711" max="8711" width="10" style="28" bestFit="1" customWidth="1"/>
    <col min="8712" max="8712" width="9" style="28" customWidth="1"/>
    <col min="8713" max="8713" width="9.28515625" style="28" customWidth="1"/>
    <col min="8714" max="8714" width="11.7109375" style="28" customWidth="1"/>
    <col min="8715" max="8715" width="10.85546875" style="28" bestFit="1" customWidth="1"/>
    <col min="8716" max="8717" width="10.42578125" style="28" bestFit="1" customWidth="1"/>
    <col min="8718" max="8718" width="11.7109375" style="28" customWidth="1"/>
    <col min="8719" max="8719" width="10.42578125" style="28" bestFit="1" customWidth="1"/>
    <col min="8720" max="8720" width="10.28515625" style="28" bestFit="1" customWidth="1"/>
    <col min="8721" max="8721" width="11.7109375" style="28" customWidth="1"/>
    <col min="8722" max="8961" width="9" style="28"/>
    <col min="8962" max="8962" width="4.5703125" style="28" customWidth="1"/>
    <col min="8963" max="8963" width="27.42578125" style="28" bestFit="1" customWidth="1"/>
    <col min="8964" max="8964" width="10.28515625" style="28" bestFit="1" customWidth="1"/>
    <col min="8965" max="8965" width="10.7109375" style="28" customWidth="1"/>
    <col min="8966" max="8966" width="11.7109375" style="28" customWidth="1"/>
    <col min="8967" max="8967" width="10" style="28" bestFit="1" customWidth="1"/>
    <col min="8968" max="8968" width="9" style="28" customWidth="1"/>
    <col min="8969" max="8969" width="9.28515625" style="28" customWidth="1"/>
    <col min="8970" max="8970" width="11.7109375" style="28" customWidth="1"/>
    <col min="8971" max="8971" width="10.85546875" style="28" bestFit="1" customWidth="1"/>
    <col min="8972" max="8973" width="10.42578125" style="28" bestFit="1" customWidth="1"/>
    <col min="8974" max="8974" width="11.7109375" style="28" customWidth="1"/>
    <col min="8975" max="8975" width="10.42578125" style="28" bestFit="1" customWidth="1"/>
    <col min="8976" max="8976" width="10.28515625" style="28" bestFit="1" customWidth="1"/>
    <col min="8977" max="8977" width="11.7109375" style="28" customWidth="1"/>
    <col min="8978" max="9217" width="9" style="28"/>
    <col min="9218" max="9218" width="4.5703125" style="28" customWidth="1"/>
    <col min="9219" max="9219" width="27.42578125" style="28" bestFit="1" customWidth="1"/>
    <col min="9220" max="9220" width="10.28515625" style="28" bestFit="1" customWidth="1"/>
    <col min="9221" max="9221" width="10.7109375" style="28" customWidth="1"/>
    <col min="9222" max="9222" width="11.7109375" style="28" customWidth="1"/>
    <col min="9223" max="9223" width="10" style="28" bestFit="1" customWidth="1"/>
    <col min="9224" max="9224" width="9" style="28" customWidth="1"/>
    <col min="9225" max="9225" width="9.28515625" style="28" customWidth="1"/>
    <col min="9226" max="9226" width="11.7109375" style="28" customWidth="1"/>
    <col min="9227" max="9227" width="10.85546875" style="28" bestFit="1" customWidth="1"/>
    <col min="9228" max="9229" width="10.42578125" style="28" bestFit="1" customWidth="1"/>
    <col min="9230" max="9230" width="11.7109375" style="28" customWidth="1"/>
    <col min="9231" max="9231" width="10.42578125" style="28" bestFit="1" customWidth="1"/>
    <col min="9232" max="9232" width="10.28515625" style="28" bestFit="1" customWidth="1"/>
    <col min="9233" max="9233" width="11.7109375" style="28" customWidth="1"/>
    <col min="9234" max="9473" width="9" style="28"/>
    <col min="9474" max="9474" width="4.5703125" style="28" customWidth="1"/>
    <col min="9475" max="9475" width="27.42578125" style="28" bestFit="1" customWidth="1"/>
    <col min="9476" max="9476" width="10.28515625" style="28" bestFit="1" customWidth="1"/>
    <col min="9477" max="9477" width="10.7109375" style="28" customWidth="1"/>
    <col min="9478" max="9478" width="11.7109375" style="28" customWidth="1"/>
    <col min="9479" max="9479" width="10" style="28" bestFit="1" customWidth="1"/>
    <col min="9480" max="9480" width="9" style="28" customWidth="1"/>
    <col min="9481" max="9481" width="9.28515625" style="28" customWidth="1"/>
    <col min="9482" max="9482" width="11.7109375" style="28" customWidth="1"/>
    <col min="9483" max="9483" width="10.85546875" style="28" bestFit="1" customWidth="1"/>
    <col min="9484" max="9485" width="10.42578125" style="28" bestFit="1" customWidth="1"/>
    <col min="9486" max="9486" width="11.7109375" style="28" customWidth="1"/>
    <col min="9487" max="9487" width="10.42578125" style="28" bestFit="1" customWidth="1"/>
    <col min="9488" max="9488" width="10.28515625" style="28" bestFit="1" customWidth="1"/>
    <col min="9489" max="9489" width="11.7109375" style="28" customWidth="1"/>
    <col min="9490" max="9729" width="9" style="28"/>
    <col min="9730" max="9730" width="4.5703125" style="28" customWidth="1"/>
    <col min="9731" max="9731" width="27.42578125" style="28" bestFit="1" customWidth="1"/>
    <col min="9732" max="9732" width="10.28515625" style="28" bestFit="1" customWidth="1"/>
    <col min="9733" max="9733" width="10.7109375" style="28" customWidth="1"/>
    <col min="9734" max="9734" width="11.7109375" style="28" customWidth="1"/>
    <col min="9735" max="9735" width="10" style="28" bestFit="1" customWidth="1"/>
    <col min="9736" max="9736" width="9" style="28" customWidth="1"/>
    <col min="9737" max="9737" width="9.28515625" style="28" customWidth="1"/>
    <col min="9738" max="9738" width="11.7109375" style="28" customWidth="1"/>
    <col min="9739" max="9739" width="10.85546875" style="28" bestFit="1" customWidth="1"/>
    <col min="9740" max="9741" width="10.42578125" style="28" bestFit="1" customWidth="1"/>
    <col min="9742" max="9742" width="11.7109375" style="28" customWidth="1"/>
    <col min="9743" max="9743" width="10.42578125" style="28" bestFit="1" customWidth="1"/>
    <col min="9744" max="9744" width="10.28515625" style="28" bestFit="1" customWidth="1"/>
    <col min="9745" max="9745" width="11.7109375" style="28" customWidth="1"/>
    <col min="9746" max="9985" width="9" style="28"/>
    <col min="9986" max="9986" width="4.5703125" style="28" customWidth="1"/>
    <col min="9987" max="9987" width="27.42578125" style="28" bestFit="1" customWidth="1"/>
    <col min="9988" max="9988" width="10.28515625" style="28" bestFit="1" customWidth="1"/>
    <col min="9989" max="9989" width="10.7109375" style="28" customWidth="1"/>
    <col min="9990" max="9990" width="11.7109375" style="28" customWidth="1"/>
    <col min="9991" max="9991" width="10" style="28" bestFit="1" customWidth="1"/>
    <col min="9992" max="9992" width="9" style="28" customWidth="1"/>
    <col min="9993" max="9993" width="9.28515625" style="28" customWidth="1"/>
    <col min="9994" max="9994" width="11.7109375" style="28" customWidth="1"/>
    <col min="9995" max="9995" width="10.85546875" style="28" bestFit="1" customWidth="1"/>
    <col min="9996" max="9997" width="10.42578125" style="28" bestFit="1" customWidth="1"/>
    <col min="9998" max="9998" width="11.7109375" style="28" customWidth="1"/>
    <col min="9999" max="9999" width="10.42578125" style="28" bestFit="1" customWidth="1"/>
    <col min="10000" max="10000" width="10.28515625" style="28" bestFit="1" customWidth="1"/>
    <col min="10001" max="10001" width="11.7109375" style="28" customWidth="1"/>
    <col min="10002" max="10241" width="9" style="28"/>
    <col min="10242" max="10242" width="4.5703125" style="28" customWidth="1"/>
    <col min="10243" max="10243" width="27.42578125" style="28" bestFit="1" customWidth="1"/>
    <col min="10244" max="10244" width="10.28515625" style="28" bestFit="1" customWidth="1"/>
    <col min="10245" max="10245" width="10.7109375" style="28" customWidth="1"/>
    <col min="10246" max="10246" width="11.7109375" style="28" customWidth="1"/>
    <col min="10247" max="10247" width="10" style="28" bestFit="1" customWidth="1"/>
    <col min="10248" max="10248" width="9" style="28" customWidth="1"/>
    <col min="10249" max="10249" width="9.28515625" style="28" customWidth="1"/>
    <col min="10250" max="10250" width="11.7109375" style="28" customWidth="1"/>
    <col min="10251" max="10251" width="10.85546875" style="28" bestFit="1" customWidth="1"/>
    <col min="10252" max="10253" width="10.42578125" style="28" bestFit="1" customWidth="1"/>
    <col min="10254" max="10254" width="11.7109375" style="28" customWidth="1"/>
    <col min="10255" max="10255" width="10.42578125" style="28" bestFit="1" customWidth="1"/>
    <col min="10256" max="10256" width="10.28515625" style="28" bestFit="1" customWidth="1"/>
    <col min="10257" max="10257" width="11.7109375" style="28" customWidth="1"/>
    <col min="10258" max="10497" width="9" style="28"/>
    <col min="10498" max="10498" width="4.5703125" style="28" customWidth="1"/>
    <col min="10499" max="10499" width="27.42578125" style="28" bestFit="1" customWidth="1"/>
    <col min="10500" max="10500" width="10.28515625" style="28" bestFit="1" customWidth="1"/>
    <col min="10501" max="10501" width="10.7109375" style="28" customWidth="1"/>
    <col min="10502" max="10502" width="11.7109375" style="28" customWidth="1"/>
    <col min="10503" max="10503" width="10" style="28" bestFit="1" customWidth="1"/>
    <col min="10504" max="10504" width="9" style="28" customWidth="1"/>
    <col min="10505" max="10505" width="9.28515625" style="28" customWidth="1"/>
    <col min="10506" max="10506" width="11.7109375" style="28" customWidth="1"/>
    <col min="10507" max="10507" width="10.85546875" style="28" bestFit="1" customWidth="1"/>
    <col min="10508" max="10509" width="10.42578125" style="28" bestFit="1" customWidth="1"/>
    <col min="10510" max="10510" width="11.7109375" style="28" customWidth="1"/>
    <col min="10511" max="10511" width="10.42578125" style="28" bestFit="1" customWidth="1"/>
    <col min="10512" max="10512" width="10.28515625" style="28" bestFit="1" customWidth="1"/>
    <col min="10513" max="10513" width="11.7109375" style="28" customWidth="1"/>
    <col min="10514" max="10753" width="9" style="28"/>
    <col min="10754" max="10754" width="4.5703125" style="28" customWidth="1"/>
    <col min="10755" max="10755" width="27.42578125" style="28" bestFit="1" customWidth="1"/>
    <col min="10756" max="10756" width="10.28515625" style="28" bestFit="1" customWidth="1"/>
    <col min="10757" max="10757" width="10.7109375" style="28" customWidth="1"/>
    <col min="10758" max="10758" width="11.7109375" style="28" customWidth="1"/>
    <col min="10759" max="10759" width="10" style="28" bestFit="1" customWidth="1"/>
    <col min="10760" max="10760" width="9" style="28" customWidth="1"/>
    <col min="10761" max="10761" width="9.28515625" style="28" customWidth="1"/>
    <col min="10762" max="10762" width="11.7109375" style="28" customWidth="1"/>
    <col min="10763" max="10763" width="10.85546875" style="28" bestFit="1" customWidth="1"/>
    <col min="10764" max="10765" width="10.42578125" style="28" bestFit="1" customWidth="1"/>
    <col min="10766" max="10766" width="11.7109375" style="28" customWidth="1"/>
    <col min="10767" max="10767" width="10.42578125" style="28" bestFit="1" customWidth="1"/>
    <col min="10768" max="10768" width="10.28515625" style="28" bestFit="1" customWidth="1"/>
    <col min="10769" max="10769" width="11.7109375" style="28" customWidth="1"/>
    <col min="10770" max="11009" width="9" style="28"/>
    <col min="11010" max="11010" width="4.5703125" style="28" customWidth="1"/>
    <col min="11011" max="11011" width="27.42578125" style="28" bestFit="1" customWidth="1"/>
    <col min="11012" max="11012" width="10.28515625" style="28" bestFit="1" customWidth="1"/>
    <col min="11013" max="11013" width="10.7109375" style="28" customWidth="1"/>
    <col min="11014" max="11014" width="11.7109375" style="28" customWidth="1"/>
    <col min="11015" max="11015" width="10" style="28" bestFit="1" customWidth="1"/>
    <col min="11016" max="11016" width="9" style="28" customWidth="1"/>
    <col min="11017" max="11017" width="9.28515625" style="28" customWidth="1"/>
    <col min="11018" max="11018" width="11.7109375" style="28" customWidth="1"/>
    <col min="11019" max="11019" width="10.85546875" style="28" bestFit="1" customWidth="1"/>
    <col min="11020" max="11021" width="10.42578125" style="28" bestFit="1" customWidth="1"/>
    <col min="11022" max="11022" width="11.7109375" style="28" customWidth="1"/>
    <col min="11023" max="11023" width="10.42578125" style="28" bestFit="1" customWidth="1"/>
    <col min="11024" max="11024" width="10.28515625" style="28" bestFit="1" customWidth="1"/>
    <col min="11025" max="11025" width="11.7109375" style="28" customWidth="1"/>
    <col min="11026" max="11265" width="9" style="28"/>
    <col min="11266" max="11266" width="4.5703125" style="28" customWidth="1"/>
    <col min="11267" max="11267" width="27.42578125" style="28" bestFit="1" customWidth="1"/>
    <col min="11268" max="11268" width="10.28515625" style="28" bestFit="1" customWidth="1"/>
    <col min="11269" max="11269" width="10.7109375" style="28" customWidth="1"/>
    <col min="11270" max="11270" width="11.7109375" style="28" customWidth="1"/>
    <col min="11271" max="11271" width="10" style="28" bestFit="1" customWidth="1"/>
    <col min="11272" max="11272" width="9" style="28" customWidth="1"/>
    <col min="11273" max="11273" width="9.28515625" style="28" customWidth="1"/>
    <col min="11274" max="11274" width="11.7109375" style="28" customWidth="1"/>
    <col min="11275" max="11275" width="10.85546875" style="28" bestFit="1" customWidth="1"/>
    <col min="11276" max="11277" width="10.42578125" style="28" bestFit="1" customWidth="1"/>
    <col min="11278" max="11278" width="11.7109375" style="28" customWidth="1"/>
    <col min="11279" max="11279" width="10.42578125" style="28" bestFit="1" customWidth="1"/>
    <col min="11280" max="11280" width="10.28515625" style="28" bestFit="1" customWidth="1"/>
    <col min="11281" max="11281" width="11.7109375" style="28" customWidth="1"/>
    <col min="11282" max="11521" width="9" style="28"/>
    <col min="11522" max="11522" width="4.5703125" style="28" customWidth="1"/>
    <col min="11523" max="11523" width="27.42578125" style="28" bestFit="1" customWidth="1"/>
    <col min="11524" max="11524" width="10.28515625" style="28" bestFit="1" customWidth="1"/>
    <col min="11525" max="11525" width="10.7109375" style="28" customWidth="1"/>
    <col min="11526" max="11526" width="11.7109375" style="28" customWidth="1"/>
    <col min="11527" max="11527" width="10" style="28" bestFit="1" customWidth="1"/>
    <col min="11528" max="11528" width="9" style="28" customWidth="1"/>
    <col min="11529" max="11529" width="9.28515625" style="28" customWidth="1"/>
    <col min="11530" max="11530" width="11.7109375" style="28" customWidth="1"/>
    <col min="11531" max="11531" width="10.85546875" style="28" bestFit="1" customWidth="1"/>
    <col min="11532" max="11533" width="10.42578125" style="28" bestFit="1" customWidth="1"/>
    <col min="11534" max="11534" width="11.7109375" style="28" customWidth="1"/>
    <col min="11535" max="11535" width="10.42578125" style="28" bestFit="1" customWidth="1"/>
    <col min="11536" max="11536" width="10.28515625" style="28" bestFit="1" customWidth="1"/>
    <col min="11537" max="11537" width="11.7109375" style="28" customWidth="1"/>
    <col min="11538" max="11777" width="9" style="28"/>
    <col min="11778" max="11778" width="4.5703125" style="28" customWidth="1"/>
    <col min="11779" max="11779" width="27.42578125" style="28" bestFit="1" customWidth="1"/>
    <col min="11780" max="11780" width="10.28515625" style="28" bestFit="1" customWidth="1"/>
    <col min="11781" max="11781" width="10.7109375" style="28" customWidth="1"/>
    <col min="11782" max="11782" width="11.7109375" style="28" customWidth="1"/>
    <col min="11783" max="11783" width="10" style="28" bestFit="1" customWidth="1"/>
    <col min="11784" max="11784" width="9" style="28" customWidth="1"/>
    <col min="11785" max="11785" width="9.28515625" style="28" customWidth="1"/>
    <col min="11786" max="11786" width="11.7109375" style="28" customWidth="1"/>
    <col min="11787" max="11787" width="10.85546875" style="28" bestFit="1" customWidth="1"/>
    <col min="11788" max="11789" width="10.42578125" style="28" bestFit="1" customWidth="1"/>
    <col min="11790" max="11790" width="11.7109375" style="28" customWidth="1"/>
    <col min="11791" max="11791" width="10.42578125" style="28" bestFit="1" customWidth="1"/>
    <col min="11792" max="11792" width="10.28515625" style="28" bestFit="1" customWidth="1"/>
    <col min="11793" max="11793" width="11.7109375" style="28" customWidth="1"/>
    <col min="11794" max="12033" width="9" style="28"/>
    <col min="12034" max="12034" width="4.5703125" style="28" customWidth="1"/>
    <col min="12035" max="12035" width="27.42578125" style="28" bestFit="1" customWidth="1"/>
    <col min="12036" max="12036" width="10.28515625" style="28" bestFit="1" customWidth="1"/>
    <col min="12037" max="12037" width="10.7109375" style="28" customWidth="1"/>
    <col min="12038" max="12038" width="11.7109375" style="28" customWidth="1"/>
    <col min="12039" max="12039" width="10" style="28" bestFit="1" customWidth="1"/>
    <col min="12040" max="12040" width="9" style="28" customWidth="1"/>
    <col min="12041" max="12041" width="9.28515625" style="28" customWidth="1"/>
    <col min="12042" max="12042" width="11.7109375" style="28" customWidth="1"/>
    <col min="12043" max="12043" width="10.85546875" style="28" bestFit="1" customWidth="1"/>
    <col min="12044" max="12045" width="10.42578125" style="28" bestFit="1" customWidth="1"/>
    <col min="12046" max="12046" width="11.7109375" style="28" customWidth="1"/>
    <col min="12047" max="12047" width="10.42578125" style="28" bestFit="1" customWidth="1"/>
    <col min="12048" max="12048" width="10.28515625" style="28" bestFit="1" customWidth="1"/>
    <col min="12049" max="12049" width="11.7109375" style="28" customWidth="1"/>
    <col min="12050" max="12289" width="9" style="28"/>
    <col min="12290" max="12290" width="4.5703125" style="28" customWidth="1"/>
    <col min="12291" max="12291" width="27.42578125" style="28" bestFit="1" customWidth="1"/>
    <col min="12292" max="12292" width="10.28515625" style="28" bestFit="1" customWidth="1"/>
    <col min="12293" max="12293" width="10.7109375" style="28" customWidth="1"/>
    <col min="12294" max="12294" width="11.7109375" style="28" customWidth="1"/>
    <col min="12295" max="12295" width="10" style="28" bestFit="1" customWidth="1"/>
    <col min="12296" max="12296" width="9" style="28" customWidth="1"/>
    <col min="12297" max="12297" width="9.28515625" style="28" customWidth="1"/>
    <col min="12298" max="12298" width="11.7109375" style="28" customWidth="1"/>
    <col min="12299" max="12299" width="10.85546875" style="28" bestFit="1" customWidth="1"/>
    <col min="12300" max="12301" width="10.42578125" style="28" bestFit="1" customWidth="1"/>
    <col min="12302" max="12302" width="11.7109375" style="28" customWidth="1"/>
    <col min="12303" max="12303" width="10.42578125" style="28" bestFit="1" customWidth="1"/>
    <col min="12304" max="12304" width="10.28515625" style="28" bestFit="1" customWidth="1"/>
    <col min="12305" max="12305" width="11.7109375" style="28" customWidth="1"/>
    <col min="12306" max="12545" width="9" style="28"/>
    <col min="12546" max="12546" width="4.5703125" style="28" customWidth="1"/>
    <col min="12547" max="12547" width="27.42578125" style="28" bestFit="1" customWidth="1"/>
    <col min="12548" max="12548" width="10.28515625" style="28" bestFit="1" customWidth="1"/>
    <col min="12549" max="12549" width="10.7109375" style="28" customWidth="1"/>
    <col min="12550" max="12550" width="11.7109375" style="28" customWidth="1"/>
    <col min="12551" max="12551" width="10" style="28" bestFit="1" customWidth="1"/>
    <col min="12552" max="12552" width="9" style="28" customWidth="1"/>
    <col min="12553" max="12553" width="9.28515625" style="28" customWidth="1"/>
    <col min="12554" max="12554" width="11.7109375" style="28" customWidth="1"/>
    <col min="12555" max="12555" width="10.85546875" style="28" bestFit="1" customWidth="1"/>
    <col min="12556" max="12557" width="10.42578125" style="28" bestFit="1" customWidth="1"/>
    <col min="12558" max="12558" width="11.7109375" style="28" customWidth="1"/>
    <col min="12559" max="12559" width="10.42578125" style="28" bestFit="1" customWidth="1"/>
    <col min="12560" max="12560" width="10.28515625" style="28" bestFit="1" customWidth="1"/>
    <col min="12561" max="12561" width="11.7109375" style="28" customWidth="1"/>
    <col min="12562" max="12801" width="9" style="28"/>
    <col min="12802" max="12802" width="4.5703125" style="28" customWidth="1"/>
    <col min="12803" max="12803" width="27.42578125" style="28" bestFit="1" customWidth="1"/>
    <col min="12804" max="12804" width="10.28515625" style="28" bestFit="1" customWidth="1"/>
    <col min="12805" max="12805" width="10.7109375" style="28" customWidth="1"/>
    <col min="12806" max="12806" width="11.7109375" style="28" customWidth="1"/>
    <col min="12807" max="12807" width="10" style="28" bestFit="1" customWidth="1"/>
    <col min="12808" max="12808" width="9" style="28" customWidth="1"/>
    <col min="12809" max="12809" width="9.28515625" style="28" customWidth="1"/>
    <col min="12810" max="12810" width="11.7109375" style="28" customWidth="1"/>
    <col min="12811" max="12811" width="10.85546875" style="28" bestFit="1" customWidth="1"/>
    <col min="12812" max="12813" width="10.42578125" style="28" bestFit="1" customWidth="1"/>
    <col min="12814" max="12814" width="11.7109375" style="28" customWidth="1"/>
    <col min="12815" max="12815" width="10.42578125" style="28" bestFit="1" customWidth="1"/>
    <col min="12816" max="12816" width="10.28515625" style="28" bestFit="1" customWidth="1"/>
    <col min="12817" max="12817" width="11.7109375" style="28" customWidth="1"/>
    <col min="12818" max="13057" width="9" style="28"/>
    <col min="13058" max="13058" width="4.5703125" style="28" customWidth="1"/>
    <col min="13059" max="13059" width="27.42578125" style="28" bestFit="1" customWidth="1"/>
    <col min="13060" max="13060" width="10.28515625" style="28" bestFit="1" customWidth="1"/>
    <col min="13061" max="13061" width="10.7109375" style="28" customWidth="1"/>
    <col min="13062" max="13062" width="11.7109375" style="28" customWidth="1"/>
    <col min="13063" max="13063" width="10" style="28" bestFit="1" customWidth="1"/>
    <col min="13064" max="13064" width="9" style="28" customWidth="1"/>
    <col min="13065" max="13065" width="9.28515625" style="28" customWidth="1"/>
    <col min="13066" max="13066" width="11.7109375" style="28" customWidth="1"/>
    <col min="13067" max="13067" width="10.85546875" style="28" bestFit="1" customWidth="1"/>
    <col min="13068" max="13069" width="10.42578125" style="28" bestFit="1" customWidth="1"/>
    <col min="13070" max="13070" width="11.7109375" style="28" customWidth="1"/>
    <col min="13071" max="13071" width="10.42578125" style="28" bestFit="1" customWidth="1"/>
    <col min="13072" max="13072" width="10.28515625" style="28" bestFit="1" customWidth="1"/>
    <col min="13073" max="13073" width="11.7109375" style="28" customWidth="1"/>
    <col min="13074" max="13313" width="9" style="28"/>
    <col min="13314" max="13314" width="4.5703125" style="28" customWidth="1"/>
    <col min="13315" max="13315" width="27.42578125" style="28" bestFit="1" customWidth="1"/>
    <col min="13316" max="13316" width="10.28515625" style="28" bestFit="1" customWidth="1"/>
    <col min="13317" max="13317" width="10.7109375" style="28" customWidth="1"/>
    <col min="13318" max="13318" width="11.7109375" style="28" customWidth="1"/>
    <col min="13319" max="13319" width="10" style="28" bestFit="1" customWidth="1"/>
    <col min="13320" max="13320" width="9" style="28" customWidth="1"/>
    <col min="13321" max="13321" width="9.28515625" style="28" customWidth="1"/>
    <col min="13322" max="13322" width="11.7109375" style="28" customWidth="1"/>
    <col min="13323" max="13323" width="10.85546875" style="28" bestFit="1" customWidth="1"/>
    <col min="13324" max="13325" width="10.42578125" style="28" bestFit="1" customWidth="1"/>
    <col min="13326" max="13326" width="11.7109375" style="28" customWidth="1"/>
    <col min="13327" max="13327" width="10.42578125" style="28" bestFit="1" customWidth="1"/>
    <col min="13328" max="13328" width="10.28515625" style="28" bestFit="1" customWidth="1"/>
    <col min="13329" max="13329" width="11.7109375" style="28" customWidth="1"/>
    <col min="13330" max="13569" width="9" style="28"/>
    <col min="13570" max="13570" width="4.5703125" style="28" customWidth="1"/>
    <col min="13571" max="13571" width="27.42578125" style="28" bestFit="1" customWidth="1"/>
    <col min="13572" max="13572" width="10.28515625" style="28" bestFit="1" customWidth="1"/>
    <col min="13573" max="13573" width="10.7109375" style="28" customWidth="1"/>
    <col min="13574" max="13574" width="11.7109375" style="28" customWidth="1"/>
    <col min="13575" max="13575" width="10" style="28" bestFit="1" customWidth="1"/>
    <col min="13576" max="13576" width="9" style="28" customWidth="1"/>
    <col min="13577" max="13577" width="9.28515625" style="28" customWidth="1"/>
    <col min="13578" max="13578" width="11.7109375" style="28" customWidth="1"/>
    <col min="13579" max="13579" width="10.85546875" style="28" bestFit="1" customWidth="1"/>
    <col min="13580" max="13581" width="10.42578125" style="28" bestFit="1" customWidth="1"/>
    <col min="13582" max="13582" width="11.7109375" style="28" customWidth="1"/>
    <col min="13583" max="13583" width="10.42578125" style="28" bestFit="1" customWidth="1"/>
    <col min="13584" max="13584" width="10.28515625" style="28" bestFit="1" customWidth="1"/>
    <col min="13585" max="13585" width="11.7109375" style="28" customWidth="1"/>
    <col min="13586" max="13825" width="9" style="28"/>
    <col min="13826" max="13826" width="4.5703125" style="28" customWidth="1"/>
    <col min="13827" max="13827" width="27.42578125" style="28" bestFit="1" customWidth="1"/>
    <col min="13828" max="13828" width="10.28515625" style="28" bestFit="1" customWidth="1"/>
    <col min="13829" max="13829" width="10.7109375" style="28" customWidth="1"/>
    <col min="13830" max="13830" width="11.7109375" style="28" customWidth="1"/>
    <col min="13831" max="13831" width="10" style="28" bestFit="1" customWidth="1"/>
    <col min="13832" max="13832" width="9" style="28" customWidth="1"/>
    <col min="13833" max="13833" width="9.28515625" style="28" customWidth="1"/>
    <col min="13834" max="13834" width="11.7109375" style="28" customWidth="1"/>
    <col min="13835" max="13835" width="10.85546875" style="28" bestFit="1" customWidth="1"/>
    <col min="13836" max="13837" width="10.42578125" style="28" bestFit="1" customWidth="1"/>
    <col min="13838" max="13838" width="11.7109375" style="28" customWidth="1"/>
    <col min="13839" max="13839" width="10.42578125" style="28" bestFit="1" customWidth="1"/>
    <col min="13840" max="13840" width="10.28515625" style="28" bestFit="1" customWidth="1"/>
    <col min="13841" max="13841" width="11.7109375" style="28" customWidth="1"/>
    <col min="13842" max="14081" width="9" style="28"/>
    <col min="14082" max="14082" width="4.5703125" style="28" customWidth="1"/>
    <col min="14083" max="14083" width="27.42578125" style="28" bestFit="1" customWidth="1"/>
    <col min="14084" max="14084" width="10.28515625" style="28" bestFit="1" customWidth="1"/>
    <col min="14085" max="14085" width="10.7109375" style="28" customWidth="1"/>
    <col min="14086" max="14086" width="11.7109375" style="28" customWidth="1"/>
    <col min="14087" max="14087" width="10" style="28" bestFit="1" customWidth="1"/>
    <col min="14088" max="14088" width="9" style="28" customWidth="1"/>
    <col min="14089" max="14089" width="9.28515625" style="28" customWidth="1"/>
    <col min="14090" max="14090" width="11.7109375" style="28" customWidth="1"/>
    <col min="14091" max="14091" width="10.85546875" style="28" bestFit="1" customWidth="1"/>
    <col min="14092" max="14093" width="10.42578125" style="28" bestFit="1" customWidth="1"/>
    <col min="14094" max="14094" width="11.7109375" style="28" customWidth="1"/>
    <col min="14095" max="14095" width="10.42578125" style="28" bestFit="1" customWidth="1"/>
    <col min="14096" max="14096" width="10.28515625" style="28" bestFit="1" customWidth="1"/>
    <col min="14097" max="14097" width="11.7109375" style="28" customWidth="1"/>
    <col min="14098" max="14337" width="9" style="28"/>
    <col min="14338" max="14338" width="4.5703125" style="28" customWidth="1"/>
    <col min="14339" max="14339" width="27.42578125" style="28" bestFit="1" customWidth="1"/>
    <col min="14340" max="14340" width="10.28515625" style="28" bestFit="1" customWidth="1"/>
    <col min="14341" max="14341" width="10.7109375" style="28" customWidth="1"/>
    <col min="14342" max="14342" width="11.7109375" style="28" customWidth="1"/>
    <col min="14343" max="14343" width="10" style="28" bestFit="1" customWidth="1"/>
    <col min="14344" max="14344" width="9" style="28" customWidth="1"/>
    <col min="14345" max="14345" width="9.28515625" style="28" customWidth="1"/>
    <col min="14346" max="14346" width="11.7109375" style="28" customWidth="1"/>
    <col min="14347" max="14347" width="10.85546875" style="28" bestFit="1" customWidth="1"/>
    <col min="14348" max="14349" width="10.42578125" style="28" bestFit="1" customWidth="1"/>
    <col min="14350" max="14350" width="11.7109375" style="28" customWidth="1"/>
    <col min="14351" max="14351" width="10.42578125" style="28" bestFit="1" customWidth="1"/>
    <col min="14352" max="14352" width="10.28515625" style="28" bestFit="1" customWidth="1"/>
    <col min="14353" max="14353" width="11.7109375" style="28" customWidth="1"/>
    <col min="14354" max="14593" width="9" style="28"/>
    <col min="14594" max="14594" width="4.5703125" style="28" customWidth="1"/>
    <col min="14595" max="14595" width="27.42578125" style="28" bestFit="1" customWidth="1"/>
    <col min="14596" max="14596" width="10.28515625" style="28" bestFit="1" customWidth="1"/>
    <col min="14597" max="14597" width="10.7109375" style="28" customWidth="1"/>
    <col min="14598" max="14598" width="11.7109375" style="28" customWidth="1"/>
    <col min="14599" max="14599" width="10" style="28" bestFit="1" customWidth="1"/>
    <col min="14600" max="14600" width="9" style="28" customWidth="1"/>
    <col min="14601" max="14601" width="9.28515625" style="28" customWidth="1"/>
    <col min="14602" max="14602" width="11.7109375" style="28" customWidth="1"/>
    <col min="14603" max="14603" width="10.85546875" style="28" bestFit="1" customWidth="1"/>
    <col min="14604" max="14605" width="10.42578125" style="28" bestFit="1" customWidth="1"/>
    <col min="14606" max="14606" width="11.7109375" style="28" customWidth="1"/>
    <col min="14607" max="14607" width="10.42578125" style="28" bestFit="1" customWidth="1"/>
    <col min="14608" max="14608" width="10.28515625" style="28" bestFit="1" customWidth="1"/>
    <col min="14609" max="14609" width="11.7109375" style="28" customWidth="1"/>
    <col min="14610" max="14849" width="9" style="28"/>
    <col min="14850" max="14850" width="4.5703125" style="28" customWidth="1"/>
    <col min="14851" max="14851" width="27.42578125" style="28" bestFit="1" customWidth="1"/>
    <col min="14852" max="14852" width="10.28515625" style="28" bestFit="1" customWidth="1"/>
    <col min="14853" max="14853" width="10.7109375" style="28" customWidth="1"/>
    <col min="14854" max="14854" width="11.7109375" style="28" customWidth="1"/>
    <col min="14855" max="14855" width="10" style="28" bestFit="1" customWidth="1"/>
    <col min="14856" max="14856" width="9" style="28" customWidth="1"/>
    <col min="14857" max="14857" width="9.28515625" style="28" customWidth="1"/>
    <col min="14858" max="14858" width="11.7109375" style="28" customWidth="1"/>
    <col min="14859" max="14859" width="10.85546875" style="28" bestFit="1" customWidth="1"/>
    <col min="14860" max="14861" width="10.42578125" style="28" bestFit="1" customWidth="1"/>
    <col min="14862" max="14862" width="11.7109375" style="28" customWidth="1"/>
    <col min="14863" max="14863" width="10.42578125" style="28" bestFit="1" customWidth="1"/>
    <col min="14864" max="14864" width="10.28515625" style="28" bestFit="1" customWidth="1"/>
    <col min="14865" max="14865" width="11.7109375" style="28" customWidth="1"/>
    <col min="14866" max="15105" width="9" style="28"/>
    <col min="15106" max="15106" width="4.5703125" style="28" customWidth="1"/>
    <col min="15107" max="15107" width="27.42578125" style="28" bestFit="1" customWidth="1"/>
    <col min="15108" max="15108" width="10.28515625" style="28" bestFit="1" customWidth="1"/>
    <col min="15109" max="15109" width="10.7109375" style="28" customWidth="1"/>
    <col min="15110" max="15110" width="11.7109375" style="28" customWidth="1"/>
    <col min="15111" max="15111" width="10" style="28" bestFit="1" customWidth="1"/>
    <col min="15112" max="15112" width="9" style="28" customWidth="1"/>
    <col min="15113" max="15113" width="9.28515625" style="28" customWidth="1"/>
    <col min="15114" max="15114" width="11.7109375" style="28" customWidth="1"/>
    <col min="15115" max="15115" width="10.85546875" style="28" bestFit="1" customWidth="1"/>
    <col min="15116" max="15117" width="10.42578125" style="28" bestFit="1" customWidth="1"/>
    <col min="15118" max="15118" width="11.7109375" style="28" customWidth="1"/>
    <col min="15119" max="15119" width="10.42578125" style="28" bestFit="1" customWidth="1"/>
    <col min="15120" max="15120" width="10.28515625" style="28" bestFit="1" customWidth="1"/>
    <col min="15121" max="15121" width="11.7109375" style="28" customWidth="1"/>
    <col min="15122" max="15361" width="9" style="28"/>
    <col min="15362" max="15362" width="4.5703125" style="28" customWidth="1"/>
    <col min="15363" max="15363" width="27.42578125" style="28" bestFit="1" customWidth="1"/>
    <col min="15364" max="15364" width="10.28515625" style="28" bestFit="1" customWidth="1"/>
    <col min="15365" max="15365" width="10.7109375" style="28" customWidth="1"/>
    <col min="15366" max="15366" width="11.7109375" style="28" customWidth="1"/>
    <col min="15367" max="15367" width="10" style="28" bestFit="1" customWidth="1"/>
    <col min="15368" max="15368" width="9" style="28" customWidth="1"/>
    <col min="15369" max="15369" width="9.28515625" style="28" customWidth="1"/>
    <col min="15370" max="15370" width="11.7109375" style="28" customWidth="1"/>
    <col min="15371" max="15371" width="10.85546875" style="28" bestFit="1" customWidth="1"/>
    <col min="15372" max="15373" width="10.42578125" style="28" bestFit="1" customWidth="1"/>
    <col min="15374" max="15374" width="11.7109375" style="28" customWidth="1"/>
    <col min="15375" max="15375" width="10.42578125" style="28" bestFit="1" customWidth="1"/>
    <col min="15376" max="15376" width="10.28515625" style="28" bestFit="1" customWidth="1"/>
    <col min="15377" max="15377" width="11.7109375" style="28" customWidth="1"/>
    <col min="15378" max="15617" width="9" style="28"/>
    <col min="15618" max="15618" width="4.5703125" style="28" customWidth="1"/>
    <col min="15619" max="15619" width="27.42578125" style="28" bestFit="1" customWidth="1"/>
    <col min="15620" max="15620" width="10.28515625" style="28" bestFit="1" customWidth="1"/>
    <col min="15621" max="15621" width="10.7109375" style="28" customWidth="1"/>
    <col min="15622" max="15622" width="11.7109375" style="28" customWidth="1"/>
    <col min="15623" max="15623" width="10" style="28" bestFit="1" customWidth="1"/>
    <col min="15624" max="15624" width="9" style="28" customWidth="1"/>
    <col min="15625" max="15625" width="9.28515625" style="28" customWidth="1"/>
    <col min="15626" max="15626" width="11.7109375" style="28" customWidth="1"/>
    <col min="15627" max="15627" width="10.85546875" style="28" bestFit="1" customWidth="1"/>
    <col min="15628" max="15629" width="10.42578125" style="28" bestFit="1" customWidth="1"/>
    <col min="15630" max="15630" width="11.7109375" style="28" customWidth="1"/>
    <col min="15631" max="15631" width="10.42578125" style="28" bestFit="1" customWidth="1"/>
    <col min="15632" max="15632" width="10.28515625" style="28" bestFit="1" customWidth="1"/>
    <col min="15633" max="15633" width="11.7109375" style="28" customWidth="1"/>
    <col min="15634" max="15873" width="9" style="28"/>
    <col min="15874" max="15874" width="4.5703125" style="28" customWidth="1"/>
    <col min="15875" max="15875" width="27.42578125" style="28" bestFit="1" customWidth="1"/>
    <col min="15876" max="15876" width="10.28515625" style="28" bestFit="1" customWidth="1"/>
    <col min="15877" max="15877" width="10.7109375" style="28" customWidth="1"/>
    <col min="15878" max="15878" width="11.7109375" style="28" customWidth="1"/>
    <col min="15879" max="15879" width="10" style="28" bestFit="1" customWidth="1"/>
    <col min="15880" max="15880" width="9" style="28" customWidth="1"/>
    <col min="15881" max="15881" width="9.28515625" style="28" customWidth="1"/>
    <col min="15882" max="15882" width="11.7109375" style="28" customWidth="1"/>
    <col min="15883" max="15883" width="10.85546875" style="28" bestFit="1" customWidth="1"/>
    <col min="15884" max="15885" width="10.42578125" style="28" bestFit="1" customWidth="1"/>
    <col min="15886" max="15886" width="11.7109375" style="28" customWidth="1"/>
    <col min="15887" max="15887" width="10.42578125" style="28" bestFit="1" customWidth="1"/>
    <col min="15888" max="15888" width="10.28515625" style="28" bestFit="1" customWidth="1"/>
    <col min="15889" max="15889" width="11.7109375" style="28" customWidth="1"/>
    <col min="15890" max="16129" width="9" style="28"/>
    <col min="16130" max="16130" width="4.5703125" style="28" customWidth="1"/>
    <col min="16131" max="16131" width="27.42578125" style="28" bestFit="1" customWidth="1"/>
    <col min="16132" max="16132" width="10.28515625" style="28" bestFit="1" customWidth="1"/>
    <col min="16133" max="16133" width="10.7109375" style="28" customWidth="1"/>
    <col min="16134" max="16134" width="11.7109375" style="28" customWidth="1"/>
    <col min="16135" max="16135" width="10" style="28" bestFit="1" customWidth="1"/>
    <col min="16136" max="16136" width="9" style="28" customWidth="1"/>
    <col min="16137" max="16137" width="9.28515625" style="28" customWidth="1"/>
    <col min="16138" max="16138" width="11.7109375" style="28" customWidth="1"/>
    <col min="16139" max="16139" width="10.85546875" style="28" bestFit="1" customWidth="1"/>
    <col min="16140" max="16141" width="10.42578125" style="28" bestFit="1" customWidth="1"/>
    <col min="16142" max="16142" width="11.7109375" style="28" customWidth="1"/>
    <col min="16143" max="16143" width="10.42578125" style="28" bestFit="1" customWidth="1"/>
    <col min="16144" max="16144" width="10.28515625" style="28" bestFit="1" customWidth="1"/>
    <col min="16145" max="16145" width="11.7109375" style="28" customWidth="1"/>
    <col min="16146" max="16384" width="9" style="28"/>
  </cols>
  <sheetData>
    <row r="1" spans="1:50" ht="18.75" thickBot="1"/>
    <row r="2" spans="1:50" ht="34.5" customHeight="1" thickBot="1">
      <c r="B2" s="285" t="s">
        <v>456</v>
      </c>
      <c r="C2" s="286"/>
      <c r="D2" s="286"/>
      <c r="E2" s="286"/>
      <c r="F2" s="286"/>
      <c r="G2" s="286"/>
      <c r="H2" s="286"/>
      <c r="I2" s="286"/>
      <c r="J2" s="286"/>
      <c r="K2" s="286"/>
      <c r="L2" s="286"/>
      <c r="M2" s="286"/>
      <c r="N2" s="286"/>
      <c r="O2" s="286"/>
      <c r="P2" s="286"/>
      <c r="Q2" s="287"/>
      <c r="R2" s="40"/>
    </row>
    <row r="3" spans="1:50" ht="21" customHeight="1">
      <c r="B3" s="290" t="s">
        <v>200</v>
      </c>
      <c r="C3" s="292" t="s">
        <v>222</v>
      </c>
      <c r="D3" s="294" t="s">
        <v>223</v>
      </c>
      <c r="E3" s="295"/>
      <c r="F3" s="295"/>
      <c r="G3" s="295"/>
      <c r="H3" s="295"/>
      <c r="I3" s="295"/>
      <c r="J3" s="295"/>
      <c r="K3" s="296"/>
      <c r="L3" s="294" t="s">
        <v>224</v>
      </c>
      <c r="M3" s="295"/>
      <c r="N3" s="295"/>
      <c r="O3" s="295"/>
      <c r="P3" s="295"/>
      <c r="Q3" s="297"/>
      <c r="R3" s="40"/>
    </row>
    <row r="4" spans="1:50" ht="21" customHeight="1">
      <c r="B4" s="291"/>
      <c r="C4" s="293"/>
      <c r="D4" s="298" t="s">
        <v>454</v>
      </c>
      <c r="E4" s="298"/>
      <c r="F4" s="298"/>
      <c r="G4" s="298"/>
      <c r="H4" s="298" t="s">
        <v>455</v>
      </c>
      <c r="I4" s="298"/>
      <c r="J4" s="298"/>
      <c r="K4" s="298"/>
      <c r="L4" s="299" t="s">
        <v>454</v>
      </c>
      <c r="M4" s="300"/>
      <c r="N4" s="301"/>
      <c r="O4" s="299" t="s">
        <v>455</v>
      </c>
      <c r="P4" s="300"/>
      <c r="Q4" s="302"/>
      <c r="R4" s="40"/>
    </row>
    <row r="5" spans="1:50" ht="42" customHeight="1">
      <c r="B5" s="291"/>
      <c r="C5" s="293"/>
      <c r="D5" s="29" t="s">
        <v>225</v>
      </c>
      <c r="E5" s="29" t="s">
        <v>226</v>
      </c>
      <c r="F5" s="30" t="s">
        <v>227</v>
      </c>
      <c r="G5" s="29" t="s">
        <v>228</v>
      </c>
      <c r="H5" s="31" t="s">
        <v>229</v>
      </c>
      <c r="I5" s="31" t="s">
        <v>226</v>
      </c>
      <c r="J5" s="30" t="s">
        <v>227</v>
      </c>
      <c r="K5" s="31" t="s">
        <v>228</v>
      </c>
      <c r="L5" s="29" t="s">
        <v>230</v>
      </c>
      <c r="M5" s="29" t="s">
        <v>231</v>
      </c>
      <c r="N5" s="30" t="s">
        <v>227</v>
      </c>
      <c r="O5" s="29" t="s">
        <v>230</v>
      </c>
      <c r="P5" s="29" t="s">
        <v>231</v>
      </c>
      <c r="Q5" s="32" t="s">
        <v>227</v>
      </c>
      <c r="R5" s="40"/>
    </row>
    <row r="6" spans="1:50" ht="21.75" customHeight="1">
      <c r="B6" s="110">
        <v>1</v>
      </c>
      <c r="C6" s="110" t="s">
        <v>501</v>
      </c>
      <c r="D6" s="111">
        <v>1836538.3137999999</v>
      </c>
      <c r="E6" s="111">
        <v>1609795.057063</v>
      </c>
      <c r="F6" s="111">
        <f t="shared" ref="F6" si="0">D6-E6</f>
        <v>226743.25673699984</v>
      </c>
      <c r="G6" s="111">
        <f t="shared" ref="G6" si="1">E6+D6</f>
        <v>3446333.3708629999</v>
      </c>
      <c r="H6" s="111">
        <v>1034.9945439999999</v>
      </c>
      <c r="I6" s="111">
        <v>54929.010182999999</v>
      </c>
      <c r="J6" s="111">
        <f t="shared" ref="J6" si="2">H6-I6</f>
        <v>-53894.015638999997</v>
      </c>
      <c r="K6" s="111">
        <f t="shared" ref="K6" si="3">H6+I6</f>
        <v>55964.004727</v>
      </c>
      <c r="L6" s="111">
        <v>17503102</v>
      </c>
      <c r="M6" s="111">
        <v>15633298</v>
      </c>
      <c r="N6" s="111">
        <f t="shared" ref="N6" si="4">L6-M6</f>
        <v>1869804</v>
      </c>
      <c r="O6" s="111">
        <v>1383122</v>
      </c>
      <c r="P6" s="111">
        <v>2335508</v>
      </c>
      <c r="Q6" s="112">
        <f t="shared" ref="Q6" si="5">O6-P6</f>
        <v>-952386</v>
      </c>
      <c r="R6" s="40"/>
    </row>
    <row r="7" spans="1:50" ht="21" customHeight="1">
      <c r="B7" s="35">
        <v>2</v>
      </c>
      <c r="C7" s="35" t="s">
        <v>65</v>
      </c>
      <c r="D7" s="104">
        <v>1314764.625391</v>
      </c>
      <c r="E7" s="104">
        <v>1405637.9410059999</v>
      </c>
      <c r="F7" s="104">
        <f t="shared" ref="F7:F36" si="6">D7-E7</f>
        <v>-90873.31561499997</v>
      </c>
      <c r="G7" s="104">
        <f t="shared" ref="G7:G36" si="7">E7+D7</f>
        <v>2720402.5663970001</v>
      </c>
      <c r="H7" s="104">
        <v>63092.617803000001</v>
      </c>
      <c r="I7" s="104">
        <v>53454.717521999999</v>
      </c>
      <c r="J7" s="104">
        <f t="shared" ref="J7:J36" si="8">H7-I7</f>
        <v>9637.900281000002</v>
      </c>
      <c r="K7" s="104">
        <f t="shared" ref="K7:K36" si="9">H7+I7</f>
        <v>116547.33532499999</v>
      </c>
      <c r="L7" s="104">
        <v>35312.905655000002</v>
      </c>
      <c r="M7" s="104">
        <v>24735.099037</v>
      </c>
      <c r="N7" s="104">
        <f t="shared" ref="N7:N36" si="10">L7-M7</f>
        <v>10577.806618000002</v>
      </c>
      <c r="O7" s="104">
        <v>0</v>
      </c>
      <c r="P7" s="104">
        <v>3104.2331819999999</v>
      </c>
      <c r="Q7" s="105">
        <f t="shared" ref="Q7:Q36" si="11">O7-P7</f>
        <v>-3104.2331819999999</v>
      </c>
      <c r="R7" s="40"/>
    </row>
    <row r="8" spans="1:50" ht="23.25" customHeight="1">
      <c r="B8" s="110">
        <v>3</v>
      </c>
      <c r="C8" s="110" t="s">
        <v>43</v>
      </c>
      <c r="D8" s="111">
        <v>1135094.4087479999</v>
      </c>
      <c r="E8" s="111">
        <v>1123086.1721340001</v>
      </c>
      <c r="F8" s="111">
        <f t="shared" si="6"/>
        <v>12008.236613999819</v>
      </c>
      <c r="G8" s="111">
        <f t="shared" si="7"/>
        <v>2258180.5808819998</v>
      </c>
      <c r="H8" s="111">
        <v>21287.063128000002</v>
      </c>
      <c r="I8" s="111">
        <v>32277.563722999999</v>
      </c>
      <c r="J8" s="111">
        <f t="shared" si="8"/>
        <v>-10990.500594999998</v>
      </c>
      <c r="K8" s="111">
        <f t="shared" si="9"/>
        <v>53564.626851000001</v>
      </c>
      <c r="L8" s="111">
        <v>353752.47246899997</v>
      </c>
      <c r="M8" s="111">
        <v>218184.33020299999</v>
      </c>
      <c r="N8" s="111">
        <f t="shared" si="10"/>
        <v>135568.14226599998</v>
      </c>
      <c r="O8" s="111">
        <v>2525.5582119999999</v>
      </c>
      <c r="P8" s="111">
        <v>8919.9204879999998</v>
      </c>
      <c r="Q8" s="112">
        <f t="shared" si="11"/>
        <v>-6394.3622759999998</v>
      </c>
      <c r="R8" s="40"/>
    </row>
    <row r="9" spans="1:50" ht="22.5" customHeight="1">
      <c r="B9" s="35">
        <v>4</v>
      </c>
      <c r="C9" s="35" t="s">
        <v>40</v>
      </c>
      <c r="D9" s="104">
        <v>488473.84564199997</v>
      </c>
      <c r="E9" s="104">
        <v>481644.43803399999</v>
      </c>
      <c r="F9" s="104">
        <f t="shared" si="6"/>
        <v>6829.4076079999795</v>
      </c>
      <c r="G9" s="104">
        <f t="shared" si="7"/>
        <v>970118.28367599996</v>
      </c>
      <c r="H9" s="104">
        <v>0</v>
      </c>
      <c r="I9" s="104">
        <v>20486.619481000002</v>
      </c>
      <c r="J9" s="104">
        <f t="shared" si="8"/>
        <v>-20486.619481000002</v>
      </c>
      <c r="K9" s="104">
        <f t="shared" si="9"/>
        <v>20486.619481000002</v>
      </c>
      <c r="L9" s="104">
        <v>372637</v>
      </c>
      <c r="M9" s="104">
        <v>715128</v>
      </c>
      <c r="N9" s="104">
        <f t="shared" si="10"/>
        <v>-342491</v>
      </c>
      <c r="O9" s="104">
        <v>1593</v>
      </c>
      <c r="P9" s="104">
        <v>189753</v>
      </c>
      <c r="Q9" s="105">
        <f t="shared" si="11"/>
        <v>-188160</v>
      </c>
      <c r="R9" s="40"/>
    </row>
    <row r="10" spans="1:50" ht="22.5" customHeight="1">
      <c r="B10" s="110">
        <v>5</v>
      </c>
      <c r="C10" s="110" t="s">
        <v>147</v>
      </c>
      <c r="D10" s="111">
        <v>373995.59783899999</v>
      </c>
      <c r="E10" s="111">
        <v>373668.65845699998</v>
      </c>
      <c r="F10" s="111">
        <f t="shared" si="6"/>
        <v>326.93938200001139</v>
      </c>
      <c r="G10" s="111">
        <f t="shared" si="7"/>
        <v>747664.25629599998</v>
      </c>
      <c r="H10" s="111">
        <v>0</v>
      </c>
      <c r="I10" s="111">
        <v>0</v>
      </c>
      <c r="J10" s="111">
        <f t="shared" si="8"/>
        <v>0</v>
      </c>
      <c r="K10" s="111">
        <f t="shared" si="9"/>
        <v>0</v>
      </c>
      <c r="L10" s="111">
        <v>8242.0498449999996</v>
      </c>
      <c r="M10" s="111">
        <v>2287.7556829999999</v>
      </c>
      <c r="N10" s="111">
        <f t="shared" si="10"/>
        <v>5954.2941620000001</v>
      </c>
      <c r="O10" s="111">
        <v>0</v>
      </c>
      <c r="P10" s="111">
        <v>528.82374600000003</v>
      </c>
      <c r="Q10" s="112">
        <f t="shared" si="11"/>
        <v>-528.82374600000003</v>
      </c>
      <c r="R10" s="40"/>
    </row>
    <row r="11" spans="1:50" ht="20.25" customHeight="1">
      <c r="B11" s="35">
        <v>6</v>
      </c>
      <c r="C11" s="35" t="s">
        <v>462</v>
      </c>
      <c r="D11" s="104">
        <v>371476.40447100002</v>
      </c>
      <c r="E11" s="104">
        <v>396801.75001999998</v>
      </c>
      <c r="F11" s="104">
        <f t="shared" si="6"/>
        <v>-25325.345548999961</v>
      </c>
      <c r="G11" s="104">
        <f t="shared" si="7"/>
        <v>768278.15449099999</v>
      </c>
      <c r="H11" s="104">
        <v>4487.6428969999997</v>
      </c>
      <c r="I11" s="104">
        <v>6928.5378380000002</v>
      </c>
      <c r="J11" s="104">
        <f t="shared" si="8"/>
        <v>-2440.8949410000005</v>
      </c>
      <c r="K11" s="104">
        <f t="shared" si="9"/>
        <v>11416.180735</v>
      </c>
      <c r="L11" s="104">
        <v>8788.5318910000005</v>
      </c>
      <c r="M11" s="104">
        <v>17610.341797000001</v>
      </c>
      <c r="N11" s="104">
        <f t="shared" si="10"/>
        <v>-8821.8099060000004</v>
      </c>
      <c r="O11" s="104">
        <v>0</v>
      </c>
      <c r="P11" s="104">
        <v>288.59299499999997</v>
      </c>
      <c r="Q11" s="105">
        <f t="shared" si="11"/>
        <v>-288.59299499999997</v>
      </c>
      <c r="R11" s="40"/>
    </row>
    <row r="12" spans="1:50" ht="18.75">
      <c r="B12" s="110">
        <v>7</v>
      </c>
      <c r="C12" s="110" t="s">
        <v>26</v>
      </c>
      <c r="D12" s="111">
        <v>216670.00565400001</v>
      </c>
      <c r="E12" s="111">
        <v>244393.85355100001</v>
      </c>
      <c r="F12" s="111">
        <f t="shared" si="6"/>
        <v>-27723.847897</v>
      </c>
      <c r="G12" s="111">
        <f t="shared" si="7"/>
        <v>461063.85920499999</v>
      </c>
      <c r="H12" s="111">
        <v>7492.0291619999998</v>
      </c>
      <c r="I12" s="111">
        <v>18199.456517999999</v>
      </c>
      <c r="J12" s="111">
        <f t="shared" si="8"/>
        <v>-10707.427356</v>
      </c>
      <c r="K12" s="111">
        <f t="shared" si="9"/>
        <v>25691.485679999998</v>
      </c>
      <c r="L12" s="111">
        <v>959340</v>
      </c>
      <c r="M12" s="111">
        <v>629725</v>
      </c>
      <c r="N12" s="111">
        <f t="shared" si="10"/>
        <v>329615</v>
      </c>
      <c r="O12" s="111">
        <v>5871</v>
      </c>
      <c r="P12" s="111">
        <v>76495</v>
      </c>
      <c r="Q12" s="112">
        <f t="shared" si="11"/>
        <v>-70624</v>
      </c>
      <c r="R12" s="40"/>
    </row>
    <row r="13" spans="1:50" s="42" customFormat="1" ht="18.75">
      <c r="A13" s="27"/>
      <c r="B13" s="35">
        <v>8</v>
      </c>
      <c r="C13" s="35" t="s">
        <v>31</v>
      </c>
      <c r="D13" s="104">
        <v>209206.58609900001</v>
      </c>
      <c r="E13" s="104">
        <v>268957.44923500001</v>
      </c>
      <c r="F13" s="104">
        <f t="shared" si="6"/>
        <v>-59750.863136</v>
      </c>
      <c r="G13" s="104">
        <f t="shared" si="7"/>
        <v>478164.03533400001</v>
      </c>
      <c r="H13" s="104">
        <v>2712.28881</v>
      </c>
      <c r="I13" s="104">
        <v>3094.53874</v>
      </c>
      <c r="J13" s="104">
        <f t="shared" si="8"/>
        <v>-382.24992999999995</v>
      </c>
      <c r="K13" s="104">
        <f t="shared" si="9"/>
        <v>5806.82755</v>
      </c>
      <c r="L13" s="104">
        <v>1242665</v>
      </c>
      <c r="M13" s="104">
        <v>761458</v>
      </c>
      <c r="N13" s="104">
        <f t="shared" si="10"/>
        <v>481207</v>
      </c>
      <c r="O13" s="104">
        <v>112805</v>
      </c>
      <c r="P13" s="104">
        <v>50724</v>
      </c>
      <c r="Q13" s="105">
        <f t="shared" si="11"/>
        <v>62081</v>
      </c>
      <c r="R13" s="41"/>
      <c r="S13" s="33"/>
      <c r="T13" s="33"/>
      <c r="U13" s="33"/>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0" s="34" customFormat="1" ht="18.75">
      <c r="A14" s="27"/>
      <c r="B14" s="110">
        <v>9</v>
      </c>
      <c r="C14" s="110" t="s">
        <v>176</v>
      </c>
      <c r="D14" s="111">
        <v>146023.19364099999</v>
      </c>
      <c r="E14" s="111">
        <v>92749.069468000002</v>
      </c>
      <c r="F14" s="111">
        <f t="shared" si="6"/>
        <v>53274.124172999989</v>
      </c>
      <c r="G14" s="111">
        <f t="shared" si="7"/>
        <v>238772.26310899999</v>
      </c>
      <c r="H14" s="111">
        <v>3002.94299</v>
      </c>
      <c r="I14" s="111">
        <v>607.30252299999995</v>
      </c>
      <c r="J14" s="111">
        <f t="shared" si="8"/>
        <v>2395.6404670000002</v>
      </c>
      <c r="K14" s="111">
        <f t="shared" si="9"/>
        <v>3610.2455129999998</v>
      </c>
      <c r="L14" s="111">
        <v>198639</v>
      </c>
      <c r="M14" s="111">
        <v>11097</v>
      </c>
      <c r="N14" s="111">
        <f t="shared" si="10"/>
        <v>187542</v>
      </c>
      <c r="O14" s="111">
        <v>4435</v>
      </c>
      <c r="P14" s="111">
        <v>2734</v>
      </c>
      <c r="Q14" s="112">
        <f t="shared" si="11"/>
        <v>1701</v>
      </c>
      <c r="R14" s="41"/>
      <c r="S14" s="33"/>
      <c r="T14" s="33"/>
      <c r="U14" s="33"/>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0" s="42" customFormat="1" ht="18.75">
      <c r="A15" s="27"/>
      <c r="B15" s="35">
        <v>10</v>
      </c>
      <c r="C15" s="35" t="s">
        <v>38</v>
      </c>
      <c r="D15" s="104">
        <v>122010.41807699999</v>
      </c>
      <c r="E15" s="104">
        <v>123404.419805</v>
      </c>
      <c r="F15" s="104">
        <f t="shared" si="6"/>
        <v>-1394.0017280000029</v>
      </c>
      <c r="G15" s="104">
        <f t="shared" si="7"/>
        <v>245414.83788199999</v>
      </c>
      <c r="H15" s="104">
        <v>845.22664199999997</v>
      </c>
      <c r="I15" s="104">
        <v>311.93973999999997</v>
      </c>
      <c r="J15" s="104">
        <f t="shared" si="8"/>
        <v>533.28690200000005</v>
      </c>
      <c r="K15" s="104">
        <f t="shared" si="9"/>
        <v>1157.1663819999999</v>
      </c>
      <c r="L15" s="104">
        <v>8640</v>
      </c>
      <c r="M15" s="104">
        <v>110544</v>
      </c>
      <c r="N15" s="104">
        <f t="shared" si="10"/>
        <v>-101904</v>
      </c>
      <c r="O15" s="104">
        <v>0</v>
      </c>
      <c r="P15" s="104">
        <v>3949</v>
      </c>
      <c r="Q15" s="105">
        <f t="shared" si="11"/>
        <v>-3949</v>
      </c>
      <c r="R15" s="41"/>
      <c r="S15" s="33"/>
      <c r="T15" s="33"/>
      <c r="U15" s="33"/>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0" s="27" customFormat="1" ht="18.75">
      <c r="B16" s="110">
        <v>11</v>
      </c>
      <c r="C16" s="110" t="s">
        <v>166</v>
      </c>
      <c r="D16" s="111">
        <v>95560.474405999994</v>
      </c>
      <c r="E16" s="111">
        <v>99884.953171999994</v>
      </c>
      <c r="F16" s="111">
        <f t="shared" si="6"/>
        <v>-4324.4787660000002</v>
      </c>
      <c r="G16" s="111">
        <f t="shared" si="7"/>
        <v>195445.427578</v>
      </c>
      <c r="H16" s="111">
        <v>0</v>
      </c>
      <c r="I16" s="111">
        <v>0</v>
      </c>
      <c r="J16" s="111">
        <f t="shared" si="8"/>
        <v>0</v>
      </c>
      <c r="K16" s="111">
        <f t="shared" si="9"/>
        <v>0</v>
      </c>
      <c r="L16" s="111">
        <v>113934.786305</v>
      </c>
      <c r="M16" s="111">
        <v>87932.150049000003</v>
      </c>
      <c r="N16" s="111">
        <f t="shared" si="10"/>
        <v>26002.636255999998</v>
      </c>
      <c r="O16" s="111">
        <v>165.043688</v>
      </c>
      <c r="P16" s="111">
        <v>21162.461809</v>
      </c>
      <c r="Q16" s="112">
        <f t="shared" si="11"/>
        <v>-20997.418120999999</v>
      </c>
      <c r="R16" s="40"/>
    </row>
    <row r="17" spans="1:50" s="42" customFormat="1" ht="18.75">
      <c r="A17" s="27"/>
      <c r="B17" s="35">
        <v>12</v>
      </c>
      <c r="C17" s="35" t="s">
        <v>27</v>
      </c>
      <c r="D17" s="104">
        <v>90924.444946000003</v>
      </c>
      <c r="E17" s="104">
        <v>100630.259007</v>
      </c>
      <c r="F17" s="104">
        <f t="shared" si="6"/>
        <v>-9705.8140609999973</v>
      </c>
      <c r="G17" s="104">
        <f t="shared" si="7"/>
        <v>191554.70395300002</v>
      </c>
      <c r="H17" s="104">
        <v>0</v>
      </c>
      <c r="I17" s="104">
        <v>0</v>
      </c>
      <c r="J17" s="104">
        <f t="shared" si="8"/>
        <v>0</v>
      </c>
      <c r="K17" s="104">
        <f t="shared" si="9"/>
        <v>0</v>
      </c>
      <c r="L17" s="104">
        <v>33884.728840999996</v>
      </c>
      <c r="M17" s="104">
        <v>80927.504491</v>
      </c>
      <c r="N17" s="104">
        <f t="shared" si="10"/>
        <v>-47042.775650000003</v>
      </c>
      <c r="O17" s="104">
        <v>189.46852100000001</v>
      </c>
      <c r="P17" s="104">
        <v>25466.564547999998</v>
      </c>
      <c r="Q17" s="105">
        <f t="shared" si="11"/>
        <v>-25277.096027</v>
      </c>
      <c r="R17" s="41"/>
      <c r="S17" s="33"/>
      <c r="T17" s="33"/>
      <c r="U17" s="33"/>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row>
    <row r="18" spans="1:50" s="27" customFormat="1" ht="18.75">
      <c r="B18" s="110">
        <v>13</v>
      </c>
      <c r="C18" s="110" t="s">
        <v>148</v>
      </c>
      <c r="D18" s="111">
        <v>66315.292996999997</v>
      </c>
      <c r="E18" s="111">
        <v>58871.768338000002</v>
      </c>
      <c r="F18" s="111">
        <f t="shared" si="6"/>
        <v>7443.5246589999952</v>
      </c>
      <c r="G18" s="111">
        <f t="shared" si="7"/>
        <v>125187.06133500001</v>
      </c>
      <c r="H18" s="111">
        <v>0</v>
      </c>
      <c r="I18" s="111">
        <v>0</v>
      </c>
      <c r="J18" s="111">
        <f t="shared" si="8"/>
        <v>0</v>
      </c>
      <c r="K18" s="111">
        <f t="shared" si="9"/>
        <v>0</v>
      </c>
      <c r="L18" s="111">
        <v>4626714</v>
      </c>
      <c r="M18" s="111">
        <v>3615885</v>
      </c>
      <c r="N18" s="111">
        <f t="shared" si="10"/>
        <v>1010829</v>
      </c>
      <c r="O18" s="111">
        <v>953681</v>
      </c>
      <c r="P18" s="111">
        <v>228073</v>
      </c>
      <c r="Q18" s="112">
        <f t="shared" si="11"/>
        <v>725608</v>
      </c>
      <c r="R18" s="41"/>
      <c r="S18" s="33"/>
      <c r="T18" s="33"/>
      <c r="U18" s="33"/>
    </row>
    <row r="19" spans="1:50" s="42" customFormat="1" ht="18.75">
      <c r="A19" s="27"/>
      <c r="B19" s="35">
        <v>14</v>
      </c>
      <c r="C19" s="35" t="s">
        <v>502</v>
      </c>
      <c r="D19" s="104">
        <v>63061.827023999998</v>
      </c>
      <c r="E19" s="104">
        <v>80794.965372000006</v>
      </c>
      <c r="F19" s="104">
        <f t="shared" si="6"/>
        <v>-17733.138348000008</v>
      </c>
      <c r="G19" s="104">
        <f t="shared" si="7"/>
        <v>143856.792396</v>
      </c>
      <c r="H19" s="104">
        <v>0</v>
      </c>
      <c r="I19" s="104">
        <v>0</v>
      </c>
      <c r="J19" s="104">
        <f t="shared" si="8"/>
        <v>0</v>
      </c>
      <c r="K19" s="104">
        <f t="shared" si="9"/>
        <v>0</v>
      </c>
      <c r="L19" s="104">
        <v>46615</v>
      </c>
      <c r="M19" s="104">
        <v>44259</v>
      </c>
      <c r="N19" s="104">
        <f t="shared" si="10"/>
        <v>2356</v>
      </c>
      <c r="O19" s="104">
        <v>260</v>
      </c>
      <c r="P19" s="104">
        <v>12454</v>
      </c>
      <c r="Q19" s="105">
        <f t="shared" si="11"/>
        <v>-12194</v>
      </c>
      <c r="R19" s="41"/>
      <c r="S19" s="33"/>
      <c r="T19" s="33"/>
      <c r="U19" s="33"/>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row>
    <row r="20" spans="1:50" s="27" customFormat="1" ht="18.75">
      <c r="B20" s="110">
        <v>15</v>
      </c>
      <c r="C20" s="110" t="s">
        <v>159</v>
      </c>
      <c r="D20" s="111">
        <v>52692.065802999998</v>
      </c>
      <c r="E20" s="111">
        <v>34669.628168000003</v>
      </c>
      <c r="F20" s="111">
        <f t="shared" si="6"/>
        <v>18022.437634999995</v>
      </c>
      <c r="G20" s="111">
        <f t="shared" si="7"/>
        <v>87361.693971000001</v>
      </c>
      <c r="H20" s="111">
        <v>707.11154399999998</v>
      </c>
      <c r="I20" s="111">
        <v>6878.6989480000002</v>
      </c>
      <c r="J20" s="111">
        <f t="shared" si="8"/>
        <v>-6171.5874039999999</v>
      </c>
      <c r="K20" s="111">
        <f t="shared" si="9"/>
        <v>7585.8104920000005</v>
      </c>
      <c r="L20" s="111">
        <v>6476</v>
      </c>
      <c r="M20" s="111">
        <v>66595</v>
      </c>
      <c r="N20" s="111">
        <f t="shared" si="10"/>
        <v>-60119</v>
      </c>
      <c r="O20" s="111">
        <v>547</v>
      </c>
      <c r="P20" s="111">
        <v>719</v>
      </c>
      <c r="Q20" s="112">
        <f t="shared" si="11"/>
        <v>-172</v>
      </c>
      <c r="R20" s="40"/>
    </row>
    <row r="21" spans="1:50" s="42" customFormat="1" ht="18.75">
      <c r="A21" s="27"/>
      <c r="B21" s="35">
        <v>16</v>
      </c>
      <c r="C21" s="35" t="s">
        <v>35</v>
      </c>
      <c r="D21" s="104">
        <v>49750.474048999997</v>
      </c>
      <c r="E21" s="104">
        <v>54008.627523000003</v>
      </c>
      <c r="F21" s="104">
        <f t="shared" si="6"/>
        <v>-4258.1534740000061</v>
      </c>
      <c r="G21" s="104">
        <f t="shared" si="7"/>
        <v>103759.101572</v>
      </c>
      <c r="H21" s="104">
        <v>0</v>
      </c>
      <c r="I21" s="104">
        <v>0</v>
      </c>
      <c r="J21" s="104">
        <f t="shared" si="8"/>
        <v>0</v>
      </c>
      <c r="K21" s="104">
        <f t="shared" si="9"/>
        <v>0</v>
      </c>
      <c r="L21" s="104">
        <v>1171</v>
      </c>
      <c r="M21" s="104">
        <v>19223</v>
      </c>
      <c r="N21" s="104">
        <f t="shared" si="10"/>
        <v>-18052</v>
      </c>
      <c r="O21" s="104">
        <v>49</v>
      </c>
      <c r="P21" s="104">
        <v>5559</v>
      </c>
      <c r="Q21" s="105">
        <f t="shared" si="11"/>
        <v>-5510</v>
      </c>
      <c r="R21" s="41"/>
      <c r="S21" s="33"/>
      <c r="T21" s="33"/>
      <c r="U21" s="33"/>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row>
    <row r="22" spans="1:50" s="27" customFormat="1" ht="18.75">
      <c r="B22" s="110">
        <v>17</v>
      </c>
      <c r="C22" s="110" t="s">
        <v>161</v>
      </c>
      <c r="D22" s="111">
        <v>45667.604474</v>
      </c>
      <c r="E22" s="111">
        <v>58377.359830000001</v>
      </c>
      <c r="F22" s="111">
        <f t="shared" si="6"/>
        <v>-12709.755356000001</v>
      </c>
      <c r="G22" s="111">
        <f t="shared" si="7"/>
        <v>104044.96430399999</v>
      </c>
      <c r="H22" s="111">
        <v>0</v>
      </c>
      <c r="I22" s="111">
        <v>684.65</v>
      </c>
      <c r="J22" s="111">
        <f t="shared" si="8"/>
        <v>-684.65</v>
      </c>
      <c r="K22" s="111">
        <f t="shared" si="9"/>
        <v>684.65</v>
      </c>
      <c r="L22" s="111">
        <v>3335</v>
      </c>
      <c r="M22" s="111">
        <v>6552</v>
      </c>
      <c r="N22" s="111">
        <f t="shared" si="10"/>
        <v>-3217</v>
      </c>
      <c r="O22" s="111">
        <v>0</v>
      </c>
      <c r="P22" s="111">
        <v>753</v>
      </c>
      <c r="Q22" s="112">
        <f t="shared" si="11"/>
        <v>-753</v>
      </c>
      <c r="R22" s="41"/>
      <c r="S22" s="33"/>
      <c r="T22" s="33"/>
      <c r="U22" s="33"/>
    </row>
    <row r="23" spans="1:50" s="42" customFormat="1" ht="18.75">
      <c r="A23" s="27"/>
      <c r="B23" s="35">
        <v>18</v>
      </c>
      <c r="C23" s="35" t="s">
        <v>24</v>
      </c>
      <c r="D23" s="104">
        <v>45619.707609999998</v>
      </c>
      <c r="E23" s="104">
        <v>39954.508231</v>
      </c>
      <c r="F23" s="104">
        <f t="shared" si="6"/>
        <v>5665.1993789999979</v>
      </c>
      <c r="G23" s="104">
        <f t="shared" si="7"/>
        <v>85574.215840999997</v>
      </c>
      <c r="H23" s="104">
        <v>1136.195156</v>
      </c>
      <c r="I23" s="104">
        <v>6195.7639339999996</v>
      </c>
      <c r="J23" s="104">
        <f t="shared" si="8"/>
        <v>-5059.5687779999998</v>
      </c>
      <c r="K23" s="104">
        <f t="shared" si="9"/>
        <v>7331.9590899999994</v>
      </c>
      <c r="L23" s="104">
        <v>26914</v>
      </c>
      <c r="M23" s="104">
        <v>236217</v>
      </c>
      <c r="N23" s="104">
        <f t="shared" si="10"/>
        <v>-209303</v>
      </c>
      <c r="O23" s="104">
        <v>1410</v>
      </c>
      <c r="P23" s="104">
        <v>15128</v>
      </c>
      <c r="Q23" s="105">
        <f t="shared" si="11"/>
        <v>-13718</v>
      </c>
      <c r="R23" s="41"/>
      <c r="S23" s="33"/>
      <c r="T23" s="33"/>
      <c r="U23" s="33"/>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row>
    <row r="24" spans="1:50" s="27" customFormat="1" ht="18.75">
      <c r="A24" s="34"/>
      <c r="B24" s="110">
        <v>19</v>
      </c>
      <c r="C24" s="110" t="s">
        <v>36</v>
      </c>
      <c r="D24" s="111">
        <v>38808.595373999997</v>
      </c>
      <c r="E24" s="111">
        <v>45082.932821000002</v>
      </c>
      <c r="F24" s="111">
        <f t="shared" si="6"/>
        <v>-6274.3374470000053</v>
      </c>
      <c r="G24" s="111">
        <f t="shared" si="7"/>
        <v>83891.528194999992</v>
      </c>
      <c r="H24" s="111">
        <v>906.316644</v>
      </c>
      <c r="I24" s="111">
        <v>4612.39372</v>
      </c>
      <c r="J24" s="111">
        <f t="shared" si="8"/>
        <v>-3706.077076</v>
      </c>
      <c r="K24" s="111">
        <f t="shared" si="9"/>
        <v>5518.7103640000005</v>
      </c>
      <c r="L24" s="111">
        <v>108</v>
      </c>
      <c r="M24" s="111">
        <v>80621</v>
      </c>
      <c r="N24" s="111">
        <f t="shared" si="10"/>
        <v>-80513</v>
      </c>
      <c r="O24" s="111">
        <v>0</v>
      </c>
      <c r="P24" s="111">
        <v>761</v>
      </c>
      <c r="Q24" s="112">
        <f t="shared" si="11"/>
        <v>-761</v>
      </c>
      <c r="R24" s="41"/>
      <c r="S24" s="33"/>
      <c r="T24" s="33"/>
      <c r="U24" s="33"/>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row>
    <row r="25" spans="1:50" s="42" customFormat="1" ht="18.75">
      <c r="A25" s="27"/>
      <c r="B25" s="35">
        <v>20</v>
      </c>
      <c r="C25" s="35" t="s">
        <v>37</v>
      </c>
      <c r="D25" s="104">
        <v>36861.043156</v>
      </c>
      <c r="E25" s="104">
        <v>39385.272958000001</v>
      </c>
      <c r="F25" s="104">
        <f t="shared" si="6"/>
        <v>-2524.2298020000017</v>
      </c>
      <c r="G25" s="104">
        <f t="shared" si="7"/>
        <v>76246.316114000001</v>
      </c>
      <c r="H25" s="104">
        <v>0</v>
      </c>
      <c r="I25" s="104">
        <v>0</v>
      </c>
      <c r="J25" s="104">
        <f t="shared" si="8"/>
        <v>0</v>
      </c>
      <c r="K25" s="104">
        <f t="shared" si="9"/>
        <v>0</v>
      </c>
      <c r="L25" s="104">
        <v>131225</v>
      </c>
      <c r="M25" s="104">
        <v>114081</v>
      </c>
      <c r="N25" s="104">
        <f t="shared" si="10"/>
        <v>17144</v>
      </c>
      <c r="O25" s="104">
        <v>0</v>
      </c>
      <c r="P25" s="104">
        <v>1027</v>
      </c>
      <c r="Q25" s="105">
        <f t="shared" si="11"/>
        <v>-1027</v>
      </c>
      <c r="R25" s="41"/>
      <c r="S25" s="33"/>
      <c r="T25" s="33"/>
      <c r="U25" s="33"/>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row>
    <row r="26" spans="1:50" s="27" customFormat="1" ht="18.75">
      <c r="B26" s="110">
        <v>21</v>
      </c>
      <c r="C26" s="110" t="s">
        <v>39</v>
      </c>
      <c r="D26" s="111">
        <v>32646.727046</v>
      </c>
      <c r="E26" s="111">
        <v>32830.075689999998</v>
      </c>
      <c r="F26" s="111">
        <f t="shared" si="6"/>
        <v>-183.34864399999788</v>
      </c>
      <c r="G26" s="111">
        <f t="shared" si="7"/>
        <v>65476.802735999998</v>
      </c>
      <c r="H26" s="111">
        <v>35.011522999999997</v>
      </c>
      <c r="I26" s="111">
        <v>4257.7011300000004</v>
      </c>
      <c r="J26" s="111">
        <f t="shared" si="8"/>
        <v>-4222.6896070000003</v>
      </c>
      <c r="K26" s="111">
        <f t="shared" si="9"/>
        <v>4292.7126530000005</v>
      </c>
      <c r="L26" s="111">
        <v>2553</v>
      </c>
      <c r="M26" s="111">
        <v>37411</v>
      </c>
      <c r="N26" s="111">
        <f t="shared" si="10"/>
        <v>-34858</v>
      </c>
      <c r="O26" s="111">
        <v>0</v>
      </c>
      <c r="P26" s="111">
        <v>466</v>
      </c>
      <c r="Q26" s="112">
        <f t="shared" si="11"/>
        <v>-466</v>
      </c>
      <c r="R26" s="41"/>
      <c r="S26" s="33"/>
      <c r="T26" s="33"/>
      <c r="U26" s="33"/>
    </row>
    <row r="27" spans="1:50" s="42" customFormat="1" ht="18.75">
      <c r="A27" s="27"/>
      <c r="B27" s="35">
        <v>22</v>
      </c>
      <c r="C27" s="35" t="s">
        <v>34</v>
      </c>
      <c r="D27" s="104">
        <v>27792.553624</v>
      </c>
      <c r="E27" s="104">
        <v>22691.355609999999</v>
      </c>
      <c r="F27" s="104">
        <f t="shared" si="6"/>
        <v>5101.1980140000014</v>
      </c>
      <c r="G27" s="104">
        <f t="shared" si="7"/>
        <v>50483.909233999999</v>
      </c>
      <c r="H27" s="104">
        <v>75.782520000000005</v>
      </c>
      <c r="I27" s="104">
        <v>1787.6087110000001</v>
      </c>
      <c r="J27" s="104">
        <f t="shared" si="8"/>
        <v>-1711.8261910000001</v>
      </c>
      <c r="K27" s="104">
        <f t="shared" si="9"/>
        <v>1863.3912310000001</v>
      </c>
      <c r="L27" s="104">
        <v>39999</v>
      </c>
      <c r="M27" s="104">
        <v>0</v>
      </c>
      <c r="N27" s="104">
        <f t="shared" si="10"/>
        <v>39999</v>
      </c>
      <c r="O27" s="104">
        <v>0</v>
      </c>
      <c r="P27" s="104">
        <v>0</v>
      </c>
      <c r="Q27" s="105">
        <f t="shared" si="11"/>
        <v>0</v>
      </c>
      <c r="R27" s="41"/>
      <c r="S27" s="33"/>
      <c r="T27" s="33"/>
      <c r="U27" s="33"/>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row>
    <row r="28" spans="1:50" s="27" customFormat="1" ht="18.75">
      <c r="B28" s="110">
        <v>23</v>
      </c>
      <c r="C28" s="110" t="s">
        <v>293</v>
      </c>
      <c r="D28" s="111">
        <v>22296.667347999999</v>
      </c>
      <c r="E28" s="111">
        <v>9062.5033980000007</v>
      </c>
      <c r="F28" s="111">
        <f t="shared" si="6"/>
        <v>13234.163949999998</v>
      </c>
      <c r="G28" s="111">
        <f t="shared" si="7"/>
        <v>31359.170746</v>
      </c>
      <c r="H28" s="111">
        <v>306.38178099999999</v>
      </c>
      <c r="I28" s="111">
        <v>360</v>
      </c>
      <c r="J28" s="111">
        <f t="shared" si="8"/>
        <v>-53.618219000000011</v>
      </c>
      <c r="K28" s="111">
        <f t="shared" si="9"/>
        <v>666.38178100000005</v>
      </c>
      <c r="L28" s="111">
        <v>209233</v>
      </c>
      <c r="M28" s="111">
        <v>33428</v>
      </c>
      <c r="N28" s="111">
        <f t="shared" si="10"/>
        <v>175805</v>
      </c>
      <c r="O28" s="111">
        <v>25411</v>
      </c>
      <c r="P28" s="111">
        <v>47</v>
      </c>
      <c r="Q28" s="112">
        <f t="shared" si="11"/>
        <v>25364</v>
      </c>
      <c r="R28" s="40"/>
    </row>
    <row r="29" spans="1:50" s="42" customFormat="1" ht="18.75">
      <c r="A29" s="27"/>
      <c r="B29" s="35">
        <v>24</v>
      </c>
      <c r="C29" s="35" t="s">
        <v>41</v>
      </c>
      <c r="D29" s="104">
        <v>17068.917659999999</v>
      </c>
      <c r="E29" s="104">
        <v>3417.303187</v>
      </c>
      <c r="F29" s="104">
        <f t="shared" si="6"/>
        <v>13651.614473</v>
      </c>
      <c r="G29" s="104">
        <f t="shared" si="7"/>
        <v>20486.220847000001</v>
      </c>
      <c r="H29" s="104">
        <v>0</v>
      </c>
      <c r="I29" s="104">
        <v>2356.4255360000002</v>
      </c>
      <c r="J29" s="104">
        <f t="shared" si="8"/>
        <v>-2356.4255360000002</v>
      </c>
      <c r="K29" s="104">
        <f t="shared" si="9"/>
        <v>2356.4255360000002</v>
      </c>
      <c r="L29" s="104">
        <v>176389</v>
      </c>
      <c r="M29" s="104">
        <v>273745</v>
      </c>
      <c r="N29" s="104">
        <f t="shared" si="10"/>
        <v>-97356</v>
      </c>
      <c r="O29" s="104">
        <v>0</v>
      </c>
      <c r="P29" s="104">
        <v>70858</v>
      </c>
      <c r="Q29" s="105">
        <f t="shared" si="11"/>
        <v>-70858</v>
      </c>
      <c r="R29" s="40"/>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row>
    <row r="30" spans="1:50" s="27" customFormat="1" ht="18.75">
      <c r="B30" s="110">
        <v>25</v>
      </c>
      <c r="C30" s="110" t="s">
        <v>143</v>
      </c>
      <c r="D30" s="111">
        <v>3962.6842080000001</v>
      </c>
      <c r="E30" s="111">
        <v>7494.8746300000003</v>
      </c>
      <c r="F30" s="111">
        <f t="shared" si="6"/>
        <v>-3532.1904220000001</v>
      </c>
      <c r="G30" s="111">
        <f t="shared" si="7"/>
        <v>11457.558838000001</v>
      </c>
      <c r="H30" s="111">
        <v>0</v>
      </c>
      <c r="I30" s="111">
        <v>0</v>
      </c>
      <c r="J30" s="111">
        <f t="shared" si="8"/>
        <v>0</v>
      </c>
      <c r="K30" s="111">
        <f t="shared" si="9"/>
        <v>0</v>
      </c>
      <c r="L30" s="111">
        <v>1694072</v>
      </c>
      <c r="M30" s="111">
        <v>961372</v>
      </c>
      <c r="N30" s="111">
        <f t="shared" si="10"/>
        <v>732700</v>
      </c>
      <c r="O30" s="111">
        <v>327733</v>
      </c>
      <c r="P30" s="111">
        <v>87703</v>
      </c>
      <c r="Q30" s="112">
        <f t="shared" si="11"/>
        <v>240030</v>
      </c>
      <c r="R30" s="41"/>
      <c r="S30" s="33"/>
      <c r="T30" s="33"/>
      <c r="U30" s="33"/>
    </row>
    <row r="31" spans="1:50" s="42" customFormat="1" ht="18.75">
      <c r="A31" s="27"/>
      <c r="B31" s="35">
        <v>26</v>
      </c>
      <c r="C31" s="35" t="s">
        <v>45</v>
      </c>
      <c r="D31" s="104">
        <v>2645.7483630000002</v>
      </c>
      <c r="E31" s="104">
        <v>3059.7654000000002</v>
      </c>
      <c r="F31" s="104">
        <f t="shared" si="6"/>
        <v>-414.01703700000007</v>
      </c>
      <c r="G31" s="104">
        <f t="shared" si="7"/>
        <v>5705.5137630000008</v>
      </c>
      <c r="H31" s="104">
        <v>0</v>
      </c>
      <c r="I31" s="104">
        <v>0</v>
      </c>
      <c r="J31" s="104">
        <f t="shared" si="8"/>
        <v>0</v>
      </c>
      <c r="K31" s="104">
        <f t="shared" si="9"/>
        <v>0</v>
      </c>
      <c r="L31" s="104">
        <v>59115</v>
      </c>
      <c r="M31" s="104">
        <v>61533</v>
      </c>
      <c r="N31" s="104">
        <f t="shared" si="10"/>
        <v>-2418</v>
      </c>
      <c r="O31" s="104">
        <v>1600</v>
      </c>
      <c r="P31" s="104">
        <v>3110</v>
      </c>
      <c r="Q31" s="105">
        <f t="shared" si="11"/>
        <v>-1510</v>
      </c>
      <c r="R31" s="41"/>
      <c r="S31" s="33"/>
      <c r="T31" s="33"/>
      <c r="U31" s="33"/>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row>
    <row r="32" spans="1:50" s="27" customFormat="1" ht="18.75">
      <c r="B32" s="110">
        <v>27</v>
      </c>
      <c r="C32" s="110" t="s">
        <v>165</v>
      </c>
      <c r="D32" s="111">
        <v>2515.9591639999999</v>
      </c>
      <c r="E32" s="111">
        <v>1855.3493450000001</v>
      </c>
      <c r="F32" s="111">
        <f t="shared" si="6"/>
        <v>660.60981899999979</v>
      </c>
      <c r="G32" s="111">
        <f t="shared" si="7"/>
        <v>4371.3085090000004</v>
      </c>
      <c r="H32" s="111">
        <v>0</v>
      </c>
      <c r="I32" s="111">
        <v>272.39999999999998</v>
      </c>
      <c r="J32" s="111">
        <f t="shared" si="8"/>
        <v>-272.39999999999998</v>
      </c>
      <c r="K32" s="111">
        <f t="shared" si="9"/>
        <v>272.39999999999998</v>
      </c>
      <c r="L32" s="111">
        <v>0</v>
      </c>
      <c r="M32" s="111">
        <v>0</v>
      </c>
      <c r="N32" s="111">
        <f t="shared" si="10"/>
        <v>0</v>
      </c>
      <c r="O32" s="111">
        <v>0</v>
      </c>
      <c r="P32" s="111">
        <v>0</v>
      </c>
      <c r="Q32" s="112">
        <f t="shared" si="11"/>
        <v>0</v>
      </c>
      <c r="R32" s="40"/>
    </row>
    <row r="33" spans="1:50" s="42" customFormat="1" ht="18.75">
      <c r="A33" s="27"/>
      <c r="B33" s="35">
        <v>28</v>
      </c>
      <c r="C33" s="35" t="s">
        <v>292</v>
      </c>
      <c r="D33" s="104">
        <v>1796.7195400000001</v>
      </c>
      <c r="E33" s="104">
        <v>1241.9475050000001</v>
      </c>
      <c r="F33" s="104">
        <f t="shared" si="6"/>
        <v>554.77203499999996</v>
      </c>
      <c r="G33" s="104">
        <f t="shared" si="7"/>
        <v>3038.6670450000001</v>
      </c>
      <c r="H33" s="104">
        <v>0</v>
      </c>
      <c r="I33" s="104">
        <v>208.022505</v>
      </c>
      <c r="J33" s="104">
        <f t="shared" si="8"/>
        <v>-208.022505</v>
      </c>
      <c r="K33" s="104">
        <f t="shared" si="9"/>
        <v>208.022505</v>
      </c>
      <c r="L33" s="104">
        <v>19194</v>
      </c>
      <c r="M33" s="104">
        <v>15460</v>
      </c>
      <c r="N33" s="104">
        <f t="shared" si="10"/>
        <v>3734</v>
      </c>
      <c r="O33" s="104">
        <v>1</v>
      </c>
      <c r="P33" s="104">
        <v>1</v>
      </c>
      <c r="Q33" s="105">
        <f t="shared" si="11"/>
        <v>0</v>
      </c>
      <c r="R33" s="41"/>
      <c r="S33" s="33"/>
      <c r="T33" s="33"/>
      <c r="U33" s="33"/>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row>
    <row r="34" spans="1:50" s="27" customFormat="1" ht="18.75">
      <c r="B34" s="110">
        <v>29</v>
      </c>
      <c r="C34" s="110" t="s">
        <v>18</v>
      </c>
      <c r="D34" s="111">
        <v>982.68420800000001</v>
      </c>
      <c r="E34" s="111">
        <v>6238.9468999999999</v>
      </c>
      <c r="F34" s="111">
        <f t="shared" si="6"/>
        <v>-5256.2626920000002</v>
      </c>
      <c r="G34" s="111">
        <f t="shared" si="7"/>
        <v>7221.6311079999996</v>
      </c>
      <c r="H34" s="111">
        <v>0</v>
      </c>
      <c r="I34" s="111">
        <v>0</v>
      </c>
      <c r="J34" s="111">
        <f t="shared" si="8"/>
        <v>0</v>
      </c>
      <c r="K34" s="111">
        <f t="shared" si="9"/>
        <v>0</v>
      </c>
      <c r="L34" s="111">
        <v>1528362</v>
      </c>
      <c r="M34" s="111">
        <v>2549369</v>
      </c>
      <c r="N34" s="111">
        <f t="shared" si="10"/>
        <v>-1021007</v>
      </c>
      <c r="O34" s="111">
        <v>348683</v>
      </c>
      <c r="P34" s="111">
        <v>143019</v>
      </c>
      <c r="Q34" s="112">
        <f t="shared" si="11"/>
        <v>205664</v>
      </c>
      <c r="R34" s="41"/>
      <c r="S34" s="33"/>
      <c r="T34" s="33"/>
      <c r="U34" s="33"/>
    </row>
    <row r="35" spans="1:50" s="42" customFormat="1" ht="18.75">
      <c r="A35" s="27"/>
      <c r="B35" s="35">
        <v>30</v>
      </c>
      <c r="C35" s="35" t="s">
        <v>436</v>
      </c>
      <c r="D35" s="104">
        <v>527</v>
      </c>
      <c r="E35" s="104">
        <v>395</v>
      </c>
      <c r="F35" s="104">
        <f t="shared" si="6"/>
        <v>132</v>
      </c>
      <c r="G35" s="104">
        <f t="shared" si="7"/>
        <v>922</v>
      </c>
      <c r="H35" s="104">
        <v>158</v>
      </c>
      <c r="I35" s="104">
        <v>0</v>
      </c>
      <c r="J35" s="104">
        <f t="shared" si="8"/>
        <v>158</v>
      </c>
      <c r="K35" s="104">
        <f t="shared" si="9"/>
        <v>158</v>
      </c>
      <c r="L35" s="104">
        <v>4000</v>
      </c>
      <c r="M35" s="104">
        <v>0</v>
      </c>
      <c r="N35" s="104">
        <f t="shared" si="10"/>
        <v>4000</v>
      </c>
      <c r="O35" s="104">
        <v>0</v>
      </c>
      <c r="P35" s="104">
        <v>0</v>
      </c>
      <c r="Q35" s="105">
        <f t="shared" si="11"/>
        <v>0</v>
      </c>
      <c r="R35" s="40"/>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row>
    <row r="36" spans="1:50" s="27" customFormat="1" ht="18.75">
      <c r="B36" s="110">
        <v>31</v>
      </c>
      <c r="C36" s="110" t="s">
        <v>310</v>
      </c>
      <c r="D36" s="111">
        <v>272.04658499999999</v>
      </c>
      <c r="E36" s="111">
        <v>183.100121</v>
      </c>
      <c r="F36" s="111">
        <f t="shared" si="6"/>
        <v>88.946463999999992</v>
      </c>
      <c r="G36" s="111">
        <f t="shared" si="7"/>
        <v>455.14670599999999</v>
      </c>
      <c r="H36" s="111">
        <v>0</v>
      </c>
      <c r="I36" s="111">
        <v>0</v>
      </c>
      <c r="J36" s="111">
        <f t="shared" si="8"/>
        <v>0</v>
      </c>
      <c r="K36" s="111">
        <f t="shared" si="9"/>
        <v>0</v>
      </c>
      <c r="L36" s="111">
        <v>54252</v>
      </c>
      <c r="M36" s="111">
        <v>51494</v>
      </c>
      <c r="N36" s="111">
        <f t="shared" si="10"/>
        <v>2758</v>
      </c>
      <c r="O36" s="111">
        <v>0</v>
      </c>
      <c r="P36" s="111">
        <v>0</v>
      </c>
      <c r="Q36" s="112">
        <f t="shared" si="11"/>
        <v>0</v>
      </c>
      <c r="R36" s="40"/>
    </row>
    <row r="37" spans="1:50" s="36" customFormat="1" ht="18.75">
      <c r="A37" s="27"/>
      <c r="B37" s="305" t="s">
        <v>232</v>
      </c>
      <c r="C37" s="306"/>
      <c r="D37" s="106">
        <f>SUM(D6:D36)</f>
        <v>6912022.6369470004</v>
      </c>
      <c r="E37" s="106">
        <f t="shared" ref="E37:Q37" si="12">SUM(E6:E36)</f>
        <v>6820269.3059790023</v>
      </c>
      <c r="F37" s="106">
        <f t="shared" si="12"/>
        <v>91753.33096799966</v>
      </c>
      <c r="G37" s="106">
        <f t="shared" si="12"/>
        <v>13732291.942925997</v>
      </c>
      <c r="H37" s="106">
        <f t="shared" si="12"/>
        <v>107279.60514399999</v>
      </c>
      <c r="I37" s="106">
        <f t="shared" si="12"/>
        <v>217903.35075199994</v>
      </c>
      <c r="J37" s="106">
        <f t="shared" si="12"/>
        <v>-110623.745608</v>
      </c>
      <c r="K37" s="106">
        <f t="shared" si="12"/>
        <v>325182.95589600015</v>
      </c>
      <c r="L37" s="106">
        <f t="shared" si="12"/>
        <v>29468665.475005995</v>
      </c>
      <c r="M37" s="106">
        <f t="shared" si="12"/>
        <v>26460172.181260005</v>
      </c>
      <c r="N37" s="106">
        <f t="shared" si="12"/>
        <v>3008493.2937459997</v>
      </c>
      <c r="O37" s="106">
        <f t="shared" si="12"/>
        <v>3170081.070421</v>
      </c>
      <c r="P37" s="106">
        <f t="shared" si="12"/>
        <v>3288311.5967680002</v>
      </c>
      <c r="Q37" s="106">
        <f t="shared" si="12"/>
        <v>-118230.52634700015</v>
      </c>
      <c r="R37" s="40"/>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row>
    <row r="38" spans="1:50" s="42" customFormat="1" ht="18.75">
      <c r="A38" s="27"/>
      <c r="B38" s="110">
        <v>32</v>
      </c>
      <c r="C38" s="110" t="s">
        <v>54</v>
      </c>
      <c r="D38" s="111">
        <v>8871.2734920000003</v>
      </c>
      <c r="E38" s="111">
        <v>15483.813889999999</v>
      </c>
      <c r="F38" s="111">
        <f t="shared" ref="F38" si="13">D38-E38</f>
        <v>-6612.5403979999992</v>
      </c>
      <c r="G38" s="111">
        <f t="shared" ref="G38" si="14">E38+D38</f>
        <v>24355.087381999998</v>
      </c>
      <c r="H38" s="111">
        <v>0</v>
      </c>
      <c r="I38" s="111">
        <v>0</v>
      </c>
      <c r="J38" s="111">
        <f t="shared" ref="J38" si="15">H38-I38</f>
        <v>0</v>
      </c>
      <c r="K38" s="111">
        <f t="shared" ref="K38" si="16">I38+H38</f>
        <v>0</v>
      </c>
      <c r="L38" s="111">
        <v>438</v>
      </c>
      <c r="M38" s="111">
        <v>1188</v>
      </c>
      <c r="N38" s="111">
        <f t="shared" ref="N38" si="17">L38-M38</f>
        <v>-750</v>
      </c>
      <c r="O38" s="111">
        <v>0</v>
      </c>
      <c r="P38" s="111">
        <v>14</v>
      </c>
      <c r="Q38" s="112">
        <f t="shared" ref="Q38" si="18">O38-P38</f>
        <v>-14</v>
      </c>
      <c r="R38" s="41"/>
      <c r="S38" s="33"/>
      <c r="T38" s="33"/>
      <c r="U38" s="33"/>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row>
    <row r="39" spans="1:50" s="27" customFormat="1" ht="18.75">
      <c r="B39" s="35">
        <v>33</v>
      </c>
      <c r="C39" s="35" t="s">
        <v>429</v>
      </c>
      <c r="D39" s="104">
        <v>416588.15565500001</v>
      </c>
      <c r="E39" s="104">
        <v>318111.20866499998</v>
      </c>
      <c r="F39" s="104">
        <f t="shared" ref="F39:F47" si="19">D39-E39</f>
        <v>98476.946990000026</v>
      </c>
      <c r="G39" s="104">
        <f t="shared" ref="G39:G47" si="20">E39+D39</f>
        <v>734699.36431999994</v>
      </c>
      <c r="H39" s="104">
        <v>42597.239935999998</v>
      </c>
      <c r="I39" s="104">
        <v>50536.527571999999</v>
      </c>
      <c r="J39" s="104">
        <f t="shared" ref="J39:J47" si="21">H39-I39</f>
        <v>-7939.2876360000009</v>
      </c>
      <c r="K39" s="104">
        <f t="shared" ref="K39:K47" si="22">I39+H39</f>
        <v>93133.76750799999</v>
      </c>
      <c r="L39" s="104">
        <v>3717</v>
      </c>
      <c r="M39" s="104">
        <v>3630</v>
      </c>
      <c r="N39" s="104">
        <f t="shared" ref="N39:N47" si="23">L39-M39</f>
        <v>87</v>
      </c>
      <c r="O39" s="104">
        <v>0</v>
      </c>
      <c r="P39" s="104">
        <v>0</v>
      </c>
      <c r="Q39" s="105">
        <f t="shared" ref="Q39:Q47" si="24">O39-P39</f>
        <v>0</v>
      </c>
      <c r="R39" s="41"/>
      <c r="S39" s="33"/>
      <c r="T39" s="33"/>
      <c r="U39" s="33"/>
    </row>
    <row r="40" spans="1:50" s="42" customFormat="1" ht="18.75">
      <c r="A40" s="27"/>
      <c r="B40" s="110">
        <v>34</v>
      </c>
      <c r="C40" s="110" t="s">
        <v>155</v>
      </c>
      <c r="D40" s="111">
        <v>200692.950216</v>
      </c>
      <c r="E40" s="111">
        <v>198987.470654</v>
      </c>
      <c r="F40" s="111">
        <f t="shared" si="19"/>
        <v>1705.4795619999932</v>
      </c>
      <c r="G40" s="111">
        <f t="shared" si="20"/>
        <v>399680.42087000003</v>
      </c>
      <c r="H40" s="111">
        <v>12386.794607</v>
      </c>
      <c r="I40" s="111">
        <v>11719.490871</v>
      </c>
      <c r="J40" s="111">
        <f t="shared" si="21"/>
        <v>667.30373599999984</v>
      </c>
      <c r="K40" s="111">
        <f t="shared" si="22"/>
        <v>24106.285477999998</v>
      </c>
      <c r="L40" s="111">
        <v>10030.05143</v>
      </c>
      <c r="M40" s="111">
        <v>6248.8007639999996</v>
      </c>
      <c r="N40" s="111">
        <f t="shared" si="23"/>
        <v>3781.2506659999999</v>
      </c>
      <c r="O40" s="111">
        <v>0</v>
      </c>
      <c r="P40" s="111">
        <v>0</v>
      </c>
      <c r="Q40" s="112">
        <f t="shared" si="24"/>
        <v>0</v>
      </c>
      <c r="R40" s="41"/>
      <c r="S40" s="33"/>
      <c r="T40" s="33"/>
      <c r="U40" s="33"/>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row>
    <row r="41" spans="1:50" s="27" customFormat="1" ht="18.75">
      <c r="B41" s="35">
        <v>35</v>
      </c>
      <c r="C41" s="35" t="s">
        <v>52</v>
      </c>
      <c r="D41" s="104">
        <v>151855.542735</v>
      </c>
      <c r="E41" s="104">
        <v>154854.048633</v>
      </c>
      <c r="F41" s="104">
        <f t="shared" si="19"/>
        <v>-2998.5058980000031</v>
      </c>
      <c r="G41" s="104">
        <f t="shared" si="20"/>
        <v>306709.59136800002</v>
      </c>
      <c r="H41" s="104">
        <v>6986.0694059999996</v>
      </c>
      <c r="I41" s="104">
        <v>20132.679279</v>
      </c>
      <c r="J41" s="104">
        <f t="shared" si="21"/>
        <v>-13146.609873000001</v>
      </c>
      <c r="K41" s="104">
        <f t="shared" si="22"/>
        <v>27118.748684999999</v>
      </c>
      <c r="L41" s="104">
        <v>206</v>
      </c>
      <c r="M41" s="104">
        <v>682</v>
      </c>
      <c r="N41" s="104">
        <f t="shared" si="23"/>
        <v>-476</v>
      </c>
      <c r="O41" s="104">
        <v>0</v>
      </c>
      <c r="P41" s="104">
        <v>0</v>
      </c>
      <c r="Q41" s="105">
        <f t="shared" si="24"/>
        <v>0</v>
      </c>
      <c r="R41" s="41"/>
      <c r="S41" s="33"/>
      <c r="T41" s="33"/>
      <c r="U41" s="33"/>
    </row>
    <row r="42" spans="1:50" s="42" customFormat="1" ht="18.75">
      <c r="A42" s="27"/>
      <c r="B42" s="110">
        <v>36</v>
      </c>
      <c r="C42" s="110" t="s">
        <v>104</v>
      </c>
      <c r="D42" s="111">
        <v>99293.715112999998</v>
      </c>
      <c r="E42" s="111">
        <v>92468.613580000005</v>
      </c>
      <c r="F42" s="111">
        <f t="shared" si="19"/>
        <v>6825.1015329999937</v>
      </c>
      <c r="G42" s="111">
        <f t="shared" si="20"/>
        <v>191762.32869300002</v>
      </c>
      <c r="H42" s="111">
        <v>0</v>
      </c>
      <c r="I42" s="111">
        <v>549.79699900000003</v>
      </c>
      <c r="J42" s="111">
        <f t="shared" si="21"/>
        <v>-549.79699900000003</v>
      </c>
      <c r="K42" s="111">
        <f t="shared" si="22"/>
        <v>549.79699900000003</v>
      </c>
      <c r="L42" s="111">
        <v>30457.213285999998</v>
      </c>
      <c r="M42" s="111">
        <v>10569.217296999999</v>
      </c>
      <c r="N42" s="111">
        <f t="shared" si="23"/>
        <v>19887.995988999999</v>
      </c>
      <c r="O42" s="111">
        <v>0</v>
      </c>
      <c r="P42" s="111">
        <v>1160.7853769999999</v>
      </c>
      <c r="Q42" s="112">
        <f t="shared" si="24"/>
        <v>-1160.7853769999999</v>
      </c>
      <c r="R42" s="41"/>
      <c r="S42" s="33"/>
      <c r="T42" s="33"/>
      <c r="U42" s="33"/>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row>
    <row r="43" spans="1:50" s="27" customFormat="1" ht="18.75">
      <c r="B43" s="35">
        <v>37</v>
      </c>
      <c r="C43" s="35" t="s">
        <v>150</v>
      </c>
      <c r="D43" s="104">
        <v>86335.356899999999</v>
      </c>
      <c r="E43" s="104">
        <v>88907.956477999993</v>
      </c>
      <c r="F43" s="104">
        <f t="shared" si="19"/>
        <v>-2572.5995779999939</v>
      </c>
      <c r="G43" s="104">
        <f t="shared" si="20"/>
        <v>175243.31337799999</v>
      </c>
      <c r="H43" s="104">
        <v>5057.6757610000004</v>
      </c>
      <c r="I43" s="104">
        <v>4910.1287659999998</v>
      </c>
      <c r="J43" s="104">
        <f t="shared" si="21"/>
        <v>147.54699500000061</v>
      </c>
      <c r="K43" s="104">
        <f t="shared" si="22"/>
        <v>9967.8045270000002</v>
      </c>
      <c r="L43" s="104">
        <v>78.785173999999998</v>
      </c>
      <c r="M43" s="104">
        <v>2606.0931609999998</v>
      </c>
      <c r="N43" s="104">
        <f t="shared" si="23"/>
        <v>-2527.3079869999997</v>
      </c>
      <c r="O43" s="104">
        <v>0</v>
      </c>
      <c r="P43" s="104">
        <v>0</v>
      </c>
      <c r="Q43" s="105">
        <f t="shared" si="24"/>
        <v>0</v>
      </c>
      <c r="R43" s="41"/>
      <c r="S43" s="33"/>
      <c r="T43" s="33"/>
      <c r="U43" s="33"/>
    </row>
    <row r="44" spans="1:50" s="42" customFormat="1" ht="18.75">
      <c r="A44" s="27"/>
      <c r="B44" s="110">
        <v>38</v>
      </c>
      <c r="C44" s="110" t="s">
        <v>191</v>
      </c>
      <c r="D44" s="111">
        <v>75074.298848999999</v>
      </c>
      <c r="E44" s="111">
        <v>53823.764110999997</v>
      </c>
      <c r="F44" s="111">
        <f t="shared" si="19"/>
        <v>21250.534738000002</v>
      </c>
      <c r="G44" s="111">
        <f t="shared" si="20"/>
        <v>128898.06296</v>
      </c>
      <c r="H44" s="111">
        <v>6082.9192039999998</v>
      </c>
      <c r="I44" s="111">
        <v>11773.233935</v>
      </c>
      <c r="J44" s="111">
        <f t="shared" si="21"/>
        <v>-5690.3147310000004</v>
      </c>
      <c r="K44" s="111">
        <f t="shared" si="22"/>
        <v>17856.153139000002</v>
      </c>
      <c r="L44" s="111">
        <v>57085.568763000003</v>
      </c>
      <c r="M44" s="111">
        <v>1377.800221</v>
      </c>
      <c r="N44" s="111">
        <f t="shared" si="23"/>
        <v>55707.768542000005</v>
      </c>
      <c r="O44" s="111">
        <v>0</v>
      </c>
      <c r="P44" s="111">
        <v>16.139250000000001</v>
      </c>
      <c r="Q44" s="112">
        <f t="shared" si="24"/>
        <v>-16.139250000000001</v>
      </c>
      <c r="R44" s="41"/>
      <c r="S44" s="33"/>
      <c r="T44" s="33"/>
      <c r="U44" s="33"/>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row>
    <row r="45" spans="1:50" s="27" customFormat="1" ht="18.75">
      <c r="B45" s="35">
        <v>39</v>
      </c>
      <c r="C45" s="35" t="s">
        <v>168</v>
      </c>
      <c r="D45" s="104">
        <v>34720.743613999999</v>
      </c>
      <c r="E45" s="104">
        <v>32701.213097</v>
      </c>
      <c r="F45" s="104">
        <f t="shared" si="19"/>
        <v>2019.5305169999992</v>
      </c>
      <c r="G45" s="104">
        <f t="shared" si="20"/>
        <v>67421.956711000006</v>
      </c>
      <c r="H45" s="104">
        <v>1705.0699870000001</v>
      </c>
      <c r="I45" s="104">
        <v>2220.1106890000001</v>
      </c>
      <c r="J45" s="104">
        <f t="shared" si="21"/>
        <v>-515.04070200000001</v>
      </c>
      <c r="K45" s="104">
        <f t="shared" si="22"/>
        <v>3925.1806759999999</v>
      </c>
      <c r="L45" s="104">
        <v>10909.928083999999</v>
      </c>
      <c r="M45" s="104">
        <v>8996.9269199999999</v>
      </c>
      <c r="N45" s="104">
        <f t="shared" si="23"/>
        <v>1913.0011639999993</v>
      </c>
      <c r="O45" s="104">
        <v>0</v>
      </c>
      <c r="P45" s="104">
        <v>575.89663199999995</v>
      </c>
      <c r="Q45" s="105">
        <f t="shared" si="24"/>
        <v>-575.89663199999995</v>
      </c>
      <c r="R45" s="41"/>
      <c r="S45" s="33"/>
      <c r="T45" s="33"/>
      <c r="U45" s="33"/>
    </row>
    <row r="46" spans="1:50" s="42" customFormat="1" ht="18.75">
      <c r="A46" s="27"/>
      <c r="B46" s="110">
        <v>40</v>
      </c>
      <c r="C46" s="110" t="s">
        <v>158</v>
      </c>
      <c r="D46" s="111">
        <v>7073.0546889999996</v>
      </c>
      <c r="E46" s="111">
        <v>6705.9807010000004</v>
      </c>
      <c r="F46" s="111">
        <f t="shared" si="19"/>
        <v>367.07398799999919</v>
      </c>
      <c r="G46" s="111">
        <f t="shared" si="20"/>
        <v>13779.035390000001</v>
      </c>
      <c r="H46" s="111">
        <v>0</v>
      </c>
      <c r="I46" s="111">
        <v>0</v>
      </c>
      <c r="J46" s="111">
        <f t="shared" si="21"/>
        <v>0</v>
      </c>
      <c r="K46" s="111">
        <f t="shared" si="22"/>
        <v>0</v>
      </c>
      <c r="L46" s="111">
        <v>1587.4867810000001</v>
      </c>
      <c r="M46" s="111">
        <v>284.83839899999998</v>
      </c>
      <c r="N46" s="111">
        <f t="shared" si="23"/>
        <v>1302.6483820000001</v>
      </c>
      <c r="O46" s="111">
        <v>0</v>
      </c>
      <c r="P46" s="111">
        <v>0</v>
      </c>
      <c r="Q46" s="112">
        <f t="shared" si="24"/>
        <v>0</v>
      </c>
      <c r="R46" s="41"/>
      <c r="S46" s="33"/>
      <c r="T46" s="33"/>
      <c r="U46" s="33"/>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row>
    <row r="47" spans="1:50" s="27" customFormat="1" ht="18.75">
      <c r="B47" s="35">
        <v>41</v>
      </c>
      <c r="C47" s="35" t="s">
        <v>55</v>
      </c>
      <c r="D47" s="104">
        <v>5993.842576</v>
      </c>
      <c r="E47" s="104">
        <v>7705.9499150000001</v>
      </c>
      <c r="F47" s="104">
        <f t="shared" si="19"/>
        <v>-1712.1073390000001</v>
      </c>
      <c r="G47" s="104">
        <f t="shared" si="20"/>
        <v>13699.792491</v>
      </c>
      <c r="H47" s="104">
        <v>0</v>
      </c>
      <c r="I47" s="104">
        <v>0</v>
      </c>
      <c r="J47" s="104">
        <f t="shared" si="21"/>
        <v>0</v>
      </c>
      <c r="K47" s="104">
        <f t="shared" si="22"/>
        <v>0</v>
      </c>
      <c r="L47" s="104">
        <v>19</v>
      </c>
      <c r="M47" s="104">
        <v>156</v>
      </c>
      <c r="N47" s="104">
        <f t="shared" si="23"/>
        <v>-137</v>
      </c>
      <c r="O47" s="104">
        <v>0</v>
      </c>
      <c r="P47" s="104">
        <v>0</v>
      </c>
      <c r="Q47" s="105">
        <f t="shared" si="24"/>
        <v>0</v>
      </c>
      <c r="R47" s="41"/>
      <c r="S47" s="33"/>
      <c r="T47" s="33"/>
      <c r="U47" s="33"/>
    </row>
    <row r="48" spans="1:50" s="36" customFormat="1" ht="18.75">
      <c r="A48" s="27"/>
      <c r="B48" s="307" t="s">
        <v>233</v>
      </c>
      <c r="C48" s="308"/>
      <c r="D48" s="106">
        <f>SUM(D38:D47)</f>
        <v>1086498.9338389998</v>
      </c>
      <c r="E48" s="106">
        <f t="shared" ref="E48:Q48" si="25">SUM(E38:E47)</f>
        <v>969750.01972400001</v>
      </c>
      <c r="F48" s="106">
        <f t="shared" si="25"/>
        <v>116748.91411500002</v>
      </c>
      <c r="G48" s="106">
        <f t="shared" si="25"/>
        <v>2056248.9535629998</v>
      </c>
      <c r="H48" s="106">
        <f t="shared" si="25"/>
        <v>74815.768901000003</v>
      </c>
      <c r="I48" s="106">
        <f t="shared" si="25"/>
        <v>101841.96811099998</v>
      </c>
      <c r="J48" s="106">
        <f t="shared" si="25"/>
        <v>-27026.199209999999</v>
      </c>
      <c r="K48" s="106">
        <f t="shared" si="25"/>
        <v>176657.737012</v>
      </c>
      <c r="L48" s="106">
        <f t="shared" si="25"/>
        <v>114529.033518</v>
      </c>
      <c r="M48" s="106">
        <f t="shared" si="25"/>
        <v>35739.676762000003</v>
      </c>
      <c r="N48" s="106">
        <f t="shared" si="25"/>
        <v>78789.356756000008</v>
      </c>
      <c r="O48" s="106">
        <f t="shared" si="25"/>
        <v>0</v>
      </c>
      <c r="P48" s="106">
        <f t="shared" si="25"/>
        <v>1766.8212589999998</v>
      </c>
      <c r="Q48" s="106">
        <f t="shared" si="25"/>
        <v>-1766.8212589999998</v>
      </c>
      <c r="R48" s="40"/>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row>
    <row r="49" spans="1:50" s="42" customFormat="1" ht="18.75">
      <c r="A49" s="27"/>
      <c r="B49" s="110">
        <v>42</v>
      </c>
      <c r="C49" s="110" t="s">
        <v>430</v>
      </c>
      <c r="D49" s="111">
        <v>306712.29991</v>
      </c>
      <c r="E49" s="111">
        <v>486186.28335899999</v>
      </c>
      <c r="F49" s="111">
        <f t="shared" ref="F49" si="26">D49-E49</f>
        <v>-179473.98344899999</v>
      </c>
      <c r="G49" s="111">
        <f t="shared" ref="G49" si="27">E49+D49</f>
        <v>792898.58326900005</v>
      </c>
      <c r="H49" s="111">
        <v>13114.827945000001</v>
      </c>
      <c r="I49" s="111">
        <v>9071.0519509999995</v>
      </c>
      <c r="J49" s="111">
        <f t="shared" ref="J49" si="28">H49-I49</f>
        <v>4043.7759940000014</v>
      </c>
      <c r="K49" s="111">
        <f t="shared" ref="K49" si="29">I49+H49</f>
        <v>22185.879895999999</v>
      </c>
      <c r="L49" s="111">
        <v>346</v>
      </c>
      <c r="M49" s="111">
        <v>270586</v>
      </c>
      <c r="N49" s="111">
        <f t="shared" ref="N49" si="30">L49-M49</f>
        <v>-270240</v>
      </c>
      <c r="O49" s="111">
        <v>0</v>
      </c>
      <c r="P49" s="111">
        <v>4372</v>
      </c>
      <c r="Q49" s="112">
        <f t="shared" ref="Q49" si="31">O49-P49</f>
        <v>-4372</v>
      </c>
      <c r="R49" s="41"/>
      <c r="S49" s="33"/>
      <c r="T49" s="33"/>
      <c r="U49" s="33"/>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row>
    <row r="50" spans="1:50" s="27" customFormat="1" ht="18.75">
      <c r="B50" s="35">
        <v>47</v>
      </c>
      <c r="C50" s="35" t="s">
        <v>156</v>
      </c>
      <c r="D50" s="104">
        <v>6024846.4100470003</v>
      </c>
      <c r="E50" s="104">
        <v>1849948.0207750001</v>
      </c>
      <c r="F50" s="104">
        <f t="shared" ref="F50:F57" si="32">D50-E50</f>
        <v>4174898.3892720002</v>
      </c>
      <c r="G50" s="104">
        <f t="shared" ref="G50:G57" si="33">E50+D50</f>
        <v>7874794.4308219999</v>
      </c>
      <c r="H50" s="104">
        <v>1451521.1358960001</v>
      </c>
      <c r="I50" s="104">
        <v>534072.82223000005</v>
      </c>
      <c r="J50" s="104">
        <f t="shared" ref="J50:J57" si="34">H50-I50</f>
        <v>917448.31366600003</v>
      </c>
      <c r="K50" s="104">
        <f t="shared" ref="K50:K57" si="35">I50+H50</f>
        <v>1985593.9581260001</v>
      </c>
      <c r="L50" s="104">
        <v>4463382.1233820003</v>
      </c>
      <c r="M50" s="104">
        <v>0</v>
      </c>
      <c r="N50" s="104">
        <f t="shared" ref="N50:N57" si="36">L50-M50</f>
        <v>4463382.1233820003</v>
      </c>
      <c r="O50" s="104">
        <v>1699090.1663850001</v>
      </c>
      <c r="P50" s="104">
        <v>0</v>
      </c>
      <c r="Q50" s="105">
        <f t="shared" ref="Q50:Q57" si="37">O50-P50</f>
        <v>1699090.1663850001</v>
      </c>
      <c r="R50" s="41"/>
      <c r="S50" s="33"/>
      <c r="T50" s="33"/>
      <c r="U50" s="33"/>
    </row>
    <row r="51" spans="1:50" s="42" customFormat="1" ht="18.75">
      <c r="A51" s="27"/>
      <c r="B51" s="110">
        <v>45</v>
      </c>
      <c r="C51" s="110" t="s">
        <v>62</v>
      </c>
      <c r="D51" s="111">
        <v>423609.28477099998</v>
      </c>
      <c r="E51" s="111">
        <v>488851.46127799997</v>
      </c>
      <c r="F51" s="111">
        <f t="shared" si="32"/>
        <v>-65242.176506999996</v>
      </c>
      <c r="G51" s="111">
        <f t="shared" si="33"/>
        <v>912460.74604899995</v>
      </c>
      <c r="H51" s="111">
        <v>23566.022540999998</v>
      </c>
      <c r="I51" s="111">
        <v>72329.638504999995</v>
      </c>
      <c r="J51" s="111">
        <f t="shared" si="34"/>
        <v>-48763.615963999997</v>
      </c>
      <c r="K51" s="111">
        <f t="shared" si="35"/>
        <v>95895.661045999994</v>
      </c>
      <c r="L51" s="111">
        <v>10036</v>
      </c>
      <c r="M51" s="111">
        <v>63300</v>
      </c>
      <c r="N51" s="111">
        <f t="shared" si="36"/>
        <v>-53264</v>
      </c>
      <c r="O51" s="111">
        <v>0</v>
      </c>
      <c r="P51" s="111">
        <v>49712</v>
      </c>
      <c r="Q51" s="112">
        <f t="shared" si="37"/>
        <v>-49712</v>
      </c>
      <c r="R51" s="41"/>
      <c r="S51" s="33"/>
      <c r="T51" s="33"/>
      <c r="U51" s="33"/>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row>
    <row r="52" spans="1:50" s="27" customFormat="1" ht="18.75">
      <c r="B52" s="35">
        <v>48</v>
      </c>
      <c r="C52" s="35" t="s">
        <v>182</v>
      </c>
      <c r="D52" s="104">
        <v>292579.36186499998</v>
      </c>
      <c r="E52" s="104">
        <v>170357.56177900001</v>
      </c>
      <c r="F52" s="104">
        <f t="shared" si="32"/>
        <v>122221.80008599997</v>
      </c>
      <c r="G52" s="104">
        <f t="shared" si="33"/>
        <v>462936.92364399997</v>
      </c>
      <c r="H52" s="104">
        <v>2740.4236150000002</v>
      </c>
      <c r="I52" s="104">
        <v>28486.064995000001</v>
      </c>
      <c r="J52" s="104">
        <f t="shared" si="34"/>
        <v>-25745.641380000001</v>
      </c>
      <c r="K52" s="104">
        <f t="shared" si="35"/>
        <v>31226.48861</v>
      </c>
      <c r="L52" s="104">
        <v>211918</v>
      </c>
      <c r="M52" s="104">
        <v>106951</v>
      </c>
      <c r="N52" s="104">
        <f t="shared" si="36"/>
        <v>104967</v>
      </c>
      <c r="O52" s="104">
        <v>1018</v>
      </c>
      <c r="P52" s="104">
        <v>6613</v>
      </c>
      <c r="Q52" s="105">
        <f t="shared" si="37"/>
        <v>-5595</v>
      </c>
      <c r="R52" s="41"/>
      <c r="S52" s="33"/>
      <c r="T52" s="33"/>
      <c r="U52" s="33"/>
    </row>
    <row r="53" spans="1:50" s="42" customFormat="1" ht="18.75">
      <c r="A53" s="27"/>
      <c r="B53" s="110">
        <v>49</v>
      </c>
      <c r="C53" s="110" t="s">
        <v>431</v>
      </c>
      <c r="D53" s="111">
        <v>288182.835938</v>
      </c>
      <c r="E53" s="111">
        <v>45564.574275999999</v>
      </c>
      <c r="F53" s="111">
        <f t="shared" si="32"/>
        <v>242618.261662</v>
      </c>
      <c r="G53" s="111">
        <f t="shared" si="33"/>
        <v>333747.41021400003</v>
      </c>
      <c r="H53" s="111">
        <v>10003.634742</v>
      </c>
      <c r="I53" s="111">
        <v>4682.1993860000002</v>
      </c>
      <c r="J53" s="111">
        <f t="shared" si="34"/>
        <v>5321.435356</v>
      </c>
      <c r="K53" s="111">
        <f t="shared" si="35"/>
        <v>14685.834128</v>
      </c>
      <c r="L53" s="111">
        <v>236742</v>
      </c>
      <c r="M53" s="111">
        <v>6323</v>
      </c>
      <c r="N53" s="111">
        <f t="shared" si="36"/>
        <v>230419</v>
      </c>
      <c r="O53" s="111">
        <v>10260</v>
      </c>
      <c r="P53" s="111">
        <v>3540</v>
      </c>
      <c r="Q53" s="112">
        <f t="shared" si="37"/>
        <v>6720</v>
      </c>
      <c r="R53" s="41"/>
      <c r="S53" s="33"/>
      <c r="T53" s="33"/>
      <c r="U53" s="33"/>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row>
    <row r="54" spans="1:50" s="27" customFormat="1" ht="18.75">
      <c r="B54" s="35">
        <v>46</v>
      </c>
      <c r="C54" s="35" t="s">
        <v>63</v>
      </c>
      <c r="D54" s="104">
        <v>276461.32722199999</v>
      </c>
      <c r="E54" s="104">
        <v>275876.06841200002</v>
      </c>
      <c r="F54" s="104">
        <f t="shared" si="32"/>
        <v>585.25880999997025</v>
      </c>
      <c r="G54" s="104">
        <f t="shared" si="33"/>
        <v>552337.39563399996</v>
      </c>
      <c r="H54" s="104">
        <v>2517.3144360000001</v>
      </c>
      <c r="I54" s="104">
        <v>10361.791104</v>
      </c>
      <c r="J54" s="104">
        <f t="shared" si="34"/>
        <v>-7844.4766679999993</v>
      </c>
      <c r="K54" s="104">
        <f t="shared" si="35"/>
        <v>12879.10554</v>
      </c>
      <c r="L54" s="104">
        <v>35897</v>
      </c>
      <c r="M54" s="104">
        <v>22736</v>
      </c>
      <c r="N54" s="104">
        <f t="shared" si="36"/>
        <v>13161</v>
      </c>
      <c r="O54" s="104">
        <v>60</v>
      </c>
      <c r="P54" s="104">
        <v>1495</v>
      </c>
      <c r="Q54" s="105">
        <f t="shared" si="37"/>
        <v>-1435</v>
      </c>
      <c r="R54" s="41"/>
      <c r="S54" s="33"/>
      <c r="T54" s="33"/>
      <c r="U54" s="33"/>
    </row>
    <row r="55" spans="1:50" s="42" customFormat="1" ht="18.75">
      <c r="A55" s="27"/>
      <c r="B55" s="110">
        <v>43</v>
      </c>
      <c r="C55" s="110" t="s">
        <v>60</v>
      </c>
      <c r="D55" s="111">
        <v>177692.02496099999</v>
      </c>
      <c r="E55" s="111">
        <v>200066.25557400001</v>
      </c>
      <c r="F55" s="111">
        <f t="shared" si="32"/>
        <v>-22374.230613000022</v>
      </c>
      <c r="G55" s="111">
        <f t="shared" si="33"/>
        <v>377758.28053500003</v>
      </c>
      <c r="H55" s="111">
        <v>4066.1902329999998</v>
      </c>
      <c r="I55" s="111">
        <v>8613.0454759999993</v>
      </c>
      <c r="J55" s="111">
        <f t="shared" si="34"/>
        <v>-4546.855243</v>
      </c>
      <c r="K55" s="111">
        <f t="shared" si="35"/>
        <v>12679.235708999999</v>
      </c>
      <c r="L55" s="111">
        <v>200255.50187499999</v>
      </c>
      <c r="M55" s="111">
        <v>226906.00701999999</v>
      </c>
      <c r="N55" s="111">
        <f t="shared" si="36"/>
        <v>-26650.505145000003</v>
      </c>
      <c r="O55" s="111">
        <v>1261.832236</v>
      </c>
      <c r="P55" s="111">
        <v>9373.3058619999993</v>
      </c>
      <c r="Q55" s="112">
        <f t="shared" si="37"/>
        <v>-8111.4736259999991</v>
      </c>
      <c r="R55" s="41"/>
      <c r="S55" s="33"/>
      <c r="T55" s="33"/>
      <c r="U55" s="33"/>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row>
    <row r="56" spans="1:50" s="42" customFormat="1" ht="18.75">
      <c r="A56" s="27"/>
      <c r="B56" s="35">
        <v>44</v>
      </c>
      <c r="C56" s="35" t="s">
        <v>252</v>
      </c>
      <c r="D56" s="104">
        <v>173413.57996599999</v>
      </c>
      <c r="E56" s="104">
        <v>207616.66256299999</v>
      </c>
      <c r="F56" s="104">
        <f t="shared" si="32"/>
        <v>-34203.082597000001</v>
      </c>
      <c r="G56" s="104">
        <f t="shared" si="33"/>
        <v>381030.24252899998</v>
      </c>
      <c r="H56" s="104">
        <v>17513.465539000001</v>
      </c>
      <c r="I56" s="104">
        <v>15165.434316000001</v>
      </c>
      <c r="J56" s="104">
        <f t="shared" si="34"/>
        <v>2348.031223</v>
      </c>
      <c r="K56" s="104">
        <f t="shared" si="35"/>
        <v>32678.899855000003</v>
      </c>
      <c r="L56" s="104">
        <v>141026.857938</v>
      </c>
      <c r="M56" s="104">
        <v>142824.59014700001</v>
      </c>
      <c r="N56" s="104">
        <f t="shared" si="36"/>
        <v>-1797.7322090000089</v>
      </c>
      <c r="O56" s="104">
        <v>33960.430187999998</v>
      </c>
      <c r="P56" s="104">
        <v>9359.4490600000008</v>
      </c>
      <c r="Q56" s="105">
        <f t="shared" si="37"/>
        <v>24600.981127999999</v>
      </c>
      <c r="R56" s="41"/>
      <c r="S56" s="33"/>
      <c r="T56" s="33"/>
      <c r="U56" s="33"/>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row>
    <row r="57" spans="1:50" s="42" customFormat="1" ht="18.75">
      <c r="A57" s="27"/>
      <c r="B57" s="110">
        <v>50</v>
      </c>
      <c r="C57" s="110" t="s">
        <v>307</v>
      </c>
      <c r="D57" s="111">
        <v>71446.313920000001</v>
      </c>
      <c r="E57" s="111">
        <v>6138.1182840000001</v>
      </c>
      <c r="F57" s="111">
        <f t="shared" si="32"/>
        <v>65308.195636000004</v>
      </c>
      <c r="G57" s="111">
        <f t="shared" si="33"/>
        <v>77584.432203999997</v>
      </c>
      <c r="H57" s="111">
        <v>1422.0778680000001</v>
      </c>
      <c r="I57" s="111">
        <v>2023.222043</v>
      </c>
      <c r="J57" s="111">
        <f t="shared" si="34"/>
        <v>-601.1441749999999</v>
      </c>
      <c r="K57" s="111">
        <f t="shared" si="35"/>
        <v>3445.2999110000001</v>
      </c>
      <c r="L57" s="111">
        <v>59334</v>
      </c>
      <c r="M57" s="111">
        <v>4168</v>
      </c>
      <c r="N57" s="111">
        <f t="shared" si="36"/>
        <v>55166</v>
      </c>
      <c r="O57" s="111">
        <v>2734</v>
      </c>
      <c r="P57" s="111">
        <v>2273</v>
      </c>
      <c r="Q57" s="112">
        <f t="shared" si="37"/>
        <v>461</v>
      </c>
      <c r="R57" s="41"/>
      <c r="S57" s="33"/>
      <c r="T57" s="33"/>
      <c r="U57" s="33"/>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row>
    <row r="58" spans="1:50" s="36" customFormat="1" ht="18.75">
      <c r="A58" s="27"/>
      <c r="B58" s="309" t="s">
        <v>234</v>
      </c>
      <c r="C58" s="310"/>
      <c r="D58" s="107">
        <f>SUM(D49:D57)</f>
        <v>8034943.4386</v>
      </c>
      <c r="E58" s="107">
        <f t="shared" ref="E58:Q58" si="38">SUM(E49:E57)</f>
        <v>3730605.0062999995</v>
      </c>
      <c r="F58" s="107">
        <f t="shared" si="38"/>
        <v>4304338.4323000005</v>
      </c>
      <c r="G58" s="107">
        <f t="shared" si="38"/>
        <v>11765548.444899999</v>
      </c>
      <c r="H58" s="107">
        <f t="shared" si="38"/>
        <v>1526465.0928150001</v>
      </c>
      <c r="I58" s="107">
        <f t="shared" si="38"/>
        <v>684805.27000600018</v>
      </c>
      <c r="J58" s="107">
        <f t="shared" si="38"/>
        <v>841659.82280900003</v>
      </c>
      <c r="K58" s="107">
        <f t="shared" si="38"/>
        <v>2211270.3628209997</v>
      </c>
      <c r="L58" s="107">
        <f t="shared" si="38"/>
        <v>5358937.4831950003</v>
      </c>
      <c r="M58" s="107">
        <f t="shared" si="38"/>
        <v>843794.59716700006</v>
      </c>
      <c r="N58" s="107">
        <f t="shared" si="38"/>
        <v>4515142.8860280002</v>
      </c>
      <c r="O58" s="107">
        <f t="shared" si="38"/>
        <v>1748384.4288090002</v>
      </c>
      <c r="P58" s="107">
        <f t="shared" si="38"/>
        <v>86737.754921999993</v>
      </c>
      <c r="Q58" s="107">
        <f t="shared" si="38"/>
        <v>1661646.673887</v>
      </c>
      <c r="R58" s="40"/>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row>
    <row r="59" spans="1:50" s="42" customFormat="1" ht="18.75">
      <c r="A59" s="27"/>
      <c r="B59" s="109">
        <v>51</v>
      </c>
      <c r="C59" s="35" t="s">
        <v>68</v>
      </c>
      <c r="D59" s="104">
        <v>19779.704567000001</v>
      </c>
      <c r="E59" s="104">
        <v>17639.291162000001</v>
      </c>
      <c r="F59" s="104">
        <f t="shared" ref="F59" si="39">D59-E59</f>
        <v>2140.4134049999993</v>
      </c>
      <c r="G59" s="104">
        <f t="shared" ref="G59" si="40">E59+D59</f>
        <v>37418.995729000002</v>
      </c>
      <c r="H59" s="104">
        <v>104.605921</v>
      </c>
      <c r="I59" s="104">
        <v>0</v>
      </c>
      <c r="J59" s="104">
        <f t="shared" ref="J59" si="41">H59-I59</f>
        <v>104.605921</v>
      </c>
      <c r="K59" s="104">
        <f t="shared" ref="K59" si="42">I59+H59</f>
        <v>104.605921</v>
      </c>
      <c r="L59" s="104">
        <v>5958</v>
      </c>
      <c r="M59" s="104">
        <v>8794</v>
      </c>
      <c r="N59" s="104">
        <f t="shared" ref="N59" si="43">L59-M59</f>
        <v>-2836</v>
      </c>
      <c r="O59" s="104">
        <v>0</v>
      </c>
      <c r="P59" s="104">
        <v>0</v>
      </c>
      <c r="Q59" s="105">
        <f t="shared" ref="Q59" si="44">O59-P59</f>
        <v>0</v>
      </c>
      <c r="R59" s="41"/>
      <c r="S59" s="33"/>
      <c r="T59" s="33"/>
      <c r="U59" s="33"/>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row>
    <row r="60" spans="1:50" s="36" customFormat="1" ht="18.75">
      <c r="A60" s="27"/>
      <c r="B60" s="307" t="s">
        <v>235</v>
      </c>
      <c r="C60" s="308"/>
      <c r="D60" s="107">
        <f>SUM(D59)</f>
        <v>19779.704567000001</v>
      </c>
      <c r="E60" s="107">
        <f t="shared" ref="E60:Q60" si="45">SUM(E59)</f>
        <v>17639.291162000001</v>
      </c>
      <c r="F60" s="107">
        <f t="shared" si="45"/>
        <v>2140.4134049999993</v>
      </c>
      <c r="G60" s="107">
        <f t="shared" si="45"/>
        <v>37418.995729000002</v>
      </c>
      <c r="H60" s="107">
        <f t="shared" si="45"/>
        <v>104.605921</v>
      </c>
      <c r="I60" s="107">
        <f t="shared" si="45"/>
        <v>0</v>
      </c>
      <c r="J60" s="107">
        <f t="shared" si="45"/>
        <v>104.605921</v>
      </c>
      <c r="K60" s="107">
        <f t="shared" si="45"/>
        <v>104.605921</v>
      </c>
      <c r="L60" s="107">
        <f t="shared" si="45"/>
        <v>5958</v>
      </c>
      <c r="M60" s="107">
        <f t="shared" si="45"/>
        <v>8794</v>
      </c>
      <c r="N60" s="107">
        <f t="shared" si="45"/>
        <v>-2836</v>
      </c>
      <c r="O60" s="107">
        <f t="shared" si="45"/>
        <v>0</v>
      </c>
      <c r="P60" s="107">
        <f t="shared" si="45"/>
        <v>0</v>
      </c>
      <c r="Q60" s="107">
        <f t="shared" si="45"/>
        <v>0</v>
      </c>
      <c r="R60" s="40"/>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row>
    <row r="61" spans="1:50" s="42" customFormat="1" ht="18.75">
      <c r="A61" s="27"/>
      <c r="B61" s="110">
        <v>52</v>
      </c>
      <c r="C61" s="110" t="s">
        <v>84</v>
      </c>
      <c r="D61" s="111">
        <v>110293.04419499999</v>
      </c>
      <c r="E61" s="111">
        <v>112462.76377200001</v>
      </c>
      <c r="F61" s="111">
        <f t="shared" ref="F61" si="46">D61-E61</f>
        <v>-2169.7195770000108</v>
      </c>
      <c r="G61" s="111">
        <f t="shared" ref="G61" si="47">E61+D61</f>
        <v>222755.807967</v>
      </c>
      <c r="H61" s="111">
        <v>7048.0375919999997</v>
      </c>
      <c r="I61" s="111">
        <v>7125.9427070000002</v>
      </c>
      <c r="J61" s="111">
        <f t="shared" ref="J61" si="48">H61-I61</f>
        <v>-77.905115000000478</v>
      </c>
      <c r="K61" s="111">
        <f t="shared" ref="K61" si="49">I61+H61</f>
        <v>14173.980298999999</v>
      </c>
      <c r="L61" s="111">
        <v>16017.657116</v>
      </c>
      <c r="M61" s="111">
        <v>14349.104538</v>
      </c>
      <c r="N61" s="111">
        <f t="shared" ref="N61" si="50">L61-M61</f>
        <v>1668.5525780000007</v>
      </c>
      <c r="O61" s="111">
        <v>0</v>
      </c>
      <c r="P61" s="111">
        <v>1813.4288340000001</v>
      </c>
      <c r="Q61" s="112">
        <f t="shared" ref="Q61" si="51">O61-P61</f>
        <v>-1813.4288340000001</v>
      </c>
      <c r="R61" s="41"/>
      <c r="S61" s="33"/>
      <c r="T61" s="33"/>
      <c r="U61" s="33"/>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row>
    <row r="62" spans="1:50" s="27" customFormat="1" ht="18.75">
      <c r="B62" s="35">
        <v>53</v>
      </c>
      <c r="C62" s="35" t="s">
        <v>126</v>
      </c>
      <c r="D62" s="104">
        <v>1201116.5457329999</v>
      </c>
      <c r="E62" s="104">
        <v>856111.13470199995</v>
      </c>
      <c r="F62" s="104">
        <f t="shared" ref="F62:F93" si="52">D62-E62</f>
        <v>345005.41103099997</v>
      </c>
      <c r="G62" s="104">
        <f t="shared" ref="G62:G93" si="53">E62+D62</f>
        <v>2057227.680435</v>
      </c>
      <c r="H62" s="104">
        <v>7110.3893399999997</v>
      </c>
      <c r="I62" s="104">
        <v>50257.540897999999</v>
      </c>
      <c r="J62" s="104">
        <f t="shared" ref="J62:J93" si="54">H62-I62</f>
        <v>-43147.151557999998</v>
      </c>
      <c r="K62" s="104">
        <f t="shared" ref="K62:K93" si="55">I62+H62</f>
        <v>57367.930238000001</v>
      </c>
      <c r="L62" s="104">
        <v>807472</v>
      </c>
      <c r="M62" s="104">
        <v>471511</v>
      </c>
      <c r="N62" s="104">
        <f t="shared" ref="N62:N93" si="56">L62-M62</f>
        <v>335961</v>
      </c>
      <c r="O62" s="104">
        <v>4029</v>
      </c>
      <c r="P62" s="104">
        <v>49430</v>
      </c>
      <c r="Q62" s="105">
        <f t="shared" ref="Q62:Q93" si="57">O62-P62</f>
        <v>-45401</v>
      </c>
      <c r="R62" s="41"/>
      <c r="S62" s="33"/>
      <c r="T62" s="33"/>
      <c r="U62" s="33"/>
    </row>
    <row r="63" spans="1:50" s="42" customFormat="1" ht="18.75">
      <c r="A63" s="27"/>
      <c r="B63" s="110">
        <v>54</v>
      </c>
      <c r="C63" s="110" t="s">
        <v>90</v>
      </c>
      <c r="D63" s="111">
        <v>1177749.8608969999</v>
      </c>
      <c r="E63" s="111">
        <v>1144061.9439389999</v>
      </c>
      <c r="F63" s="111">
        <f t="shared" si="52"/>
        <v>33687.916958000045</v>
      </c>
      <c r="G63" s="111">
        <f t="shared" si="53"/>
        <v>2321811.8048359999</v>
      </c>
      <c r="H63" s="111">
        <v>32235.145034000001</v>
      </c>
      <c r="I63" s="111">
        <v>43199.350276999998</v>
      </c>
      <c r="J63" s="111">
        <f t="shared" si="54"/>
        <v>-10964.205242999997</v>
      </c>
      <c r="K63" s="111">
        <f t="shared" si="55"/>
        <v>75434.495311000006</v>
      </c>
      <c r="L63" s="111">
        <v>486947</v>
      </c>
      <c r="M63" s="111">
        <v>521626</v>
      </c>
      <c r="N63" s="111">
        <f t="shared" si="56"/>
        <v>-34679</v>
      </c>
      <c r="O63" s="111">
        <v>7153</v>
      </c>
      <c r="P63" s="111">
        <v>14552</v>
      </c>
      <c r="Q63" s="112">
        <f t="shared" si="57"/>
        <v>-7399</v>
      </c>
      <c r="R63" s="41"/>
      <c r="S63" s="33"/>
      <c r="T63" s="33"/>
      <c r="U63" s="33"/>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row>
    <row r="64" spans="1:50" s="27" customFormat="1" ht="18.75">
      <c r="B64" s="35">
        <v>55</v>
      </c>
      <c r="C64" s="35" t="s">
        <v>81</v>
      </c>
      <c r="D64" s="104">
        <v>946611.39167599997</v>
      </c>
      <c r="E64" s="104">
        <v>594445.46467500005</v>
      </c>
      <c r="F64" s="104">
        <f t="shared" si="52"/>
        <v>352165.92700099992</v>
      </c>
      <c r="G64" s="104">
        <f t="shared" si="53"/>
        <v>1541056.856351</v>
      </c>
      <c r="H64" s="104">
        <v>7882.6673469999996</v>
      </c>
      <c r="I64" s="104">
        <v>51264.345461999997</v>
      </c>
      <c r="J64" s="104">
        <f t="shared" si="54"/>
        <v>-43381.678114999995</v>
      </c>
      <c r="K64" s="104">
        <f t="shared" si="55"/>
        <v>59147.012809</v>
      </c>
      <c r="L64" s="104">
        <v>911490</v>
      </c>
      <c r="M64" s="104">
        <v>554274</v>
      </c>
      <c r="N64" s="104">
        <f t="shared" si="56"/>
        <v>357216</v>
      </c>
      <c r="O64" s="104">
        <v>1669</v>
      </c>
      <c r="P64" s="104">
        <v>39277</v>
      </c>
      <c r="Q64" s="105">
        <f t="shared" si="57"/>
        <v>-37608</v>
      </c>
      <c r="R64" s="41"/>
      <c r="S64" s="33"/>
      <c r="T64" s="33"/>
      <c r="U64" s="33"/>
    </row>
    <row r="65" spans="1:50" s="42" customFormat="1" ht="18.75">
      <c r="A65" s="27"/>
      <c r="B65" s="110">
        <v>56</v>
      </c>
      <c r="C65" s="110" t="s">
        <v>120</v>
      </c>
      <c r="D65" s="111">
        <v>732377.99535300001</v>
      </c>
      <c r="E65" s="111">
        <v>613098.52480000001</v>
      </c>
      <c r="F65" s="111">
        <f t="shared" si="52"/>
        <v>119279.47055299999</v>
      </c>
      <c r="G65" s="111">
        <f t="shared" si="53"/>
        <v>1345476.520153</v>
      </c>
      <c r="H65" s="111">
        <v>13229.013768000001</v>
      </c>
      <c r="I65" s="111">
        <v>21335.415112999999</v>
      </c>
      <c r="J65" s="111">
        <f t="shared" si="54"/>
        <v>-8106.4013449999984</v>
      </c>
      <c r="K65" s="111">
        <f t="shared" si="55"/>
        <v>34564.428881</v>
      </c>
      <c r="L65" s="111">
        <v>247968</v>
      </c>
      <c r="M65" s="111">
        <v>117159</v>
      </c>
      <c r="N65" s="111">
        <f t="shared" si="56"/>
        <v>130809</v>
      </c>
      <c r="O65" s="111">
        <v>492</v>
      </c>
      <c r="P65" s="111">
        <v>9479</v>
      </c>
      <c r="Q65" s="112">
        <f t="shared" si="57"/>
        <v>-8987</v>
      </c>
      <c r="R65" s="41"/>
      <c r="S65" s="33"/>
      <c r="T65" s="33"/>
      <c r="U65" s="33"/>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row>
    <row r="66" spans="1:50" s="27" customFormat="1" ht="18.75">
      <c r="B66" s="35">
        <v>57</v>
      </c>
      <c r="C66" s="35" t="s">
        <v>251</v>
      </c>
      <c r="D66" s="104">
        <v>666302.07347299997</v>
      </c>
      <c r="E66" s="104">
        <v>623806.53364699997</v>
      </c>
      <c r="F66" s="104">
        <f t="shared" si="52"/>
        <v>42495.539825999993</v>
      </c>
      <c r="G66" s="104">
        <f t="shared" si="53"/>
        <v>1290108.6071199998</v>
      </c>
      <c r="H66" s="104">
        <v>0</v>
      </c>
      <c r="I66" s="104">
        <v>0</v>
      </c>
      <c r="J66" s="104">
        <f t="shared" si="54"/>
        <v>0</v>
      </c>
      <c r="K66" s="104">
        <f t="shared" si="55"/>
        <v>0</v>
      </c>
      <c r="L66" s="104">
        <v>214570.51423900001</v>
      </c>
      <c r="M66" s="104">
        <v>155296.273996</v>
      </c>
      <c r="N66" s="104">
        <f t="shared" si="56"/>
        <v>59274.240243000007</v>
      </c>
      <c r="O66" s="104">
        <v>29.58005</v>
      </c>
      <c r="P66" s="104">
        <v>4189.5817749999997</v>
      </c>
      <c r="Q66" s="105">
        <f t="shared" si="57"/>
        <v>-4160.0017250000001</v>
      </c>
      <c r="R66" s="41"/>
      <c r="S66" s="33"/>
      <c r="T66" s="33"/>
      <c r="U66" s="33"/>
    </row>
    <row r="67" spans="1:50" s="42" customFormat="1" ht="18.75">
      <c r="A67" s="27"/>
      <c r="B67" s="110">
        <v>58</v>
      </c>
      <c r="C67" s="110" t="s">
        <v>135</v>
      </c>
      <c r="D67" s="111">
        <v>641513</v>
      </c>
      <c r="E67" s="111">
        <v>525002</v>
      </c>
      <c r="F67" s="111">
        <f t="shared" si="52"/>
        <v>116511</v>
      </c>
      <c r="G67" s="111">
        <f t="shared" si="53"/>
        <v>1166515</v>
      </c>
      <c r="H67" s="111">
        <v>16530</v>
      </c>
      <c r="I67" s="111">
        <v>27283</v>
      </c>
      <c r="J67" s="111">
        <f t="shared" si="54"/>
        <v>-10753</v>
      </c>
      <c r="K67" s="111">
        <f t="shared" si="55"/>
        <v>43813</v>
      </c>
      <c r="L67" s="111">
        <v>246386</v>
      </c>
      <c r="M67" s="111">
        <v>134472</v>
      </c>
      <c r="N67" s="111">
        <f t="shared" si="56"/>
        <v>111914</v>
      </c>
      <c r="O67" s="111">
        <v>3732</v>
      </c>
      <c r="P67" s="111">
        <v>7749</v>
      </c>
      <c r="Q67" s="112">
        <f t="shared" si="57"/>
        <v>-4017</v>
      </c>
      <c r="R67" s="41"/>
      <c r="S67" s="33"/>
      <c r="T67" s="33"/>
      <c r="U67" s="33"/>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row>
    <row r="68" spans="1:50" s="27" customFormat="1" ht="18.75">
      <c r="B68" s="35">
        <v>59</v>
      </c>
      <c r="C68" s="35" t="s">
        <v>128</v>
      </c>
      <c r="D68" s="104">
        <v>520012.26916999999</v>
      </c>
      <c r="E68" s="104">
        <v>534762.75449600001</v>
      </c>
      <c r="F68" s="104">
        <f t="shared" si="52"/>
        <v>-14750.485326000024</v>
      </c>
      <c r="G68" s="104">
        <f t="shared" si="53"/>
        <v>1054775.023666</v>
      </c>
      <c r="H68" s="104">
        <v>10118.971636</v>
      </c>
      <c r="I68" s="104">
        <v>45440.771912999997</v>
      </c>
      <c r="J68" s="104">
        <f t="shared" si="54"/>
        <v>-35321.800276999995</v>
      </c>
      <c r="K68" s="104">
        <f t="shared" si="55"/>
        <v>55559.743548999999</v>
      </c>
      <c r="L68" s="104">
        <v>404760</v>
      </c>
      <c r="M68" s="104">
        <v>419259</v>
      </c>
      <c r="N68" s="104">
        <f t="shared" si="56"/>
        <v>-14499</v>
      </c>
      <c r="O68" s="104">
        <v>10112</v>
      </c>
      <c r="P68" s="104">
        <v>37795</v>
      </c>
      <c r="Q68" s="105">
        <f t="shared" si="57"/>
        <v>-27683</v>
      </c>
      <c r="R68" s="41"/>
      <c r="S68" s="33"/>
      <c r="T68" s="33"/>
      <c r="U68" s="33"/>
    </row>
    <row r="69" spans="1:50" s="42" customFormat="1" ht="18.75">
      <c r="A69" s="27"/>
      <c r="B69" s="110">
        <v>60</v>
      </c>
      <c r="C69" s="110" t="s">
        <v>82</v>
      </c>
      <c r="D69" s="111">
        <v>461616.75440799998</v>
      </c>
      <c r="E69" s="111">
        <v>424993.65511699999</v>
      </c>
      <c r="F69" s="111">
        <f t="shared" si="52"/>
        <v>36623.099290999991</v>
      </c>
      <c r="G69" s="111">
        <f t="shared" si="53"/>
        <v>886610.40952500002</v>
      </c>
      <c r="H69" s="111">
        <v>18710.194414000001</v>
      </c>
      <c r="I69" s="111">
        <v>13436.078041999999</v>
      </c>
      <c r="J69" s="111">
        <f t="shared" si="54"/>
        <v>5274.1163720000022</v>
      </c>
      <c r="K69" s="111">
        <f t="shared" si="55"/>
        <v>32146.272455999999</v>
      </c>
      <c r="L69" s="111">
        <v>45580</v>
      </c>
      <c r="M69" s="111">
        <v>12175</v>
      </c>
      <c r="N69" s="111">
        <f t="shared" si="56"/>
        <v>33405</v>
      </c>
      <c r="O69" s="111">
        <v>3495</v>
      </c>
      <c r="P69" s="111">
        <v>1283</v>
      </c>
      <c r="Q69" s="112">
        <f t="shared" si="57"/>
        <v>2212</v>
      </c>
      <c r="R69" s="41"/>
      <c r="S69" s="33"/>
      <c r="T69" s="33"/>
      <c r="U69" s="33"/>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row>
    <row r="70" spans="1:50" s="27" customFormat="1" ht="18.75">
      <c r="B70" s="35">
        <v>61</v>
      </c>
      <c r="C70" s="35" t="s">
        <v>97</v>
      </c>
      <c r="D70" s="104">
        <v>450941.29999500001</v>
      </c>
      <c r="E70" s="104">
        <v>317794.775547</v>
      </c>
      <c r="F70" s="104">
        <f t="shared" si="52"/>
        <v>133146.52444800001</v>
      </c>
      <c r="G70" s="104">
        <f t="shared" si="53"/>
        <v>768736.07554200001</v>
      </c>
      <c r="H70" s="104">
        <v>2944.9227700000001</v>
      </c>
      <c r="I70" s="104">
        <v>12467.506744</v>
      </c>
      <c r="J70" s="104">
        <f t="shared" si="54"/>
        <v>-9522.583974000001</v>
      </c>
      <c r="K70" s="104">
        <f t="shared" si="55"/>
        <v>15412.429513999999</v>
      </c>
      <c r="L70" s="104">
        <v>443750</v>
      </c>
      <c r="M70" s="104">
        <v>308911</v>
      </c>
      <c r="N70" s="104">
        <f t="shared" si="56"/>
        <v>134839</v>
      </c>
      <c r="O70" s="104">
        <v>1601</v>
      </c>
      <c r="P70" s="104">
        <v>7547</v>
      </c>
      <c r="Q70" s="105">
        <f t="shared" si="57"/>
        <v>-5946</v>
      </c>
      <c r="R70" s="41"/>
      <c r="S70" s="33"/>
      <c r="T70" s="33"/>
      <c r="U70" s="33"/>
    </row>
    <row r="71" spans="1:50" s="42" customFormat="1" ht="18.75">
      <c r="A71" s="27"/>
      <c r="B71" s="110">
        <v>62</v>
      </c>
      <c r="C71" s="110" t="s">
        <v>74</v>
      </c>
      <c r="D71" s="111">
        <v>431365.811766</v>
      </c>
      <c r="E71" s="111">
        <v>422626.28556799999</v>
      </c>
      <c r="F71" s="111">
        <f t="shared" si="52"/>
        <v>8739.5261980000068</v>
      </c>
      <c r="G71" s="111">
        <f t="shared" si="53"/>
        <v>853992.09733400005</v>
      </c>
      <c r="H71" s="111">
        <v>32835.60598</v>
      </c>
      <c r="I71" s="111">
        <v>44324.617348</v>
      </c>
      <c r="J71" s="111">
        <f t="shared" si="54"/>
        <v>-11489.011367999999</v>
      </c>
      <c r="K71" s="111">
        <f t="shared" si="55"/>
        <v>77160.223327999993</v>
      </c>
      <c r="L71" s="111">
        <v>97485</v>
      </c>
      <c r="M71" s="111">
        <v>73914</v>
      </c>
      <c r="N71" s="111">
        <f t="shared" si="56"/>
        <v>23571</v>
      </c>
      <c r="O71" s="111">
        <v>150</v>
      </c>
      <c r="P71" s="111">
        <v>1337</v>
      </c>
      <c r="Q71" s="112">
        <f t="shared" si="57"/>
        <v>-1187</v>
      </c>
      <c r="R71" s="41"/>
      <c r="S71" s="33"/>
      <c r="T71" s="33"/>
      <c r="U71" s="33"/>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row>
    <row r="72" spans="1:50" s="27" customFormat="1" ht="18.75">
      <c r="B72" s="35">
        <v>63</v>
      </c>
      <c r="C72" s="35" t="s">
        <v>139</v>
      </c>
      <c r="D72" s="104">
        <v>412229.55332399998</v>
      </c>
      <c r="E72" s="104">
        <v>409528.16464999999</v>
      </c>
      <c r="F72" s="104">
        <f t="shared" si="52"/>
        <v>2701.3886739999871</v>
      </c>
      <c r="G72" s="104">
        <f t="shared" si="53"/>
        <v>821757.71797399991</v>
      </c>
      <c r="H72" s="104">
        <v>12967.706631999999</v>
      </c>
      <c r="I72" s="104">
        <v>20143.71025</v>
      </c>
      <c r="J72" s="104">
        <f t="shared" si="54"/>
        <v>-7176.0036180000006</v>
      </c>
      <c r="K72" s="104">
        <f t="shared" si="55"/>
        <v>33111.416881999998</v>
      </c>
      <c r="L72" s="104">
        <v>39217.640846000002</v>
      </c>
      <c r="M72" s="104">
        <v>18748.948928999998</v>
      </c>
      <c r="N72" s="104">
        <f t="shared" si="56"/>
        <v>20468.691917000004</v>
      </c>
      <c r="O72" s="104">
        <v>111.249292</v>
      </c>
      <c r="P72" s="104">
        <v>1806.5263239999999</v>
      </c>
      <c r="Q72" s="105">
        <f t="shared" si="57"/>
        <v>-1695.277032</v>
      </c>
      <c r="R72" s="41"/>
      <c r="S72" s="33"/>
      <c r="T72" s="33"/>
      <c r="U72" s="33"/>
    </row>
    <row r="73" spans="1:50" s="42" customFormat="1" ht="18.75">
      <c r="A73" s="27"/>
      <c r="B73" s="110">
        <v>64</v>
      </c>
      <c r="C73" s="110" t="s">
        <v>178</v>
      </c>
      <c r="D73" s="111">
        <v>400055.71799500001</v>
      </c>
      <c r="E73" s="111">
        <v>371618.47737899999</v>
      </c>
      <c r="F73" s="111">
        <f t="shared" si="52"/>
        <v>28437.240616000025</v>
      </c>
      <c r="G73" s="111">
        <f t="shared" si="53"/>
        <v>771674.195374</v>
      </c>
      <c r="H73" s="111">
        <v>20813.457098999999</v>
      </c>
      <c r="I73" s="111">
        <v>5810.6818069999999</v>
      </c>
      <c r="J73" s="111">
        <f t="shared" si="54"/>
        <v>15002.775291999998</v>
      </c>
      <c r="K73" s="111">
        <f t="shared" si="55"/>
        <v>26624.138906</v>
      </c>
      <c r="L73" s="111">
        <v>109831.07835500001</v>
      </c>
      <c r="M73" s="111">
        <v>79258.632968999998</v>
      </c>
      <c r="N73" s="111">
        <f t="shared" si="56"/>
        <v>30572.445386000007</v>
      </c>
      <c r="O73" s="111">
        <v>0</v>
      </c>
      <c r="P73" s="111">
        <v>4628.8582500000002</v>
      </c>
      <c r="Q73" s="112">
        <f t="shared" si="57"/>
        <v>-4628.8582500000002</v>
      </c>
      <c r="R73" s="41"/>
      <c r="S73" s="33"/>
      <c r="T73" s="33"/>
      <c r="U73" s="33"/>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row>
    <row r="74" spans="1:50" s="27" customFormat="1" ht="18.75">
      <c r="B74" s="35">
        <v>65</v>
      </c>
      <c r="C74" s="35" t="s">
        <v>140</v>
      </c>
      <c r="D74" s="104">
        <v>365385.10235599999</v>
      </c>
      <c r="E74" s="104">
        <v>356191.49295300001</v>
      </c>
      <c r="F74" s="104">
        <f t="shared" si="52"/>
        <v>9193.6094029999804</v>
      </c>
      <c r="G74" s="104">
        <f t="shared" si="53"/>
        <v>721576.595309</v>
      </c>
      <c r="H74" s="104">
        <v>0</v>
      </c>
      <c r="I74" s="104">
        <v>0</v>
      </c>
      <c r="J74" s="104">
        <f t="shared" si="54"/>
        <v>0</v>
      </c>
      <c r="K74" s="104">
        <f t="shared" si="55"/>
        <v>0</v>
      </c>
      <c r="L74" s="104">
        <v>109556.901975</v>
      </c>
      <c r="M74" s="104">
        <v>81630.738056000002</v>
      </c>
      <c r="N74" s="104">
        <f t="shared" si="56"/>
        <v>27926.163918999999</v>
      </c>
      <c r="O74" s="104">
        <v>0</v>
      </c>
      <c r="P74" s="104">
        <v>3469.9595840000002</v>
      </c>
      <c r="Q74" s="105">
        <f t="shared" si="57"/>
        <v>-3469.9595840000002</v>
      </c>
      <c r="R74" s="41"/>
      <c r="S74" s="33"/>
      <c r="T74" s="33"/>
      <c r="U74" s="33"/>
    </row>
    <row r="75" spans="1:50" s="42" customFormat="1" ht="18.75">
      <c r="A75" s="27"/>
      <c r="B75" s="110">
        <v>66</v>
      </c>
      <c r="C75" s="110" t="s">
        <v>88</v>
      </c>
      <c r="D75" s="111">
        <v>364181.21766999998</v>
      </c>
      <c r="E75" s="111">
        <v>367295.46361600002</v>
      </c>
      <c r="F75" s="111">
        <f t="shared" si="52"/>
        <v>-3114.2459460000391</v>
      </c>
      <c r="G75" s="111">
        <f t="shared" si="53"/>
        <v>731476.68128599995</v>
      </c>
      <c r="H75" s="111">
        <v>29506.287773</v>
      </c>
      <c r="I75" s="111">
        <v>27207.690706000001</v>
      </c>
      <c r="J75" s="111">
        <f t="shared" si="54"/>
        <v>2298.5970669999988</v>
      </c>
      <c r="K75" s="111">
        <f t="shared" si="55"/>
        <v>56713.978478999998</v>
      </c>
      <c r="L75" s="111">
        <v>6491.6689640000004</v>
      </c>
      <c r="M75" s="111">
        <v>6589.0250509999996</v>
      </c>
      <c r="N75" s="111">
        <f t="shared" si="56"/>
        <v>-97.356086999999206</v>
      </c>
      <c r="O75" s="111">
        <v>0</v>
      </c>
      <c r="P75" s="111">
        <v>0</v>
      </c>
      <c r="Q75" s="112">
        <f t="shared" si="57"/>
        <v>0</v>
      </c>
      <c r="R75" s="41"/>
      <c r="S75" s="33"/>
      <c r="T75" s="33"/>
      <c r="U75" s="33"/>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row>
    <row r="76" spans="1:50" s="27" customFormat="1" ht="18.75">
      <c r="B76" s="35">
        <v>67</v>
      </c>
      <c r="C76" s="35" t="s">
        <v>152</v>
      </c>
      <c r="D76" s="104">
        <v>325272.765037</v>
      </c>
      <c r="E76" s="104">
        <v>235479.854276</v>
      </c>
      <c r="F76" s="104">
        <f t="shared" si="52"/>
        <v>89792.910761000006</v>
      </c>
      <c r="G76" s="104">
        <f t="shared" si="53"/>
        <v>560752.619313</v>
      </c>
      <c r="H76" s="104">
        <v>2844.6581700000002</v>
      </c>
      <c r="I76" s="104">
        <v>23822.357360999998</v>
      </c>
      <c r="J76" s="104">
        <f t="shared" si="54"/>
        <v>-20977.699191</v>
      </c>
      <c r="K76" s="104">
        <f t="shared" si="55"/>
        <v>26667.015530999997</v>
      </c>
      <c r="L76" s="104">
        <v>214729</v>
      </c>
      <c r="M76" s="104">
        <v>109331</v>
      </c>
      <c r="N76" s="104">
        <f t="shared" si="56"/>
        <v>105398</v>
      </c>
      <c r="O76" s="104">
        <v>445</v>
      </c>
      <c r="P76" s="104">
        <v>5711</v>
      </c>
      <c r="Q76" s="105">
        <f t="shared" si="57"/>
        <v>-5266</v>
      </c>
      <c r="R76" s="41"/>
      <c r="S76" s="33"/>
      <c r="T76" s="33"/>
      <c r="U76" s="33"/>
    </row>
    <row r="77" spans="1:50" s="42" customFormat="1" ht="18.75">
      <c r="A77" s="27"/>
      <c r="B77" s="110">
        <v>68</v>
      </c>
      <c r="C77" s="110" t="s">
        <v>143</v>
      </c>
      <c r="D77" s="111">
        <v>303486.94518699998</v>
      </c>
      <c r="E77" s="111">
        <v>283045.71078800003</v>
      </c>
      <c r="F77" s="111">
        <f t="shared" si="52"/>
        <v>20441.23439899995</v>
      </c>
      <c r="G77" s="111">
        <f t="shared" si="53"/>
        <v>586532.655975</v>
      </c>
      <c r="H77" s="111">
        <v>13765.859516</v>
      </c>
      <c r="I77" s="111">
        <v>24416.897082</v>
      </c>
      <c r="J77" s="111">
        <f t="shared" si="54"/>
        <v>-10651.037565999999</v>
      </c>
      <c r="K77" s="111">
        <f t="shared" si="55"/>
        <v>38182.756598</v>
      </c>
      <c r="L77" s="111">
        <v>117875.78488000001</v>
      </c>
      <c r="M77" s="111">
        <v>76850.579861999999</v>
      </c>
      <c r="N77" s="111">
        <f t="shared" si="56"/>
        <v>41025.205018000008</v>
      </c>
      <c r="O77" s="111">
        <v>149.142222</v>
      </c>
      <c r="P77" s="111">
        <v>3103.0598789999999</v>
      </c>
      <c r="Q77" s="112">
        <f t="shared" si="57"/>
        <v>-2953.917657</v>
      </c>
      <c r="R77" s="41"/>
      <c r="S77" s="33"/>
      <c r="T77" s="33"/>
      <c r="U77" s="33"/>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row>
    <row r="78" spans="1:50" s="27" customFormat="1" ht="18.75">
      <c r="B78" s="35">
        <v>69</v>
      </c>
      <c r="C78" s="35" t="s">
        <v>253</v>
      </c>
      <c r="D78" s="104">
        <v>297174.26002699998</v>
      </c>
      <c r="E78" s="104">
        <v>216883.64367699999</v>
      </c>
      <c r="F78" s="104">
        <f t="shared" si="52"/>
        <v>80290.616349999997</v>
      </c>
      <c r="G78" s="104">
        <f t="shared" si="53"/>
        <v>514057.90370399994</v>
      </c>
      <c r="H78" s="104">
        <v>13433.732576</v>
      </c>
      <c r="I78" s="104">
        <v>7729.946003</v>
      </c>
      <c r="J78" s="104">
        <f t="shared" si="54"/>
        <v>5703.7865730000003</v>
      </c>
      <c r="K78" s="104">
        <f t="shared" si="55"/>
        <v>21163.678578999999</v>
      </c>
      <c r="L78" s="104">
        <v>138382</v>
      </c>
      <c r="M78" s="104">
        <v>63094</v>
      </c>
      <c r="N78" s="104">
        <f t="shared" si="56"/>
        <v>75288</v>
      </c>
      <c r="O78" s="104">
        <v>0</v>
      </c>
      <c r="P78" s="104">
        <v>2977</v>
      </c>
      <c r="Q78" s="105">
        <f t="shared" si="57"/>
        <v>-2977</v>
      </c>
      <c r="R78" s="41"/>
      <c r="S78" s="33"/>
      <c r="T78" s="33"/>
      <c r="U78" s="33"/>
    </row>
    <row r="79" spans="1:50" s="42" customFormat="1" ht="18.75">
      <c r="A79" s="27"/>
      <c r="B79" s="110">
        <v>70</v>
      </c>
      <c r="C79" s="110" t="s">
        <v>71</v>
      </c>
      <c r="D79" s="111">
        <v>281674.15732</v>
      </c>
      <c r="E79" s="111">
        <v>278177.19799100002</v>
      </c>
      <c r="F79" s="111">
        <f t="shared" si="52"/>
        <v>3496.9593289999757</v>
      </c>
      <c r="G79" s="111">
        <f t="shared" si="53"/>
        <v>559851.35531100002</v>
      </c>
      <c r="H79" s="111">
        <v>17354.993066999999</v>
      </c>
      <c r="I79" s="111">
        <v>21071.973331000001</v>
      </c>
      <c r="J79" s="111">
        <f t="shared" si="54"/>
        <v>-3716.9802640000016</v>
      </c>
      <c r="K79" s="111">
        <f t="shared" si="55"/>
        <v>38426.966398000004</v>
      </c>
      <c r="L79" s="111">
        <v>34516</v>
      </c>
      <c r="M79" s="111">
        <v>28362</v>
      </c>
      <c r="N79" s="111">
        <f t="shared" si="56"/>
        <v>6154</v>
      </c>
      <c r="O79" s="111">
        <v>65</v>
      </c>
      <c r="P79" s="111">
        <v>136</v>
      </c>
      <c r="Q79" s="112">
        <f t="shared" si="57"/>
        <v>-71</v>
      </c>
      <c r="R79" s="41"/>
      <c r="S79" s="33"/>
      <c r="T79" s="33"/>
      <c r="U79" s="33"/>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row>
    <row r="80" spans="1:50" s="27" customFormat="1" ht="18.75">
      <c r="B80" s="35">
        <v>71</v>
      </c>
      <c r="C80" s="35" t="s">
        <v>185</v>
      </c>
      <c r="D80" s="104">
        <v>274902.13772499998</v>
      </c>
      <c r="E80" s="104">
        <v>141060.75444600001</v>
      </c>
      <c r="F80" s="104">
        <f t="shared" si="52"/>
        <v>133841.38327899997</v>
      </c>
      <c r="G80" s="104">
        <f t="shared" si="53"/>
        <v>415962.89217100001</v>
      </c>
      <c r="H80" s="104">
        <v>4145.4791509999995</v>
      </c>
      <c r="I80" s="104">
        <v>1546.4</v>
      </c>
      <c r="J80" s="104">
        <f t="shared" si="54"/>
        <v>2599.0791509999995</v>
      </c>
      <c r="K80" s="104">
        <f t="shared" si="55"/>
        <v>5691.8791509999992</v>
      </c>
      <c r="L80" s="104">
        <v>7766</v>
      </c>
      <c r="M80" s="104">
        <v>10153</v>
      </c>
      <c r="N80" s="104">
        <f t="shared" si="56"/>
        <v>-2387</v>
      </c>
      <c r="O80" s="104">
        <v>60</v>
      </c>
      <c r="P80" s="104">
        <v>1727</v>
      </c>
      <c r="Q80" s="105">
        <f t="shared" si="57"/>
        <v>-1667</v>
      </c>
      <c r="R80" s="41"/>
      <c r="S80" s="33"/>
      <c r="T80" s="33"/>
      <c r="U80" s="33"/>
    </row>
    <row r="81" spans="1:50" s="42" customFormat="1" ht="18.75">
      <c r="A81" s="27"/>
      <c r="B81" s="110">
        <v>72</v>
      </c>
      <c r="C81" s="110" t="s">
        <v>77</v>
      </c>
      <c r="D81" s="111">
        <v>243933.20224300001</v>
      </c>
      <c r="E81" s="111">
        <v>268919.47679500002</v>
      </c>
      <c r="F81" s="111">
        <f t="shared" si="52"/>
        <v>-24986.274552000017</v>
      </c>
      <c r="G81" s="111">
        <f t="shared" si="53"/>
        <v>512852.67903800006</v>
      </c>
      <c r="H81" s="111">
        <v>7594.490127</v>
      </c>
      <c r="I81" s="111">
        <v>23820.545343000002</v>
      </c>
      <c r="J81" s="111">
        <f t="shared" si="54"/>
        <v>-16226.055216000001</v>
      </c>
      <c r="K81" s="111">
        <f t="shared" si="55"/>
        <v>31415.035470000003</v>
      </c>
      <c r="L81" s="111">
        <v>74337</v>
      </c>
      <c r="M81" s="111">
        <v>60855</v>
      </c>
      <c r="N81" s="111">
        <f t="shared" si="56"/>
        <v>13482</v>
      </c>
      <c r="O81" s="111">
        <v>0</v>
      </c>
      <c r="P81" s="111">
        <v>6422</v>
      </c>
      <c r="Q81" s="112">
        <f t="shared" si="57"/>
        <v>-6422</v>
      </c>
      <c r="R81" s="41"/>
      <c r="S81" s="33"/>
      <c r="T81" s="33"/>
      <c r="U81" s="33"/>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row>
    <row r="82" spans="1:50" s="27" customFormat="1" ht="18.75">
      <c r="B82" s="35">
        <v>73</v>
      </c>
      <c r="C82" s="35" t="s">
        <v>427</v>
      </c>
      <c r="D82" s="104">
        <v>219639.81067199999</v>
      </c>
      <c r="E82" s="104">
        <v>226229.19679099999</v>
      </c>
      <c r="F82" s="104">
        <f t="shared" si="52"/>
        <v>-6589.3861190000025</v>
      </c>
      <c r="G82" s="104">
        <f t="shared" si="53"/>
        <v>445869.00746300002</v>
      </c>
      <c r="H82" s="104">
        <v>10647.446212000001</v>
      </c>
      <c r="I82" s="104">
        <v>14093.832381</v>
      </c>
      <c r="J82" s="104">
        <f t="shared" si="54"/>
        <v>-3446.3861689999994</v>
      </c>
      <c r="K82" s="104">
        <f t="shared" si="55"/>
        <v>24741.278593000003</v>
      </c>
      <c r="L82" s="104">
        <v>2773.8762499999998</v>
      </c>
      <c r="M82" s="104">
        <v>1901.644935</v>
      </c>
      <c r="N82" s="104">
        <f t="shared" si="56"/>
        <v>872.23131499999977</v>
      </c>
      <c r="O82" s="104">
        <v>0</v>
      </c>
      <c r="P82" s="104">
        <v>94.56711</v>
      </c>
      <c r="Q82" s="105">
        <f t="shared" si="57"/>
        <v>-94.56711</v>
      </c>
      <c r="R82" s="41"/>
      <c r="S82" s="33"/>
      <c r="T82" s="33"/>
      <c r="U82" s="33"/>
    </row>
    <row r="83" spans="1:50" s="42" customFormat="1" ht="18.75">
      <c r="A83" s="27"/>
      <c r="B83" s="110">
        <v>74</v>
      </c>
      <c r="C83" s="110" t="s">
        <v>111</v>
      </c>
      <c r="D83" s="111">
        <v>201016.80648299999</v>
      </c>
      <c r="E83" s="111">
        <v>195907.02045499999</v>
      </c>
      <c r="F83" s="111">
        <f t="shared" si="52"/>
        <v>5109.7860280000023</v>
      </c>
      <c r="G83" s="111">
        <f t="shared" si="53"/>
        <v>396923.82693799998</v>
      </c>
      <c r="H83" s="111">
        <v>10075.618585</v>
      </c>
      <c r="I83" s="111">
        <v>10164.462256999999</v>
      </c>
      <c r="J83" s="111">
        <f t="shared" si="54"/>
        <v>-88.84367199999906</v>
      </c>
      <c r="K83" s="111">
        <f t="shared" si="55"/>
        <v>20240.080841999999</v>
      </c>
      <c r="L83" s="111">
        <v>5146</v>
      </c>
      <c r="M83" s="111">
        <v>23</v>
      </c>
      <c r="N83" s="111">
        <f t="shared" si="56"/>
        <v>5123</v>
      </c>
      <c r="O83" s="111">
        <v>0</v>
      </c>
      <c r="P83" s="111">
        <v>0</v>
      </c>
      <c r="Q83" s="112">
        <f t="shared" si="57"/>
        <v>0</v>
      </c>
      <c r="R83" s="41"/>
      <c r="S83" s="33"/>
      <c r="T83" s="33"/>
      <c r="U83" s="33"/>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row>
    <row r="84" spans="1:50" s="27" customFormat="1" ht="18.75">
      <c r="B84" s="35">
        <v>75</v>
      </c>
      <c r="C84" s="35" t="s">
        <v>157</v>
      </c>
      <c r="D84" s="104">
        <v>193026.09034900001</v>
      </c>
      <c r="E84" s="104">
        <v>131782.19264699999</v>
      </c>
      <c r="F84" s="104">
        <f t="shared" si="52"/>
        <v>61243.897702000017</v>
      </c>
      <c r="G84" s="104">
        <f t="shared" si="53"/>
        <v>324808.28299600002</v>
      </c>
      <c r="H84" s="104">
        <v>3285.3177000000001</v>
      </c>
      <c r="I84" s="104">
        <v>7893.7033979999997</v>
      </c>
      <c r="J84" s="104">
        <f t="shared" si="54"/>
        <v>-4608.385698</v>
      </c>
      <c r="K84" s="104">
        <f t="shared" si="55"/>
        <v>11179.021097999999</v>
      </c>
      <c r="L84" s="104">
        <v>242636.443038</v>
      </c>
      <c r="M84" s="104">
        <v>154283.24892799999</v>
      </c>
      <c r="N84" s="104">
        <f t="shared" si="56"/>
        <v>88353.194110000011</v>
      </c>
      <c r="O84" s="104">
        <v>6025.3328000000001</v>
      </c>
      <c r="P84" s="104">
        <v>8594.7151969999995</v>
      </c>
      <c r="Q84" s="105">
        <f t="shared" si="57"/>
        <v>-2569.3823969999994</v>
      </c>
      <c r="R84" s="41"/>
      <c r="S84" s="33"/>
      <c r="T84" s="33"/>
      <c r="U84" s="33"/>
    </row>
    <row r="85" spans="1:50" s="42" customFormat="1" ht="18.75">
      <c r="A85" s="27"/>
      <c r="B85" s="110">
        <v>76</v>
      </c>
      <c r="C85" s="110" t="s">
        <v>109</v>
      </c>
      <c r="D85" s="111">
        <v>192196.51207600001</v>
      </c>
      <c r="E85" s="111">
        <v>203912.26472199999</v>
      </c>
      <c r="F85" s="111">
        <f t="shared" si="52"/>
        <v>-11715.752645999979</v>
      </c>
      <c r="G85" s="111">
        <f t="shared" si="53"/>
        <v>396108.77679799998</v>
      </c>
      <c r="H85" s="111">
        <v>0</v>
      </c>
      <c r="I85" s="111">
        <v>5726.0605670000004</v>
      </c>
      <c r="J85" s="111">
        <f t="shared" si="54"/>
        <v>-5726.0605670000004</v>
      </c>
      <c r="K85" s="111">
        <f t="shared" si="55"/>
        <v>5726.0605670000004</v>
      </c>
      <c r="L85" s="111">
        <v>3653.606096</v>
      </c>
      <c r="M85" s="111">
        <v>3448.1849240000001</v>
      </c>
      <c r="N85" s="111">
        <f t="shared" si="56"/>
        <v>205.42117199999984</v>
      </c>
      <c r="O85" s="111">
        <v>0</v>
      </c>
      <c r="P85" s="111">
        <v>517.93579199999999</v>
      </c>
      <c r="Q85" s="112">
        <f t="shared" si="57"/>
        <v>-517.93579199999999</v>
      </c>
      <c r="R85" s="41"/>
      <c r="S85" s="33"/>
      <c r="T85" s="33"/>
      <c r="U85" s="33"/>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row>
    <row r="86" spans="1:50" s="34" customFormat="1" ht="18.75">
      <c r="A86" s="27"/>
      <c r="B86" s="35">
        <v>77</v>
      </c>
      <c r="C86" s="35" t="s">
        <v>146</v>
      </c>
      <c r="D86" s="104">
        <v>190167.89504900001</v>
      </c>
      <c r="E86" s="104">
        <v>180942.36260200001</v>
      </c>
      <c r="F86" s="104">
        <f t="shared" si="52"/>
        <v>9225.532447000005</v>
      </c>
      <c r="G86" s="104">
        <f t="shared" si="53"/>
        <v>371110.25765100005</v>
      </c>
      <c r="H86" s="104">
        <v>1815.5308050000001</v>
      </c>
      <c r="I86" s="104">
        <v>5596.5951139999997</v>
      </c>
      <c r="J86" s="104">
        <f t="shared" si="54"/>
        <v>-3781.0643089999994</v>
      </c>
      <c r="K86" s="104">
        <f t="shared" si="55"/>
        <v>7412.1259190000001</v>
      </c>
      <c r="L86" s="104">
        <v>127064.860008</v>
      </c>
      <c r="M86" s="104">
        <v>144016.05159300001</v>
      </c>
      <c r="N86" s="104">
        <f t="shared" si="56"/>
        <v>-16951.191585000008</v>
      </c>
      <c r="O86" s="104">
        <v>940.37310400000001</v>
      </c>
      <c r="P86" s="104">
        <v>6478.8384699999997</v>
      </c>
      <c r="Q86" s="105">
        <f t="shared" si="57"/>
        <v>-5538.4653659999994</v>
      </c>
      <c r="R86" s="41"/>
      <c r="S86" s="33"/>
      <c r="T86" s="33"/>
      <c r="U86" s="33"/>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row>
    <row r="87" spans="1:50" s="42" customFormat="1" ht="18.75">
      <c r="A87" s="27"/>
      <c r="B87" s="110">
        <v>78</v>
      </c>
      <c r="C87" s="110" t="s">
        <v>435</v>
      </c>
      <c r="D87" s="111">
        <v>176557.727831</v>
      </c>
      <c r="E87" s="111">
        <v>127941.996747</v>
      </c>
      <c r="F87" s="111">
        <f t="shared" si="52"/>
        <v>48615.731083999999</v>
      </c>
      <c r="G87" s="111">
        <f t="shared" si="53"/>
        <v>304499.72457800002</v>
      </c>
      <c r="H87" s="111">
        <v>0</v>
      </c>
      <c r="I87" s="111">
        <v>4056.4298140000001</v>
      </c>
      <c r="J87" s="111">
        <f t="shared" si="54"/>
        <v>-4056.4298140000001</v>
      </c>
      <c r="K87" s="111">
        <f t="shared" si="55"/>
        <v>4056.4298140000001</v>
      </c>
      <c r="L87" s="111">
        <v>70655.087237</v>
      </c>
      <c r="M87" s="111">
        <v>19338.45926</v>
      </c>
      <c r="N87" s="111">
        <f t="shared" si="56"/>
        <v>51316.627976999996</v>
      </c>
      <c r="O87" s="111">
        <v>42.681522000000001</v>
      </c>
      <c r="P87" s="111">
        <v>891.35794999999996</v>
      </c>
      <c r="Q87" s="112">
        <f t="shared" si="57"/>
        <v>-848.67642799999999</v>
      </c>
      <c r="R87" s="41"/>
      <c r="S87" s="33"/>
      <c r="T87" s="33"/>
      <c r="U87" s="33"/>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row>
    <row r="88" spans="1:50" s="27" customFormat="1" ht="18.75">
      <c r="A88" s="34"/>
      <c r="B88" s="35">
        <v>79</v>
      </c>
      <c r="C88" s="35" t="s">
        <v>92</v>
      </c>
      <c r="D88" s="104">
        <v>175063.73718600001</v>
      </c>
      <c r="E88" s="104">
        <v>179307.60630499999</v>
      </c>
      <c r="F88" s="104">
        <f t="shared" si="52"/>
        <v>-4243.8691189999809</v>
      </c>
      <c r="G88" s="104">
        <f t="shared" si="53"/>
        <v>354371.34349100001</v>
      </c>
      <c r="H88" s="104">
        <v>404.53593799999999</v>
      </c>
      <c r="I88" s="104">
        <v>3585.321023</v>
      </c>
      <c r="J88" s="104">
        <f t="shared" si="54"/>
        <v>-3180.785085</v>
      </c>
      <c r="K88" s="104">
        <f t="shared" si="55"/>
        <v>3989.856961</v>
      </c>
      <c r="L88" s="104">
        <v>5086</v>
      </c>
      <c r="M88" s="104">
        <v>3961</v>
      </c>
      <c r="N88" s="104">
        <f t="shared" si="56"/>
        <v>1125</v>
      </c>
      <c r="O88" s="104">
        <v>0</v>
      </c>
      <c r="P88" s="104">
        <v>401</v>
      </c>
      <c r="Q88" s="105">
        <f t="shared" si="57"/>
        <v>-401</v>
      </c>
      <c r="R88" s="41"/>
      <c r="S88" s="33"/>
      <c r="T88" s="33"/>
      <c r="U88" s="33"/>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row>
    <row r="89" spans="1:50" s="42" customFormat="1" ht="18.75">
      <c r="A89" s="27"/>
      <c r="B89" s="110">
        <v>80</v>
      </c>
      <c r="C89" s="110" t="s">
        <v>94</v>
      </c>
      <c r="D89" s="111">
        <v>171271.17970000001</v>
      </c>
      <c r="E89" s="111">
        <v>172082.04019100001</v>
      </c>
      <c r="F89" s="111">
        <f t="shared" si="52"/>
        <v>-810.86049099999946</v>
      </c>
      <c r="G89" s="111">
        <f t="shared" si="53"/>
        <v>343353.21989100002</v>
      </c>
      <c r="H89" s="111">
        <v>1355.9703609999999</v>
      </c>
      <c r="I89" s="111">
        <v>5740.0528409999997</v>
      </c>
      <c r="J89" s="111">
        <f t="shared" si="54"/>
        <v>-4384.08248</v>
      </c>
      <c r="K89" s="111">
        <f t="shared" si="55"/>
        <v>7096.0232019999994</v>
      </c>
      <c r="L89" s="111">
        <v>12268</v>
      </c>
      <c r="M89" s="111">
        <v>5090</v>
      </c>
      <c r="N89" s="111">
        <f t="shared" si="56"/>
        <v>7178</v>
      </c>
      <c r="O89" s="111">
        <v>0</v>
      </c>
      <c r="P89" s="111">
        <v>0</v>
      </c>
      <c r="Q89" s="112">
        <f t="shared" si="57"/>
        <v>0</v>
      </c>
      <c r="R89" s="41"/>
      <c r="S89" s="33"/>
      <c r="T89" s="33"/>
      <c r="U89" s="33"/>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row>
    <row r="90" spans="1:50" s="27" customFormat="1" ht="18.75">
      <c r="B90" s="35">
        <v>81</v>
      </c>
      <c r="C90" s="35" t="s">
        <v>86</v>
      </c>
      <c r="D90" s="104">
        <v>160003.76274800001</v>
      </c>
      <c r="E90" s="104">
        <v>152617.84907</v>
      </c>
      <c r="F90" s="104">
        <f t="shared" si="52"/>
        <v>7385.9136780000117</v>
      </c>
      <c r="G90" s="104">
        <f t="shared" si="53"/>
        <v>312621.61181799998</v>
      </c>
      <c r="H90" s="104">
        <v>3417.04333</v>
      </c>
      <c r="I90" s="104">
        <v>2944.5765350000001</v>
      </c>
      <c r="J90" s="104">
        <f t="shared" si="54"/>
        <v>472.46679499999982</v>
      </c>
      <c r="K90" s="104">
        <f t="shared" si="55"/>
        <v>6361.6198650000006</v>
      </c>
      <c r="L90" s="104">
        <v>9688</v>
      </c>
      <c r="M90" s="104">
        <v>3512</v>
      </c>
      <c r="N90" s="104">
        <f t="shared" si="56"/>
        <v>6176</v>
      </c>
      <c r="O90" s="104">
        <v>4</v>
      </c>
      <c r="P90" s="104">
        <v>96</v>
      </c>
      <c r="Q90" s="105">
        <f t="shared" si="57"/>
        <v>-92</v>
      </c>
      <c r="R90" s="41"/>
      <c r="S90" s="33"/>
      <c r="T90" s="33"/>
      <c r="U90" s="33"/>
    </row>
    <row r="91" spans="1:50" s="42" customFormat="1" ht="18.75">
      <c r="A91" s="27"/>
      <c r="B91" s="110">
        <v>82</v>
      </c>
      <c r="C91" s="110" t="s">
        <v>76</v>
      </c>
      <c r="D91" s="111">
        <v>154423.75917</v>
      </c>
      <c r="E91" s="111">
        <v>198645.719499</v>
      </c>
      <c r="F91" s="111">
        <f t="shared" si="52"/>
        <v>-44221.960328999994</v>
      </c>
      <c r="G91" s="111">
        <f t="shared" si="53"/>
        <v>353069.47866899997</v>
      </c>
      <c r="H91" s="111">
        <v>0</v>
      </c>
      <c r="I91" s="111">
        <v>0</v>
      </c>
      <c r="J91" s="111">
        <f t="shared" si="54"/>
        <v>0</v>
      </c>
      <c r="K91" s="111">
        <f t="shared" si="55"/>
        <v>0</v>
      </c>
      <c r="L91" s="111">
        <v>22063</v>
      </c>
      <c r="M91" s="111">
        <v>45517</v>
      </c>
      <c r="N91" s="111">
        <f t="shared" si="56"/>
        <v>-23454</v>
      </c>
      <c r="O91" s="111">
        <v>0</v>
      </c>
      <c r="P91" s="111">
        <v>694</v>
      </c>
      <c r="Q91" s="112">
        <f t="shared" si="57"/>
        <v>-694</v>
      </c>
      <c r="R91" s="41"/>
      <c r="S91" s="33"/>
      <c r="T91" s="33"/>
      <c r="U91" s="33"/>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row>
    <row r="92" spans="1:50" s="27" customFormat="1" ht="18.75">
      <c r="B92" s="35">
        <v>83</v>
      </c>
      <c r="C92" s="35" t="s">
        <v>434</v>
      </c>
      <c r="D92" s="104">
        <v>148390.26668299999</v>
      </c>
      <c r="E92" s="104">
        <v>131204.35974000001</v>
      </c>
      <c r="F92" s="104">
        <f t="shared" si="52"/>
        <v>17185.90694299998</v>
      </c>
      <c r="G92" s="104">
        <f t="shared" si="53"/>
        <v>279594.62642300001</v>
      </c>
      <c r="H92" s="104">
        <v>4677.0710419999996</v>
      </c>
      <c r="I92" s="104">
        <v>2832.5945710000001</v>
      </c>
      <c r="J92" s="104">
        <f t="shared" si="54"/>
        <v>1844.4764709999995</v>
      </c>
      <c r="K92" s="104">
        <f t="shared" si="55"/>
        <v>7509.6656129999992</v>
      </c>
      <c r="L92" s="104">
        <v>8457</v>
      </c>
      <c r="M92" s="104">
        <v>5795</v>
      </c>
      <c r="N92" s="104">
        <f t="shared" si="56"/>
        <v>2662</v>
      </c>
      <c r="O92" s="104">
        <v>0</v>
      </c>
      <c r="P92" s="104">
        <v>62</v>
      </c>
      <c r="Q92" s="105">
        <f t="shared" si="57"/>
        <v>-62</v>
      </c>
      <c r="R92" s="41"/>
      <c r="S92" s="33"/>
      <c r="T92" s="33"/>
      <c r="U92" s="33"/>
    </row>
    <row r="93" spans="1:50" s="42" customFormat="1" ht="18.75">
      <c r="A93" s="27"/>
      <c r="B93" s="110">
        <v>84</v>
      </c>
      <c r="C93" s="110" t="s">
        <v>432</v>
      </c>
      <c r="D93" s="111">
        <v>144019.92880600001</v>
      </c>
      <c r="E93" s="111">
        <v>146975.36444899999</v>
      </c>
      <c r="F93" s="111">
        <f t="shared" si="52"/>
        <v>-2955.4356429999752</v>
      </c>
      <c r="G93" s="111">
        <f t="shared" si="53"/>
        <v>290995.29325500003</v>
      </c>
      <c r="H93" s="111">
        <v>2970.1879600000002</v>
      </c>
      <c r="I93" s="111">
        <v>3527.6918930000002</v>
      </c>
      <c r="J93" s="111">
        <f t="shared" si="54"/>
        <v>-557.50393299999996</v>
      </c>
      <c r="K93" s="111">
        <f t="shared" si="55"/>
        <v>6497.8798530000004</v>
      </c>
      <c r="L93" s="111">
        <v>1876</v>
      </c>
      <c r="M93" s="111">
        <v>3576</v>
      </c>
      <c r="N93" s="111">
        <f t="shared" si="56"/>
        <v>-1700</v>
      </c>
      <c r="O93" s="111">
        <v>0</v>
      </c>
      <c r="P93" s="111">
        <v>0</v>
      </c>
      <c r="Q93" s="112">
        <f t="shared" si="57"/>
        <v>0</v>
      </c>
      <c r="R93" s="41"/>
      <c r="S93" s="33"/>
      <c r="T93" s="33"/>
      <c r="U93" s="33"/>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row>
    <row r="94" spans="1:50" s="27" customFormat="1" ht="18.75">
      <c r="B94" s="35">
        <v>85</v>
      </c>
      <c r="C94" s="35" t="s">
        <v>118</v>
      </c>
      <c r="D94" s="104">
        <v>140187.933831</v>
      </c>
      <c r="E94" s="104">
        <v>134159.22663600001</v>
      </c>
      <c r="F94" s="104">
        <f t="shared" ref="F94:F125" si="58">D94-E94</f>
        <v>6028.7071949999954</v>
      </c>
      <c r="G94" s="104">
        <f t="shared" ref="G94:G127" si="59">E94+D94</f>
        <v>274347.16046699998</v>
      </c>
      <c r="H94" s="104">
        <v>4317.9570919999996</v>
      </c>
      <c r="I94" s="104">
        <v>4549.6931059999997</v>
      </c>
      <c r="J94" s="104">
        <f t="shared" ref="J94:J125" si="60">H94-I94</f>
        <v>-231.73601400000007</v>
      </c>
      <c r="K94" s="104">
        <f t="shared" ref="K94:K127" si="61">I94+H94</f>
        <v>8867.6501979999994</v>
      </c>
      <c r="L94" s="104">
        <v>14692.124782000001</v>
      </c>
      <c r="M94" s="104">
        <v>7921.6227959999997</v>
      </c>
      <c r="N94" s="104">
        <f t="shared" ref="N94:N120" si="62">L94-M94</f>
        <v>6770.5019860000011</v>
      </c>
      <c r="O94" s="104">
        <v>0</v>
      </c>
      <c r="P94" s="104">
        <v>553.18080699999996</v>
      </c>
      <c r="Q94" s="105">
        <f t="shared" ref="Q94:Q125" si="63">O94-P94</f>
        <v>-553.18080699999996</v>
      </c>
      <c r="R94" s="41"/>
      <c r="S94" s="33"/>
      <c r="T94" s="33"/>
      <c r="U94" s="33"/>
    </row>
    <row r="95" spans="1:50" s="42" customFormat="1" ht="18.75">
      <c r="A95" s="27"/>
      <c r="B95" s="110">
        <v>86</v>
      </c>
      <c r="C95" s="110" t="s">
        <v>162</v>
      </c>
      <c r="D95" s="111">
        <v>133563.75443199999</v>
      </c>
      <c r="E95" s="111">
        <v>110107.985747</v>
      </c>
      <c r="F95" s="111">
        <f t="shared" si="58"/>
        <v>23455.768684999988</v>
      </c>
      <c r="G95" s="111">
        <f t="shared" si="59"/>
        <v>243671.74017899999</v>
      </c>
      <c r="H95" s="111">
        <v>7187.2547839999997</v>
      </c>
      <c r="I95" s="111">
        <v>5646.1346309999999</v>
      </c>
      <c r="J95" s="111">
        <f t="shared" si="60"/>
        <v>1541.1201529999998</v>
      </c>
      <c r="K95" s="111">
        <f t="shared" si="61"/>
        <v>12833.389415</v>
      </c>
      <c r="L95" s="111">
        <v>60845</v>
      </c>
      <c r="M95" s="111">
        <v>31081</v>
      </c>
      <c r="N95" s="111">
        <f t="shared" si="62"/>
        <v>29764</v>
      </c>
      <c r="O95" s="111">
        <v>0</v>
      </c>
      <c r="P95" s="111">
        <v>1273</v>
      </c>
      <c r="Q95" s="112">
        <f t="shared" si="63"/>
        <v>-1273</v>
      </c>
      <c r="R95" s="41"/>
      <c r="S95" s="33"/>
      <c r="T95" s="33"/>
      <c r="U95" s="33"/>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row>
    <row r="96" spans="1:50" s="27" customFormat="1" ht="18.75">
      <c r="B96" s="35">
        <v>87</v>
      </c>
      <c r="C96" s="35" t="s">
        <v>130</v>
      </c>
      <c r="D96" s="104">
        <v>132942.09162399999</v>
      </c>
      <c r="E96" s="104">
        <v>130755.045602</v>
      </c>
      <c r="F96" s="104">
        <f t="shared" si="58"/>
        <v>2187.046021999995</v>
      </c>
      <c r="G96" s="104">
        <f t="shared" si="59"/>
        <v>263697.13722599996</v>
      </c>
      <c r="H96" s="104">
        <v>696.66941199999997</v>
      </c>
      <c r="I96" s="104">
        <v>6093.1734120000001</v>
      </c>
      <c r="J96" s="104">
        <f t="shared" si="60"/>
        <v>-5396.5039999999999</v>
      </c>
      <c r="K96" s="104">
        <f t="shared" si="61"/>
        <v>6789.8428240000003</v>
      </c>
      <c r="L96" s="104">
        <v>20214</v>
      </c>
      <c r="M96" s="104">
        <v>15809</v>
      </c>
      <c r="N96" s="104">
        <f t="shared" si="62"/>
        <v>4405</v>
      </c>
      <c r="O96" s="104">
        <v>0</v>
      </c>
      <c r="P96" s="104">
        <v>3594</v>
      </c>
      <c r="Q96" s="105">
        <f t="shared" si="63"/>
        <v>-3594</v>
      </c>
      <c r="R96" s="41"/>
      <c r="S96" s="33"/>
      <c r="T96" s="33"/>
      <c r="U96" s="33"/>
    </row>
    <row r="97" spans="1:50" s="27" customFormat="1" ht="18.75">
      <c r="B97" s="110">
        <v>88</v>
      </c>
      <c r="C97" s="110" t="s">
        <v>144</v>
      </c>
      <c r="D97" s="111">
        <v>123583.413654</v>
      </c>
      <c r="E97" s="111">
        <v>124830.93321800001</v>
      </c>
      <c r="F97" s="111">
        <f t="shared" si="58"/>
        <v>-1247.519564000002</v>
      </c>
      <c r="G97" s="111">
        <f t="shared" si="59"/>
        <v>248414.34687200002</v>
      </c>
      <c r="H97" s="111">
        <v>22665.594088000002</v>
      </c>
      <c r="I97" s="111">
        <v>16334.24324</v>
      </c>
      <c r="J97" s="111">
        <f t="shared" si="60"/>
        <v>6331.3508480000019</v>
      </c>
      <c r="K97" s="111">
        <f t="shared" si="61"/>
        <v>38999.837328000001</v>
      </c>
      <c r="L97" s="111">
        <v>59302.54651</v>
      </c>
      <c r="M97" s="111">
        <v>61111.558642999997</v>
      </c>
      <c r="N97" s="111">
        <f t="shared" si="62"/>
        <v>-1809.0121329999965</v>
      </c>
      <c r="O97" s="111">
        <v>165.43015</v>
      </c>
      <c r="P97" s="111">
        <v>586.98956599999997</v>
      </c>
      <c r="Q97" s="112">
        <f t="shared" si="63"/>
        <v>-421.55941599999994</v>
      </c>
      <c r="R97" s="41"/>
      <c r="S97" s="33"/>
      <c r="T97" s="33"/>
      <c r="U97" s="33"/>
    </row>
    <row r="98" spans="1:50" s="42" customFormat="1" ht="18.75">
      <c r="A98" s="27"/>
      <c r="B98" s="35">
        <v>89</v>
      </c>
      <c r="C98" s="35" t="s">
        <v>133</v>
      </c>
      <c r="D98" s="104">
        <v>120116.36162</v>
      </c>
      <c r="E98" s="104">
        <v>99388.165666000001</v>
      </c>
      <c r="F98" s="104">
        <f t="shared" si="58"/>
        <v>20728.195953999995</v>
      </c>
      <c r="G98" s="104">
        <f t="shared" si="59"/>
        <v>219504.527286</v>
      </c>
      <c r="H98" s="104">
        <v>3113.05627</v>
      </c>
      <c r="I98" s="104">
        <v>0</v>
      </c>
      <c r="J98" s="104">
        <f t="shared" si="60"/>
        <v>3113.05627</v>
      </c>
      <c r="K98" s="104">
        <f t="shared" si="61"/>
        <v>3113.05627</v>
      </c>
      <c r="L98" s="104">
        <v>561</v>
      </c>
      <c r="M98" s="104">
        <v>20</v>
      </c>
      <c r="N98" s="104">
        <f t="shared" si="62"/>
        <v>541</v>
      </c>
      <c r="O98" s="104">
        <v>0</v>
      </c>
      <c r="P98" s="104">
        <v>0</v>
      </c>
      <c r="Q98" s="105">
        <f t="shared" si="63"/>
        <v>0</v>
      </c>
      <c r="R98" s="41"/>
      <c r="S98" s="33"/>
      <c r="T98" s="33"/>
      <c r="U98" s="33"/>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row>
    <row r="99" spans="1:50" s="27" customFormat="1" ht="18.75">
      <c r="B99" s="110">
        <v>90</v>
      </c>
      <c r="C99" s="110" t="s">
        <v>428</v>
      </c>
      <c r="D99" s="111">
        <v>119984.20619700001</v>
      </c>
      <c r="E99" s="111">
        <v>134180.34792199999</v>
      </c>
      <c r="F99" s="111">
        <f t="shared" si="58"/>
        <v>-14196.141724999979</v>
      </c>
      <c r="G99" s="111">
        <f t="shared" si="59"/>
        <v>254164.55411899998</v>
      </c>
      <c r="H99" s="111">
        <v>11063.862318</v>
      </c>
      <c r="I99" s="111">
        <v>17389.898906999999</v>
      </c>
      <c r="J99" s="111">
        <f t="shared" si="60"/>
        <v>-6326.0365889999994</v>
      </c>
      <c r="K99" s="111">
        <f t="shared" si="61"/>
        <v>28453.761224999998</v>
      </c>
      <c r="L99" s="111">
        <v>7289.425131</v>
      </c>
      <c r="M99" s="111">
        <v>28431.681685</v>
      </c>
      <c r="N99" s="111">
        <f t="shared" si="62"/>
        <v>-21142.256554</v>
      </c>
      <c r="O99" s="111">
        <v>342.07284800000002</v>
      </c>
      <c r="P99" s="111">
        <v>99.496944999999997</v>
      </c>
      <c r="Q99" s="112">
        <f t="shared" si="63"/>
        <v>242.57590300000004</v>
      </c>
      <c r="R99" s="41"/>
      <c r="S99" s="33"/>
      <c r="T99" s="33"/>
      <c r="U99" s="33"/>
    </row>
    <row r="100" spans="1:50" s="42" customFormat="1" ht="18.75">
      <c r="A100" s="27"/>
      <c r="B100" s="35">
        <v>91</v>
      </c>
      <c r="C100" s="35" t="s">
        <v>137</v>
      </c>
      <c r="D100" s="104">
        <v>117150.465405</v>
      </c>
      <c r="E100" s="104">
        <v>110004.963557</v>
      </c>
      <c r="F100" s="104">
        <f t="shared" si="58"/>
        <v>7145.5018479999999</v>
      </c>
      <c r="G100" s="104">
        <f t="shared" si="59"/>
        <v>227155.42896200001</v>
      </c>
      <c r="H100" s="104">
        <v>1803.3327939999999</v>
      </c>
      <c r="I100" s="104">
        <v>4418.156371</v>
      </c>
      <c r="J100" s="104">
        <f t="shared" si="60"/>
        <v>-2614.8235770000001</v>
      </c>
      <c r="K100" s="104">
        <f t="shared" si="61"/>
        <v>6221.489165</v>
      </c>
      <c r="L100" s="104">
        <v>24155</v>
      </c>
      <c r="M100" s="104">
        <v>11536</v>
      </c>
      <c r="N100" s="104">
        <f t="shared" si="62"/>
        <v>12619</v>
      </c>
      <c r="O100" s="104">
        <v>0</v>
      </c>
      <c r="P100" s="104">
        <v>1262</v>
      </c>
      <c r="Q100" s="105">
        <f t="shared" si="63"/>
        <v>-1262</v>
      </c>
      <c r="R100" s="41"/>
      <c r="S100" s="33"/>
      <c r="T100" s="33"/>
      <c r="U100" s="33"/>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row>
    <row r="101" spans="1:50" s="27" customFormat="1" ht="18.75">
      <c r="B101" s="110">
        <v>92</v>
      </c>
      <c r="C101" s="110" t="s">
        <v>102</v>
      </c>
      <c r="D101" s="111">
        <v>87455.498989</v>
      </c>
      <c r="E101" s="111">
        <v>86697.800084000002</v>
      </c>
      <c r="F101" s="111">
        <f t="shared" si="58"/>
        <v>757.69890499999747</v>
      </c>
      <c r="G101" s="111">
        <f t="shared" si="59"/>
        <v>174153.299073</v>
      </c>
      <c r="H101" s="111">
        <v>7457.6280839999999</v>
      </c>
      <c r="I101" s="111">
        <v>5513.8065429999997</v>
      </c>
      <c r="J101" s="111">
        <f t="shared" si="60"/>
        <v>1943.8215410000003</v>
      </c>
      <c r="K101" s="111">
        <f t="shared" si="61"/>
        <v>12971.434626999999</v>
      </c>
      <c r="L101" s="111">
        <v>3213.796139</v>
      </c>
      <c r="M101" s="111">
        <v>1017.000916</v>
      </c>
      <c r="N101" s="111">
        <f t="shared" si="62"/>
        <v>2196.7952230000001</v>
      </c>
      <c r="O101" s="111">
        <v>0</v>
      </c>
      <c r="P101" s="111">
        <v>0</v>
      </c>
      <c r="Q101" s="112">
        <f t="shared" si="63"/>
        <v>0</v>
      </c>
      <c r="R101" s="41"/>
      <c r="S101" s="33"/>
      <c r="T101" s="33"/>
      <c r="U101" s="33"/>
    </row>
    <row r="102" spans="1:50" s="42" customFormat="1" ht="18.75">
      <c r="A102" s="27"/>
      <c r="B102" s="35">
        <v>93</v>
      </c>
      <c r="C102" s="35" t="s">
        <v>289</v>
      </c>
      <c r="D102" s="104">
        <v>86415.039225999994</v>
      </c>
      <c r="E102" s="104">
        <v>33767.862910999997</v>
      </c>
      <c r="F102" s="104">
        <f t="shared" si="58"/>
        <v>52647.176314999997</v>
      </c>
      <c r="G102" s="104">
        <f t="shared" si="59"/>
        <v>120182.902137</v>
      </c>
      <c r="H102" s="104">
        <v>7459.6297560000003</v>
      </c>
      <c r="I102" s="104">
        <v>421.5</v>
      </c>
      <c r="J102" s="104">
        <f t="shared" si="60"/>
        <v>7038.1297560000003</v>
      </c>
      <c r="K102" s="104">
        <f t="shared" si="61"/>
        <v>7881.1297560000003</v>
      </c>
      <c r="L102" s="104">
        <v>46344</v>
      </c>
      <c r="M102" s="104">
        <v>768</v>
      </c>
      <c r="N102" s="104">
        <f t="shared" si="62"/>
        <v>45576</v>
      </c>
      <c r="O102" s="104">
        <v>3340</v>
      </c>
      <c r="P102" s="104">
        <v>88</v>
      </c>
      <c r="Q102" s="105">
        <f t="shared" si="63"/>
        <v>3252</v>
      </c>
      <c r="R102" s="41"/>
      <c r="S102" s="33"/>
      <c r="T102" s="33"/>
      <c r="U102" s="33"/>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row>
    <row r="103" spans="1:50" s="27" customFormat="1" ht="18.75">
      <c r="B103" s="110">
        <v>94</v>
      </c>
      <c r="C103" s="110" t="s">
        <v>79</v>
      </c>
      <c r="D103" s="111">
        <v>74367.166001999998</v>
      </c>
      <c r="E103" s="111">
        <v>87043.145417000007</v>
      </c>
      <c r="F103" s="111">
        <f t="shared" si="58"/>
        <v>-12675.979415000009</v>
      </c>
      <c r="G103" s="111">
        <f t="shared" si="59"/>
        <v>161410.31141900001</v>
      </c>
      <c r="H103" s="111">
        <v>4073.4369259999999</v>
      </c>
      <c r="I103" s="111">
        <v>3324.7900810000001</v>
      </c>
      <c r="J103" s="111">
        <f t="shared" si="60"/>
        <v>748.64684499999976</v>
      </c>
      <c r="K103" s="111">
        <f t="shared" si="61"/>
        <v>7398.2270069999995</v>
      </c>
      <c r="L103" s="111">
        <v>44208.444565999998</v>
      </c>
      <c r="M103" s="111">
        <v>50486.126267</v>
      </c>
      <c r="N103" s="111">
        <f t="shared" si="62"/>
        <v>-6277.6817010000013</v>
      </c>
      <c r="O103" s="111">
        <v>6117.9987469999996</v>
      </c>
      <c r="P103" s="111">
        <v>6730.153131</v>
      </c>
      <c r="Q103" s="112">
        <f t="shared" si="63"/>
        <v>-612.15438400000039</v>
      </c>
      <c r="R103" s="41"/>
      <c r="S103" s="33"/>
      <c r="T103" s="33"/>
      <c r="U103" s="33"/>
    </row>
    <row r="104" spans="1:50" s="42" customFormat="1" ht="18.75">
      <c r="A104" s="27"/>
      <c r="B104" s="35">
        <v>95</v>
      </c>
      <c r="C104" s="35" t="s">
        <v>114</v>
      </c>
      <c r="D104" s="104">
        <v>70765.582756999996</v>
      </c>
      <c r="E104" s="104">
        <v>70330.505738000007</v>
      </c>
      <c r="F104" s="104">
        <f t="shared" si="58"/>
        <v>435.07701899998938</v>
      </c>
      <c r="G104" s="104">
        <f t="shared" si="59"/>
        <v>141096.088495</v>
      </c>
      <c r="H104" s="104">
        <v>0</v>
      </c>
      <c r="I104" s="104">
        <v>0</v>
      </c>
      <c r="J104" s="104">
        <f t="shared" si="60"/>
        <v>0</v>
      </c>
      <c r="K104" s="104">
        <f t="shared" si="61"/>
        <v>0</v>
      </c>
      <c r="L104" s="104">
        <v>8077</v>
      </c>
      <c r="M104" s="104">
        <v>6309</v>
      </c>
      <c r="N104" s="104">
        <f t="shared" si="62"/>
        <v>1768</v>
      </c>
      <c r="O104" s="104">
        <v>0</v>
      </c>
      <c r="P104" s="104">
        <v>103</v>
      </c>
      <c r="Q104" s="105">
        <f t="shared" si="63"/>
        <v>-103</v>
      </c>
      <c r="R104" s="41"/>
      <c r="S104" s="33"/>
      <c r="T104" s="33"/>
      <c r="U104" s="33"/>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row>
    <row r="105" spans="1:50" s="27" customFormat="1" ht="18.75">
      <c r="B105" s="110">
        <v>96</v>
      </c>
      <c r="C105" s="110" t="s">
        <v>122</v>
      </c>
      <c r="D105" s="111">
        <v>70656.293881000005</v>
      </c>
      <c r="E105" s="111">
        <v>57681.220884000002</v>
      </c>
      <c r="F105" s="111">
        <f t="shared" si="58"/>
        <v>12975.072997000003</v>
      </c>
      <c r="G105" s="111">
        <f t="shared" si="59"/>
        <v>128337.514765</v>
      </c>
      <c r="H105" s="111">
        <v>35.246965000000003</v>
      </c>
      <c r="I105" s="111">
        <v>1925.99</v>
      </c>
      <c r="J105" s="111">
        <f t="shared" si="60"/>
        <v>-1890.743035</v>
      </c>
      <c r="K105" s="111">
        <f t="shared" si="61"/>
        <v>1961.2369650000001</v>
      </c>
      <c r="L105" s="111">
        <v>1531</v>
      </c>
      <c r="M105" s="111">
        <v>539</v>
      </c>
      <c r="N105" s="111">
        <f t="shared" si="62"/>
        <v>992</v>
      </c>
      <c r="O105" s="111">
        <v>0</v>
      </c>
      <c r="P105" s="111">
        <v>0</v>
      </c>
      <c r="Q105" s="112">
        <f t="shared" si="63"/>
        <v>0</v>
      </c>
      <c r="R105" s="41"/>
      <c r="S105" s="33"/>
      <c r="T105" s="33"/>
      <c r="U105" s="33"/>
    </row>
    <row r="106" spans="1:50" s="42" customFormat="1" ht="18.75">
      <c r="A106" s="27"/>
      <c r="B106" s="35">
        <v>97</v>
      </c>
      <c r="C106" s="35" t="s">
        <v>129</v>
      </c>
      <c r="D106" s="104">
        <v>65977.152486999999</v>
      </c>
      <c r="E106" s="104">
        <v>68877.724883000003</v>
      </c>
      <c r="F106" s="104">
        <f t="shared" si="58"/>
        <v>-2900.5723960000032</v>
      </c>
      <c r="G106" s="104">
        <f t="shared" si="59"/>
        <v>134854.87737</v>
      </c>
      <c r="H106" s="104">
        <v>2715.9079919999999</v>
      </c>
      <c r="I106" s="104">
        <v>4454.5762649999997</v>
      </c>
      <c r="J106" s="104">
        <f t="shared" si="60"/>
        <v>-1738.6682729999998</v>
      </c>
      <c r="K106" s="104">
        <f t="shared" si="61"/>
        <v>7170.4842570000001</v>
      </c>
      <c r="L106" s="104">
        <v>15705</v>
      </c>
      <c r="M106" s="104">
        <v>15456</v>
      </c>
      <c r="N106" s="104">
        <f t="shared" si="62"/>
        <v>249</v>
      </c>
      <c r="O106" s="104">
        <v>0</v>
      </c>
      <c r="P106" s="104">
        <v>458</v>
      </c>
      <c r="Q106" s="105">
        <f t="shared" si="63"/>
        <v>-458</v>
      </c>
      <c r="R106" s="41"/>
      <c r="S106" s="33"/>
      <c r="T106" s="33"/>
      <c r="U106" s="33"/>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row>
    <row r="107" spans="1:50" s="27" customFormat="1" ht="18.75">
      <c r="B107" s="110">
        <v>98</v>
      </c>
      <c r="C107" s="110" t="s">
        <v>167</v>
      </c>
      <c r="D107" s="111">
        <v>60808.934874999999</v>
      </c>
      <c r="E107" s="111">
        <v>60381.906024000004</v>
      </c>
      <c r="F107" s="111">
        <f t="shared" si="58"/>
        <v>427.02885099999548</v>
      </c>
      <c r="G107" s="111">
        <f t="shared" si="59"/>
        <v>121190.840899</v>
      </c>
      <c r="H107" s="111">
        <v>1485.18643</v>
      </c>
      <c r="I107" s="111">
        <v>952.21850700000005</v>
      </c>
      <c r="J107" s="111">
        <f t="shared" si="60"/>
        <v>532.96792299999993</v>
      </c>
      <c r="K107" s="111">
        <f t="shared" si="61"/>
        <v>2437.4049370000002</v>
      </c>
      <c r="L107" s="111">
        <v>2291</v>
      </c>
      <c r="M107" s="111">
        <v>680</v>
      </c>
      <c r="N107" s="111">
        <f t="shared" si="62"/>
        <v>1611</v>
      </c>
      <c r="O107" s="111">
        <v>0</v>
      </c>
      <c r="P107" s="111">
        <v>484</v>
      </c>
      <c r="Q107" s="112">
        <f t="shared" si="63"/>
        <v>-484</v>
      </c>
      <c r="R107" s="41"/>
      <c r="S107" s="33"/>
      <c r="T107" s="33"/>
      <c r="U107" s="33"/>
    </row>
    <row r="108" spans="1:50" s="42" customFormat="1" ht="18.75">
      <c r="A108" s="27"/>
      <c r="B108" s="35">
        <v>99</v>
      </c>
      <c r="C108" s="35" t="s">
        <v>169</v>
      </c>
      <c r="D108" s="104">
        <v>59910.114171000001</v>
      </c>
      <c r="E108" s="104">
        <v>55572.80111</v>
      </c>
      <c r="F108" s="104">
        <f t="shared" si="58"/>
        <v>4337.3130610000007</v>
      </c>
      <c r="G108" s="104">
        <f t="shared" si="59"/>
        <v>115482.91528099999</v>
      </c>
      <c r="H108" s="104">
        <v>882.65896299999997</v>
      </c>
      <c r="I108" s="104">
        <v>1021.9755</v>
      </c>
      <c r="J108" s="104">
        <f t="shared" si="60"/>
        <v>-139.31653700000004</v>
      </c>
      <c r="K108" s="104">
        <f t="shared" si="61"/>
        <v>1904.6344629999999</v>
      </c>
      <c r="L108" s="104">
        <v>15640</v>
      </c>
      <c r="M108" s="104">
        <v>12694</v>
      </c>
      <c r="N108" s="104">
        <f t="shared" si="62"/>
        <v>2946</v>
      </c>
      <c r="O108" s="104">
        <v>6</v>
      </c>
      <c r="P108" s="104">
        <v>71</v>
      </c>
      <c r="Q108" s="105">
        <f t="shared" si="63"/>
        <v>-65</v>
      </c>
      <c r="R108" s="41"/>
      <c r="S108" s="33"/>
      <c r="T108" s="33"/>
      <c r="U108" s="33"/>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row>
    <row r="109" spans="1:50" s="27" customFormat="1" ht="18.75">
      <c r="B109" s="110">
        <v>100</v>
      </c>
      <c r="C109" s="110" t="s">
        <v>308</v>
      </c>
      <c r="D109" s="111">
        <v>55346</v>
      </c>
      <c r="E109" s="111">
        <v>41255</v>
      </c>
      <c r="F109" s="111">
        <f t="shared" si="58"/>
        <v>14091</v>
      </c>
      <c r="G109" s="111">
        <f t="shared" si="59"/>
        <v>96601</v>
      </c>
      <c r="H109" s="111">
        <v>636</v>
      </c>
      <c r="I109" s="111">
        <v>7847</v>
      </c>
      <c r="J109" s="111">
        <f t="shared" si="60"/>
        <v>-7211</v>
      </c>
      <c r="K109" s="111">
        <f t="shared" si="61"/>
        <v>8483</v>
      </c>
      <c r="L109" s="111">
        <v>28292</v>
      </c>
      <c r="M109" s="111">
        <v>1224</v>
      </c>
      <c r="N109" s="111">
        <f t="shared" si="62"/>
        <v>27068</v>
      </c>
      <c r="O109" s="111">
        <v>206</v>
      </c>
      <c r="P109" s="111">
        <v>473</v>
      </c>
      <c r="Q109" s="112">
        <f t="shared" si="63"/>
        <v>-267</v>
      </c>
      <c r="R109" s="41"/>
      <c r="S109" s="33"/>
      <c r="T109" s="33"/>
      <c r="U109" s="33"/>
    </row>
    <row r="110" spans="1:50" s="42" customFormat="1" ht="18.75">
      <c r="A110" s="27"/>
      <c r="B110" s="35">
        <v>101</v>
      </c>
      <c r="C110" s="35" t="s">
        <v>115</v>
      </c>
      <c r="D110" s="104">
        <v>54711.786956000004</v>
      </c>
      <c r="E110" s="104">
        <v>51305.940313999999</v>
      </c>
      <c r="F110" s="104">
        <f t="shared" si="58"/>
        <v>3405.8466420000041</v>
      </c>
      <c r="G110" s="104">
        <f t="shared" si="59"/>
        <v>106017.72727</v>
      </c>
      <c r="H110" s="104">
        <v>1860.3809450000001</v>
      </c>
      <c r="I110" s="104">
        <v>8367.0499459999992</v>
      </c>
      <c r="J110" s="104">
        <f t="shared" si="60"/>
        <v>-6506.6690009999993</v>
      </c>
      <c r="K110" s="104">
        <f t="shared" si="61"/>
        <v>10227.430891</v>
      </c>
      <c r="L110" s="104">
        <v>0</v>
      </c>
      <c r="M110" s="104">
        <v>455</v>
      </c>
      <c r="N110" s="104">
        <f t="shared" si="62"/>
        <v>-455</v>
      </c>
      <c r="O110" s="104">
        <v>0</v>
      </c>
      <c r="P110" s="104">
        <v>38</v>
      </c>
      <c r="Q110" s="105">
        <f t="shared" si="63"/>
        <v>-38</v>
      </c>
      <c r="R110" s="41"/>
      <c r="S110" s="33"/>
      <c r="T110" s="33"/>
      <c r="U110" s="33"/>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row>
    <row r="111" spans="1:50" s="27" customFormat="1" ht="18.75">
      <c r="B111" s="110">
        <v>102</v>
      </c>
      <c r="C111" s="110" t="s">
        <v>154</v>
      </c>
      <c r="D111" s="111">
        <v>53497.005098000001</v>
      </c>
      <c r="E111" s="111">
        <v>54026.359634</v>
      </c>
      <c r="F111" s="111">
        <f t="shared" si="58"/>
        <v>-529.35453599999892</v>
      </c>
      <c r="G111" s="111">
        <f t="shared" si="59"/>
        <v>107523.364732</v>
      </c>
      <c r="H111" s="111">
        <v>550.93154700000002</v>
      </c>
      <c r="I111" s="111">
        <v>338.58946900000001</v>
      </c>
      <c r="J111" s="111">
        <f t="shared" si="60"/>
        <v>212.34207800000001</v>
      </c>
      <c r="K111" s="111">
        <f t="shared" si="61"/>
        <v>889.52101600000003</v>
      </c>
      <c r="L111" s="111">
        <v>14672</v>
      </c>
      <c r="M111" s="111">
        <v>14063</v>
      </c>
      <c r="N111" s="111">
        <f t="shared" si="62"/>
        <v>609</v>
      </c>
      <c r="O111" s="111">
        <v>0</v>
      </c>
      <c r="P111" s="111">
        <v>0</v>
      </c>
      <c r="Q111" s="112">
        <f t="shared" si="63"/>
        <v>0</v>
      </c>
      <c r="R111" s="41"/>
      <c r="S111" s="33"/>
      <c r="T111" s="33"/>
      <c r="U111" s="33"/>
    </row>
    <row r="112" spans="1:50" s="42" customFormat="1" ht="18.75">
      <c r="A112" s="27"/>
      <c r="B112" s="35">
        <v>103</v>
      </c>
      <c r="C112" s="35" t="s">
        <v>433</v>
      </c>
      <c r="D112" s="104">
        <v>45301.461017000001</v>
      </c>
      <c r="E112" s="104">
        <v>46257.188352999998</v>
      </c>
      <c r="F112" s="104">
        <f t="shared" si="58"/>
        <v>-955.72733599999628</v>
      </c>
      <c r="G112" s="104">
        <f t="shared" si="59"/>
        <v>91558.649369999999</v>
      </c>
      <c r="H112" s="104">
        <v>3204.7503879999999</v>
      </c>
      <c r="I112" s="104">
        <v>5679.1269190000003</v>
      </c>
      <c r="J112" s="104">
        <f t="shared" si="60"/>
        <v>-2474.3765310000003</v>
      </c>
      <c r="K112" s="104">
        <f t="shared" si="61"/>
        <v>8883.8773070000007</v>
      </c>
      <c r="L112" s="104">
        <v>2137.5216919999998</v>
      </c>
      <c r="M112" s="104">
        <v>620.64896199999998</v>
      </c>
      <c r="N112" s="104">
        <f t="shared" si="62"/>
        <v>1516.8727299999998</v>
      </c>
      <c r="O112" s="104">
        <v>22.661110000000001</v>
      </c>
      <c r="P112" s="104">
        <v>311.144947</v>
      </c>
      <c r="Q112" s="105">
        <f t="shared" si="63"/>
        <v>-288.48383699999999</v>
      </c>
      <c r="R112" s="41"/>
      <c r="S112" s="33"/>
      <c r="T112" s="33"/>
      <c r="U112" s="33"/>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row>
    <row r="113" spans="1:50" s="27" customFormat="1" ht="18.75">
      <c r="B113" s="110">
        <v>104</v>
      </c>
      <c r="C113" s="110" t="s">
        <v>163</v>
      </c>
      <c r="D113" s="111">
        <v>35029.282546000002</v>
      </c>
      <c r="E113" s="111">
        <v>32951.823379000001</v>
      </c>
      <c r="F113" s="111">
        <f t="shared" si="58"/>
        <v>2077.4591670000009</v>
      </c>
      <c r="G113" s="111">
        <f t="shared" si="59"/>
        <v>67981.105925000011</v>
      </c>
      <c r="H113" s="111">
        <v>1150.1275869999999</v>
      </c>
      <c r="I113" s="111">
        <v>2217.0854220000001</v>
      </c>
      <c r="J113" s="111">
        <f t="shared" si="60"/>
        <v>-1066.9578350000002</v>
      </c>
      <c r="K113" s="111">
        <f t="shared" si="61"/>
        <v>3367.2130090000001</v>
      </c>
      <c r="L113" s="111">
        <v>7959.0115820000001</v>
      </c>
      <c r="M113" s="111">
        <v>2604.6424189999998</v>
      </c>
      <c r="N113" s="111">
        <f t="shared" si="62"/>
        <v>5354.3691630000003</v>
      </c>
      <c r="O113" s="111">
        <v>118.63952999999999</v>
      </c>
      <c r="P113" s="111">
        <v>63.041130000000003</v>
      </c>
      <c r="Q113" s="112">
        <f t="shared" si="63"/>
        <v>55.598399999999991</v>
      </c>
      <c r="R113" s="41"/>
      <c r="S113" s="33"/>
      <c r="T113" s="33"/>
      <c r="U113" s="33"/>
    </row>
    <row r="114" spans="1:50" s="42" customFormat="1" ht="18.75">
      <c r="A114" s="27"/>
      <c r="B114" s="35">
        <v>105</v>
      </c>
      <c r="C114" s="35" t="s">
        <v>101</v>
      </c>
      <c r="D114" s="104">
        <v>34865.337060999998</v>
      </c>
      <c r="E114" s="104">
        <v>34414.074114000003</v>
      </c>
      <c r="F114" s="104">
        <f t="shared" si="58"/>
        <v>451.26294699999562</v>
      </c>
      <c r="G114" s="104">
        <f t="shared" si="59"/>
        <v>69279.411175000001</v>
      </c>
      <c r="H114" s="104">
        <v>580.24426100000005</v>
      </c>
      <c r="I114" s="104">
        <v>661.84371299999998</v>
      </c>
      <c r="J114" s="104">
        <f t="shared" si="60"/>
        <v>-81.599451999999928</v>
      </c>
      <c r="K114" s="104">
        <f t="shared" si="61"/>
        <v>1242.087974</v>
      </c>
      <c r="L114" s="104">
        <v>2608</v>
      </c>
      <c r="M114" s="104">
        <v>1110</v>
      </c>
      <c r="N114" s="104">
        <f t="shared" si="62"/>
        <v>1498</v>
      </c>
      <c r="O114" s="104">
        <v>0</v>
      </c>
      <c r="P114" s="104">
        <v>174</v>
      </c>
      <c r="Q114" s="105">
        <f t="shared" si="63"/>
        <v>-174</v>
      </c>
      <c r="R114" s="41"/>
      <c r="S114" s="33"/>
      <c r="T114" s="33"/>
      <c r="U114" s="33"/>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row>
    <row r="115" spans="1:50" s="27" customFormat="1" ht="18.75">
      <c r="B115" s="110">
        <v>106</v>
      </c>
      <c r="C115" s="110" t="s">
        <v>96</v>
      </c>
      <c r="D115" s="111">
        <v>34272.070639999998</v>
      </c>
      <c r="E115" s="111">
        <v>29006.386103000001</v>
      </c>
      <c r="F115" s="111">
        <f t="shared" si="58"/>
        <v>5265.6845369999974</v>
      </c>
      <c r="G115" s="111">
        <f t="shared" si="59"/>
        <v>63278.456743000002</v>
      </c>
      <c r="H115" s="111">
        <v>0</v>
      </c>
      <c r="I115" s="111">
        <v>140.29249999999999</v>
      </c>
      <c r="J115" s="111">
        <f t="shared" si="60"/>
        <v>-140.29249999999999</v>
      </c>
      <c r="K115" s="111">
        <f t="shared" si="61"/>
        <v>140.29249999999999</v>
      </c>
      <c r="L115" s="111">
        <v>8667</v>
      </c>
      <c r="M115" s="111">
        <v>4661</v>
      </c>
      <c r="N115" s="111">
        <f t="shared" si="62"/>
        <v>4006</v>
      </c>
      <c r="O115" s="111">
        <v>0</v>
      </c>
      <c r="P115" s="111">
        <v>244</v>
      </c>
      <c r="Q115" s="112">
        <f t="shared" si="63"/>
        <v>-244</v>
      </c>
      <c r="R115" s="41"/>
      <c r="S115" s="33"/>
      <c r="T115" s="33"/>
      <c r="U115" s="33"/>
    </row>
    <row r="116" spans="1:50" s="42" customFormat="1" ht="18.75">
      <c r="A116" s="27"/>
      <c r="B116" s="35">
        <v>107</v>
      </c>
      <c r="C116" s="35" t="s">
        <v>124</v>
      </c>
      <c r="D116" s="104">
        <v>31782.081904999999</v>
      </c>
      <c r="E116" s="104">
        <v>33018.458464000003</v>
      </c>
      <c r="F116" s="104">
        <f t="shared" si="58"/>
        <v>-1236.3765590000039</v>
      </c>
      <c r="G116" s="104">
        <f t="shared" si="59"/>
        <v>64800.540369000002</v>
      </c>
      <c r="H116" s="104">
        <v>82.569344999999998</v>
      </c>
      <c r="I116" s="104">
        <v>141.656465</v>
      </c>
      <c r="J116" s="104">
        <f t="shared" si="60"/>
        <v>-59.087119999999999</v>
      </c>
      <c r="K116" s="104">
        <f t="shared" si="61"/>
        <v>224.22581</v>
      </c>
      <c r="L116" s="104">
        <v>3804</v>
      </c>
      <c r="M116" s="104">
        <v>2775</v>
      </c>
      <c r="N116" s="104">
        <f t="shared" si="62"/>
        <v>1029</v>
      </c>
      <c r="O116" s="104">
        <v>0</v>
      </c>
      <c r="P116" s="104">
        <v>47</v>
      </c>
      <c r="Q116" s="105">
        <f t="shared" si="63"/>
        <v>-47</v>
      </c>
      <c r="R116" s="41"/>
      <c r="S116" s="33"/>
      <c r="T116" s="33"/>
      <c r="U116" s="33"/>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row>
    <row r="117" spans="1:50" s="27" customFormat="1" ht="18.75">
      <c r="B117" s="110">
        <v>108</v>
      </c>
      <c r="C117" s="110" t="s">
        <v>80</v>
      </c>
      <c r="D117" s="111">
        <v>31537.907314</v>
      </c>
      <c r="E117" s="111">
        <v>31791.734261000001</v>
      </c>
      <c r="F117" s="111">
        <f t="shared" si="58"/>
        <v>-253.82694700000138</v>
      </c>
      <c r="G117" s="111">
        <f t="shared" si="59"/>
        <v>63329.641575000001</v>
      </c>
      <c r="H117" s="111">
        <v>382.851652</v>
      </c>
      <c r="I117" s="111">
        <v>24.800999999999998</v>
      </c>
      <c r="J117" s="111">
        <f t="shared" si="60"/>
        <v>358.05065200000001</v>
      </c>
      <c r="K117" s="111">
        <f t="shared" si="61"/>
        <v>407.65265199999999</v>
      </c>
      <c r="L117" s="111">
        <v>2362</v>
      </c>
      <c r="M117" s="111">
        <v>2458</v>
      </c>
      <c r="N117" s="111">
        <f t="shared" si="62"/>
        <v>-96</v>
      </c>
      <c r="O117" s="111">
        <v>2203</v>
      </c>
      <c r="P117" s="111">
        <v>0</v>
      </c>
      <c r="Q117" s="112">
        <f t="shared" si="63"/>
        <v>2203</v>
      </c>
      <c r="R117" s="41"/>
      <c r="S117" s="33"/>
      <c r="T117" s="33"/>
      <c r="U117" s="33"/>
    </row>
    <row r="118" spans="1:50" s="42" customFormat="1" ht="18.75">
      <c r="A118" s="27"/>
      <c r="B118" s="35">
        <v>109</v>
      </c>
      <c r="C118" s="35" t="s">
        <v>425</v>
      </c>
      <c r="D118" s="104">
        <v>27422.123624</v>
      </c>
      <c r="E118" s="104">
        <v>11360.675309</v>
      </c>
      <c r="F118" s="104">
        <f t="shared" si="58"/>
        <v>16061.448315</v>
      </c>
      <c r="G118" s="104">
        <f t="shared" si="59"/>
        <v>38782.798932999998</v>
      </c>
      <c r="H118" s="104">
        <v>1794.7787490000001</v>
      </c>
      <c r="I118" s="104">
        <v>5076.7113790000003</v>
      </c>
      <c r="J118" s="104">
        <f t="shared" si="60"/>
        <v>-3281.9326300000002</v>
      </c>
      <c r="K118" s="104">
        <f t="shared" si="61"/>
        <v>6871.4901280000004</v>
      </c>
      <c r="L118" s="104">
        <v>20224</v>
      </c>
      <c r="M118" s="104">
        <v>3817</v>
      </c>
      <c r="N118" s="104">
        <f t="shared" si="62"/>
        <v>16407</v>
      </c>
      <c r="O118" s="104">
        <v>1490</v>
      </c>
      <c r="P118" s="104">
        <v>3198</v>
      </c>
      <c r="Q118" s="105">
        <f t="shared" si="63"/>
        <v>-1708</v>
      </c>
      <c r="R118" s="41"/>
      <c r="S118" s="33"/>
      <c r="T118" s="33"/>
      <c r="U118" s="33"/>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row>
    <row r="119" spans="1:50" s="42" customFormat="1" ht="18.75">
      <c r="A119" s="27"/>
      <c r="B119" s="110">
        <v>110</v>
      </c>
      <c r="C119" s="110" t="s">
        <v>193</v>
      </c>
      <c r="D119" s="111">
        <v>18508.868576000001</v>
      </c>
      <c r="E119" s="111">
        <v>13378.180699</v>
      </c>
      <c r="F119" s="111">
        <f t="shared" si="58"/>
        <v>5130.6878770000003</v>
      </c>
      <c r="G119" s="111">
        <f t="shared" si="59"/>
        <v>31887.049275000001</v>
      </c>
      <c r="H119" s="111">
        <v>5834.2133949999998</v>
      </c>
      <c r="I119" s="111">
        <v>7526.822717</v>
      </c>
      <c r="J119" s="111">
        <f t="shared" si="60"/>
        <v>-1692.6093220000002</v>
      </c>
      <c r="K119" s="111">
        <f t="shared" si="61"/>
        <v>13361.036112</v>
      </c>
      <c r="L119" s="111">
        <v>5472.0381950000001</v>
      </c>
      <c r="M119" s="111">
        <v>253.16617500000001</v>
      </c>
      <c r="N119" s="111">
        <f t="shared" si="62"/>
        <v>5218.8720199999998</v>
      </c>
      <c r="O119" s="111">
        <v>0</v>
      </c>
      <c r="P119" s="111">
        <v>0</v>
      </c>
      <c r="Q119" s="112">
        <f t="shared" si="63"/>
        <v>0</v>
      </c>
      <c r="R119" s="41"/>
      <c r="S119" s="33"/>
      <c r="T119" s="33"/>
      <c r="U119" s="33"/>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row>
    <row r="120" spans="1:50" s="42" customFormat="1" ht="18.75">
      <c r="A120" s="27"/>
      <c r="B120" s="35">
        <v>111</v>
      </c>
      <c r="C120" s="35" t="s">
        <v>449</v>
      </c>
      <c r="D120" s="104">
        <v>17128.512056</v>
      </c>
      <c r="E120" s="104">
        <v>5315.6581290000004</v>
      </c>
      <c r="F120" s="104">
        <f t="shared" si="58"/>
        <v>11812.853927</v>
      </c>
      <c r="G120" s="104">
        <f t="shared" si="59"/>
        <v>22444.170184999999</v>
      </c>
      <c r="H120" s="104">
        <v>17017.726241</v>
      </c>
      <c r="I120" s="104">
        <v>5315.6581290000004</v>
      </c>
      <c r="J120" s="104">
        <f t="shared" si="60"/>
        <v>11702.068112000001</v>
      </c>
      <c r="K120" s="104">
        <f t="shared" si="61"/>
        <v>22333.38437</v>
      </c>
      <c r="L120" s="104">
        <v>16379</v>
      </c>
      <c r="M120" s="104">
        <v>0</v>
      </c>
      <c r="N120" s="104">
        <f t="shared" si="62"/>
        <v>16379</v>
      </c>
      <c r="O120" s="104">
        <v>300</v>
      </c>
      <c r="P120" s="104">
        <v>0</v>
      </c>
      <c r="Q120" s="105">
        <f t="shared" si="63"/>
        <v>300</v>
      </c>
      <c r="R120" s="41"/>
      <c r="S120" s="33"/>
      <c r="T120" s="33"/>
      <c r="U120" s="33"/>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row>
    <row r="121" spans="1:50" s="42" customFormat="1" ht="18.75">
      <c r="A121" s="27"/>
      <c r="B121" s="110">
        <v>112</v>
      </c>
      <c r="C121" s="110" t="s">
        <v>290</v>
      </c>
      <c r="D121" s="111">
        <v>14187.584406</v>
      </c>
      <c r="E121" s="111">
        <v>8700.6146599999993</v>
      </c>
      <c r="F121" s="111">
        <f t="shared" si="58"/>
        <v>5486.9697460000007</v>
      </c>
      <c r="G121" s="111">
        <f t="shared" si="59"/>
        <v>22888.199066000001</v>
      </c>
      <c r="H121" s="111">
        <v>1030.7195079999999</v>
      </c>
      <c r="I121" s="111">
        <v>1234.103026</v>
      </c>
      <c r="J121" s="111">
        <f t="shared" si="60"/>
        <v>-203.38351800000009</v>
      </c>
      <c r="K121" s="111">
        <f t="shared" si="61"/>
        <v>2264.8225339999999</v>
      </c>
      <c r="L121" s="111">
        <v>5604.9688800000004</v>
      </c>
      <c r="M121" s="111">
        <v>10.078440000000001</v>
      </c>
      <c r="N121" s="111" t="s">
        <v>49</v>
      </c>
      <c r="O121" s="111">
        <v>0</v>
      </c>
      <c r="P121" s="111">
        <v>0</v>
      </c>
      <c r="Q121" s="112">
        <f t="shared" si="63"/>
        <v>0</v>
      </c>
      <c r="R121" s="41"/>
      <c r="S121" s="33"/>
      <c r="T121" s="33"/>
      <c r="U121" s="33"/>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row>
    <row r="122" spans="1:50" s="42" customFormat="1" ht="18.75">
      <c r="A122" s="27"/>
      <c r="B122" s="35">
        <v>113</v>
      </c>
      <c r="C122" s="35" t="s">
        <v>197</v>
      </c>
      <c r="D122" s="104">
        <v>11827.894609999999</v>
      </c>
      <c r="E122" s="104">
        <v>8597.682949</v>
      </c>
      <c r="F122" s="104">
        <f t="shared" si="58"/>
        <v>3230.2116609999994</v>
      </c>
      <c r="G122" s="104">
        <f t="shared" si="59"/>
        <v>20425.577558999998</v>
      </c>
      <c r="H122" s="104">
        <v>1396.3173389999999</v>
      </c>
      <c r="I122" s="104">
        <v>1450.5152149999999</v>
      </c>
      <c r="J122" s="104">
        <f t="shared" si="60"/>
        <v>-54.197875999999951</v>
      </c>
      <c r="K122" s="104">
        <f t="shared" si="61"/>
        <v>2846.8325539999996</v>
      </c>
      <c r="L122" s="104">
        <v>4865</v>
      </c>
      <c r="M122" s="104">
        <v>768</v>
      </c>
      <c r="N122" s="104">
        <f t="shared" ref="N122:N127" si="64">L122-M122</f>
        <v>4097</v>
      </c>
      <c r="O122" s="104">
        <v>0</v>
      </c>
      <c r="P122" s="104">
        <v>20</v>
      </c>
      <c r="Q122" s="105">
        <f t="shared" si="63"/>
        <v>-20</v>
      </c>
      <c r="R122" s="41"/>
      <c r="S122" s="33"/>
      <c r="T122" s="33"/>
      <c r="U122" s="33"/>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row>
    <row r="123" spans="1:50" s="42" customFormat="1" ht="18.75">
      <c r="A123" s="27"/>
      <c r="B123" s="110">
        <v>114</v>
      </c>
      <c r="C123" s="110" t="s">
        <v>311</v>
      </c>
      <c r="D123" s="111">
        <v>9500.2075769999992</v>
      </c>
      <c r="E123" s="111">
        <v>6969.5371519999999</v>
      </c>
      <c r="F123" s="111">
        <f t="shared" si="58"/>
        <v>2530.6704249999993</v>
      </c>
      <c r="G123" s="111">
        <f t="shared" si="59"/>
        <v>16469.744728999998</v>
      </c>
      <c r="H123" s="111">
        <v>1566.943297</v>
      </c>
      <c r="I123" s="111">
        <v>1903.6128189999999</v>
      </c>
      <c r="J123" s="111">
        <f t="shared" si="60"/>
        <v>-336.66952199999992</v>
      </c>
      <c r="K123" s="111">
        <f t="shared" si="61"/>
        <v>3470.5561159999997</v>
      </c>
      <c r="L123" s="111">
        <v>17140</v>
      </c>
      <c r="M123" s="111">
        <v>4372</v>
      </c>
      <c r="N123" s="111">
        <f t="shared" si="64"/>
        <v>12768</v>
      </c>
      <c r="O123" s="111">
        <v>0</v>
      </c>
      <c r="P123" s="111">
        <v>3090</v>
      </c>
      <c r="Q123" s="112">
        <f t="shared" si="63"/>
        <v>-3090</v>
      </c>
      <c r="R123" s="41"/>
      <c r="S123" s="33"/>
      <c r="T123" s="33"/>
      <c r="U123" s="33"/>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row>
    <row r="124" spans="1:50" s="42" customFormat="1" ht="18.75">
      <c r="A124" s="27"/>
      <c r="B124" s="35">
        <v>115</v>
      </c>
      <c r="C124" s="35" t="s">
        <v>306</v>
      </c>
      <c r="D124" s="104">
        <v>8774.8664389999994</v>
      </c>
      <c r="E124" s="104">
        <v>2100.7452469999998</v>
      </c>
      <c r="F124" s="104">
        <f t="shared" si="58"/>
        <v>6674.1211919999996</v>
      </c>
      <c r="G124" s="104">
        <f t="shared" si="59"/>
        <v>10875.611686</v>
      </c>
      <c r="H124" s="104">
        <v>0</v>
      </c>
      <c r="I124" s="104">
        <v>0</v>
      </c>
      <c r="J124" s="104">
        <f t="shared" si="60"/>
        <v>0</v>
      </c>
      <c r="K124" s="104">
        <f t="shared" si="61"/>
        <v>0</v>
      </c>
      <c r="L124" s="104">
        <v>5304</v>
      </c>
      <c r="M124" s="104">
        <v>10</v>
      </c>
      <c r="N124" s="104">
        <f t="shared" si="64"/>
        <v>5294</v>
      </c>
      <c r="O124" s="104">
        <v>49</v>
      </c>
      <c r="P124" s="104">
        <v>0</v>
      </c>
      <c r="Q124" s="105">
        <f t="shared" si="63"/>
        <v>49</v>
      </c>
      <c r="R124" s="41"/>
      <c r="S124" s="33"/>
      <c r="T124" s="33"/>
      <c r="U124" s="33"/>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row>
    <row r="125" spans="1:50" s="42" customFormat="1" ht="18.75">
      <c r="A125" s="27"/>
      <c r="B125" s="110">
        <v>116</v>
      </c>
      <c r="C125" s="110" t="s">
        <v>442</v>
      </c>
      <c r="D125" s="111">
        <v>8470.4660029999995</v>
      </c>
      <c r="E125" s="111">
        <v>0</v>
      </c>
      <c r="F125" s="111">
        <f t="shared" si="58"/>
        <v>8470.4660029999995</v>
      </c>
      <c r="G125" s="111">
        <f t="shared" si="59"/>
        <v>8470.4660029999995</v>
      </c>
      <c r="H125" s="111">
        <v>8470.4660029999995</v>
      </c>
      <c r="I125" s="111">
        <v>0</v>
      </c>
      <c r="J125" s="111">
        <f t="shared" si="60"/>
        <v>8470.4660029999995</v>
      </c>
      <c r="K125" s="111">
        <f t="shared" si="61"/>
        <v>8470.4660029999995</v>
      </c>
      <c r="L125" s="111">
        <v>18100</v>
      </c>
      <c r="M125" s="111">
        <v>0</v>
      </c>
      <c r="N125" s="111">
        <f t="shared" si="64"/>
        <v>18100</v>
      </c>
      <c r="O125" s="111">
        <v>0</v>
      </c>
      <c r="P125" s="111">
        <v>0</v>
      </c>
      <c r="Q125" s="112">
        <f t="shared" si="63"/>
        <v>0</v>
      </c>
      <c r="R125" s="41"/>
      <c r="S125" s="33"/>
      <c r="T125" s="33"/>
      <c r="U125" s="33"/>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row>
    <row r="126" spans="1:50" s="42" customFormat="1" ht="18.75">
      <c r="A126" s="27"/>
      <c r="B126" s="35">
        <v>117</v>
      </c>
      <c r="C126" s="35" t="s">
        <v>441</v>
      </c>
      <c r="D126" s="104">
        <v>4050.3352239999999</v>
      </c>
      <c r="E126" s="104">
        <v>0</v>
      </c>
      <c r="F126" s="104">
        <f t="shared" ref="F126:F127" si="65">D126-E126</f>
        <v>4050.3352239999999</v>
      </c>
      <c r="G126" s="104">
        <f t="shared" si="59"/>
        <v>4050.3352239999999</v>
      </c>
      <c r="H126" s="104">
        <v>3561.2698829999999</v>
      </c>
      <c r="I126" s="104">
        <v>0</v>
      </c>
      <c r="J126" s="104">
        <f t="shared" ref="J126:J127" si="66">H126-I126</f>
        <v>3561.2698829999999</v>
      </c>
      <c r="K126" s="104">
        <f t="shared" si="61"/>
        <v>3561.2698829999999</v>
      </c>
      <c r="L126" s="104">
        <v>9360</v>
      </c>
      <c r="M126" s="104">
        <v>21</v>
      </c>
      <c r="N126" s="104">
        <f t="shared" si="64"/>
        <v>9339</v>
      </c>
      <c r="O126" s="104">
        <v>0</v>
      </c>
      <c r="P126" s="104">
        <v>21</v>
      </c>
      <c r="Q126" s="105">
        <f t="shared" ref="Q126:Q127" si="67">O126-P126</f>
        <v>-21</v>
      </c>
      <c r="R126" s="41"/>
      <c r="S126" s="33"/>
      <c r="T126" s="33"/>
      <c r="U126" s="33"/>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row>
    <row r="127" spans="1:50" s="42" customFormat="1" ht="18.75">
      <c r="A127" s="27"/>
      <c r="B127" s="110">
        <v>118</v>
      </c>
      <c r="C127" s="110" t="s">
        <v>440</v>
      </c>
      <c r="D127" s="111">
        <v>2223.4489920000001</v>
      </c>
      <c r="E127" s="111">
        <v>317.87251199999997</v>
      </c>
      <c r="F127" s="111">
        <f t="shared" si="65"/>
        <v>1905.5764800000002</v>
      </c>
      <c r="G127" s="111">
        <f t="shared" si="59"/>
        <v>2541.321504</v>
      </c>
      <c r="H127" s="111">
        <v>2.5118000000000001E-2</v>
      </c>
      <c r="I127" s="111">
        <v>317.87251199999997</v>
      </c>
      <c r="J127" s="111">
        <f t="shared" si="66"/>
        <v>-317.84739399999995</v>
      </c>
      <c r="K127" s="111">
        <f t="shared" si="61"/>
        <v>317.89762999999999</v>
      </c>
      <c r="L127" s="111">
        <v>4046</v>
      </c>
      <c r="M127" s="111">
        <v>0</v>
      </c>
      <c r="N127" s="111">
        <f t="shared" si="64"/>
        <v>4046</v>
      </c>
      <c r="O127" s="111">
        <v>0</v>
      </c>
      <c r="P127" s="111">
        <v>0</v>
      </c>
      <c r="Q127" s="112">
        <f t="shared" si="67"/>
        <v>0</v>
      </c>
      <c r="R127" s="41"/>
      <c r="S127" s="33"/>
      <c r="T127" s="33"/>
      <c r="U127" s="33"/>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row>
    <row r="128" spans="1:50" s="36" customFormat="1" ht="18.75">
      <c r="A128" s="27"/>
      <c r="B128" s="288" t="s">
        <v>236</v>
      </c>
      <c r="C128" s="289"/>
      <c r="D128" s="106">
        <f>SUM(D61:D127)</f>
        <v>14696293.831497999</v>
      </c>
      <c r="E128" s="106">
        <f t="shared" ref="E128:Q128" si="68">SUM(E61:E127)</f>
        <v>12919461.612729998</v>
      </c>
      <c r="F128" s="106">
        <f t="shared" si="68"/>
        <v>1776832.2187680001</v>
      </c>
      <c r="G128" s="106">
        <f t="shared" si="68"/>
        <v>27615755.444227997</v>
      </c>
      <c r="H128" s="106">
        <f t="shared" si="68"/>
        <v>433798.07105700008</v>
      </c>
      <c r="I128" s="106">
        <f t="shared" si="68"/>
        <v>658154.98857499973</v>
      </c>
      <c r="J128" s="106">
        <f t="shared" si="68"/>
        <v>-224356.917518</v>
      </c>
      <c r="K128" s="106">
        <f t="shared" si="68"/>
        <v>1091953.0596320003</v>
      </c>
      <c r="L128" s="106">
        <f t="shared" si="68"/>
        <v>5787562.9964809995</v>
      </c>
      <c r="M128" s="106">
        <f t="shared" si="68"/>
        <v>3991363.4193440001</v>
      </c>
      <c r="N128" s="106">
        <f t="shared" si="68"/>
        <v>1790604.6866969997</v>
      </c>
      <c r="O128" s="106">
        <f t="shared" si="68"/>
        <v>54666.161374999996</v>
      </c>
      <c r="P128" s="106">
        <f t="shared" si="68"/>
        <v>245245.83569099999</v>
      </c>
      <c r="Q128" s="106">
        <f t="shared" si="68"/>
        <v>-190579.67431600005</v>
      </c>
      <c r="R128" s="40"/>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row>
    <row r="129" spans="1:50" s="27" customFormat="1" ht="18.75">
      <c r="B129" s="35">
        <v>119</v>
      </c>
      <c r="C129" s="35" t="s">
        <v>180</v>
      </c>
      <c r="D129" s="104">
        <v>710838.18125000002</v>
      </c>
      <c r="E129" s="104">
        <v>610230.40921299998</v>
      </c>
      <c r="F129" s="104">
        <f>D129-E129</f>
        <v>100607.77203700005</v>
      </c>
      <c r="G129" s="104">
        <f>E129+D129</f>
        <v>1321068.5904629999</v>
      </c>
      <c r="H129" s="104">
        <v>35825.373172</v>
      </c>
      <c r="I129" s="104">
        <v>42741.697748999999</v>
      </c>
      <c r="J129" s="104">
        <f>H129-I129</f>
        <v>-6916.3245769999994</v>
      </c>
      <c r="K129" s="104">
        <f>I129+H129</f>
        <v>78567.070921000006</v>
      </c>
      <c r="L129" s="104">
        <v>261211</v>
      </c>
      <c r="M129" s="104">
        <v>18184.8</v>
      </c>
      <c r="N129" s="104">
        <f>L129-M129</f>
        <v>243026.2</v>
      </c>
      <c r="O129" s="104">
        <v>0</v>
      </c>
      <c r="P129" s="104">
        <v>0</v>
      </c>
      <c r="Q129" s="105">
        <f>O129-P129</f>
        <v>0</v>
      </c>
      <c r="R129" s="41"/>
      <c r="S129" s="33"/>
      <c r="T129" s="33"/>
      <c r="U129" s="33"/>
    </row>
    <row r="130" spans="1:50" s="42" customFormat="1" ht="18.75">
      <c r="A130" s="27"/>
      <c r="B130" s="110">
        <v>120</v>
      </c>
      <c r="C130" s="110" t="s">
        <v>199</v>
      </c>
      <c r="D130" s="111">
        <v>463537.096112</v>
      </c>
      <c r="E130" s="111">
        <v>181646.97425699999</v>
      </c>
      <c r="F130" s="111">
        <f>D130-E130</f>
        <v>281890.12185500003</v>
      </c>
      <c r="G130" s="111">
        <f>E130+D130</f>
        <v>645184.07036899996</v>
      </c>
      <c r="H130" s="111">
        <v>34767.097928000003</v>
      </c>
      <c r="I130" s="111">
        <v>18885.814847000001</v>
      </c>
      <c r="J130" s="111">
        <f>H130-I130</f>
        <v>15881.283081000001</v>
      </c>
      <c r="K130" s="111">
        <f>I130+H130</f>
        <v>53652.912775000004</v>
      </c>
      <c r="L130" s="111">
        <v>290761</v>
      </c>
      <c r="M130" s="111">
        <v>22331</v>
      </c>
      <c r="N130" s="111">
        <f>L130-M130</f>
        <v>268430</v>
      </c>
      <c r="O130" s="111">
        <v>0</v>
      </c>
      <c r="P130" s="111">
        <v>0</v>
      </c>
      <c r="Q130" s="112">
        <f>O130-P130</f>
        <v>0</v>
      </c>
      <c r="R130" s="41"/>
      <c r="S130" s="33"/>
      <c r="T130" s="33"/>
      <c r="U130" s="33"/>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row>
    <row r="131" spans="1:50" s="27" customFormat="1" ht="18.75">
      <c r="B131" s="35">
        <v>121</v>
      </c>
      <c r="C131" s="35" t="s">
        <v>187</v>
      </c>
      <c r="D131" s="104">
        <v>448532.258623</v>
      </c>
      <c r="E131" s="104">
        <v>239951.78493699999</v>
      </c>
      <c r="F131" s="104">
        <f>D131-E131</f>
        <v>208580.47368600001</v>
      </c>
      <c r="G131" s="104">
        <f>E131+D131</f>
        <v>688484.04356000002</v>
      </c>
      <c r="H131" s="104">
        <v>10421.500876</v>
      </c>
      <c r="I131" s="104">
        <v>38008.961449000002</v>
      </c>
      <c r="J131" s="104">
        <f>H131-I131</f>
        <v>-27587.460573000004</v>
      </c>
      <c r="K131" s="104">
        <f>I131+H131</f>
        <v>48430.462325</v>
      </c>
      <c r="L131" s="104">
        <v>330189</v>
      </c>
      <c r="M131" s="104">
        <v>29616</v>
      </c>
      <c r="N131" s="104">
        <f>L131-M131</f>
        <v>300573</v>
      </c>
      <c r="O131" s="104">
        <v>0</v>
      </c>
      <c r="P131" s="104">
        <v>0</v>
      </c>
      <c r="Q131" s="105">
        <f>O131-P131</f>
        <v>0</v>
      </c>
      <c r="R131" s="41"/>
      <c r="S131" s="33"/>
      <c r="T131" s="33"/>
      <c r="U131" s="33"/>
    </row>
    <row r="132" spans="1:50" s="27" customFormat="1" ht="18.75">
      <c r="B132" s="110">
        <v>122</v>
      </c>
      <c r="C132" s="110" t="s">
        <v>250</v>
      </c>
      <c r="D132" s="111">
        <v>448077.26348000002</v>
      </c>
      <c r="E132" s="111">
        <v>34582.584338000001</v>
      </c>
      <c r="F132" s="111">
        <f>D132-E132</f>
        <v>413494.67914200004</v>
      </c>
      <c r="G132" s="111">
        <f>E132+D132</f>
        <v>482659.84781800001</v>
      </c>
      <c r="H132" s="111">
        <v>0</v>
      </c>
      <c r="I132" s="111">
        <v>1085.0989979999999</v>
      </c>
      <c r="J132" s="111">
        <f>H132-I132</f>
        <v>-1085.0989979999999</v>
      </c>
      <c r="K132" s="111">
        <f>I132+H132</f>
        <v>1085.0989979999999</v>
      </c>
      <c r="L132" s="111">
        <v>525929</v>
      </c>
      <c r="M132" s="111">
        <v>130586.4</v>
      </c>
      <c r="N132" s="111">
        <f>L132-M132</f>
        <v>395342.6</v>
      </c>
      <c r="O132" s="111">
        <v>0</v>
      </c>
      <c r="P132" s="111">
        <v>16489.7</v>
      </c>
      <c r="Q132" s="112">
        <f>O132-P132</f>
        <v>-16489.7</v>
      </c>
      <c r="R132" s="41"/>
      <c r="S132" s="33"/>
      <c r="T132" s="33"/>
      <c r="U132" s="33"/>
    </row>
    <row r="133" spans="1:50" s="27" customFormat="1" ht="18.75">
      <c r="B133" s="35">
        <v>123</v>
      </c>
      <c r="C133" s="35" t="s">
        <v>291</v>
      </c>
      <c r="D133" s="104">
        <v>321855.24645799998</v>
      </c>
      <c r="E133" s="104">
        <v>59038.619890000002</v>
      </c>
      <c r="F133" s="104">
        <f>D133-E133</f>
        <v>262816.62656799995</v>
      </c>
      <c r="G133" s="104">
        <f>E133+D133</f>
        <v>380893.86634800001</v>
      </c>
      <c r="H133" s="104">
        <v>42883.451872999998</v>
      </c>
      <c r="I133" s="104">
        <v>23014.508151000002</v>
      </c>
      <c r="J133" s="104">
        <f>H133-I133</f>
        <v>19868.943721999996</v>
      </c>
      <c r="K133" s="104">
        <f>I133+H133</f>
        <v>65897.960024</v>
      </c>
      <c r="L133" s="104">
        <v>746575</v>
      </c>
      <c r="M133" s="104">
        <v>171624</v>
      </c>
      <c r="N133" s="104">
        <f>L133-M133</f>
        <v>574951</v>
      </c>
      <c r="O133" s="104">
        <v>0</v>
      </c>
      <c r="P133" s="104">
        <v>66903</v>
      </c>
      <c r="Q133" s="105">
        <f>O133-P133</f>
        <v>-66903</v>
      </c>
      <c r="R133" s="41"/>
      <c r="S133" s="33"/>
      <c r="T133" s="33"/>
      <c r="U133" s="33"/>
    </row>
    <row r="134" spans="1:50" s="36" customFormat="1" ht="18.75">
      <c r="A134" s="27"/>
      <c r="B134" s="311" t="s">
        <v>216</v>
      </c>
      <c r="C134" s="312"/>
      <c r="D134" s="106">
        <f>SUM(D129:D133)</f>
        <v>2392840.0459229997</v>
      </c>
      <c r="E134" s="106">
        <f t="shared" ref="E134:H134" si="69">SUM(E129:E133)</f>
        <v>1125450.3726349999</v>
      </c>
      <c r="F134" s="106">
        <f t="shared" si="69"/>
        <v>1267389.673288</v>
      </c>
      <c r="G134" s="106">
        <f t="shared" si="69"/>
        <v>3518290.4185580006</v>
      </c>
      <c r="H134" s="106">
        <f t="shared" si="69"/>
        <v>123897.423849</v>
      </c>
      <c r="I134" s="106">
        <f t="shared" ref="I134:Q134" si="70">SUM(I129:I133)</f>
        <v>123736.08119400001</v>
      </c>
      <c r="J134" s="106">
        <f t="shared" si="70"/>
        <v>161.3426549999931</v>
      </c>
      <c r="K134" s="106">
        <f t="shared" si="70"/>
        <v>247633.50504300001</v>
      </c>
      <c r="L134" s="106">
        <f t="shared" si="70"/>
        <v>2154665</v>
      </c>
      <c r="M134" s="106">
        <f t="shared" si="70"/>
        <v>372342.2</v>
      </c>
      <c r="N134" s="106">
        <f t="shared" si="70"/>
        <v>1782322.7999999998</v>
      </c>
      <c r="O134" s="106">
        <f t="shared" si="70"/>
        <v>0</v>
      </c>
      <c r="P134" s="106">
        <f t="shared" si="70"/>
        <v>83392.7</v>
      </c>
      <c r="Q134" s="106">
        <f t="shared" si="70"/>
        <v>-83392.7</v>
      </c>
      <c r="R134" s="40"/>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row>
    <row r="135" spans="1:50" s="36" customFormat="1" ht="19.5" thickBot="1">
      <c r="A135" s="27"/>
      <c r="B135" s="303" t="s">
        <v>237</v>
      </c>
      <c r="C135" s="304"/>
      <c r="D135" s="108">
        <f t="shared" ref="D135:G135" si="71">D134+D128+D60+D58+D48+D37</f>
        <v>33142378.591374002</v>
      </c>
      <c r="E135" s="108">
        <f t="shared" si="71"/>
        <v>25583175.60853</v>
      </c>
      <c r="F135" s="108">
        <f t="shared" si="71"/>
        <v>7559202.9828440007</v>
      </c>
      <c r="G135" s="108">
        <f t="shared" si="71"/>
        <v>58725554.199903995</v>
      </c>
      <c r="H135" s="108">
        <f t="shared" ref="H135:Q135" si="72">H134+H128+H60+H58+H48+H37</f>
        <v>2266360.5676870001</v>
      </c>
      <c r="I135" s="108">
        <f t="shared" si="72"/>
        <v>1786441.6586379998</v>
      </c>
      <c r="J135" s="108">
        <f t="shared" si="72"/>
        <v>479918.90904900001</v>
      </c>
      <c r="K135" s="108">
        <f t="shared" si="72"/>
        <v>4052802.2263249997</v>
      </c>
      <c r="L135" s="108">
        <f t="shared" si="72"/>
        <v>42890317.988199994</v>
      </c>
      <c r="M135" s="108">
        <f t="shared" si="72"/>
        <v>31712206.074533004</v>
      </c>
      <c r="N135" s="108">
        <f t="shared" si="72"/>
        <v>11172517.023226999</v>
      </c>
      <c r="O135" s="108">
        <f t="shared" si="72"/>
        <v>4973131.6606050003</v>
      </c>
      <c r="P135" s="108">
        <f t="shared" si="72"/>
        <v>3705454.7086400003</v>
      </c>
      <c r="Q135" s="108">
        <f t="shared" si="72"/>
        <v>1267676.9519649998</v>
      </c>
      <c r="R135" s="40"/>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row>
    <row r="136" spans="1:50">
      <c r="C136" s="38" t="s">
        <v>453</v>
      </c>
      <c r="D136" s="39"/>
      <c r="E136" s="39"/>
      <c r="F136" s="39"/>
      <c r="G136" s="39"/>
      <c r="H136" s="39"/>
      <c r="I136" s="39"/>
      <c r="J136" s="39"/>
      <c r="K136" s="39"/>
      <c r="L136" s="39"/>
      <c r="M136" s="39"/>
    </row>
  </sheetData>
  <sortState ref="C130:Q133">
    <sortCondition descending="1" ref="D130:D133"/>
  </sortState>
  <mergeCells count="16">
    <mergeCell ref="B135:C135"/>
    <mergeCell ref="B37:C37"/>
    <mergeCell ref="B48:C48"/>
    <mergeCell ref="B58:C58"/>
    <mergeCell ref="B60:C60"/>
    <mergeCell ref="B134:C134"/>
    <mergeCell ref="B2:Q2"/>
    <mergeCell ref="B128:C128"/>
    <mergeCell ref="B3:B5"/>
    <mergeCell ref="C3:C5"/>
    <mergeCell ref="D3:K3"/>
    <mergeCell ref="L3:Q3"/>
    <mergeCell ref="D4:G4"/>
    <mergeCell ref="H4:K4"/>
    <mergeCell ref="L4:N4"/>
    <mergeCell ref="O4:Q4"/>
  </mergeCells>
  <printOptions horizontalCentered="1"/>
  <pageMargins left="0" right="0" top="0" bottom="0" header="0" footer="0"/>
  <pageSetup paperSize="9" scale="70" orientation="landscape" r:id="rId1"/>
</worksheet>
</file>

<file path=xl/worksheets/sheet4.xml><?xml version="1.0" encoding="utf-8"?>
<worksheet xmlns="http://schemas.openxmlformats.org/spreadsheetml/2006/main" xmlns:r="http://schemas.openxmlformats.org/officeDocument/2006/relationships">
  <dimension ref="A1:AJ147"/>
  <sheetViews>
    <sheetView rightToLeft="1" tabSelected="1" zoomScaleNormal="100" workbookViewId="0">
      <pane xSplit="11" ySplit="6" topLeftCell="L67" activePane="bottomRight" state="frozen"/>
      <selection pane="topRight" activeCell="L1" sqref="L1"/>
      <selection pane="bottomLeft" activeCell="A7" sqref="A7"/>
      <selection pane="bottomRight" activeCell="K71" sqref="K71"/>
    </sheetView>
  </sheetViews>
  <sheetFormatPr defaultRowHeight="15"/>
  <cols>
    <col min="1" max="1" width="4.7109375" style="2" customWidth="1"/>
    <col min="2" max="2" width="4" bestFit="1" customWidth="1"/>
    <col min="3" max="3" width="27.28515625" customWidth="1"/>
    <col min="4" max="6" width="9" hidden="1" customWidth="1"/>
    <col min="7" max="7" width="12.42578125" customWidth="1"/>
    <col min="8" max="8" width="12.5703125" customWidth="1"/>
    <col min="9" max="9" width="11.42578125" style="3" customWidth="1"/>
    <col min="10" max="10" width="11.85546875" style="4" bestFit="1" customWidth="1"/>
    <col min="11" max="11" width="11.5703125" style="4" customWidth="1"/>
    <col min="12" max="12" width="9.7109375" customWidth="1"/>
    <col min="13" max="13" width="10.7109375" customWidth="1"/>
    <col min="14" max="14" width="10.140625" customWidth="1"/>
    <col min="15" max="36" width="9" style="2"/>
    <col min="233" max="233" width="4" bestFit="1" customWidth="1"/>
    <col min="234" max="234" width="27.85546875" customWidth="1"/>
    <col min="235" max="237" width="0" hidden="1" customWidth="1"/>
    <col min="238" max="238" width="8.85546875" customWidth="1"/>
    <col min="239" max="239" width="12.42578125" customWidth="1"/>
    <col min="240" max="240" width="7.42578125" customWidth="1"/>
    <col min="241" max="241" width="12.5703125" customWidth="1"/>
    <col min="242" max="243" width="9" customWidth="1"/>
    <col min="244" max="244" width="11.42578125" customWidth="1"/>
    <col min="245" max="245" width="10.7109375" bestFit="1" customWidth="1"/>
    <col min="246" max="246" width="10.140625" customWidth="1"/>
    <col min="247" max="247" width="9.7109375" customWidth="1"/>
    <col min="248" max="248" width="7.85546875" customWidth="1"/>
    <col min="249" max="249" width="10.7109375" customWidth="1"/>
    <col min="250" max="250" width="10.85546875" customWidth="1"/>
    <col min="251" max="251" width="10.140625" customWidth="1"/>
    <col min="252" max="252" width="9.85546875" customWidth="1"/>
    <col min="489" max="489" width="4" bestFit="1" customWidth="1"/>
    <col min="490" max="490" width="27.85546875" customWidth="1"/>
    <col min="491" max="493" width="0" hidden="1" customWidth="1"/>
    <col min="494" max="494" width="8.85546875" customWidth="1"/>
    <col min="495" max="495" width="12.42578125" customWidth="1"/>
    <col min="496" max="496" width="7.42578125" customWidth="1"/>
    <col min="497" max="497" width="12.5703125" customWidth="1"/>
    <col min="498" max="499" width="9" customWidth="1"/>
    <col min="500" max="500" width="11.42578125" customWidth="1"/>
    <col min="501" max="501" width="10.7109375" bestFit="1" customWidth="1"/>
    <col min="502" max="502" width="10.140625" customWidth="1"/>
    <col min="503" max="503" width="9.7109375" customWidth="1"/>
    <col min="504" max="504" width="7.85546875" customWidth="1"/>
    <col min="505" max="505" width="10.7109375" customWidth="1"/>
    <col min="506" max="506" width="10.85546875" customWidth="1"/>
    <col min="507" max="507" width="10.140625" customWidth="1"/>
    <col min="508" max="508" width="9.85546875" customWidth="1"/>
    <col min="745" max="745" width="4" bestFit="1" customWidth="1"/>
    <col min="746" max="746" width="27.85546875" customWidth="1"/>
    <col min="747" max="749" width="0" hidden="1" customWidth="1"/>
    <col min="750" max="750" width="8.85546875" customWidth="1"/>
    <col min="751" max="751" width="12.42578125" customWidth="1"/>
    <col min="752" max="752" width="7.42578125" customWidth="1"/>
    <col min="753" max="753" width="12.5703125" customWidth="1"/>
    <col min="754" max="755" width="9" customWidth="1"/>
    <col min="756" max="756" width="11.42578125" customWidth="1"/>
    <col min="757" max="757" width="10.7109375" bestFit="1" customWidth="1"/>
    <col min="758" max="758" width="10.140625" customWidth="1"/>
    <col min="759" max="759" width="9.7109375" customWidth="1"/>
    <col min="760" max="760" width="7.85546875" customWidth="1"/>
    <col min="761" max="761" width="10.7109375" customWidth="1"/>
    <col min="762" max="762" width="10.85546875" customWidth="1"/>
    <col min="763" max="763" width="10.140625" customWidth="1"/>
    <col min="764" max="764" width="9.85546875" customWidth="1"/>
    <col min="1001" max="1001" width="4" bestFit="1" customWidth="1"/>
    <col min="1002" max="1002" width="27.85546875" customWidth="1"/>
    <col min="1003" max="1005" width="0" hidden="1" customWidth="1"/>
    <col min="1006" max="1006" width="8.85546875" customWidth="1"/>
    <col min="1007" max="1007" width="12.42578125" customWidth="1"/>
    <col min="1008" max="1008" width="7.42578125" customWidth="1"/>
    <col min="1009" max="1009" width="12.5703125" customWidth="1"/>
    <col min="1010" max="1011" width="9" customWidth="1"/>
    <col min="1012" max="1012" width="11.42578125" customWidth="1"/>
    <col min="1013" max="1013" width="10.7109375" bestFit="1" customWidth="1"/>
    <col min="1014" max="1014" width="10.140625" customWidth="1"/>
    <col min="1015" max="1015" width="9.7109375" customWidth="1"/>
    <col min="1016" max="1016" width="7.85546875" customWidth="1"/>
    <col min="1017" max="1017" width="10.7109375" customWidth="1"/>
    <col min="1018" max="1018" width="10.85546875" customWidth="1"/>
    <col min="1019" max="1019" width="10.140625" customWidth="1"/>
    <col min="1020" max="1020" width="9.85546875" customWidth="1"/>
    <col min="1257" max="1257" width="4" bestFit="1" customWidth="1"/>
    <col min="1258" max="1258" width="27.85546875" customWidth="1"/>
    <col min="1259" max="1261" width="0" hidden="1" customWidth="1"/>
    <col min="1262" max="1262" width="8.85546875" customWidth="1"/>
    <col min="1263" max="1263" width="12.42578125" customWidth="1"/>
    <col min="1264" max="1264" width="7.42578125" customWidth="1"/>
    <col min="1265" max="1265" width="12.5703125" customWidth="1"/>
    <col min="1266" max="1267" width="9" customWidth="1"/>
    <col min="1268" max="1268" width="11.42578125" customWidth="1"/>
    <col min="1269" max="1269" width="10.7109375" bestFit="1" customWidth="1"/>
    <col min="1270" max="1270" width="10.140625" customWidth="1"/>
    <col min="1271" max="1271" width="9.7109375" customWidth="1"/>
    <col min="1272" max="1272" width="7.85546875" customWidth="1"/>
    <col min="1273" max="1273" width="10.7109375" customWidth="1"/>
    <col min="1274" max="1274" width="10.85546875" customWidth="1"/>
    <col min="1275" max="1275" width="10.140625" customWidth="1"/>
    <col min="1276" max="1276" width="9.85546875" customWidth="1"/>
    <col min="1513" max="1513" width="4" bestFit="1" customWidth="1"/>
    <col min="1514" max="1514" width="27.85546875" customWidth="1"/>
    <col min="1515" max="1517" width="0" hidden="1" customWidth="1"/>
    <col min="1518" max="1518" width="8.85546875" customWidth="1"/>
    <col min="1519" max="1519" width="12.42578125" customWidth="1"/>
    <col min="1520" max="1520" width="7.42578125" customWidth="1"/>
    <col min="1521" max="1521" width="12.5703125" customWidth="1"/>
    <col min="1522" max="1523" width="9" customWidth="1"/>
    <col min="1524" max="1524" width="11.42578125" customWidth="1"/>
    <col min="1525" max="1525" width="10.7109375" bestFit="1" customWidth="1"/>
    <col min="1526" max="1526" width="10.140625" customWidth="1"/>
    <col min="1527" max="1527" width="9.7109375" customWidth="1"/>
    <col min="1528" max="1528" width="7.85546875" customWidth="1"/>
    <col min="1529" max="1529" width="10.7109375" customWidth="1"/>
    <col min="1530" max="1530" width="10.85546875" customWidth="1"/>
    <col min="1531" max="1531" width="10.140625" customWidth="1"/>
    <col min="1532" max="1532" width="9.85546875" customWidth="1"/>
    <col min="1769" max="1769" width="4" bestFit="1" customWidth="1"/>
    <col min="1770" max="1770" width="27.85546875" customWidth="1"/>
    <col min="1771" max="1773" width="0" hidden="1" customWidth="1"/>
    <col min="1774" max="1774" width="8.85546875" customWidth="1"/>
    <col min="1775" max="1775" width="12.42578125" customWidth="1"/>
    <col min="1776" max="1776" width="7.42578125" customWidth="1"/>
    <col min="1777" max="1777" width="12.5703125" customWidth="1"/>
    <col min="1778" max="1779" width="9" customWidth="1"/>
    <col min="1780" max="1780" width="11.42578125" customWidth="1"/>
    <col min="1781" max="1781" width="10.7109375" bestFit="1" customWidth="1"/>
    <col min="1782" max="1782" width="10.140625" customWidth="1"/>
    <col min="1783" max="1783" width="9.7109375" customWidth="1"/>
    <col min="1784" max="1784" width="7.85546875" customWidth="1"/>
    <col min="1785" max="1785" width="10.7109375" customWidth="1"/>
    <col min="1786" max="1786" width="10.85546875" customWidth="1"/>
    <col min="1787" max="1787" width="10.140625" customWidth="1"/>
    <col min="1788" max="1788" width="9.85546875" customWidth="1"/>
    <col min="2025" max="2025" width="4" bestFit="1" customWidth="1"/>
    <col min="2026" max="2026" width="27.85546875" customWidth="1"/>
    <col min="2027" max="2029" width="0" hidden="1" customWidth="1"/>
    <col min="2030" max="2030" width="8.85546875" customWidth="1"/>
    <col min="2031" max="2031" width="12.42578125" customWidth="1"/>
    <col min="2032" max="2032" width="7.42578125" customWidth="1"/>
    <col min="2033" max="2033" width="12.5703125" customWidth="1"/>
    <col min="2034" max="2035" width="9" customWidth="1"/>
    <col min="2036" max="2036" width="11.42578125" customWidth="1"/>
    <col min="2037" max="2037" width="10.7109375" bestFit="1" customWidth="1"/>
    <col min="2038" max="2038" width="10.140625" customWidth="1"/>
    <col min="2039" max="2039" width="9.7109375" customWidth="1"/>
    <col min="2040" max="2040" width="7.85546875" customWidth="1"/>
    <col min="2041" max="2041" width="10.7109375" customWidth="1"/>
    <col min="2042" max="2042" width="10.85546875" customWidth="1"/>
    <col min="2043" max="2043" width="10.140625" customWidth="1"/>
    <col min="2044" max="2044" width="9.85546875" customWidth="1"/>
    <col min="2281" max="2281" width="4" bestFit="1" customWidth="1"/>
    <col min="2282" max="2282" width="27.85546875" customWidth="1"/>
    <col min="2283" max="2285" width="0" hidden="1" customWidth="1"/>
    <col min="2286" max="2286" width="8.85546875" customWidth="1"/>
    <col min="2287" max="2287" width="12.42578125" customWidth="1"/>
    <col min="2288" max="2288" width="7.42578125" customWidth="1"/>
    <col min="2289" max="2289" width="12.5703125" customWidth="1"/>
    <col min="2290" max="2291" width="9" customWidth="1"/>
    <col min="2292" max="2292" width="11.42578125" customWidth="1"/>
    <col min="2293" max="2293" width="10.7109375" bestFit="1" customWidth="1"/>
    <col min="2294" max="2294" width="10.140625" customWidth="1"/>
    <col min="2295" max="2295" width="9.7109375" customWidth="1"/>
    <col min="2296" max="2296" width="7.85546875" customWidth="1"/>
    <col min="2297" max="2297" width="10.7109375" customWidth="1"/>
    <col min="2298" max="2298" width="10.85546875" customWidth="1"/>
    <col min="2299" max="2299" width="10.140625" customWidth="1"/>
    <col min="2300" max="2300" width="9.85546875" customWidth="1"/>
    <col min="2537" max="2537" width="4" bestFit="1" customWidth="1"/>
    <col min="2538" max="2538" width="27.85546875" customWidth="1"/>
    <col min="2539" max="2541" width="0" hidden="1" customWidth="1"/>
    <col min="2542" max="2542" width="8.85546875" customWidth="1"/>
    <col min="2543" max="2543" width="12.42578125" customWidth="1"/>
    <col min="2544" max="2544" width="7.42578125" customWidth="1"/>
    <col min="2545" max="2545" width="12.5703125" customWidth="1"/>
    <col min="2546" max="2547" width="9" customWidth="1"/>
    <col min="2548" max="2548" width="11.42578125" customWidth="1"/>
    <col min="2549" max="2549" width="10.7109375" bestFit="1" customWidth="1"/>
    <col min="2550" max="2550" width="10.140625" customWidth="1"/>
    <col min="2551" max="2551" width="9.7109375" customWidth="1"/>
    <col min="2552" max="2552" width="7.85546875" customWidth="1"/>
    <col min="2553" max="2553" width="10.7109375" customWidth="1"/>
    <col min="2554" max="2554" width="10.85546875" customWidth="1"/>
    <col min="2555" max="2555" width="10.140625" customWidth="1"/>
    <col min="2556" max="2556" width="9.85546875" customWidth="1"/>
    <col min="2793" max="2793" width="4" bestFit="1" customWidth="1"/>
    <col min="2794" max="2794" width="27.85546875" customWidth="1"/>
    <col min="2795" max="2797" width="0" hidden="1" customWidth="1"/>
    <col min="2798" max="2798" width="8.85546875" customWidth="1"/>
    <col min="2799" max="2799" width="12.42578125" customWidth="1"/>
    <col min="2800" max="2800" width="7.42578125" customWidth="1"/>
    <col min="2801" max="2801" width="12.5703125" customWidth="1"/>
    <col min="2802" max="2803" width="9" customWidth="1"/>
    <col min="2804" max="2804" width="11.42578125" customWidth="1"/>
    <col min="2805" max="2805" width="10.7109375" bestFit="1" customWidth="1"/>
    <col min="2806" max="2806" width="10.140625" customWidth="1"/>
    <col min="2807" max="2807" width="9.7109375" customWidth="1"/>
    <col min="2808" max="2808" width="7.85546875" customWidth="1"/>
    <col min="2809" max="2809" width="10.7109375" customWidth="1"/>
    <col min="2810" max="2810" width="10.85546875" customWidth="1"/>
    <col min="2811" max="2811" width="10.140625" customWidth="1"/>
    <col min="2812" max="2812" width="9.85546875" customWidth="1"/>
    <col min="3049" max="3049" width="4" bestFit="1" customWidth="1"/>
    <col min="3050" max="3050" width="27.85546875" customWidth="1"/>
    <col min="3051" max="3053" width="0" hidden="1" customWidth="1"/>
    <col min="3054" max="3054" width="8.85546875" customWidth="1"/>
    <col min="3055" max="3055" width="12.42578125" customWidth="1"/>
    <col min="3056" max="3056" width="7.42578125" customWidth="1"/>
    <col min="3057" max="3057" width="12.5703125" customWidth="1"/>
    <col min="3058" max="3059" width="9" customWidth="1"/>
    <col min="3060" max="3060" width="11.42578125" customWidth="1"/>
    <col min="3061" max="3061" width="10.7109375" bestFit="1" customWidth="1"/>
    <col min="3062" max="3062" width="10.140625" customWidth="1"/>
    <col min="3063" max="3063" width="9.7109375" customWidth="1"/>
    <col min="3064" max="3064" width="7.85546875" customWidth="1"/>
    <col min="3065" max="3065" width="10.7109375" customWidth="1"/>
    <col min="3066" max="3066" width="10.85546875" customWidth="1"/>
    <col min="3067" max="3067" width="10.140625" customWidth="1"/>
    <col min="3068" max="3068" width="9.85546875" customWidth="1"/>
    <col min="3305" max="3305" width="4" bestFit="1" customWidth="1"/>
    <col min="3306" max="3306" width="27.85546875" customWidth="1"/>
    <col min="3307" max="3309" width="0" hidden="1" customWidth="1"/>
    <col min="3310" max="3310" width="8.85546875" customWidth="1"/>
    <col min="3311" max="3311" width="12.42578125" customWidth="1"/>
    <col min="3312" max="3312" width="7.42578125" customWidth="1"/>
    <col min="3313" max="3313" width="12.5703125" customWidth="1"/>
    <col min="3314" max="3315" width="9" customWidth="1"/>
    <col min="3316" max="3316" width="11.42578125" customWidth="1"/>
    <col min="3317" max="3317" width="10.7109375" bestFit="1" customWidth="1"/>
    <col min="3318" max="3318" width="10.140625" customWidth="1"/>
    <col min="3319" max="3319" width="9.7109375" customWidth="1"/>
    <col min="3320" max="3320" width="7.85546875" customWidth="1"/>
    <col min="3321" max="3321" width="10.7109375" customWidth="1"/>
    <col min="3322" max="3322" width="10.85546875" customWidth="1"/>
    <col min="3323" max="3323" width="10.140625" customWidth="1"/>
    <col min="3324" max="3324" width="9.85546875" customWidth="1"/>
    <col min="3561" max="3561" width="4" bestFit="1" customWidth="1"/>
    <col min="3562" max="3562" width="27.85546875" customWidth="1"/>
    <col min="3563" max="3565" width="0" hidden="1" customWidth="1"/>
    <col min="3566" max="3566" width="8.85546875" customWidth="1"/>
    <col min="3567" max="3567" width="12.42578125" customWidth="1"/>
    <col min="3568" max="3568" width="7.42578125" customWidth="1"/>
    <col min="3569" max="3569" width="12.5703125" customWidth="1"/>
    <col min="3570" max="3571" width="9" customWidth="1"/>
    <col min="3572" max="3572" width="11.42578125" customWidth="1"/>
    <col min="3573" max="3573" width="10.7109375" bestFit="1" customWidth="1"/>
    <col min="3574" max="3574" width="10.140625" customWidth="1"/>
    <col min="3575" max="3575" width="9.7109375" customWidth="1"/>
    <col min="3576" max="3576" width="7.85546875" customWidth="1"/>
    <col min="3577" max="3577" width="10.7109375" customWidth="1"/>
    <col min="3578" max="3578" width="10.85546875" customWidth="1"/>
    <col min="3579" max="3579" width="10.140625" customWidth="1"/>
    <col min="3580" max="3580" width="9.85546875" customWidth="1"/>
    <col min="3817" max="3817" width="4" bestFit="1" customWidth="1"/>
    <col min="3818" max="3818" width="27.85546875" customWidth="1"/>
    <col min="3819" max="3821" width="0" hidden="1" customWidth="1"/>
    <col min="3822" max="3822" width="8.85546875" customWidth="1"/>
    <col min="3823" max="3823" width="12.42578125" customWidth="1"/>
    <col min="3824" max="3824" width="7.42578125" customWidth="1"/>
    <col min="3825" max="3825" width="12.5703125" customWidth="1"/>
    <col min="3826" max="3827" width="9" customWidth="1"/>
    <col min="3828" max="3828" width="11.42578125" customWidth="1"/>
    <col min="3829" max="3829" width="10.7109375" bestFit="1" customWidth="1"/>
    <col min="3830" max="3830" width="10.140625" customWidth="1"/>
    <col min="3831" max="3831" width="9.7109375" customWidth="1"/>
    <col min="3832" max="3832" width="7.85546875" customWidth="1"/>
    <col min="3833" max="3833" width="10.7109375" customWidth="1"/>
    <col min="3834" max="3834" width="10.85546875" customWidth="1"/>
    <col min="3835" max="3835" width="10.140625" customWidth="1"/>
    <col min="3836" max="3836" width="9.85546875" customWidth="1"/>
    <col min="4073" max="4073" width="4" bestFit="1" customWidth="1"/>
    <col min="4074" max="4074" width="27.85546875" customWidth="1"/>
    <col min="4075" max="4077" width="0" hidden="1" customWidth="1"/>
    <col min="4078" max="4078" width="8.85546875" customWidth="1"/>
    <col min="4079" max="4079" width="12.42578125" customWidth="1"/>
    <col min="4080" max="4080" width="7.42578125" customWidth="1"/>
    <col min="4081" max="4081" width="12.5703125" customWidth="1"/>
    <col min="4082" max="4083" width="9" customWidth="1"/>
    <col min="4084" max="4084" width="11.42578125" customWidth="1"/>
    <col min="4085" max="4085" width="10.7109375" bestFit="1" customWidth="1"/>
    <col min="4086" max="4086" width="10.140625" customWidth="1"/>
    <col min="4087" max="4087" width="9.7109375" customWidth="1"/>
    <col min="4088" max="4088" width="7.85546875" customWidth="1"/>
    <col min="4089" max="4089" width="10.7109375" customWidth="1"/>
    <col min="4090" max="4090" width="10.85546875" customWidth="1"/>
    <col min="4091" max="4091" width="10.140625" customWidth="1"/>
    <col min="4092" max="4092" width="9.85546875" customWidth="1"/>
    <col min="4329" max="4329" width="4" bestFit="1" customWidth="1"/>
    <col min="4330" max="4330" width="27.85546875" customWidth="1"/>
    <col min="4331" max="4333" width="0" hidden="1" customWidth="1"/>
    <col min="4334" max="4334" width="8.85546875" customWidth="1"/>
    <col min="4335" max="4335" width="12.42578125" customWidth="1"/>
    <col min="4336" max="4336" width="7.42578125" customWidth="1"/>
    <col min="4337" max="4337" width="12.5703125" customWidth="1"/>
    <col min="4338" max="4339" width="9" customWidth="1"/>
    <col min="4340" max="4340" width="11.42578125" customWidth="1"/>
    <col min="4341" max="4341" width="10.7109375" bestFit="1" customWidth="1"/>
    <col min="4342" max="4342" width="10.140625" customWidth="1"/>
    <col min="4343" max="4343" width="9.7109375" customWidth="1"/>
    <col min="4344" max="4344" width="7.85546875" customWidth="1"/>
    <col min="4345" max="4345" width="10.7109375" customWidth="1"/>
    <col min="4346" max="4346" width="10.85546875" customWidth="1"/>
    <col min="4347" max="4347" width="10.140625" customWidth="1"/>
    <col min="4348" max="4348" width="9.85546875" customWidth="1"/>
    <col min="4585" max="4585" width="4" bestFit="1" customWidth="1"/>
    <col min="4586" max="4586" width="27.85546875" customWidth="1"/>
    <col min="4587" max="4589" width="0" hidden="1" customWidth="1"/>
    <col min="4590" max="4590" width="8.85546875" customWidth="1"/>
    <col min="4591" max="4591" width="12.42578125" customWidth="1"/>
    <col min="4592" max="4592" width="7.42578125" customWidth="1"/>
    <col min="4593" max="4593" width="12.5703125" customWidth="1"/>
    <col min="4594" max="4595" width="9" customWidth="1"/>
    <col min="4596" max="4596" width="11.42578125" customWidth="1"/>
    <col min="4597" max="4597" width="10.7109375" bestFit="1" customWidth="1"/>
    <col min="4598" max="4598" width="10.140625" customWidth="1"/>
    <col min="4599" max="4599" width="9.7109375" customWidth="1"/>
    <col min="4600" max="4600" width="7.85546875" customWidth="1"/>
    <col min="4601" max="4601" width="10.7109375" customWidth="1"/>
    <col min="4602" max="4602" width="10.85546875" customWidth="1"/>
    <col min="4603" max="4603" width="10.140625" customWidth="1"/>
    <col min="4604" max="4604" width="9.85546875" customWidth="1"/>
    <col min="4841" max="4841" width="4" bestFit="1" customWidth="1"/>
    <col min="4842" max="4842" width="27.85546875" customWidth="1"/>
    <col min="4843" max="4845" width="0" hidden="1" customWidth="1"/>
    <col min="4846" max="4846" width="8.85546875" customWidth="1"/>
    <col min="4847" max="4847" width="12.42578125" customWidth="1"/>
    <col min="4848" max="4848" width="7.42578125" customWidth="1"/>
    <col min="4849" max="4849" width="12.5703125" customWidth="1"/>
    <col min="4850" max="4851" width="9" customWidth="1"/>
    <col min="4852" max="4852" width="11.42578125" customWidth="1"/>
    <col min="4853" max="4853" width="10.7109375" bestFit="1" customWidth="1"/>
    <col min="4854" max="4854" width="10.140625" customWidth="1"/>
    <col min="4855" max="4855" width="9.7109375" customWidth="1"/>
    <col min="4856" max="4856" width="7.85546875" customWidth="1"/>
    <col min="4857" max="4857" width="10.7109375" customWidth="1"/>
    <col min="4858" max="4858" width="10.85546875" customWidth="1"/>
    <col min="4859" max="4859" width="10.140625" customWidth="1"/>
    <col min="4860" max="4860" width="9.85546875" customWidth="1"/>
    <col min="5097" max="5097" width="4" bestFit="1" customWidth="1"/>
    <col min="5098" max="5098" width="27.85546875" customWidth="1"/>
    <col min="5099" max="5101" width="0" hidden="1" customWidth="1"/>
    <col min="5102" max="5102" width="8.85546875" customWidth="1"/>
    <col min="5103" max="5103" width="12.42578125" customWidth="1"/>
    <col min="5104" max="5104" width="7.42578125" customWidth="1"/>
    <col min="5105" max="5105" width="12.5703125" customWidth="1"/>
    <col min="5106" max="5107" width="9" customWidth="1"/>
    <col min="5108" max="5108" width="11.42578125" customWidth="1"/>
    <col min="5109" max="5109" width="10.7109375" bestFit="1" customWidth="1"/>
    <col min="5110" max="5110" width="10.140625" customWidth="1"/>
    <col min="5111" max="5111" width="9.7109375" customWidth="1"/>
    <col min="5112" max="5112" width="7.85546875" customWidth="1"/>
    <col min="5113" max="5113" width="10.7109375" customWidth="1"/>
    <col min="5114" max="5114" width="10.85546875" customWidth="1"/>
    <col min="5115" max="5115" width="10.140625" customWidth="1"/>
    <col min="5116" max="5116" width="9.85546875" customWidth="1"/>
    <col min="5353" max="5353" width="4" bestFit="1" customWidth="1"/>
    <col min="5354" max="5354" width="27.85546875" customWidth="1"/>
    <col min="5355" max="5357" width="0" hidden="1" customWidth="1"/>
    <col min="5358" max="5358" width="8.85546875" customWidth="1"/>
    <col min="5359" max="5359" width="12.42578125" customWidth="1"/>
    <col min="5360" max="5360" width="7.42578125" customWidth="1"/>
    <col min="5361" max="5361" width="12.5703125" customWidth="1"/>
    <col min="5362" max="5363" width="9" customWidth="1"/>
    <col min="5364" max="5364" width="11.42578125" customWidth="1"/>
    <col min="5365" max="5365" width="10.7109375" bestFit="1" customWidth="1"/>
    <col min="5366" max="5366" width="10.140625" customWidth="1"/>
    <col min="5367" max="5367" width="9.7109375" customWidth="1"/>
    <col min="5368" max="5368" width="7.85546875" customWidth="1"/>
    <col min="5369" max="5369" width="10.7109375" customWidth="1"/>
    <col min="5370" max="5370" width="10.85546875" customWidth="1"/>
    <col min="5371" max="5371" width="10.140625" customWidth="1"/>
    <col min="5372" max="5372" width="9.85546875" customWidth="1"/>
    <col min="5609" max="5609" width="4" bestFit="1" customWidth="1"/>
    <col min="5610" max="5610" width="27.85546875" customWidth="1"/>
    <col min="5611" max="5613" width="0" hidden="1" customWidth="1"/>
    <col min="5614" max="5614" width="8.85546875" customWidth="1"/>
    <col min="5615" max="5615" width="12.42578125" customWidth="1"/>
    <col min="5616" max="5616" width="7.42578125" customWidth="1"/>
    <col min="5617" max="5617" width="12.5703125" customWidth="1"/>
    <col min="5618" max="5619" width="9" customWidth="1"/>
    <col min="5620" max="5620" width="11.42578125" customWidth="1"/>
    <col min="5621" max="5621" width="10.7109375" bestFit="1" customWidth="1"/>
    <col min="5622" max="5622" width="10.140625" customWidth="1"/>
    <col min="5623" max="5623" width="9.7109375" customWidth="1"/>
    <col min="5624" max="5624" width="7.85546875" customWidth="1"/>
    <col min="5625" max="5625" width="10.7109375" customWidth="1"/>
    <col min="5626" max="5626" width="10.85546875" customWidth="1"/>
    <col min="5627" max="5627" width="10.140625" customWidth="1"/>
    <col min="5628" max="5628" width="9.85546875" customWidth="1"/>
    <col min="5865" max="5865" width="4" bestFit="1" customWidth="1"/>
    <col min="5866" max="5866" width="27.85546875" customWidth="1"/>
    <col min="5867" max="5869" width="0" hidden="1" customWidth="1"/>
    <col min="5870" max="5870" width="8.85546875" customWidth="1"/>
    <col min="5871" max="5871" width="12.42578125" customWidth="1"/>
    <col min="5872" max="5872" width="7.42578125" customWidth="1"/>
    <col min="5873" max="5873" width="12.5703125" customWidth="1"/>
    <col min="5874" max="5875" width="9" customWidth="1"/>
    <col min="5876" max="5876" width="11.42578125" customWidth="1"/>
    <col min="5877" max="5877" width="10.7109375" bestFit="1" customWidth="1"/>
    <col min="5878" max="5878" width="10.140625" customWidth="1"/>
    <col min="5879" max="5879" width="9.7109375" customWidth="1"/>
    <col min="5880" max="5880" width="7.85546875" customWidth="1"/>
    <col min="5881" max="5881" width="10.7109375" customWidth="1"/>
    <col min="5882" max="5882" width="10.85546875" customWidth="1"/>
    <col min="5883" max="5883" width="10.140625" customWidth="1"/>
    <col min="5884" max="5884" width="9.85546875" customWidth="1"/>
    <col min="6121" max="6121" width="4" bestFit="1" customWidth="1"/>
    <col min="6122" max="6122" width="27.85546875" customWidth="1"/>
    <col min="6123" max="6125" width="0" hidden="1" customWidth="1"/>
    <col min="6126" max="6126" width="8.85546875" customWidth="1"/>
    <col min="6127" max="6127" width="12.42578125" customWidth="1"/>
    <col min="6128" max="6128" width="7.42578125" customWidth="1"/>
    <col min="6129" max="6129" width="12.5703125" customWidth="1"/>
    <col min="6130" max="6131" width="9" customWidth="1"/>
    <col min="6132" max="6132" width="11.42578125" customWidth="1"/>
    <col min="6133" max="6133" width="10.7109375" bestFit="1" customWidth="1"/>
    <col min="6134" max="6134" width="10.140625" customWidth="1"/>
    <col min="6135" max="6135" width="9.7109375" customWidth="1"/>
    <col min="6136" max="6136" width="7.85546875" customWidth="1"/>
    <col min="6137" max="6137" width="10.7109375" customWidth="1"/>
    <col min="6138" max="6138" width="10.85546875" customWidth="1"/>
    <col min="6139" max="6139" width="10.140625" customWidth="1"/>
    <col min="6140" max="6140" width="9.85546875" customWidth="1"/>
    <col min="6377" max="6377" width="4" bestFit="1" customWidth="1"/>
    <col min="6378" max="6378" width="27.85546875" customWidth="1"/>
    <col min="6379" max="6381" width="0" hidden="1" customWidth="1"/>
    <col min="6382" max="6382" width="8.85546875" customWidth="1"/>
    <col min="6383" max="6383" width="12.42578125" customWidth="1"/>
    <col min="6384" max="6384" width="7.42578125" customWidth="1"/>
    <col min="6385" max="6385" width="12.5703125" customWidth="1"/>
    <col min="6386" max="6387" width="9" customWidth="1"/>
    <col min="6388" max="6388" width="11.42578125" customWidth="1"/>
    <col min="6389" max="6389" width="10.7109375" bestFit="1" customWidth="1"/>
    <col min="6390" max="6390" width="10.140625" customWidth="1"/>
    <col min="6391" max="6391" width="9.7109375" customWidth="1"/>
    <col min="6392" max="6392" width="7.85546875" customWidth="1"/>
    <col min="6393" max="6393" width="10.7109375" customWidth="1"/>
    <col min="6394" max="6394" width="10.85546875" customWidth="1"/>
    <col min="6395" max="6395" width="10.140625" customWidth="1"/>
    <col min="6396" max="6396" width="9.85546875" customWidth="1"/>
    <col min="6633" max="6633" width="4" bestFit="1" customWidth="1"/>
    <col min="6634" max="6634" width="27.85546875" customWidth="1"/>
    <col min="6635" max="6637" width="0" hidden="1" customWidth="1"/>
    <col min="6638" max="6638" width="8.85546875" customWidth="1"/>
    <col min="6639" max="6639" width="12.42578125" customWidth="1"/>
    <col min="6640" max="6640" width="7.42578125" customWidth="1"/>
    <col min="6641" max="6641" width="12.5703125" customWidth="1"/>
    <col min="6642" max="6643" width="9" customWidth="1"/>
    <col min="6644" max="6644" width="11.42578125" customWidth="1"/>
    <col min="6645" max="6645" width="10.7109375" bestFit="1" customWidth="1"/>
    <col min="6646" max="6646" width="10.140625" customWidth="1"/>
    <col min="6647" max="6647" width="9.7109375" customWidth="1"/>
    <col min="6648" max="6648" width="7.85546875" customWidth="1"/>
    <col min="6649" max="6649" width="10.7109375" customWidth="1"/>
    <col min="6650" max="6650" width="10.85546875" customWidth="1"/>
    <col min="6651" max="6651" width="10.140625" customWidth="1"/>
    <col min="6652" max="6652" width="9.85546875" customWidth="1"/>
    <col min="6889" max="6889" width="4" bestFit="1" customWidth="1"/>
    <col min="6890" max="6890" width="27.85546875" customWidth="1"/>
    <col min="6891" max="6893" width="0" hidden="1" customWidth="1"/>
    <col min="6894" max="6894" width="8.85546875" customWidth="1"/>
    <col min="6895" max="6895" width="12.42578125" customWidth="1"/>
    <col min="6896" max="6896" width="7.42578125" customWidth="1"/>
    <col min="6897" max="6897" width="12.5703125" customWidth="1"/>
    <col min="6898" max="6899" width="9" customWidth="1"/>
    <col min="6900" max="6900" width="11.42578125" customWidth="1"/>
    <col min="6901" max="6901" width="10.7109375" bestFit="1" customWidth="1"/>
    <col min="6902" max="6902" width="10.140625" customWidth="1"/>
    <col min="6903" max="6903" width="9.7109375" customWidth="1"/>
    <col min="6904" max="6904" width="7.85546875" customWidth="1"/>
    <col min="6905" max="6905" width="10.7109375" customWidth="1"/>
    <col min="6906" max="6906" width="10.85546875" customWidth="1"/>
    <col min="6907" max="6907" width="10.140625" customWidth="1"/>
    <col min="6908" max="6908" width="9.85546875" customWidth="1"/>
    <col min="7145" max="7145" width="4" bestFit="1" customWidth="1"/>
    <col min="7146" max="7146" width="27.85546875" customWidth="1"/>
    <col min="7147" max="7149" width="0" hidden="1" customWidth="1"/>
    <col min="7150" max="7150" width="8.85546875" customWidth="1"/>
    <col min="7151" max="7151" width="12.42578125" customWidth="1"/>
    <col min="7152" max="7152" width="7.42578125" customWidth="1"/>
    <col min="7153" max="7153" width="12.5703125" customWidth="1"/>
    <col min="7154" max="7155" width="9" customWidth="1"/>
    <col min="7156" max="7156" width="11.42578125" customWidth="1"/>
    <col min="7157" max="7157" width="10.7109375" bestFit="1" customWidth="1"/>
    <col min="7158" max="7158" width="10.140625" customWidth="1"/>
    <col min="7159" max="7159" width="9.7109375" customWidth="1"/>
    <col min="7160" max="7160" width="7.85546875" customWidth="1"/>
    <col min="7161" max="7161" width="10.7109375" customWidth="1"/>
    <col min="7162" max="7162" width="10.85546875" customWidth="1"/>
    <col min="7163" max="7163" width="10.140625" customWidth="1"/>
    <col min="7164" max="7164" width="9.85546875" customWidth="1"/>
    <col min="7401" max="7401" width="4" bestFit="1" customWidth="1"/>
    <col min="7402" max="7402" width="27.85546875" customWidth="1"/>
    <col min="7403" max="7405" width="0" hidden="1" customWidth="1"/>
    <col min="7406" max="7406" width="8.85546875" customWidth="1"/>
    <col min="7407" max="7407" width="12.42578125" customWidth="1"/>
    <col min="7408" max="7408" width="7.42578125" customWidth="1"/>
    <col min="7409" max="7409" width="12.5703125" customWidth="1"/>
    <col min="7410" max="7411" width="9" customWidth="1"/>
    <col min="7412" max="7412" width="11.42578125" customWidth="1"/>
    <col min="7413" max="7413" width="10.7109375" bestFit="1" customWidth="1"/>
    <col min="7414" max="7414" width="10.140625" customWidth="1"/>
    <col min="7415" max="7415" width="9.7109375" customWidth="1"/>
    <col min="7416" max="7416" width="7.85546875" customWidth="1"/>
    <col min="7417" max="7417" width="10.7109375" customWidth="1"/>
    <col min="7418" max="7418" width="10.85546875" customWidth="1"/>
    <col min="7419" max="7419" width="10.140625" customWidth="1"/>
    <col min="7420" max="7420" width="9.85546875" customWidth="1"/>
    <col min="7657" max="7657" width="4" bestFit="1" customWidth="1"/>
    <col min="7658" max="7658" width="27.85546875" customWidth="1"/>
    <col min="7659" max="7661" width="0" hidden="1" customWidth="1"/>
    <col min="7662" max="7662" width="8.85546875" customWidth="1"/>
    <col min="7663" max="7663" width="12.42578125" customWidth="1"/>
    <col min="7664" max="7664" width="7.42578125" customWidth="1"/>
    <col min="7665" max="7665" width="12.5703125" customWidth="1"/>
    <col min="7666" max="7667" width="9" customWidth="1"/>
    <col min="7668" max="7668" width="11.42578125" customWidth="1"/>
    <col min="7669" max="7669" width="10.7109375" bestFit="1" customWidth="1"/>
    <col min="7670" max="7670" width="10.140625" customWidth="1"/>
    <col min="7671" max="7671" width="9.7109375" customWidth="1"/>
    <col min="7672" max="7672" width="7.85546875" customWidth="1"/>
    <col min="7673" max="7673" width="10.7109375" customWidth="1"/>
    <col min="7674" max="7674" width="10.85546875" customWidth="1"/>
    <col min="7675" max="7675" width="10.140625" customWidth="1"/>
    <col min="7676" max="7676" width="9.85546875" customWidth="1"/>
    <col min="7913" max="7913" width="4" bestFit="1" customWidth="1"/>
    <col min="7914" max="7914" width="27.85546875" customWidth="1"/>
    <col min="7915" max="7917" width="0" hidden="1" customWidth="1"/>
    <col min="7918" max="7918" width="8.85546875" customWidth="1"/>
    <col min="7919" max="7919" width="12.42578125" customWidth="1"/>
    <col min="7920" max="7920" width="7.42578125" customWidth="1"/>
    <col min="7921" max="7921" width="12.5703125" customWidth="1"/>
    <col min="7922" max="7923" width="9" customWidth="1"/>
    <col min="7924" max="7924" width="11.42578125" customWidth="1"/>
    <col min="7925" max="7925" width="10.7109375" bestFit="1" customWidth="1"/>
    <col min="7926" max="7926" width="10.140625" customWidth="1"/>
    <col min="7927" max="7927" width="9.7109375" customWidth="1"/>
    <col min="7928" max="7928" width="7.85546875" customWidth="1"/>
    <col min="7929" max="7929" width="10.7109375" customWidth="1"/>
    <col min="7930" max="7930" width="10.85546875" customWidth="1"/>
    <col min="7931" max="7931" width="10.140625" customWidth="1"/>
    <col min="7932" max="7932" width="9.85546875" customWidth="1"/>
    <col min="8169" max="8169" width="4" bestFit="1" customWidth="1"/>
    <col min="8170" max="8170" width="27.85546875" customWidth="1"/>
    <col min="8171" max="8173" width="0" hidden="1" customWidth="1"/>
    <col min="8174" max="8174" width="8.85546875" customWidth="1"/>
    <col min="8175" max="8175" width="12.42578125" customWidth="1"/>
    <col min="8176" max="8176" width="7.42578125" customWidth="1"/>
    <col min="8177" max="8177" width="12.5703125" customWidth="1"/>
    <col min="8178" max="8179" width="9" customWidth="1"/>
    <col min="8180" max="8180" width="11.42578125" customWidth="1"/>
    <col min="8181" max="8181" width="10.7109375" bestFit="1" customWidth="1"/>
    <col min="8182" max="8182" width="10.140625" customWidth="1"/>
    <col min="8183" max="8183" width="9.7109375" customWidth="1"/>
    <col min="8184" max="8184" width="7.85546875" customWidth="1"/>
    <col min="8185" max="8185" width="10.7109375" customWidth="1"/>
    <col min="8186" max="8186" width="10.85546875" customWidth="1"/>
    <col min="8187" max="8187" width="10.140625" customWidth="1"/>
    <col min="8188" max="8188" width="9.85546875" customWidth="1"/>
    <col min="8425" max="8425" width="4" bestFit="1" customWidth="1"/>
    <col min="8426" max="8426" width="27.85546875" customWidth="1"/>
    <col min="8427" max="8429" width="0" hidden="1" customWidth="1"/>
    <col min="8430" max="8430" width="8.85546875" customWidth="1"/>
    <col min="8431" max="8431" width="12.42578125" customWidth="1"/>
    <col min="8432" max="8432" width="7.42578125" customWidth="1"/>
    <col min="8433" max="8433" width="12.5703125" customWidth="1"/>
    <col min="8434" max="8435" width="9" customWidth="1"/>
    <col min="8436" max="8436" width="11.42578125" customWidth="1"/>
    <col min="8437" max="8437" width="10.7109375" bestFit="1" customWidth="1"/>
    <col min="8438" max="8438" width="10.140625" customWidth="1"/>
    <col min="8439" max="8439" width="9.7109375" customWidth="1"/>
    <col min="8440" max="8440" width="7.85546875" customWidth="1"/>
    <col min="8441" max="8441" width="10.7109375" customWidth="1"/>
    <col min="8442" max="8442" width="10.85546875" customWidth="1"/>
    <col min="8443" max="8443" width="10.140625" customWidth="1"/>
    <col min="8444" max="8444" width="9.85546875" customWidth="1"/>
    <col min="8681" max="8681" width="4" bestFit="1" customWidth="1"/>
    <col min="8682" max="8682" width="27.85546875" customWidth="1"/>
    <col min="8683" max="8685" width="0" hidden="1" customWidth="1"/>
    <col min="8686" max="8686" width="8.85546875" customWidth="1"/>
    <col min="8687" max="8687" width="12.42578125" customWidth="1"/>
    <col min="8688" max="8688" width="7.42578125" customWidth="1"/>
    <col min="8689" max="8689" width="12.5703125" customWidth="1"/>
    <col min="8690" max="8691" width="9" customWidth="1"/>
    <col min="8692" max="8692" width="11.42578125" customWidth="1"/>
    <col min="8693" max="8693" width="10.7109375" bestFit="1" customWidth="1"/>
    <col min="8694" max="8694" width="10.140625" customWidth="1"/>
    <col min="8695" max="8695" width="9.7109375" customWidth="1"/>
    <col min="8696" max="8696" width="7.85546875" customWidth="1"/>
    <col min="8697" max="8697" width="10.7109375" customWidth="1"/>
    <col min="8698" max="8698" width="10.85546875" customWidth="1"/>
    <col min="8699" max="8699" width="10.140625" customWidth="1"/>
    <col min="8700" max="8700" width="9.85546875" customWidth="1"/>
    <col min="8937" max="8937" width="4" bestFit="1" customWidth="1"/>
    <col min="8938" max="8938" width="27.85546875" customWidth="1"/>
    <col min="8939" max="8941" width="0" hidden="1" customWidth="1"/>
    <col min="8942" max="8942" width="8.85546875" customWidth="1"/>
    <col min="8943" max="8943" width="12.42578125" customWidth="1"/>
    <col min="8944" max="8944" width="7.42578125" customWidth="1"/>
    <col min="8945" max="8945" width="12.5703125" customWidth="1"/>
    <col min="8946" max="8947" width="9" customWidth="1"/>
    <col min="8948" max="8948" width="11.42578125" customWidth="1"/>
    <col min="8949" max="8949" width="10.7109375" bestFit="1" customWidth="1"/>
    <col min="8950" max="8950" width="10.140625" customWidth="1"/>
    <col min="8951" max="8951" width="9.7109375" customWidth="1"/>
    <col min="8952" max="8952" width="7.85546875" customWidth="1"/>
    <col min="8953" max="8953" width="10.7109375" customWidth="1"/>
    <col min="8954" max="8954" width="10.85546875" customWidth="1"/>
    <col min="8955" max="8955" width="10.140625" customWidth="1"/>
    <col min="8956" max="8956" width="9.85546875" customWidth="1"/>
    <col min="9193" max="9193" width="4" bestFit="1" customWidth="1"/>
    <col min="9194" max="9194" width="27.85546875" customWidth="1"/>
    <col min="9195" max="9197" width="0" hidden="1" customWidth="1"/>
    <col min="9198" max="9198" width="8.85546875" customWidth="1"/>
    <col min="9199" max="9199" width="12.42578125" customWidth="1"/>
    <col min="9200" max="9200" width="7.42578125" customWidth="1"/>
    <col min="9201" max="9201" width="12.5703125" customWidth="1"/>
    <col min="9202" max="9203" width="9" customWidth="1"/>
    <col min="9204" max="9204" width="11.42578125" customWidth="1"/>
    <col min="9205" max="9205" width="10.7109375" bestFit="1" customWidth="1"/>
    <col min="9206" max="9206" width="10.140625" customWidth="1"/>
    <col min="9207" max="9207" width="9.7109375" customWidth="1"/>
    <col min="9208" max="9208" width="7.85546875" customWidth="1"/>
    <col min="9209" max="9209" width="10.7109375" customWidth="1"/>
    <col min="9210" max="9210" width="10.85546875" customWidth="1"/>
    <col min="9211" max="9211" width="10.140625" customWidth="1"/>
    <col min="9212" max="9212" width="9.85546875" customWidth="1"/>
    <col min="9449" max="9449" width="4" bestFit="1" customWidth="1"/>
    <col min="9450" max="9450" width="27.85546875" customWidth="1"/>
    <col min="9451" max="9453" width="0" hidden="1" customWidth="1"/>
    <col min="9454" max="9454" width="8.85546875" customWidth="1"/>
    <col min="9455" max="9455" width="12.42578125" customWidth="1"/>
    <col min="9456" max="9456" width="7.42578125" customWidth="1"/>
    <col min="9457" max="9457" width="12.5703125" customWidth="1"/>
    <col min="9458" max="9459" width="9" customWidth="1"/>
    <col min="9460" max="9460" width="11.42578125" customWidth="1"/>
    <col min="9461" max="9461" width="10.7109375" bestFit="1" customWidth="1"/>
    <col min="9462" max="9462" width="10.140625" customWidth="1"/>
    <col min="9463" max="9463" width="9.7109375" customWidth="1"/>
    <col min="9464" max="9464" width="7.85546875" customWidth="1"/>
    <col min="9465" max="9465" width="10.7109375" customWidth="1"/>
    <col min="9466" max="9466" width="10.85546875" customWidth="1"/>
    <col min="9467" max="9467" width="10.140625" customWidth="1"/>
    <col min="9468" max="9468" width="9.85546875" customWidth="1"/>
    <col min="9705" max="9705" width="4" bestFit="1" customWidth="1"/>
    <col min="9706" max="9706" width="27.85546875" customWidth="1"/>
    <col min="9707" max="9709" width="0" hidden="1" customWidth="1"/>
    <col min="9710" max="9710" width="8.85546875" customWidth="1"/>
    <col min="9711" max="9711" width="12.42578125" customWidth="1"/>
    <col min="9712" max="9712" width="7.42578125" customWidth="1"/>
    <col min="9713" max="9713" width="12.5703125" customWidth="1"/>
    <col min="9714" max="9715" width="9" customWidth="1"/>
    <col min="9716" max="9716" width="11.42578125" customWidth="1"/>
    <col min="9717" max="9717" width="10.7109375" bestFit="1" customWidth="1"/>
    <col min="9718" max="9718" width="10.140625" customWidth="1"/>
    <col min="9719" max="9719" width="9.7109375" customWidth="1"/>
    <col min="9720" max="9720" width="7.85546875" customWidth="1"/>
    <col min="9721" max="9721" width="10.7109375" customWidth="1"/>
    <col min="9722" max="9722" width="10.85546875" customWidth="1"/>
    <col min="9723" max="9723" width="10.140625" customWidth="1"/>
    <col min="9724" max="9724" width="9.85546875" customWidth="1"/>
    <col min="9961" max="9961" width="4" bestFit="1" customWidth="1"/>
    <col min="9962" max="9962" width="27.85546875" customWidth="1"/>
    <col min="9963" max="9965" width="0" hidden="1" customWidth="1"/>
    <col min="9966" max="9966" width="8.85546875" customWidth="1"/>
    <col min="9967" max="9967" width="12.42578125" customWidth="1"/>
    <col min="9968" max="9968" width="7.42578125" customWidth="1"/>
    <col min="9969" max="9969" width="12.5703125" customWidth="1"/>
    <col min="9970" max="9971" width="9" customWidth="1"/>
    <col min="9972" max="9972" width="11.42578125" customWidth="1"/>
    <col min="9973" max="9973" width="10.7109375" bestFit="1" customWidth="1"/>
    <col min="9974" max="9974" width="10.140625" customWidth="1"/>
    <col min="9975" max="9975" width="9.7109375" customWidth="1"/>
    <col min="9976" max="9976" width="7.85546875" customWidth="1"/>
    <col min="9977" max="9977" width="10.7109375" customWidth="1"/>
    <col min="9978" max="9978" width="10.85546875" customWidth="1"/>
    <col min="9979" max="9979" width="10.140625" customWidth="1"/>
    <col min="9980" max="9980" width="9.85546875" customWidth="1"/>
    <col min="10217" max="10217" width="4" bestFit="1" customWidth="1"/>
    <col min="10218" max="10218" width="27.85546875" customWidth="1"/>
    <col min="10219" max="10221" width="0" hidden="1" customWidth="1"/>
    <col min="10222" max="10222" width="8.85546875" customWidth="1"/>
    <col min="10223" max="10223" width="12.42578125" customWidth="1"/>
    <col min="10224" max="10224" width="7.42578125" customWidth="1"/>
    <col min="10225" max="10225" width="12.5703125" customWidth="1"/>
    <col min="10226" max="10227" width="9" customWidth="1"/>
    <col min="10228" max="10228" width="11.42578125" customWidth="1"/>
    <col min="10229" max="10229" width="10.7109375" bestFit="1" customWidth="1"/>
    <col min="10230" max="10230" width="10.140625" customWidth="1"/>
    <col min="10231" max="10231" width="9.7109375" customWidth="1"/>
    <col min="10232" max="10232" width="7.85546875" customWidth="1"/>
    <col min="10233" max="10233" width="10.7109375" customWidth="1"/>
    <col min="10234" max="10234" width="10.85546875" customWidth="1"/>
    <col min="10235" max="10235" width="10.140625" customWidth="1"/>
    <col min="10236" max="10236" width="9.85546875" customWidth="1"/>
    <col min="10473" max="10473" width="4" bestFit="1" customWidth="1"/>
    <col min="10474" max="10474" width="27.85546875" customWidth="1"/>
    <col min="10475" max="10477" width="0" hidden="1" customWidth="1"/>
    <col min="10478" max="10478" width="8.85546875" customWidth="1"/>
    <col min="10479" max="10479" width="12.42578125" customWidth="1"/>
    <col min="10480" max="10480" width="7.42578125" customWidth="1"/>
    <col min="10481" max="10481" width="12.5703125" customWidth="1"/>
    <col min="10482" max="10483" width="9" customWidth="1"/>
    <col min="10484" max="10484" width="11.42578125" customWidth="1"/>
    <col min="10485" max="10485" width="10.7109375" bestFit="1" customWidth="1"/>
    <col min="10486" max="10486" width="10.140625" customWidth="1"/>
    <col min="10487" max="10487" width="9.7109375" customWidth="1"/>
    <col min="10488" max="10488" width="7.85546875" customWidth="1"/>
    <col min="10489" max="10489" width="10.7109375" customWidth="1"/>
    <col min="10490" max="10490" width="10.85546875" customWidth="1"/>
    <col min="10491" max="10491" width="10.140625" customWidth="1"/>
    <col min="10492" max="10492" width="9.85546875" customWidth="1"/>
    <col min="10729" max="10729" width="4" bestFit="1" customWidth="1"/>
    <col min="10730" max="10730" width="27.85546875" customWidth="1"/>
    <col min="10731" max="10733" width="0" hidden="1" customWidth="1"/>
    <col min="10734" max="10734" width="8.85546875" customWidth="1"/>
    <col min="10735" max="10735" width="12.42578125" customWidth="1"/>
    <col min="10736" max="10736" width="7.42578125" customWidth="1"/>
    <col min="10737" max="10737" width="12.5703125" customWidth="1"/>
    <col min="10738" max="10739" width="9" customWidth="1"/>
    <col min="10740" max="10740" width="11.42578125" customWidth="1"/>
    <col min="10741" max="10741" width="10.7109375" bestFit="1" customWidth="1"/>
    <col min="10742" max="10742" width="10.140625" customWidth="1"/>
    <col min="10743" max="10743" width="9.7109375" customWidth="1"/>
    <col min="10744" max="10744" width="7.85546875" customWidth="1"/>
    <col min="10745" max="10745" width="10.7109375" customWidth="1"/>
    <col min="10746" max="10746" width="10.85546875" customWidth="1"/>
    <col min="10747" max="10747" width="10.140625" customWidth="1"/>
    <col min="10748" max="10748" width="9.85546875" customWidth="1"/>
    <col min="10985" max="10985" width="4" bestFit="1" customWidth="1"/>
    <col min="10986" max="10986" width="27.85546875" customWidth="1"/>
    <col min="10987" max="10989" width="0" hidden="1" customWidth="1"/>
    <col min="10990" max="10990" width="8.85546875" customWidth="1"/>
    <col min="10991" max="10991" width="12.42578125" customWidth="1"/>
    <col min="10992" max="10992" width="7.42578125" customWidth="1"/>
    <col min="10993" max="10993" width="12.5703125" customWidth="1"/>
    <col min="10994" max="10995" width="9" customWidth="1"/>
    <col min="10996" max="10996" width="11.42578125" customWidth="1"/>
    <col min="10997" max="10997" width="10.7109375" bestFit="1" customWidth="1"/>
    <col min="10998" max="10998" width="10.140625" customWidth="1"/>
    <col min="10999" max="10999" width="9.7109375" customWidth="1"/>
    <col min="11000" max="11000" width="7.85546875" customWidth="1"/>
    <col min="11001" max="11001" width="10.7109375" customWidth="1"/>
    <col min="11002" max="11002" width="10.85546875" customWidth="1"/>
    <col min="11003" max="11003" width="10.140625" customWidth="1"/>
    <col min="11004" max="11004" width="9.85546875" customWidth="1"/>
    <col min="11241" max="11241" width="4" bestFit="1" customWidth="1"/>
    <col min="11242" max="11242" width="27.85546875" customWidth="1"/>
    <col min="11243" max="11245" width="0" hidden="1" customWidth="1"/>
    <col min="11246" max="11246" width="8.85546875" customWidth="1"/>
    <col min="11247" max="11247" width="12.42578125" customWidth="1"/>
    <col min="11248" max="11248" width="7.42578125" customWidth="1"/>
    <col min="11249" max="11249" width="12.5703125" customWidth="1"/>
    <col min="11250" max="11251" width="9" customWidth="1"/>
    <col min="11252" max="11252" width="11.42578125" customWidth="1"/>
    <col min="11253" max="11253" width="10.7109375" bestFit="1" customWidth="1"/>
    <col min="11254" max="11254" width="10.140625" customWidth="1"/>
    <col min="11255" max="11255" width="9.7109375" customWidth="1"/>
    <col min="11256" max="11256" width="7.85546875" customWidth="1"/>
    <col min="11257" max="11257" width="10.7109375" customWidth="1"/>
    <col min="11258" max="11258" width="10.85546875" customWidth="1"/>
    <col min="11259" max="11259" width="10.140625" customWidth="1"/>
    <col min="11260" max="11260" width="9.85546875" customWidth="1"/>
    <col min="11497" max="11497" width="4" bestFit="1" customWidth="1"/>
    <col min="11498" max="11498" width="27.85546875" customWidth="1"/>
    <col min="11499" max="11501" width="0" hidden="1" customWidth="1"/>
    <col min="11502" max="11502" width="8.85546875" customWidth="1"/>
    <col min="11503" max="11503" width="12.42578125" customWidth="1"/>
    <col min="11504" max="11504" width="7.42578125" customWidth="1"/>
    <col min="11505" max="11505" width="12.5703125" customWidth="1"/>
    <col min="11506" max="11507" width="9" customWidth="1"/>
    <col min="11508" max="11508" width="11.42578125" customWidth="1"/>
    <col min="11509" max="11509" width="10.7109375" bestFit="1" customWidth="1"/>
    <col min="11510" max="11510" width="10.140625" customWidth="1"/>
    <col min="11511" max="11511" width="9.7109375" customWidth="1"/>
    <col min="11512" max="11512" width="7.85546875" customWidth="1"/>
    <col min="11513" max="11513" width="10.7109375" customWidth="1"/>
    <col min="11514" max="11514" width="10.85546875" customWidth="1"/>
    <col min="11515" max="11515" width="10.140625" customWidth="1"/>
    <col min="11516" max="11516" width="9.85546875" customWidth="1"/>
    <col min="11753" max="11753" width="4" bestFit="1" customWidth="1"/>
    <col min="11754" max="11754" width="27.85546875" customWidth="1"/>
    <col min="11755" max="11757" width="0" hidden="1" customWidth="1"/>
    <col min="11758" max="11758" width="8.85546875" customWidth="1"/>
    <col min="11759" max="11759" width="12.42578125" customWidth="1"/>
    <col min="11760" max="11760" width="7.42578125" customWidth="1"/>
    <col min="11761" max="11761" width="12.5703125" customWidth="1"/>
    <col min="11762" max="11763" width="9" customWidth="1"/>
    <col min="11764" max="11764" width="11.42578125" customWidth="1"/>
    <col min="11765" max="11765" width="10.7109375" bestFit="1" customWidth="1"/>
    <col min="11766" max="11766" width="10.140625" customWidth="1"/>
    <col min="11767" max="11767" width="9.7109375" customWidth="1"/>
    <col min="11768" max="11768" width="7.85546875" customWidth="1"/>
    <col min="11769" max="11769" width="10.7109375" customWidth="1"/>
    <col min="11770" max="11770" width="10.85546875" customWidth="1"/>
    <col min="11771" max="11771" width="10.140625" customWidth="1"/>
    <col min="11772" max="11772" width="9.85546875" customWidth="1"/>
    <col min="12009" max="12009" width="4" bestFit="1" customWidth="1"/>
    <col min="12010" max="12010" width="27.85546875" customWidth="1"/>
    <col min="12011" max="12013" width="0" hidden="1" customWidth="1"/>
    <col min="12014" max="12014" width="8.85546875" customWidth="1"/>
    <col min="12015" max="12015" width="12.42578125" customWidth="1"/>
    <col min="12016" max="12016" width="7.42578125" customWidth="1"/>
    <col min="12017" max="12017" width="12.5703125" customWidth="1"/>
    <col min="12018" max="12019" width="9" customWidth="1"/>
    <col min="12020" max="12020" width="11.42578125" customWidth="1"/>
    <col min="12021" max="12021" width="10.7109375" bestFit="1" customWidth="1"/>
    <col min="12022" max="12022" width="10.140625" customWidth="1"/>
    <col min="12023" max="12023" width="9.7109375" customWidth="1"/>
    <col min="12024" max="12024" width="7.85546875" customWidth="1"/>
    <col min="12025" max="12025" width="10.7109375" customWidth="1"/>
    <col min="12026" max="12026" width="10.85546875" customWidth="1"/>
    <col min="12027" max="12027" width="10.140625" customWidth="1"/>
    <col min="12028" max="12028" width="9.85546875" customWidth="1"/>
    <col min="12265" max="12265" width="4" bestFit="1" customWidth="1"/>
    <col min="12266" max="12266" width="27.85546875" customWidth="1"/>
    <col min="12267" max="12269" width="0" hidden="1" customWidth="1"/>
    <col min="12270" max="12270" width="8.85546875" customWidth="1"/>
    <col min="12271" max="12271" width="12.42578125" customWidth="1"/>
    <col min="12272" max="12272" width="7.42578125" customWidth="1"/>
    <col min="12273" max="12273" width="12.5703125" customWidth="1"/>
    <col min="12274" max="12275" width="9" customWidth="1"/>
    <col min="12276" max="12276" width="11.42578125" customWidth="1"/>
    <col min="12277" max="12277" width="10.7109375" bestFit="1" customWidth="1"/>
    <col min="12278" max="12278" width="10.140625" customWidth="1"/>
    <col min="12279" max="12279" width="9.7109375" customWidth="1"/>
    <col min="12280" max="12280" width="7.85546875" customWidth="1"/>
    <col min="12281" max="12281" width="10.7109375" customWidth="1"/>
    <col min="12282" max="12282" width="10.85546875" customWidth="1"/>
    <col min="12283" max="12283" width="10.140625" customWidth="1"/>
    <col min="12284" max="12284" width="9.85546875" customWidth="1"/>
    <col min="12521" max="12521" width="4" bestFit="1" customWidth="1"/>
    <col min="12522" max="12522" width="27.85546875" customWidth="1"/>
    <col min="12523" max="12525" width="0" hidden="1" customWidth="1"/>
    <col min="12526" max="12526" width="8.85546875" customWidth="1"/>
    <col min="12527" max="12527" width="12.42578125" customWidth="1"/>
    <col min="12528" max="12528" width="7.42578125" customWidth="1"/>
    <col min="12529" max="12529" width="12.5703125" customWidth="1"/>
    <col min="12530" max="12531" width="9" customWidth="1"/>
    <col min="12532" max="12532" width="11.42578125" customWidth="1"/>
    <col min="12533" max="12533" width="10.7109375" bestFit="1" customWidth="1"/>
    <col min="12534" max="12534" width="10.140625" customWidth="1"/>
    <col min="12535" max="12535" width="9.7109375" customWidth="1"/>
    <col min="12536" max="12536" width="7.85546875" customWidth="1"/>
    <col min="12537" max="12537" width="10.7109375" customWidth="1"/>
    <col min="12538" max="12538" width="10.85546875" customWidth="1"/>
    <col min="12539" max="12539" width="10.140625" customWidth="1"/>
    <col min="12540" max="12540" width="9.85546875" customWidth="1"/>
    <col min="12777" max="12777" width="4" bestFit="1" customWidth="1"/>
    <col min="12778" max="12778" width="27.85546875" customWidth="1"/>
    <col min="12779" max="12781" width="0" hidden="1" customWidth="1"/>
    <col min="12782" max="12782" width="8.85546875" customWidth="1"/>
    <col min="12783" max="12783" width="12.42578125" customWidth="1"/>
    <col min="12784" max="12784" width="7.42578125" customWidth="1"/>
    <col min="12785" max="12785" width="12.5703125" customWidth="1"/>
    <col min="12786" max="12787" width="9" customWidth="1"/>
    <col min="12788" max="12788" width="11.42578125" customWidth="1"/>
    <col min="12789" max="12789" width="10.7109375" bestFit="1" customWidth="1"/>
    <col min="12790" max="12790" width="10.140625" customWidth="1"/>
    <col min="12791" max="12791" width="9.7109375" customWidth="1"/>
    <col min="12792" max="12792" width="7.85546875" customWidth="1"/>
    <col min="12793" max="12793" width="10.7109375" customWidth="1"/>
    <col min="12794" max="12794" width="10.85546875" customWidth="1"/>
    <col min="12795" max="12795" width="10.140625" customWidth="1"/>
    <col min="12796" max="12796" width="9.85546875" customWidth="1"/>
    <col min="13033" max="13033" width="4" bestFit="1" customWidth="1"/>
    <col min="13034" max="13034" width="27.85546875" customWidth="1"/>
    <col min="13035" max="13037" width="0" hidden="1" customWidth="1"/>
    <col min="13038" max="13038" width="8.85546875" customWidth="1"/>
    <col min="13039" max="13039" width="12.42578125" customWidth="1"/>
    <col min="13040" max="13040" width="7.42578125" customWidth="1"/>
    <col min="13041" max="13041" width="12.5703125" customWidth="1"/>
    <col min="13042" max="13043" width="9" customWidth="1"/>
    <col min="13044" max="13044" width="11.42578125" customWidth="1"/>
    <col min="13045" max="13045" width="10.7109375" bestFit="1" customWidth="1"/>
    <col min="13046" max="13046" width="10.140625" customWidth="1"/>
    <col min="13047" max="13047" width="9.7109375" customWidth="1"/>
    <col min="13048" max="13048" width="7.85546875" customWidth="1"/>
    <col min="13049" max="13049" width="10.7109375" customWidth="1"/>
    <col min="13050" max="13050" width="10.85546875" customWidth="1"/>
    <col min="13051" max="13051" width="10.140625" customWidth="1"/>
    <col min="13052" max="13052" width="9.85546875" customWidth="1"/>
    <col min="13289" max="13289" width="4" bestFit="1" customWidth="1"/>
    <col min="13290" max="13290" width="27.85546875" customWidth="1"/>
    <col min="13291" max="13293" width="0" hidden="1" customWidth="1"/>
    <col min="13294" max="13294" width="8.85546875" customWidth="1"/>
    <col min="13295" max="13295" width="12.42578125" customWidth="1"/>
    <col min="13296" max="13296" width="7.42578125" customWidth="1"/>
    <col min="13297" max="13297" width="12.5703125" customWidth="1"/>
    <col min="13298" max="13299" width="9" customWidth="1"/>
    <col min="13300" max="13300" width="11.42578125" customWidth="1"/>
    <col min="13301" max="13301" width="10.7109375" bestFit="1" customWidth="1"/>
    <col min="13302" max="13302" width="10.140625" customWidth="1"/>
    <col min="13303" max="13303" width="9.7109375" customWidth="1"/>
    <col min="13304" max="13304" width="7.85546875" customWidth="1"/>
    <col min="13305" max="13305" width="10.7109375" customWidth="1"/>
    <col min="13306" max="13306" width="10.85546875" customWidth="1"/>
    <col min="13307" max="13307" width="10.140625" customWidth="1"/>
    <col min="13308" max="13308" width="9.85546875" customWidth="1"/>
    <col min="13545" max="13545" width="4" bestFit="1" customWidth="1"/>
    <col min="13546" max="13546" width="27.85546875" customWidth="1"/>
    <col min="13547" max="13549" width="0" hidden="1" customWidth="1"/>
    <col min="13550" max="13550" width="8.85546875" customWidth="1"/>
    <col min="13551" max="13551" width="12.42578125" customWidth="1"/>
    <col min="13552" max="13552" width="7.42578125" customWidth="1"/>
    <col min="13553" max="13553" width="12.5703125" customWidth="1"/>
    <col min="13554" max="13555" width="9" customWidth="1"/>
    <col min="13556" max="13556" width="11.42578125" customWidth="1"/>
    <col min="13557" max="13557" width="10.7109375" bestFit="1" customWidth="1"/>
    <col min="13558" max="13558" width="10.140625" customWidth="1"/>
    <col min="13559" max="13559" width="9.7109375" customWidth="1"/>
    <col min="13560" max="13560" width="7.85546875" customWidth="1"/>
    <col min="13561" max="13561" width="10.7109375" customWidth="1"/>
    <col min="13562" max="13562" width="10.85546875" customWidth="1"/>
    <col min="13563" max="13563" width="10.140625" customWidth="1"/>
    <col min="13564" max="13564" width="9.85546875" customWidth="1"/>
    <col min="13801" max="13801" width="4" bestFit="1" customWidth="1"/>
    <col min="13802" max="13802" width="27.85546875" customWidth="1"/>
    <col min="13803" max="13805" width="0" hidden="1" customWidth="1"/>
    <col min="13806" max="13806" width="8.85546875" customWidth="1"/>
    <col min="13807" max="13807" width="12.42578125" customWidth="1"/>
    <col min="13808" max="13808" width="7.42578125" customWidth="1"/>
    <col min="13809" max="13809" width="12.5703125" customWidth="1"/>
    <col min="13810" max="13811" width="9" customWidth="1"/>
    <col min="13812" max="13812" width="11.42578125" customWidth="1"/>
    <col min="13813" max="13813" width="10.7109375" bestFit="1" customWidth="1"/>
    <col min="13814" max="13814" width="10.140625" customWidth="1"/>
    <col min="13815" max="13815" width="9.7109375" customWidth="1"/>
    <col min="13816" max="13816" width="7.85546875" customWidth="1"/>
    <col min="13817" max="13817" width="10.7109375" customWidth="1"/>
    <col min="13818" max="13818" width="10.85546875" customWidth="1"/>
    <col min="13819" max="13819" width="10.140625" customWidth="1"/>
    <col min="13820" max="13820" width="9.85546875" customWidth="1"/>
    <col min="14057" max="14057" width="4" bestFit="1" customWidth="1"/>
    <col min="14058" max="14058" width="27.85546875" customWidth="1"/>
    <col min="14059" max="14061" width="0" hidden="1" customWidth="1"/>
    <col min="14062" max="14062" width="8.85546875" customWidth="1"/>
    <col min="14063" max="14063" width="12.42578125" customWidth="1"/>
    <col min="14064" max="14064" width="7.42578125" customWidth="1"/>
    <col min="14065" max="14065" width="12.5703125" customWidth="1"/>
    <col min="14066" max="14067" width="9" customWidth="1"/>
    <col min="14068" max="14068" width="11.42578125" customWidth="1"/>
    <col min="14069" max="14069" width="10.7109375" bestFit="1" customWidth="1"/>
    <col min="14070" max="14070" width="10.140625" customWidth="1"/>
    <col min="14071" max="14071" width="9.7109375" customWidth="1"/>
    <col min="14072" max="14072" width="7.85546875" customWidth="1"/>
    <col min="14073" max="14073" width="10.7109375" customWidth="1"/>
    <col min="14074" max="14074" width="10.85546875" customWidth="1"/>
    <col min="14075" max="14075" width="10.140625" customWidth="1"/>
    <col min="14076" max="14076" width="9.85546875" customWidth="1"/>
    <col min="14313" max="14313" width="4" bestFit="1" customWidth="1"/>
    <col min="14314" max="14314" width="27.85546875" customWidth="1"/>
    <col min="14315" max="14317" width="0" hidden="1" customWidth="1"/>
    <col min="14318" max="14318" width="8.85546875" customWidth="1"/>
    <col min="14319" max="14319" width="12.42578125" customWidth="1"/>
    <col min="14320" max="14320" width="7.42578125" customWidth="1"/>
    <col min="14321" max="14321" width="12.5703125" customWidth="1"/>
    <col min="14322" max="14323" width="9" customWidth="1"/>
    <col min="14324" max="14324" width="11.42578125" customWidth="1"/>
    <col min="14325" max="14325" width="10.7109375" bestFit="1" customWidth="1"/>
    <col min="14326" max="14326" width="10.140625" customWidth="1"/>
    <col min="14327" max="14327" width="9.7109375" customWidth="1"/>
    <col min="14328" max="14328" width="7.85546875" customWidth="1"/>
    <col min="14329" max="14329" width="10.7109375" customWidth="1"/>
    <col min="14330" max="14330" width="10.85546875" customWidth="1"/>
    <col min="14331" max="14331" width="10.140625" customWidth="1"/>
    <col min="14332" max="14332" width="9.85546875" customWidth="1"/>
    <col min="14569" max="14569" width="4" bestFit="1" customWidth="1"/>
    <col min="14570" max="14570" width="27.85546875" customWidth="1"/>
    <col min="14571" max="14573" width="0" hidden="1" customWidth="1"/>
    <col min="14574" max="14574" width="8.85546875" customWidth="1"/>
    <col min="14575" max="14575" width="12.42578125" customWidth="1"/>
    <col min="14576" max="14576" width="7.42578125" customWidth="1"/>
    <col min="14577" max="14577" width="12.5703125" customWidth="1"/>
    <col min="14578" max="14579" width="9" customWidth="1"/>
    <col min="14580" max="14580" width="11.42578125" customWidth="1"/>
    <col min="14581" max="14581" width="10.7109375" bestFit="1" customWidth="1"/>
    <col min="14582" max="14582" width="10.140625" customWidth="1"/>
    <col min="14583" max="14583" width="9.7109375" customWidth="1"/>
    <col min="14584" max="14584" width="7.85546875" customWidth="1"/>
    <col min="14585" max="14585" width="10.7109375" customWidth="1"/>
    <col min="14586" max="14586" width="10.85546875" customWidth="1"/>
    <col min="14587" max="14587" width="10.140625" customWidth="1"/>
    <col min="14588" max="14588" width="9.85546875" customWidth="1"/>
    <col min="14825" max="14825" width="4" bestFit="1" customWidth="1"/>
    <col min="14826" max="14826" width="27.85546875" customWidth="1"/>
    <col min="14827" max="14829" width="0" hidden="1" customWidth="1"/>
    <col min="14830" max="14830" width="8.85546875" customWidth="1"/>
    <col min="14831" max="14831" width="12.42578125" customWidth="1"/>
    <col min="14832" max="14832" width="7.42578125" customWidth="1"/>
    <col min="14833" max="14833" width="12.5703125" customWidth="1"/>
    <col min="14834" max="14835" width="9" customWidth="1"/>
    <col min="14836" max="14836" width="11.42578125" customWidth="1"/>
    <col min="14837" max="14837" width="10.7109375" bestFit="1" customWidth="1"/>
    <col min="14838" max="14838" width="10.140625" customWidth="1"/>
    <col min="14839" max="14839" width="9.7109375" customWidth="1"/>
    <col min="14840" max="14840" width="7.85546875" customWidth="1"/>
    <col min="14841" max="14841" width="10.7109375" customWidth="1"/>
    <col min="14842" max="14842" width="10.85546875" customWidth="1"/>
    <col min="14843" max="14843" width="10.140625" customWidth="1"/>
    <col min="14844" max="14844" width="9.85546875" customWidth="1"/>
    <col min="15081" max="15081" width="4" bestFit="1" customWidth="1"/>
    <col min="15082" max="15082" width="27.85546875" customWidth="1"/>
    <col min="15083" max="15085" width="0" hidden="1" customWidth="1"/>
    <col min="15086" max="15086" width="8.85546875" customWidth="1"/>
    <col min="15087" max="15087" width="12.42578125" customWidth="1"/>
    <col min="15088" max="15088" width="7.42578125" customWidth="1"/>
    <col min="15089" max="15089" width="12.5703125" customWidth="1"/>
    <col min="15090" max="15091" width="9" customWidth="1"/>
    <col min="15092" max="15092" width="11.42578125" customWidth="1"/>
    <col min="15093" max="15093" width="10.7109375" bestFit="1" customWidth="1"/>
    <col min="15094" max="15094" width="10.140625" customWidth="1"/>
    <col min="15095" max="15095" width="9.7109375" customWidth="1"/>
    <col min="15096" max="15096" width="7.85546875" customWidth="1"/>
    <col min="15097" max="15097" width="10.7109375" customWidth="1"/>
    <col min="15098" max="15098" width="10.85546875" customWidth="1"/>
    <col min="15099" max="15099" width="10.140625" customWidth="1"/>
    <col min="15100" max="15100" width="9.85546875" customWidth="1"/>
    <col min="15337" max="15337" width="4" bestFit="1" customWidth="1"/>
    <col min="15338" max="15338" width="27.85546875" customWidth="1"/>
    <col min="15339" max="15341" width="0" hidden="1" customWidth="1"/>
    <col min="15342" max="15342" width="8.85546875" customWidth="1"/>
    <col min="15343" max="15343" width="12.42578125" customWidth="1"/>
    <col min="15344" max="15344" width="7.42578125" customWidth="1"/>
    <col min="15345" max="15345" width="12.5703125" customWidth="1"/>
    <col min="15346" max="15347" width="9" customWidth="1"/>
    <col min="15348" max="15348" width="11.42578125" customWidth="1"/>
    <col min="15349" max="15349" width="10.7109375" bestFit="1" customWidth="1"/>
    <col min="15350" max="15350" width="10.140625" customWidth="1"/>
    <col min="15351" max="15351" width="9.7109375" customWidth="1"/>
    <col min="15352" max="15352" width="7.85546875" customWidth="1"/>
    <col min="15353" max="15353" width="10.7109375" customWidth="1"/>
    <col min="15354" max="15354" width="10.85546875" customWidth="1"/>
    <col min="15355" max="15355" width="10.140625" customWidth="1"/>
    <col min="15356" max="15356" width="9.85546875" customWidth="1"/>
    <col min="15593" max="15593" width="4" bestFit="1" customWidth="1"/>
    <col min="15594" max="15594" width="27.85546875" customWidth="1"/>
    <col min="15595" max="15597" width="0" hidden="1" customWidth="1"/>
    <col min="15598" max="15598" width="8.85546875" customWidth="1"/>
    <col min="15599" max="15599" width="12.42578125" customWidth="1"/>
    <col min="15600" max="15600" width="7.42578125" customWidth="1"/>
    <col min="15601" max="15601" width="12.5703125" customWidth="1"/>
    <col min="15602" max="15603" width="9" customWidth="1"/>
    <col min="15604" max="15604" width="11.42578125" customWidth="1"/>
    <col min="15605" max="15605" width="10.7109375" bestFit="1" customWidth="1"/>
    <col min="15606" max="15606" width="10.140625" customWidth="1"/>
    <col min="15607" max="15607" width="9.7109375" customWidth="1"/>
    <col min="15608" max="15608" width="7.85546875" customWidth="1"/>
    <col min="15609" max="15609" width="10.7109375" customWidth="1"/>
    <col min="15610" max="15610" width="10.85546875" customWidth="1"/>
    <col min="15611" max="15611" width="10.140625" customWidth="1"/>
    <col min="15612" max="15612" width="9.85546875" customWidth="1"/>
    <col min="15849" max="15849" width="4" bestFit="1" customWidth="1"/>
    <col min="15850" max="15850" width="27.85546875" customWidth="1"/>
    <col min="15851" max="15853" width="0" hidden="1" customWidth="1"/>
    <col min="15854" max="15854" width="8.85546875" customWidth="1"/>
    <col min="15855" max="15855" width="12.42578125" customWidth="1"/>
    <col min="15856" max="15856" width="7.42578125" customWidth="1"/>
    <col min="15857" max="15857" width="12.5703125" customWidth="1"/>
    <col min="15858" max="15859" width="9" customWidth="1"/>
    <col min="15860" max="15860" width="11.42578125" customWidth="1"/>
    <col min="15861" max="15861" width="10.7109375" bestFit="1" customWidth="1"/>
    <col min="15862" max="15862" width="10.140625" customWidth="1"/>
    <col min="15863" max="15863" width="9.7109375" customWidth="1"/>
    <col min="15864" max="15864" width="7.85546875" customWidth="1"/>
    <col min="15865" max="15865" width="10.7109375" customWidth="1"/>
    <col min="15866" max="15866" width="10.85546875" customWidth="1"/>
    <col min="15867" max="15867" width="10.140625" customWidth="1"/>
    <col min="15868" max="15868" width="9.85546875" customWidth="1"/>
    <col min="16105" max="16105" width="4" bestFit="1" customWidth="1"/>
    <col min="16106" max="16106" width="27.85546875" customWidth="1"/>
    <col min="16107" max="16109" width="0" hidden="1" customWidth="1"/>
    <col min="16110" max="16110" width="8.85546875" customWidth="1"/>
    <col min="16111" max="16111" width="12.42578125" customWidth="1"/>
    <col min="16112" max="16112" width="7.42578125" customWidth="1"/>
    <col min="16113" max="16113" width="12.5703125" customWidth="1"/>
    <col min="16114" max="16115" width="9" customWidth="1"/>
    <col min="16116" max="16116" width="11.42578125" customWidth="1"/>
    <col min="16117" max="16117" width="10.7109375" bestFit="1" customWidth="1"/>
    <col min="16118" max="16118" width="10.140625" customWidth="1"/>
    <col min="16119" max="16119" width="9.7109375" customWidth="1"/>
    <col min="16120" max="16120" width="7.85546875" customWidth="1"/>
    <col min="16121" max="16121" width="10.7109375" customWidth="1"/>
    <col min="16122" max="16122" width="10.85546875" customWidth="1"/>
    <col min="16123" max="16123" width="10.140625" customWidth="1"/>
    <col min="16124" max="16124" width="9.85546875" customWidth="1"/>
  </cols>
  <sheetData>
    <row r="1" spans="1:36" ht="15.75" thickBot="1">
      <c r="A1" s="2" t="s">
        <v>305</v>
      </c>
    </row>
    <row r="2" spans="1:36" ht="45.75" customHeight="1" thickBot="1">
      <c r="B2" s="313" t="s">
        <v>457</v>
      </c>
      <c r="C2" s="314"/>
      <c r="D2" s="314"/>
      <c r="E2" s="314"/>
      <c r="F2" s="314"/>
      <c r="G2" s="314"/>
      <c r="H2" s="314"/>
      <c r="I2" s="314"/>
      <c r="J2" s="314"/>
      <c r="K2" s="314"/>
      <c r="L2" s="314"/>
      <c r="M2" s="314"/>
      <c r="N2" s="315"/>
    </row>
    <row r="3" spans="1:36" ht="21" customHeight="1">
      <c r="B3" s="320" t="s">
        <v>200</v>
      </c>
      <c r="C3" s="322" t="s">
        <v>222</v>
      </c>
      <c r="D3" s="113" t="s">
        <v>223</v>
      </c>
      <c r="E3" s="114"/>
      <c r="F3" s="114"/>
      <c r="G3" s="322" t="s">
        <v>458</v>
      </c>
      <c r="H3" s="322"/>
      <c r="I3" s="322"/>
      <c r="J3" s="322" t="s">
        <v>459</v>
      </c>
      <c r="K3" s="322"/>
      <c r="L3" s="322"/>
      <c r="M3" s="322"/>
      <c r="N3" s="324"/>
    </row>
    <row r="4" spans="1:36" ht="63">
      <c r="B4" s="321"/>
      <c r="C4" s="323"/>
      <c r="D4" s="115" t="s">
        <v>225</v>
      </c>
      <c r="E4" s="115" t="s">
        <v>226</v>
      </c>
      <c r="F4" s="115" t="s">
        <v>238</v>
      </c>
      <c r="G4" s="116" t="s">
        <v>239</v>
      </c>
      <c r="H4" s="116" t="s">
        <v>240</v>
      </c>
      <c r="I4" s="117" t="s">
        <v>241</v>
      </c>
      <c r="J4" s="118" t="s">
        <v>242</v>
      </c>
      <c r="K4" s="118" t="s">
        <v>243</v>
      </c>
      <c r="L4" s="116" t="s">
        <v>239</v>
      </c>
      <c r="M4" s="116" t="s">
        <v>240</v>
      </c>
      <c r="N4" s="119" t="s">
        <v>241</v>
      </c>
    </row>
    <row r="5" spans="1:36" ht="18">
      <c r="B5" s="124">
        <v>1</v>
      </c>
      <c r="C5" s="124" t="s">
        <v>43</v>
      </c>
      <c r="D5" s="125"/>
      <c r="E5" s="126"/>
      <c r="F5" s="126"/>
      <c r="G5" s="150">
        <v>6.0495153015046732</v>
      </c>
      <c r="H5" s="150">
        <v>1.8953586026414886</v>
      </c>
      <c r="I5" s="150">
        <v>1.1690025636444599</v>
      </c>
      <c r="J5" s="151">
        <v>33648.827378000002</v>
      </c>
      <c r="K5" s="151">
        <v>19660.744236268802</v>
      </c>
      <c r="L5" s="150">
        <v>0.16184879990808515</v>
      </c>
      <c r="M5" s="150">
        <v>1.5262257565883822E-2</v>
      </c>
      <c r="N5" s="152">
        <v>5.3904171880976674E-2</v>
      </c>
    </row>
    <row r="6" spans="1:36" ht="18">
      <c r="B6" s="120">
        <v>2</v>
      </c>
      <c r="C6" s="123" t="s">
        <v>164</v>
      </c>
      <c r="D6" s="121"/>
      <c r="E6" s="122"/>
      <c r="F6" s="122"/>
      <c r="G6" s="153">
        <v>4.37697617320433</v>
      </c>
      <c r="H6" s="153">
        <v>0.1001387178835996</v>
      </c>
      <c r="I6" s="153">
        <v>0.20065661374563082</v>
      </c>
      <c r="J6" s="154">
        <v>13168.221796</v>
      </c>
      <c r="K6" s="154">
        <v>10291.372376678999</v>
      </c>
      <c r="L6" s="153">
        <v>7.7337788374135755E-2</v>
      </c>
      <c r="M6" s="153">
        <v>0</v>
      </c>
      <c r="N6" s="155">
        <v>3.9100894584020475E-3</v>
      </c>
    </row>
    <row r="7" spans="1:36" ht="18">
      <c r="B7" s="124">
        <v>3</v>
      </c>
      <c r="C7" s="124" t="s">
        <v>65</v>
      </c>
      <c r="D7" s="125"/>
      <c r="E7" s="126"/>
      <c r="F7" s="126"/>
      <c r="G7" s="150">
        <v>3.8399903393376476</v>
      </c>
      <c r="H7" s="150">
        <v>9.9692022235324501E-2</v>
      </c>
      <c r="I7" s="150">
        <v>6.9829768959847938E-2</v>
      </c>
      <c r="J7" s="151">
        <v>56211.089097999997</v>
      </c>
      <c r="K7" s="151">
        <v>60849.826855208696</v>
      </c>
      <c r="L7" s="150">
        <v>0.17311694344754858</v>
      </c>
      <c r="M7" s="150">
        <v>0</v>
      </c>
      <c r="N7" s="152">
        <v>9.2219244432785209E-3</v>
      </c>
    </row>
    <row r="8" spans="1:36" ht="18">
      <c r="B8" s="120">
        <v>4</v>
      </c>
      <c r="C8" s="123" t="s">
        <v>147</v>
      </c>
      <c r="D8" s="121"/>
      <c r="E8" s="122"/>
      <c r="F8" s="122"/>
      <c r="G8" s="153">
        <v>1.6353562803340491</v>
      </c>
      <c r="H8" s="153">
        <v>3.6055456345129383E-2</v>
      </c>
      <c r="I8" s="153">
        <v>1.0007956358910877E-2</v>
      </c>
      <c r="J8" s="154">
        <v>16245.989035000001</v>
      </c>
      <c r="K8" s="154">
        <v>15775.064137998001</v>
      </c>
      <c r="L8" s="153">
        <v>0</v>
      </c>
      <c r="M8" s="153">
        <v>0</v>
      </c>
      <c r="N8" s="155">
        <v>2.5461653924793337E-3</v>
      </c>
    </row>
    <row r="9" spans="1:36" ht="18">
      <c r="B9" s="124">
        <v>5</v>
      </c>
      <c r="C9" s="124" t="s">
        <v>159</v>
      </c>
      <c r="D9" s="125"/>
      <c r="E9" s="126"/>
      <c r="F9" s="126"/>
      <c r="G9" s="150">
        <v>1.5684888859743618</v>
      </c>
      <c r="H9" s="150">
        <v>0.23253976803475887</v>
      </c>
      <c r="I9" s="150">
        <v>2.3912887356817123</v>
      </c>
      <c r="J9" s="151">
        <v>26451</v>
      </c>
      <c r="K9" s="151">
        <v>19555</v>
      </c>
      <c r="L9" s="150">
        <v>0.170077810232725</v>
      </c>
      <c r="M9" s="150">
        <v>2.4528048069593293E-2</v>
      </c>
      <c r="N9" s="152">
        <v>3.224070669476705E-2</v>
      </c>
    </row>
    <row r="10" spans="1:36" ht="18">
      <c r="B10" s="120">
        <v>6</v>
      </c>
      <c r="C10" s="123" t="s">
        <v>38</v>
      </c>
      <c r="D10" s="121"/>
      <c r="E10" s="122"/>
      <c r="F10" s="122"/>
      <c r="G10" s="153">
        <v>1.1942676568756265</v>
      </c>
      <c r="H10" s="153">
        <v>8.4090046424713127E-2</v>
      </c>
      <c r="I10" s="153">
        <v>1.0758854273117464</v>
      </c>
      <c r="J10" s="154">
        <v>1014</v>
      </c>
      <c r="K10" s="154">
        <v>1552</v>
      </c>
      <c r="L10" s="153">
        <v>7.9050058886217071E-3</v>
      </c>
      <c r="M10" s="153">
        <v>0</v>
      </c>
      <c r="N10" s="155">
        <v>5.3953984041971798E-2</v>
      </c>
    </row>
    <row r="11" spans="1:36" ht="18">
      <c r="B11" s="124">
        <v>7</v>
      </c>
      <c r="C11" s="124" t="s">
        <v>35</v>
      </c>
      <c r="D11" s="125"/>
      <c r="E11" s="126"/>
      <c r="F11" s="126"/>
      <c r="G11" s="150">
        <v>1.1935662537615608</v>
      </c>
      <c r="H11" s="150">
        <v>2.6940597248424056E-2</v>
      </c>
      <c r="I11" s="150">
        <v>0.44225371554778448</v>
      </c>
      <c r="J11" s="151">
        <v>415</v>
      </c>
      <c r="K11" s="151">
        <v>438</v>
      </c>
      <c r="L11" s="150">
        <v>0</v>
      </c>
      <c r="M11" s="150">
        <v>1.3341319973861905E-3</v>
      </c>
      <c r="N11" s="152">
        <v>0.15135591374428228</v>
      </c>
    </row>
    <row r="12" spans="1:36" s="45" customFormat="1" ht="20.25" customHeight="1">
      <c r="A12" s="2"/>
      <c r="B12" s="120">
        <v>8</v>
      </c>
      <c r="C12" s="123" t="s">
        <v>502</v>
      </c>
      <c r="D12" s="121"/>
      <c r="E12" s="122"/>
      <c r="F12" s="122"/>
      <c r="G12" s="153">
        <v>1.1920121341354282</v>
      </c>
      <c r="H12" s="153">
        <v>0.77251334062510357</v>
      </c>
      <c r="I12" s="153">
        <v>0.73346922541513371</v>
      </c>
      <c r="J12" s="154">
        <v>5981</v>
      </c>
      <c r="K12" s="154">
        <v>5781</v>
      </c>
      <c r="L12" s="153">
        <v>0</v>
      </c>
      <c r="M12" s="153">
        <v>5.0228927998763597E-3</v>
      </c>
      <c r="N12" s="155">
        <v>0.24059656511407762</v>
      </c>
      <c r="O12" s="2"/>
      <c r="P12" s="2"/>
      <c r="Q12" s="2"/>
      <c r="R12" s="2"/>
      <c r="S12" s="2"/>
      <c r="T12" s="2"/>
      <c r="U12" s="2"/>
      <c r="V12" s="2"/>
      <c r="W12" s="2"/>
      <c r="X12" s="2"/>
      <c r="Y12" s="2"/>
      <c r="Z12" s="2"/>
      <c r="AA12" s="2"/>
      <c r="AB12" s="2"/>
      <c r="AC12" s="2"/>
      <c r="AD12" s="2"/>
      <c r="AE12" s="2"/>
      <c r="AF12" s="2"/>
      <c r="AG12" s="2"/>
      <c r="AH12" s="2"/>
      <c r="AI12" s="2"/>
      <c r="AJ12" s="2"/>
    </row>
    <row r="13" spans="1:36" s="2" customFormat="1" ht="20.25" customHeight="1">
      <c r="B13" s="124">
        <v>9</v>
      </c>
      <c r="C13" s="124" t="s">
        <v>166</v>
      </c>
      <c r="D13" s="125"/>
      <c r="E13" s="126"/>
      <c r="F13" s="126"/>
      <c r="G13" s="150">
        <v>1.1350729273491396</v>
      </c>
      <c r="H13" s="150">
        <v>1.3233800659419694</v>
      </c>
      <c r="I13" s="150">
        <v>1.0213531644211984</v>
      </c>
      <c r="J13" s="151">
        <v>0</v>
      </c>
      <c r="K13" s="151">
        <v>0</v>
      </c>
      <c r="L13" s="150">
        <v>0</v>
      </c>
      <c r="M13" s="150">
        <v>2.0718507613062928E-3</v>
      </c>
      <c r="N13" s="152">
        <v>0.26565973616689903</v>
      </c>
    </row>
    <row r="14" spans="1:36" s="45" customFormat="1" ht="20.25" customHeight="1">
      <c r="A14" s="2"/>
      <c r="B14" s="120">
        <v>10</v>
      </c>
      <c r="C14" s="123" t="s">
        <v>161</v>
      </c>
      <c r="D14" s="121"/>
      <c r="E14" s="122"/>
      <c r="F14" s="122"/>
      <c r="G14" s="153">
        <v>0.99347800305553424</v>
      </c>
      <c r="H14" s="153">
        <v>6.3688793827820639E-2</v>
      </c>
      <c r="I14" s="153">
        <v>0.12512413108242304</v>
      </c>
      <c r="J14" s="154">
        <v>5019</v>
      </c>
      <c r="K14" s="154">
        <v>4157</v>
      </c>
      <c r="L14" s="153">
        <v>7.0591207159648615E-3</v>
      </c>
      <c r="M14" s="153">
        <v>0</v>
      </c>
      <c r="N14" s="155">
        <v>1.5527694147729617E-2</v>
      </c>
      <c r="O14" s="2"/>
      <c r="P14" s="2"/>
      <c r="Q14" s="2"/>
      <c r="R14" s="2"/>
      <c r="S14" s="2"/>
      <c r="T14" s="2"/>
      <c r="U14" s="2"/>
      <c r="V14" s="2"/>
      <c r="W14" s="2"/>
      <c r="X14" s="2"/>
      <c r="Y14" s="2"/>
      <c r="Z14" s="2"/>
      <c r="AA14" s="2"/>
      <c r="AB14" s="2"/>
      <c r="AC14" s="2"/>
      <c r="AD14" s="2"/>
      <c r="AE14" s="2"/>
      <c r="AF14" s="2"/>
      <c r="AG14" s="2"/>
      <c r="AH14" s="2"/>
      <c r="AI14" s="2"/>
      <c r="AJ14" s="2"/>
    </row>
    <row r="15" spans="1:36" s="2" customFormat="1" ht="20.25" customHeight="1">
      <c r="B15" s="124">
        <v>11</v>
      </c>
      <c r="C15" s="124" t="s">
        <v>40</v>
      </c>
      <c r="D15" s="125"/>
      <c r="E15" s="126"/>
      <c r="F15" s="126"/>
      <c r="G15" s="150">
        <v>0.67979536006962493</v>
      </c>
      <c r="H15" s="150">
        <v>0.52223921114111815</v>
      </c>
      <c r="I15" s="150">
        <v>1.0022297372105442</v>
      </c>
      <c r="J15" s="151">
        <v>38308</v>
      </c>
      <c r="K15" s="151">
        <v>17538</v>
      </c>
      <c r="L15" s="150">
        <v>2.1015409207478578E-2</v>
      </c>
      <c r="M15" s="150">
        <v>3.2682353375637799E-3</v>
      </c>
      <c r="N15" s="152">
        <v>0.389301607036246</v>
      </c>
    </row>
    <row r="16" spans="1:36" s="45" customFormat="1" ht="20.25" customHeight="1">
      <c r="A16" s="2"/>
      <c r="B16" s="120">
        <v>12</v>
      </c>
      <c r="C16" s="123" t="s">
        <v>27</v>
      </c>
      <c r="D16" s="121"/>
      <c r="E16" s="122"/>
      <c r="F16" s="122"/>
      <c r="G16" s="153">
        <v>0.5749548954180983</v>
      </c>
      <c r="H16" s="153">
        <v>0.203411248327558</v>
      </c>
      <c r="I16" s="153">
        <v>0.48581072582260504</v>
      </c>
      <c r="J16" s="154">
        <v>718.03812200000004</v>
      </c>
      <c r="K16" s="154">
        <v>772.22132736000003</v>
      </c>
      <c r="L16" s="153">
        <v>0</v>
      </c>
      <c r="M16" s="153">
        <v>1.386718020325244E-3</v>
      </c>
      <c r="N16" s="155">
        <v>0.186389505697823</v>
      </c>
      <c r="O16" s="2"/>
      <c r="P16" s="2"/>
      <c r="Q16" s="2"/>
      <c r="R16" s="2"/>
      <c r="S16" s="2"/>
      <c r="T16" s="2"/>
      <c r="U16" s="2"/>
      <c r="V16" s="2"/>
      <c r="W16" s="2"/>
      <c r="X16" s="2"/>
      <c r="Y16" s="2"/>
      <c r="Z16" s="2"/>
      <c r="AA16" s="2"/>
      <c r="AB16" s="2"/>
      <c r="AC16" s="2"/>
      <c r="AD16" s="2"/>
      <c r="AE16" s="2"/>
      <c r="AF16" s="2"/>
      <c r="AG16" s="2"/>
      <c r="AH16" s="2"/>
      <c r="AI16" s="2"/>
      <c r="AJ16" s="2"/>
    </row>
    <row r="17" spans="1:36" s="2" customFormat="1" ht="20.25" customHeight="1">
      <c r="B17" s="124">
        <v>13</v>
      </c>
      <c r="C17" s="124" t="s">
        <v>34</v>
      </c>
      <c r="D17" s="125"/>
      <c r="E17" s="126"/>
      <c r="F17" s="126"/>
      <c r="G17" s="150">
        <v>0.55925456113880578</v>
      </c>
      <c r="H17" s="150">
        <v>0.8862080425390495</v>
      </c>
      <c r="I17" s="150">
        <v>0</v>
      </c>
      <c r="J17" s="151">
        <v>4727</v>
      </c>
      <c r="K17" s="151">
        <v>3304</v>
      </c>
      <c r="L17" s="150">
        <v>1.5763130908875579E-2</v>
      </c>
      <c r="M17" s="150">
        <v>0</v>
      </c>
      <c r="N17" s="152">
        <v>0</v>
      </c>
    </row>
    <row r="18" spans="1:36" s="45" customFormat="1" ht="20.25" customHeight="1">
      <c r="A18" s="2"/>
      <c r="B18" s="120">
        <v>14</v>
      </c>
      <c r="C18" s="123" t="s">
        <v>176</v>
      </c>
      <c r="D18" s="121"/>
      <c r="E18" s="122"/>
      <c r="F18" s="122"/>
      <c r="G18" s="153">
        <v>0.54017696495002554</v>
      </c>
      <c r="H18" s="153">
        <v>0.89876613592865573</v>
      </c>
      <c r="I18" s="153">
        <v>5.0209716170542006E-2</v>
      </c>
      <c r="J18" s="154">
        <v>60849</v>
      </c>
      <c r="K18" s="154">
        <v>65585</v>
      </c>
      <c r="L18" s="153">
        <v>7.7309170963707841E-3</v>
      </c>
      <c r="M18" s="153">
        <v>1.8994064087299888E-2</v>
      </c>
      <c r="N18" s="155">
        <v>1.170908031898036E-2</v>
      </c>
      <c r="O18" s="2"/>
      <c r="P18" s="2"/>
      <c r="Q18" s="2"/>
      <c r="R18" s="2"/>
      <c r="S18" s="2"/>
      <c r="T18" s="2"/>
      <c r="U18" s="2"/>
      <c r="V18" s="2"/>
      <c r="W18" s="2"/>
      <c r="X18" s="2"/>
      <c r="Y18" s="2"/>
      <c r="Z18" s="2"/>
      <c r="AA18" s="2"/>
      <c r="AB18" s="2"/>
      <c r="AC18" s="2"/>
      <c r="AD18" s="2"/>
      <c r="AE18" s="2"/>
      <c r="AF18" s="2"/>
      <c r="AG18" s="2"/>
      <c r="AH18" s="2"/>
      <c r="AI18" s="2"/>
      <c r="AJ18" s="2"/>
    </row>
    <row r="19" spans="1:36" s="2" customFormat="1" ht="20.25" customHeight="1">
      <c r="B19" s="124">
        <v>15</v>
      </c>
      <c r="C19" s="124" t="s">
        <v>165</v>
      </c>
      <c r="D19" s="125"/>
      <c r="E19" s="126"/>
      <c r="F19" s="126"/>
      <c r="G19" s="150">
        <v>0.43246027987732494</v>
      </c>
      <c r="H19" s="150">
        <v>0</v>
      </c>
      <c r="I19" s="150">
        <v>0</v>
      </c>
      <c r="J19" s="151">
        <v>989</v>
      </c>
      <c r="K19" s="151">
        <v>691</v>
      </c>
      <c r="L19" s="150">
        <v>2.7699816961561926E-2</v>
      </c>
      <c r="M19" s="150">
        <v>0</v>
      </c>
      <c r="N19" s="152">
        <v>0</v>
      </c>
    </row>
    <row r="20" spans="1:36" s="45" customFormat="1" ht="20.25" customHeight="1">
      <c r="A20" s="2"/>
      <c r="B20" s="120">
        <v>16</v>
      </c>
      <c r="C20" s="123" t="s">
        <v>26</v>
      </c>
      <c r="D20" s="121"/>
      <c r="E20" s="122"/>
      <c r="F20" s="122"/>
      <c r="G20" s="153">
        <v>0.28007800957418244</v>
      </c>
      <c r="H20" s="153">
        <v>1.1655220088956493</v>
      </c>
      <c r="I20" s="153">
        <v>0.76506592767091197</v>
      </c>
      <c r="J20" s="154">
        <v>47100</v>
      </c>
      <c r="K20" s="154">
        <v>37355</v>
      </c>
      <c r="L20" s="153">
        <v>1.4265217580572441E-2</v>
      </c>
      <c r="M20" s="153">
        <v>6.5197547124134086E-3</v>
      </c>
      <c r="N20" s="155">
        <v>8.4947817531266165E-2</v>
      </c>
      <c r="O20" s="2"/>
      <c r="P20" s="2"/>
      <c r="Q20" s="2"/>
      <c r="R20" s="2"/>
      <c r="S20" s="2"/>
      <c r="T20" s="2"/>
      <c r="U20" s="2"/>
      <c r="V20" s="2"/>
      <c r="W20" s="2"/>
      <c r="X20" s="2"/>
      <c r="Y20" s="2"/>
      <c r="Z20" s="2"/>
      <c r="AA20" s="2"/>
      <c r="AB20" s="2"/>
      <c r="AC20" s="2"/>
      <c r="AD20" s="2"/>
      <c r="AE20" s="2"/>
      <c r="AF20" s="2"/>
      <c r="AG20" s="2"/>
      <c r="AH20" s="2"/>
      <c r="AI20" s="2"/>
      <c r="AJ20" s="2"/>
    </row>
    <row r="21" spans="1:36" s="2" customFormat="1" ht="20.25" customHeight="1">
      <c r="B21" s="124">
        <v>17</v>
      </c>
      <c r="C21" s="124" t="s">
        <v>31</v>
      </c>
      <c r="D21" s="125"/>
      <c r="E21" s="126"/>
      <c r="F21" s="126"/>
      <c r="G21" s="150">
        <v>0.26187137398833482</v>
      </c>
      <c r="H21" s="150">
        <v>1.3611161313288973</v>
      </c>
      <c r="I21" s="150">
        <v>0.83404036255100089</v>
      </c>
      <c r="J21" s="151">
        <v>28523</v>
      </c>
      <c r="K21" s="151">
        <v>27949</v>
      </c>
      <c r="L21" s="150">
        <v>3.2079616104920641E-3</v>
      </c>
      <c r="M21" s="150">
        <v>0.12463745697822809</v>
      </c>
      <c r="N21" s="152">
        <v>5.6044593482236081E-2</v>
      </c>
    </row>
    <row r="22" spans="1:36" s="45" customFormat="1" ht="20.25" customHeight="1">
      <c r="A22" s="2"/>
      <c r="B22" s="120">
        <v>18</v>
      </c>
      <c r="C22" s="123" t="s">
        <v>36</v>
      </c>
      <c r="D22" s="121"/>
      <c r="E22" s="122"/>
      <c r="F22" s="122"/>
      <c r="G22" s="153">
        <v>0.21863263452868048</v>
      </c>
      <c r="H22" s="153">
        <v>5.6292512574600609E-4</v>
      </c>
      <c r="I22" s="153">
        <v>0.42021839409971073</v>
      </c>
      <c r="J22" s="154">
        <v>8851</v>
      </c>
      <c r="K22" s="154">
        <v>5264</v>
      </c>
      <c r="L22" s="153">
        <v>1.8731367315629414E-2</v>
      </c>
      <c r="M22" s="153">
        <v>0</v>
      </c>
      <c r="N22" s="155">
        <v>5.1659063755837946E-3</v>
      </c>
      <c r="O22" s="2"/>
      <c r="P22" s="2"/>
      <c r="Q22" s="2"/>
      <c r="R22" s="2"/>
      <c r="S22" s="2"/>
      <c r="T22" s="2"/>
      <c r="U22" s="2"/>
      <c r="V22" s="2"/>
      <c r="W22" s="2"/>
      <c r="X22" s="2"/>
      <c r="Y22" s="2"/>
      <c r="Z22" s="2"/>
      <c r="AA22" s="2"/>
      <c r="AB22" s="2"/>
      <c r="AC22" s="2"/>
      <c r="AD22" s="2"/>
      <c r="AE22" s="2"/>
      <c r="AF22" s="2"/>
      <c r="AG22" s="2"/>
      <c r="AH22" s="2"/>
      <c r="AI22" s="2"/>
      <c r="AJ22" s="2"/>
    </row>
    <row r="23" spans="1:36" s="2" customFormat="1" ht="20.25" customHeight="1">
      <c r="B23" s="124">
        <v>19</v>
      </c>
      <c r="C23" s="124" t="s">
        <v>39</v>
      </c>
      <c r="D23" s="125"/>
      <c r="E23" s="126"/>
      <c r="F23" s="126"/>
      <c r="G23" s="150">
        <v>0.21642505317018026</v>
      </c>
      <c r="H23" s="150">
        <v>1.6877218729548022E-2</v>
      </c>
      <c r="I23" s="150">
        <v>0.24731438695304392</v>
      </c>
      <c r="J23" s="151">
        <v>10093</v>
      </c>
      <c r="K23" s="151">
        <v>6342</v>
      </c>
      <c r="L23" s="150">
        <v>1.5652324680770383E-2</v>
      </c>
      <c r="M23" s="150">
        <v>0</v>
      </c>
      <c r="N23" s="152">
        <v>3.398309596213729E-3</v>
      </c>
    </row>
    <row r="24" spans="1:36" s="45" customFormat="1" ht="20.25" customHeight="1">
      <c r="A24" s="2"/>
      <c r="B24" s="120">
        <v>20</v>
      </c>
      <c r="C24" s="123" t="s">
        <v>292</v>
      </c>
      <c r="D24" s="121"/>
      <c r="E24" s="122"/>
      <c r="F24" s="122"/>
      <c r="G24" s="153">
        <v>0.17891350947951012</v>
      </c>
      <c r="H24" s="153">
        <v>2.2602449364107393</v>
      </c>
      <c r="I24" s="153">
        <v>1.8205369759773904</v>
      </c>
      <c r="J24" s="154">
        <v>0</v>
      </c>
      <c r="K24" s="154">
        <v>707</v>
      </c>
      <c r="L24" s="153">
        <v>1.9379775013974285E-2</v>
      </c>
      <c r="M24" s="153">
        <v>1.8632383081796161E-4</v>
      </c>
      <c r="N24" s="155">
        <v>1.8632383081796161E-4</v>
      </c>
      <c r="O24" s="2"/>
      <c r="P24" s="2"/>
      <c r="Q24" s="2"/>
      <c r="R24" s="2"/>
      <c r="S24" s="2"/>
      <c r="T24" s="2"/>
      <c r="U24" s="2"/>
      <c r="V24" s="2"/>
      <c r="W24" s="2"/>
      <c r="X24" s="2"/>
      <c r="Y24" s="2"/>
      <c r="Z24" s="2"/>
      <c r="AA24" s="2"/>
      <c r="AB24" s="2"/>
      <c r="AC24" s="2"/>
      <c r="AD24" s="2"/>
      <c r="AE24" s="2"/>
      <c r="AF24" s="2"/>
      <c r="AG24" s="2"/>
      <c r="AH24" s="2"/>
      <c r="AI24" s="2"/>
      <c r="AJ24" s="2"/>
    </row>
    <row r="25" spans="1:36" s="2" customFormat="1" ht="20.25" customHeight="1">
      <c r="B25" s="124">
        <v>21</v>
      </c>
      <c r="C25" s="124" t="s">
        <v>37</v>
      </c>
      <c r="D25" s="125"/>
      <c r="E25" s="126"/>
      <c r="F25" s="126"/>
      <c r="G25" s="150">
        <v>0.15107434626526173</v>
      </c>
      <c r="H25" s="150">
        <v>0.52001807035550252</v>
      </c>
      <c r="I25" s="150">
        <v>0.45207987414155903</v>
      </c>
      <c r="J25" s="151">
        <v>5069</v>
      </c>
      <c r="K25" s="151">
        <v>5583</v>
      </c>
      <c r="L25" s="150">
        <v>0</v>
      </c>
      <c r="M25" s="150">
        <v>0</v>
      </c>
      <c r="N25" s="152">
        <v>3.8809342961980448E-3</v>
      </c>
    </row>
    <row r="26" spans="1:36" s="45" customFormat="1" ht="20.25" customHeight="1">
      <c r="A26" s="2"/>
      <c r="B26" s="120">
        <v>22</v>
      </c>
      <c r="C26" s="123" t="s">
        <v>45</v>
      </c>
      <c r="D26" s="121"/>
      <c r="E26" s="122"/>
      <c r="F26" s="122"/>
      <c r="G26" s="153">
        <v>0.13617627960761852</v>
      </c>
      <c r="H26" s="153">
        <v>2.821853071745668</v>
      </c>
      <c r="I26" s="153">
        <v>2.9372762423027354</v>
      </c>
      <c r="J26" s="154">
        <v>0</v>
      </c>
      <c r="K26" s="154">
        <v>0</v>
      </c>
      <c r="L26" s="153">
        <v>0</v>
      </c>
      <c r="M26" s="153">
        <v>8.6720867208672087E-2</v>
      </c>
      <c r="N26" s="155">
        <v>0.16856368563685636</v>
      </c>
      <c r="O26" s="2"/>
      <c r="P26" s="2"/>
      <c r="Q26" s="2"/>
      <c r="R26" s="2"/>
      <c r="S26" s="2"/>
      <c r="T26" s="2"/>
      <c r="U26" s="2"/>
      <c r="V26" s="2"/>
      <c r="W26" s="2"/>
      <c r="X26" s="2"/>
      <c r="Y26" s="2"/>
      <c r="Z26" s="2"/>
      <c r="AA26" s="2"/>
      <c r="AB26" s="2"/>
      <c r="AC26" s="2"/>
      <c r="AD26" s="2"/>
      <c r="AE26" s="2"/>
      <c r="AF26" s="2"/>
      <c r="AG26" s="2"/>
      <c r="AH26" s="2"/>
      <c r="AI26" s="2"/>
      <c r="AJ26" s="2"/>
    </row>
    <row r="27" spans="1:36" s="2" customFormat="1" ht="18">
      <c r="B27" s="124">
        <v>23</v>
      </c>
      <c r="C27" s="124" t="s">
        <v>24</v>
      </c>
      <c r="D27" s="125"/>
      <c r="E27" s="126"/>
      <c r="F27" s="126"/>
      <c r="G27" s="150">
        <v>0.11135255503722846</v>
      </c>
      <c r="H27" s="150">
        <v>7.0043123079045103E-2</v>
      </c>
      <c r="I27" s="150">
        <v>0.61474981066964385</v>
      </c>
      <c r="J27" s="151">
        <v>14612</v>
      </c>
      <c r="K27" s="151">
        <v>9643</v>
      </c>
      <c r="L27" s="150">
        <v>1.2791811049311205E-2</v>
      </c>
      <c r="M27" s="150">
        <v>4.9199547782879955E-3</v>
      </c>
      <c r="N27" s="152">
        <v>5.2786578642511198E-2</v>
      </c>
    </row>
    <row r="28" spans="1:36" s="45" customFormat="1" ht="20.25" customHeight="1">
      <c r="A28" s="2"/>
      <c r="B28" s="120">
        <v>24</v>
      </c>
      <c r="C28" s="123" t="s">
        <v>41</v>
      </c>
      <c r="D28" s="121"/>
      <c r="E28" s="122"/>
      <c r="F28" s="122"/>
      <c r="G28" s="153">
        <v>0.10986925263863563</v>
      </c>
      <c r="H28" s="153">
        <v>1.8919768314920089</v>
      </c>
      <c r="I28" s="153">
        <v>2.9362329722192428</v>
      </c>
      <c r="J28" s="154">
        <v>12837</v>
      </c>
      <c r="K28" s="154">
        <v>9994</v>
      </c>
      <c r="L28" s="153">
        <v>1.6850387117073311E-2</v>
      </c>
      <c r="M28" s="153">
        <v>0</v>
      </c>
      <c r="N28" s="155">
        <v>1.013386344784188</v>
      </c>
      <c r="O28" s="2"/>
      <c r="P28" s="2"/>
      <c r="Q28" s="2"/>
      <c r="R28" s="2"/>
      <c r="S28" s="2"/>
      <c r="T28" s="2"/>
      <c r="U28" s="2"/>
      <c r="V28" s="2"/>
      <c r="W28" s="2"/>
      <c r="X28" s="2"/>
      <c r="Y28" s="2"/>
      <c r="Z28" s="2"/>
      <c r="AA28" s="2"/>
      <c r="AB28" s="2"/>
      <c r="AC28" s="2"/>
      <c r="AD28" s="2"/>
      <c r="AE28" s="2"/>
      <c r="AF28" s="2"/>
      <c r="AG28" s="2"/>
      <c r="AH28" s="2"/>
      <c r="AI28" s="2"/>
      <c r="AJ28" s="2"/>
    </row>
    <row r="29" spans="1:36" s="2" customFormat="1" ht="18">
      <c r="B29" s="124">
        <v>25</v>
      </c>
      <c r="C29" s="124" t="s">
        <v>28</v>
      </c>
      <c r="D29" s="125"/>
      <c r="E29" s="126"/>
      <c r="F29" s="126"/>
      <c r="G29" s="150">
        <v>0.10916450198697551</v>
      </c>
      <c r="H29" s="150">
        <v>1.1088407344520883</v>
      </c>
      <c r="I29" s="150">
        <v>0.99038659754301639</v>
      </c>
      <c r="J29" s="151">
        <v>1370009</v>
      </c>
      <c r="K29" s="151">
        <v>1352668</v>
      </c>
      <c r="L29" s="150">
        <v>1.9290820338584132E-3</v>
      </c>
      <c r="M29" s="150">
        <v>9.5352568632282197E-2</v>
      </c>
      <c r="N29" s="152">
        <v>0.16101015446305106</v>
      </c>
    </row>
    <row r="30" spans="1:36" s="45" customFormat="1" ht="20.25" customHeight="1">
      <c r="A30" s="2"/>
      <c r="B30" s="120">
        <v>26</v>
      </c>
      <c r="C30" s="123" t="s">
        <v>293</v>
      </c>
      <c r="D30" s="121"/>
      <c r="E30" s="122"/>
      <c r="F30" s="122"/>
      <c r="G30" s="153">
        <v>9.7806685544438346E-2</v>
      </c>
      <c r="H30" s="153">
        <v>1.3051611856879086</v>
      </c>
      <c r="I30" s="153">
        <v>0.20851838914117471</v>
      </c>
      <c r="J30" s="154">
        <v>12195</v>
      </c>
      <c r="K30" s="154">
        <v>13149</v>
      </c>
      <c r="L30" s="153">
        <v>1.9360982399153953E-3</v>
      </c>
      <c r="M30" s="153">
        <v>0.1476576754564366</v>
      </c>
      <c r="N30" s="155">
        <v>2.7310655804385978E-4</v>
      </c>
      <c r="O30" s="2"/>
      <c r="P30" s="2"/>
      <c r="Q30" s="2"/>
      <c r="R30" s="2"/>
      <c r="S30" s="2"/>
      <c r="T30" s="2"/>
      <c r="U30" s="2"/>
      <c r="V30" s="2"/>
      <c r="W30" s="2"/>
      <c r="X30" s="2"/>
      <c r="Y30" s="2"/>
      <c r="Z30" s="2"/>
      <c r="AA30" s="2"/>
      <c r="AB30" s="2"/>
      <c r="AC30" s="2"/>
      <c r="AD30" s="2"/>
      <c r="AE30" s="2"/>
      <c r="AF30" s="2"/>
      <c r="AG30" s="2"/>
      <c r="AH30" s="2"/>
      <c r="AI30" s="2"/>
      <c r="AJ30" s="2"/>
    </row>
    <row r="31" spans="1:36" s="2" customFormat="1" ht="18">
      <c r="B31" s="124">
        <v>27</v>
      </c>
      <c r="C31" s="124" t="s">
        <v>436</v>
      </c>
      <c r="D31" s="125"/>
      <c r="E31" s="126"/>
      <c r="F31" s="126"/>
      <c r="G31" s="150">
        <v>9.2831252517116394E-2</v>
      </c>
      <c r="H31" s="150">
        <v>0.80547724526782116</v>
      </c>
      <c r="I31" s="150">
        <v>0</v>
      </c>
      <c r="J31" s="151">
        <v>0</v>
      </c>
      <c r="K31" s="151">
        <v>147</v>
      </c>
      <c r="L31" s="150">
        <v>1.5646662705486234E-2</v>
      </c>
      <c r="M31" s="150">
        <v>0</v>
      </c>
      <c r="N31" s="152">
        <v>0</v>
      </c>
    </row>
    <row r="32" spans="1:36" s="45" customFormat="1" ht="20.25" customHeight="1">
      <c r="A32" s="2"/>
      <c r="B32" s="120">
        <v>28</v>
      </c>
      <c r="C32" s="123" t="s">
        <v>148</v>
      </c>
      <c r="D32" s="121"/>
      <c r="E32" s="122"/>
      <c r="F32" s="122"/>
      <c r="G32" s="153">
        <v>2.5386393947314949E-2</v>
      </c>
      <c r="H32" s="153">
        <v>1.8764812119240779</v>
      </c>
      <c r="I32" s="153">
        <v>1.4665138729080929</v>
      </c>
      <c r="J32" s="154">
        <v>3656</v>
      </c>
      <c r="K32" s="154">
        <v>3735</v>
      </c>
      <c r="L32" s="153">
        <v>0</v>
      </c>
      <c r="M32" s="153">
        <v>0.35822314474877304</v>
      </c>
      <c r="N32" s="155">
        <v>8.5669136002800628E-2</v>
      </c>
      <c r="O32" s="2"/>
      <c r="P32" s="2"/>
      <c r="Q32" s="2"/>
      <c r="R32" s="2"/>
      <c r="S32" s="2"/>
      <c r="T32" s="2"/>
      <c r="U32" s="2"/>
      <c r="V32" s="2"/>
      <c r="W32" s="2"/>
      <c r="X32" s="2"/>
      <c r="Y32" s="2"/>
      <c r="Z32" s="2"/>
      <c r="AA32" s="2"/>
      <c r="AB32" s="2"/>
      <c r="AC32" s="2"/>
      <c r="AD32" s="2"/>
      <c r="AE32" s="2"/>
      <c r="AF32" s="2"/>
      <c r="AG32" s="2"/>
      <c r="AH32" s="2"/>
      <c r="AI32" s="2"/>
      <c r="AJ32" s="2"/>
    </row>
    <row r="33" spans="1:36" s="2" customFormat="1" ht="20.25" customHeight="1">
      <c r="B33" s="124">
        <v>29</v>
      </c>
      <c r="C33" s="124" t="s">
        <v>310</v>
      </c>
      <c r="D33" s="125"/>
      <c r="E33" s="126"/>
      <c r="F33" s="126"/>
      <c r="G33" s="150">
        <v>7.6423316878232251E-3</v>
      </c>
      <c r="H33" s="150">
        <v>1.8218819262542816</v>
      </c>
      <c r="I33" s="150">
        <v>1.7292632144536235</v>
      </c>
      <c r="J33" s="151">
        <v>115</v>
      </c>
      <c r="K33" s="151">
        <v>114</v>
      </c>
      <c r="L33" s="150">
        <v>0</v>
      </c>
      <c r="M33" s="150">
        <v>0</v>
      </c>
      <c r="N33" s="152">
        <v>0</v>
      </c>
    </row>
    <row r="34" spans="1:36" s="45" customFormat="1" ht="20.25" customHeight="1">
      <c r="A34" s="2"/>
      <c r="B34" s="120">
        <v>30</v>
      </c>
      <c r="C34" s="123" t="s">
        <v>30</v>
      </c>
      <c r="D34" s="121"/>
      <c r="E34" s="122"/>
      <c r="F34" s="122"/>
      <c r="G34" s="153">
        <v>7.3742467063047162E-3</v>
      </c>
      <c r="H34" s="153">
        <v>2.1806573359781583</v>
      </c>
      <c r="I34" s="153">
        <v>1.2375051971840594</v>
      </c>
      <c r="J34" s="154">
        <v>0</v>
      </c>
      <c r="K34" s="154">
        <v>0</v>
      </c>
      <c r="L34" s="153">
        <v>0</v>
      </c>
      <c r="M34" s="153">
        <v>0.23849263381567984</v>
      </c>
      <c r="N34" s="155">
        <v>6.3821828938607245E-2</v>
      </c>
      <c r="O34" s="2"/>
      <c r="P34" s="2"/>
      <c r="Q34" s="2"/>
      <c r="R34" s="2"/>
      <c r="S34" s="2"/>
      <c r="T34" s="2"/>
      <c r="U34" s="2"/>
      <c r="V34" s="2"/>
      <c r="W34" s="2"/>
      <c r="X34" s="2"/>
      <c r="Y34" s="2"/>
      <c r="Z34" s="2"/>
      <c r="AA34" s="2"/>
      <c r="AB34" s="2"/>
      <c r="AC34" s="2"/>
      <c r="AD34" s="2"/>
      <c r="AE34" s="2"/>
      <c r="AF34" s="2"/>
      <c r="AG34" s="2"/>
      <c r="AH34" s="2"/>
      <c r="AI34" s="2"/>
      <c r="AJ34" s="2"/>
    </row>
    <row r="35" spans="1:36" s="2" customFormat="1" ht="20.25" customHeight="1">
      <c r="B35" s="124">
        <v>31</v>
      </c>
      <c r="C35" s="124" t="s">
        <v>18</v>
      </c>
      <c r="D35" s="125"/>
      <c r="E35" s="126"/>
      <c r="F35" s="126"/>
      <c r="G35" s="150">
        <v>1.4644417940835313E-3</v>
      </c>
      <c r="H35" s="150">
        <v>0.61985918577581667</v>
      </c>
      <c r="I35" s="150">
        <v>1.0339499363253652</v>
      </c>
      <c r="J35" s="151">
        <v>0</v>
      </c>
      <c r="K35" s="151">
        <v>0</v>
      </c>
      <c r="L35" s="150">
        <v>0</v>
      </c>
      <c r="M35" s="150">
        <v>0.15983070961969253</v>
      </c>
      <c r="N35" s="152">
        <v>6.5557621848781861E-2</v>
      </c>
    </row>
    <row r="36" spans="1:36" ht="20.25" customHeight="1">
      <c r="B36" s="318" t="s">
        <v>232</v>
      </c>
      <c r="C36" s="319"/>
      <c r="D36" s="127">
        <v>31956.091589</v>
      </c>
      <c r="E36" s="127">
        <v>24400.091589</v>
      </c>
      <c r="F36" s="127">
        <v>28178.091589</v>
      </c>
      <c r="G36" s="156">
        <v>0.23574833894317371</v>
      </c>
      <c r="H36" s="156">
        <v>1.1608350793915405</v>
      </c>
      <c r="I36" s="156">
        <v>0.99712622659844663</v>
      </c>
      <c r="J36" s="157">
        <v>1776805.165429</v>
      </c>
      <c r="K36" s="157">
        <v>1698600.2289335146</v>
      </c>
      <c r="L36" s="156">
        <v>6.1493983425077352E-3</v>
      </c>
      <c r="M36" s="156">
        <v>0.12762857036603553</v>
      </c>
      <c r="N36" s="156">
        <v>0.12605260802919177</v>
      </c>
    </row>
    <row r="37" spans="1:36" s="45" customFormat="1" ht="20.25" customHeight="1">
      <c r="A37" s="2"/>
      <c r="B37" s="124">
        <v>32</v>
      </c>
      <c r="C37" s="124" t="s">
        <v>155</v>
      </c>
      <c r="D37" s="125"/>
      <c r="E37" s="126"/>
      <c r="F37" s="126"/>
      <c r="G37" s="150">
        <v>10.116328436485146</v>
      </c>
      <c r="H37" s="150">
        <v>0.50774213197559026</v>
      </c>
      <c r="I37" s="150">
        <v>0.31632733334888363</v>
      </c>
      <c r="J37" s="151">
        <v>12422.098615000001</v>
      </c>
      <c r="K37" s="151">
        <v>9721.2494100149997</v>
      </c>
      <c r="L37" s="150">
        <v>0.68163218507853685</v>
      </c>
      <c r="M37" s="150">
        <v>0</v>
      </c>
      <c r="N37" s="152">
        <v>0</v>
      </c>
      <c r="O37" s="2"/>
      <c r="P37" s="2"/>
      <c r="Q37" s="2"/>
      <c r="R37" s="2"/>
      <c r="S37" s="2"/>
      <c r="T37" s="2"/>
      <c r="U37" s="2"/>
      <c r="V37" s="2"/>
      <c r="W37" s="2"/>
      <c r="X37" s="2"/>
      <c r="Y37" s="2"/>
      <c r="Z37" s="2"/>
      <c r="AA37" s="2"/>
      <c r="AB37" s="2"/>
      <c r="AC37" s="2"/>
      <c r="AD37" s="2"/>
      <c r="AE37" s="2"/>
      <c r="AF37" s="2"/>
      <c r="AG37" s="2"/>
      <c r="AH37" s="2"/>
      <c r="AI37" s="2"/>
      <c r="AJ37" s="2"/>
    </row>
    <row r="38" spans="1:36" s="2" customFormat="1" ht="20.25" customHeight="1">
      <c r="B38" s="120">
        <v>33</v>
      </c>
      <c r="C38" s="123" t="s">
        <v>150</v>
      </c>
      <c r="D38" s="121"/>
      <c r="E38" s="122"/>
      <c r="F38" s="122"/>
      <c r="G38" s="153">
        <v>7.6952489312520518</v>
      </c>
      <c r="H38" s="153">
        <v>6.9191972502172299E-3</v>
      </c>
      <c r="I38" s="153">
        <v>0.22887647152243554</v>
      </c>
      <c r="J38" s="154">
        <v>6460.6784230000003</v>
      </c>
      <c r="K38" s="154">
        <v>6489.6981163433993</v>
      </c>
      <c r="L38" s="153">
        <v>0.45403537155895057</v>
      </c>
      <c r="M38" s="153">
        <v>0</v>
      </c>
      <c r="N38" s="155">
        <v>0</v>
      </c>
    </row>
    <row r="39" spans="1:36" s="45" customFormat="1" ht="20.25" customHeight="1">
      <c r="A39" s="2"/>
      <c r="B39" s="124">
        <v>34</v>
      </c>
      <c r="C39" s="124" t="s">
        <v>168</v>
      </c>
      <c r="D39" s="125"/>
      <c r="E39" s="126"/>
      <c r="F39" s="126"/>
      <c r="G39" s="150">
        <v>3.3050750058037806</v>
      </c>
      <c r="H39" s="150">
        <v>1.0696257535243612</v>
      </c>
      <c r="I39" s="150">
        <v>0.88207224301705223</v>
      </c>
      <c r="J39" s="151">
        <v>6957.4976839999999</v>
      </c>
      <c r="K39" s="151">
        <v>6046.2091643930007</v>
      </c>
      <c r="L39" s="150">
        <v>0.20096120352011976</v>
      </c>
      <c r="M39" s="150">
        <v>0</v>
      </c>
      <c r="N39" s="152">
        <v>5.8969453802489621E-2</v>
      </c>
      <c r="O39" s="2"/>
      <c r="P39" s="2"/>
      <c r="Q39" s="2"/>
      <c r="R39" s="2"/>
      <c r="S39" s="2"/>
      <c r="T39" s="2"/>
      <c r="U39" s="2"/>
      <c r="V39" s="2"/>
      <c r="W39" s="2"/>
      <c r="X39" s="2"/>
      <c r="Y39" s="2"/>
      <c r="Z39" s="2"/>
      <c r="AA39" s="2"/>
      <c r="AB39" s="2"/>
      <c r="AC39" s="2"/>
      <c r="AD39" s="2"/>
      <c r="AE39" s="2"/>
      <c r="AF39" s="2"/>
      <c r="AG39" s="2"/>
      <c r="AH39" s="2"/>
      <c r="AI39" s="2"/>
      <c r="AJ39" s="2"/>
    </row>
    <row r="40" spans="1:36" s="2" customFormat="1" ht="20.25" customHeight="1">
      <c r="B40" s="120">
        <v>35</v>
      </c>
      <c r="C40" s="123" t="s">
        <v>21</v>
      </c>
      <c r="D40" s="121"/>
      <c r="E40" s="122"/>
      <c r="F40" s="122"/>
      <c r="G40" s="153">
        <v>2.1765129676085295</v>
      </c>
      <c r="H40" s="153">
        <v>2.202288199361295E-2</v>
      </c>
      <c r="I40" s="153">
        <v>2.1507415022011034E-2</v>
      </c>
      <c r="J40" s="154">
        <v>103169</v>
      </c>
      <c r="K40" s="154">
        <v>90538</v>
      </c>
      <c r="L40" s="153">
        <v>0.30489078165164041</v>
      </c>
      <c r="M40" s="153">
        <v>0</v>
      </c>
      <c r="N40" s="155">
        <v>0</v>
      </c>
    </row>
    <row r="41" spans="1:36" s="45" customFormat="1" ht="20.25" customHeight="1">
      <c r="A41" s="2"/>
      <c r="B41" s="124">
        <v>36</v>
      </c>
      <c r="C41" s="124" t="s">
        <v>104</v>
      </c>
      <c r="D41" s="125"/>
      <c r="E41" s="126"/>
      <c r="F41" s="126"/>
      <c r="G41" s="150">
        <v>1.6597142387856072</v>
      </c>
      <c r="H41" s="150">
        <v>0.52721794639271746</v>
      </c>
      <c r="I41" s="150">
        <v>0.18295439526846302</v>
      </c>
      <c r="J41" s="151">
        <v>31981.520318999999</v>
      </c>
      <c r="K41" s="151">
        <v>30200.165585709601</v>
      </c>
      <c r="L41" s="150">
        <v>4.4461132198897356E-3</v>
      </c>
      <c r="M41" s="150">
        <v>0</v>
      </c>
      <c r="N41" s="152">
        <v>1.8774141072146484E-2</v>
      </c>
      <c r="O41" s="2"/>
      <c r="P41" s="2"/>
      <c r="Q41" s="2"/>
      <c r="R41" s="2"/>
      <c r="S41" s="2"/>
      <c r="T41" s="2"/>
      <c r="U41" s="2"/>
      <c r="V41" s="2"/>
      <c r="W41" s="2"/>
      <c r="X41" s="2"/>
      <c r="Y41" s="2"/>
      <c r="Z41" s="2"/>
      <c r="AA41" s="2"/>
      <c r="AB41" s="2"/>
      <c r="AC41" s="2"/>
      <c r="AD41" s="2"/>
      <c r="AE41" s="2"/>
      <c r="AF41" s="2"/>
      <c r="AG41" s="2"/>
      <c r="AH41" s="2"/>
      <c r="AI41" s="2"/>
      <c r="AJ41" s="2"/>
    </row>
    <row r="42" spans="1:36" s="2" customFormat="1" ht="20.25" customHeight="1">
      <c r="B42" s="120">
        <v>37</v>
      </c>
      <c r="C42" s="123" t="s">
        <v>52</v>
      </c>
      <c r="D42" s="121"/>
      <c r="E42" s="122"/>
      <c r="F42" s="122"/>
      <c r="G42" s="153">
        <v>1.4620396000038136</v>
      </c>
      <c r="H42" s="153">
        <v>1.9639435223231735E-3</v>
      </c>
      <c r="I42" s="153">
        <v>6.5019877777883709E-3</v>
      </c>
      <c r="J42" s="154">
        <v>50292</v>
      </c>
      <c r="K42" s="154">
        <v>38915</v>
      </c>
      <c r="L42" s="153">
        <v>0.12428960394610201</v>
      </c>
      <c r="M42" s="153">
        <v>0</v>
      </c>
      <c r="N42" s="155">
        <v>0</v>
      </c>
      <c r="O42" s="43"/>
    </row>
    <row r="43" spans="1:36" s="45" customFormat="1" ht="20.25" customHeight="1">
      <c r="A43" s="2"/>
      <c r="B43" s="124">
        <v>38</v>
      </c>
      <c r="C43" s="124" t="s">
        <v>191</v>
      </c>
      <c r="D43" s="125"/>
      <c r="E43" s="126"/>
      <c r="F43" s="126"/>
      <c r="G43" s="150">
        <v>1.1150365348947062</v>
      </c>
      <c r="H43" s="150">
        <v>0.9876408275544345</v>
      </c>
      <c r="I43" s="150">
        <v>2.383740374248678E-2</v>
      </c>
      <c r="J43" s="151">
        <v>24336.617353000001</v>
      </c>
      <c r="K43" s="151">
        <v>18051.821297546398</v>
      </c>
      <c r="L43" s="150">
        <v>0.16026959844816027</v>
      </c>
      <c r="M43" s="150">
        <v>0</v>
      </c>
      <c r="N43" s="152">
        <v>2.8971874251066483E-4</v>
      </c>
      <c r="O43" s="2"/>
      <c r="P43" s="2"/>
      <c r="Q43" s="2"/>
      <c r="R43" s="2"/>
      <c r="S43" s="2"/>
      <c r="T43" s="2"/>
      <c r="U43" s="2"/>
      <c r="V43" s="2"/>
      <c r="W43" s="2"/>
      <c r="X43" s="2"/>
      <c r="Y43" s="2"/>
      <c r="Z43" s="2"/>
      <c r="AA43" s="2"/>
      <c r="AB43" s="2"/>
      <c r="AC43" s="2"/>
      <c r="AD43" s="2"/>
      <c r="AE43" s="2"/>
      <c r="AF43" s="2"/>
      <c r="AG43" s="2"/>
      <c r="AH43" s="2"/>
      <c r="AI43" s="2"/>
      <c r="AJ43" s="2"/>
    </row>
    <row r="44" spans="1:36" s="2" customFormat="1" ht="20.25" customHeight="1">
      <c r="B44" s="120">
        <v>39</v>
      </c>
      <c r="C44" s="123" t="s">
        <v>158</v>
      </c>
      <c r="D44" s="121"/>
      <c r="E44" s="122"/>
      <c r="F44" s="122"/>
      <c r="G44" s="153">
        <v>0.96992805898403023</v>
      </c>
      <c r="H44" s="153">
        <v>0.22349140249332594</v>
      </c>
      <c r="I44" s="153">
        <v>4.0100449363340909E-2</v>
      </c>
      <c r="J44" s="154">
        <v>3908.6711100000002</v>
      </c>
      <c r="K44" s="154">
        <v>3361.0850000070004</v>
      </c>
      <c r="L44" s="153">
        <v>0</v>
      </c>
      <c r="M44" s="153">
        <v>0</v>
      </c>
      <c r="N44" s="155">
        <v>0</v>
      </c>
    </row>
    <row r="45" spans="1:36" s="45" customFormat="1" ht="20.25" customHeight="1">
      <c r="A45" s="2"/>
      <c r="B45" s="124">
        <v>40</v>
      </c>
      <c r="C45" s="124" t="s">
        <v>55</v>
      </c>
      <c r="D45" s="125"/>
      <c r="E45" s="126"/>
      <c r="F45" s="126"/>
      <c r="G45" s="150">
        <v>0.6668512700058411</v>
      </c>
      <c r="H45" s="150">
        <v>1.8496884735202492E-3</v>
      </c>
      <c r="I45" s="150">
        <v>1.5186915887850467E-2</v>
      </c>
      <c r="J45" s="151">
        <v>46</v>
      </c>
      <c r="K45" s="151">
        <v>5231</v>
      </c>
      <c r="L45" s="150">
        <v>0</v>
      </c>
      <c r="M45" s="150">
        <v>0</v>
      </c>
      <c r="N45" s="152">
        <v>0</v>
      </c>
      <c r="O45" s="152"/>
      <c r="P45" s="2"/>
      <c r="Q45" s="2"/>
      <c r="R45" s="2"/>
      <c r="S45" s="2"/>
      <c r="T45" s="2"/>
      <c r="U45" s="2"/>
      <c r="V45" s="2"/>
      <c r="W45" s="2"/>
      <c r="X45" s="2"/>
      <c r="Y45" s="2"/>
      <c r="Z45" s="2"/>
      <c r="AA45" s="2"/>
      <c r="AB45" s="2"/>
      <c r="AC45" s="2"/>
      <c r="AD45" s="2"/>
      <c r="AE45" s="2"/>
      <c r="AF45" s="2"/>
      <c r="AG45" s="2"/>
      <c r="AH45" s="2"/>
      <c r="AI45" s="2"/>
      <c r="AJ45" s="2"/>
    </row>
    <row r="46" spans="1:36" s="2" customFormat="1" ht="20.25" customHeight="1">
      <c r="B46" s="120">
        <v>41</v>
      </c>
      <c r="C46" s="123" t="s">
        <v>54</v>
      </c>
      <c r="D46" s="121"/>
      <c r="E46" s="122"/>
      <c r="F46" s="122"/>
      <c r="G46" s="153">
        <v>0.6003521835436797</v>
      </c>
      <c r="H46" s="153">
        <v>2.1593374087951093E-2</v>
      </c>
      <c r="I46" s="153">
        <v>5.8568329718004339E-2</v>
      </c>
      <c r="J46" s="154">
        <v>63</v>
      </c>
      <c r="K46" s="154">
        <v>10001</v>
      </c>
      <c r="L46" s="153">
        <v>0</v>
      </c>
      <c r="M46" s="153">
        <v>0</v>
      </c>
      <c r="N46" s="155">
        <v>7.4818298418127403E-4</v>
      </c>
    </row>
    <row r="47" spans="1:36" ht="20.25" customHeight="1">
      <c r="B47" s="318" t="s">
        <v>233</v>
      </c>
      <c r="C47" s="319"/>
      <c r="D47" s="127"/>
      <c r="E47" s="127"/>
      <c r="F47" s="127"/>
      <c r="G47" s="156">
        <v>2.1550603744209695</v>
      </c>
      <c r="H47" s="156">
        <v>0.24782642700660457</v>
      </c>
      <c r="I47" s="156">
        <v>7.6879056039850596E-2</v>
      </c>
      <c r="J47" s="157">
        <v>239637.08350400001</v>
      </c>
      <c r="K47" s="157">
        <v>218555.22857401439</v>
      </c>
      <c r="L47" s="156">
        <v>0.1950279369146585</v>
      </c>
      <c r="M47" s="156">
        <v>0</v>
      </c>
      <c r="N47" s="156">
        <v>3.8921031138889968E-3</v>
      </c>
    </row>
    <row r="48" spans="1:36" s="45" customFormat="1" ht="20.25" customHeight="1">
      <c r="A48" s="2"/>
      <c r="B48" s="124">
        <v>42</v>
      </c>
      <c r="C48" s="124" t="s">
        <v>156</v>
      </c>
      <c r="D48" s="125"/>
      <c r="E48" s="126"/>
      <c r="F48" s="126"/>
      <c r="G48" s="150">
        <v>4.4534369019058317</v>
      </c>
      <c r="H48" s="150">
        <v>5.0483579806924137</v>
      </c>
      <c r="I48" s="150">
        <v>0</v>
      </c>
      <c r="J48" s="151">
        <v>2744316</v>
      </c>
      <c r="K48" s="151">
        <v>3978725.9516599718</v>
      </c>
      <c r="L48" s="150">
        <v>0.26181012325641512</v>
      </c>
      <c r="M48" s="150">
        <v>0.45</v>
      </c>
      <c r="N48" s="152">
        <v>0</v>
      </c>
      <c r="O48" s="2"/>
      <c r="P48" s="2"/>
      <c r="Q48" s="2"/>
      <c r="R48" s="2"/>
      <c r="S48" s="2"/>
      <c r="T48" s="2"/>
      <c r="U48" s="2"/>
      <c r="V48" s="2"/>
      <c r="W48" s="2"/>
      <c r="X48" s="2"/>
      <c r="Y48" s="2"/>
      <c r="Z48" s="2"/>
      <c r="AA48" s="2"/>
      <c r="AB48" s="2"/>
      <c r="AC48" s="2"/>
      <c r="AD48" s="2"/>
      <c r="AE48" s="2"/>
      <c r="AF48" s="2"/>
      <c r="AG48" s="2"/>
      <c r="AH48" s="2"/>
      <c r="AI48" s="2"/>
      <c r="AJ48" s="2"/>
    </row>
    <row r="49" spans="1:36" s="2" customFormat="1" ht="20.25" customHeight="1">
      <c r="B49" s="120">
        <v>43</v>
      </c>
      <c r="C49" s="123" t="s">
        <v>63</v>
      </c>
      <c r="D49" s="121"/>
      <c r="E49" s="122"/>
      <c r="F49" s="122"/>
      <c r="G49" s="153">
        <v>2.744779138675757</v>
      </c>
      <c r="H49" s="153">
        <v>0.35677228273833189</v>
      </c>
      <c r="I49" s="153">
        <v>0.22596803689274073</v>
      </c>
      <c r="J49" s="154">
        <v>83534</v>
      </c>
      <c r="K49" s="154">
        <v>72210.092512663192</v>
      </c>
      <c r="L49" s="153">
        <v>7.1299453812682004E-2</v>
      </c>
      <c r="M49" s="153">
        <v>6.6432676018911166E-4</v>
      </c>
      <c r="N49" s="155">
        <v>1.65528084413787E-2</v>
      </c>
    </row>
    <row r="50" spans="1:36" s="45" customFormat="1" ht="20.25" customHeight="1">
      <c r="A50" s="2"/>
      <c r="B50" s="124">
        <v>44</v>
      </c>
      <c r="C50" s="124" t="s">
        <v>62</v>
      </c>
      <c r="D50" s="125"/>
      <c r="E50" s="126"/>
      <c r="F50" s="126"/>
      <c r="G50" s="150">
        <v>2.1735191946056291</v>
      </c>
      <c r="H50" s="150">
        <v>4.7812333257108014E-2</v>
      </c>
      <c r="I50" s="150">
        <v>0.30156643036816833</v>
      </c>
      <c r="J50" s="151">
        <v>1083</v>
      </c>
      <c r="K50" s="151">
        <v>136728</v>
      </c>
      <c r="L50" s="150">
        <v>0.32675364946844759</v>
      </c>
      <c r="M50" s="150">
        <v>0</v>
      </c>
      <c r="N50" s="152">
        <v>0.33877606651219844</v>
      </c>
      <c r="O50" s="2"/>
      <c r="P50" s="2"/>
      <c r="Q50" s="2"/>
      <c r="R50" s="2"/>
      <c r="S50" s="2"/>
      <c r="T50" s="2"/>
      <c r="U50" s="2"/>
      <c r="V50" s="2"/>
      <c r="W50" s="2"/>
      <c r="X50" s="2"/>
      <c r="Y50" s="2"/>
      <c r="Z50" s="2"/>
      <c r="AA50" s="2"/>
      <c r="AB50" s="2"/>
      <c r="AC50" s="2"/>
      <c r="AD50" s="2"/>
      <c r="AE50" s="2"/>
      <c r="AF50" s="2"/>
      <c r="AG50" s="2"/>
      <c r="AH50" s="2"/>
      <c r="AI50" s="2"/>
      <c r="AJ50" s="2"/>
    </row>
    <row r="51" spans="1:36" s="2" customFormat="1" ht="20.25" customHeight="1">
      <c r="B51" s="120">
        <v>45</v>
      </c>
      <c r="C51" s="123" t="s">
        <v>182</v>
      </c>
      <c r="D51" s="121"/>
      <c r="E51" s="122"/>
      <c r="F51" s="122"/>
      <c r="G51" s="153">
        <v>1.6505049295284544</v>
      </c>
      <c r="H51" s="153">
        <v>1.5110987514350298</v>
      </c>
      <c r="I51" s="153">
        <v>0.76262291341333843</v>
      </c>
      <c r="J51" s="154">
        <v>125098</v>
      </c>
      <c r="K51" s="154">
        <v>104821</v>
      </c>
      <c r="L51" s="153">
        <v>0.13647582934888072</v>
      </c>
      <c r="M51" s="153">
        <v>0.01</v>
      </c>
      <c r="N51" s="155">
        <v>5.7804428205554051E-2</v>
      </c>
    </row>
    <row r="52" spans="1:36" s="45" customFormat="1" ht="20.25" customHeight="1">
      <c r="A52" s="2"/>
      <c r="B52" s="124">
        <v>46</v>
      </c>
      <c r="C52" s="124" t="s">
        <v>430</v>
      </c>
      <c r="D52" s="125"/>
      <c r="E52" s="126"/>
      <c r="F52" s="126"/>
      <c r="G52" s="150">
        <v>1.3009470124746094</v>
      </c>
      <c r="H52" s="150">
        <v>1.1353978322433296E-3</v>
      </c>
      <c r="I52" s="150">
        <v>0.88792704576703341</v>
      </c>
      <c r="J52" s="151">
        <v>225433</v>
      </c>
      <c r="K52" s="151">
        <v>230901</v>
      </c>
      <c r="L52" s="150">
        <v>4.6657216904868057E-2</v>
      </c>
      <c r="M52" s="150">
        <v>1.1353978322433296E-3</v>
      </c>
      <c r="N52" s="152">
        <v>1.8388754763326801E-2</v>
      </c>
      <c r="O52" s="2"/>
      <c r="P52" s="2"/>
      <c r="Q52" s="2"/>
      <c r="R52" s="2"/>
      <c r="S52" s="2"/>
      <c r="T52" s="2"/>
      <c r="U52" s="2"/>
      <c r="V52" s="2"/>
      <c r="W52" s="2"/>
      <c r="X52" s="2"/>
      <c r="Y52" s="2"/>
      <c r="Z52" s="2"/>
      <c r="AA52" s="2"/>
      <c r="AB52" s="2"/>
      <c r="AC52" s="2"/>
      <c r="AD52" s="2"/>
      <c r="AE52" s="2"/>
      <c r="AF52" s="2"/>
      <c r="AG52" s="2"/>
      <c r="AH52" s="2"/>
      <c r="AI52" s="2"/>
      <c r="AJ52" s="2"/>
    </row>
    <row r="53" spans="1:36" s="2" customFormat="1" ht="20.25" customHeight="1">
      <c r="B53" s="120">
        <v>47</v>
      </c>
      <c r="C53" s="123" t="s">
        <v>60</v>
      </c>
      <c r="D53" s="121"/>
      <c r="E53" s="122"/>
      <c r="F53" s="122"/>
      <c r="G53" s="153">
        <v>0.79745828965036925</v>
      </c>
      <c r="H53" s="153">
        <v>0.84548992436192394</v>
      </c>
      <c r="I53" s="153">
        <v>0.95800984700214231</v>
      </c>
      <c r="J53" s="154">
        <v>185768.32629600001</v>
      </c>
      <c r="K53" s="154">
        <v>175693.30537783247</v>
      </c>
      <c r="L53" s="153">
        <v>3.0139674112122407E-2</v>
      </c>
      <c r="M53" s="153">
        <v>0.01</v>
      </c>
      <c r="N53" s="155">
        <v>4.4562368035069487E-2</v>
      </c>
    </row>
    <row r="54" spans="1:36" s="45" customFormat="1" ht="20.25" customHeight="1">
      <c r="A54" s="2"/>
      <c r="B54" s="124">
        <v>48</v>
      </c>
      <c r="C54" s="124" t="s">
        <v>431</v>
      </c>
      <c r="D54" s="125"/>
      <c r="E54" s="126"/>
      <c r="F54" s="126"/>
      <c r="G54" s="150">
        <v>0.71450954873474637</v>
      </c>
      <c r="H54" s="150">
        <v>1.0136673089274246</v>
      </c>
      <c r="I54" s="150">
        <v>2.7073431813316208E-2</v>
      </c>
      <c r="J54" s="151">
        <v>226443</v>
      </c>
      <c r="K54" s="151">
        <v>202531</v>
      </c>
      <c r="L54" s="150">
        <v>3.1171378993572928E-2</v>
      </c>
      <c r="M54" s="150">
        <v>0.04</v>
      </c>
      <c r="N54" s="152">
        <v>1.5027635567102213E-2</v>
      </c>
      <c r="O54" s="2"/>
      <c r="P54" s="2"/>
      <c r="Q54" s="2"/>
      <c r="R54" s="2"/>
      <c r="S54" s="2"/>
      <c r="T54" s="2"/>
      <c r="U54" s="2"/>
      <c r="V54" s="2"/>
      <c r="W54" s="2"/>
      <c r="X54" s="2"/>
      <c r="Y54" s="2"/>
      <c r="Z54" s="2"/>
      <c r="AA54" s="2"/>
      <c r="AB54" s="2"/>
      <c r="AC54" s="2"/>
      <c r="AD54" s="2"/>
      <c r="AE54" s="2"/>
      <c r="AF54" s="2"/>
      <c r="AG54" s="2"/>
      <c r="AH54" s="2"/>
      <c r="AI54" s="2"/>
      <c r="AJ54" s="2"/>
    </row>
    <row r="55" spans="1:36" s="45" customFormat="1" ht="20.25" customHeight="1">
      <c r="A55" s="2"/>
      <c r="B55" s="120">
        <v>49</v>
      </c>
      <c r="C55" s="123" t="s">
        <v>503</v>
      </c>
      <c r="D55" s="121"/>
      <c r="E55" s="122"/>
      <c r="F55" s="122"/>
      <c r="G55" s="153">
        <v>0.70577493109866329</v>
      </c>
      <c r="H55" s="153">
        <v>0.52244262966437638</v>
      </c>
      <c r="I55" s="153">
        <v>0.52910243869958318</v>
      </c>
      <c r="J55" s="154">
        <v>202823.64547600001</v>
      </c>
      <c r="K55" s="154">
        <v>202410.43890169196</v>
      </c>
      <c r="L55" s="153">
        <v>6.0052095658009091E-2</v>
      </c>
      <c r="M55" s="153">
        <v>0.12</v>
      </c>
      <c r="N55" s="155">
        <v>3.4398620072969607E-2</v>
      </c>
      <c r="O55" s="2"/>
      <c r="P55" s="2"/>
      <c r="Q55" s="2"/>
      <c r="R55" s="2"/>
      <c r="S55" s="2"/>
      <c r="T55" s="2"/>
      <c r="U55" s="2"/>
      <c r="V55" s="2"/>
      <c r="W55" s="2"/>
      <c r="X55" s="2"/>
      <c r="Y55" s="2"/>
      <c r="Z55" s="2"/>
      <c r="AA55" s="2"/>
      <c r="AB55" s="2"/>
      <c r="AC55" s="2"/>
      <c r="AD55" s="2"/>
      <c r="AE55" s="2"/>
      <c r="AF55" s="2"/>
      <c r="AG55" s="2"/>
      <c r="AH55" s="2"/>
      <c r="AI55" s="2"/>
      <c r="AJ55" s="2"/>
    </row>
    <row r="56" spans="1:36" s="45" customFormat="1" ht="20.25" customHeight="1">
      <c r="A56" s="2"/>
      <c r="B56" s="124">
        <v>50</v>
      </c>
      <c r="C56" s="124" t="s">
        <v>307</v>
      </c>
      <c r="D56" s="125"/>
      <c r="E56" s="126"/>
      <c r="F56" s="126"/>
      <c r="G56" s="150">
        <v>0.66707162316647461</v>
      </c>
      <c r="H56" s="150">
        <v>1.0203084965521985</v>
      </c>
      <c r="I56" s="150">
        <v>7.1673000533076542E-2</v>
      </c>
      <c r="J56" s="151">
        <v>61396</v>
      </c>
      <c r="K56" s="151">
        <v>60845</v>
      </c>
      <c r="L56" s="150">
        <v>2.8163521490697448E-2</v>
      </c>
      <c r="M56" s="150">
        <v>0.04</v>
      </c>
      <c r="N56" s="152">
        <v>3.7161167969133178E-2</v>
      </c>
      <c r="O56" s="2"/>
      <c r="P56" s="2"/>
      <c r="Q56" s="2"/>
      <c r="R56" s="2"/>
      <c r="S56" s="2"/>
      <c r="T56" s="2"/>
      <c r="U56" s="2"/>
      <c r="V56" s="2"/>
      <c r="W56" s="2"/>
      <c r="X56" s="2"/>
      <c r="Y56" s="2"/>
      <c r="Z56" s="2"/>
      <c r="AA56" s="2"/>
      <c r="AB56" s="2"/>
      <c r="AC56" s="2"/>
      <c r="AD56" s="2"/>
      <c r="AE56" s="2"/>
      <c r="AF56" s="2"/>
      <c r="AG56" s="2"/>
      <c r="AH56" s="2"/>
      <c r="AI56" s="2"/>
      <c r="AJ56" s="2"/>
    </row>
    <row r="57" spans="1:36" ht="19.5">
      <c r="B57" s="318" t="s">
        <v>234</v>
      </c>
      <c r="C57" s="319"/>
      <c r="D57" s="127">
        <v>1328502.9998879998</v>
      </c>
      <c r="E57" s="127">
        <v>1209067.1873089999</v>
      </c>
      <c r="F57" s="127">
        <v>1268785.0935985001</v>
      </c>
      <c r="G57" s="156">
        <v>3.7015369478337998</v>
      </c>
      <c r="H57" s="156">
        <v>4.0300173270203894</v>
      </c>
      <c r="I57" s="156">
        <v>0.12007690190710843</v>
      </c>
      <c r="J57" s="157">
        <v>3855894.9717720002</v>
      </c>
      <c r="K57" s="157">
        <v>5164865.7884521596</v>
      </c>
      <c r="L57" s="156">
        <v>0.22007824994290581</v>
      </c>
      <c r="M57" s="156">
        <v>0.35</v>
      </c>
      <c r="N57" s="156">
        <v>1.3993845460017485E-2</v>
      </c>
    </row>
    <row r="58" spans="1:36" s="45" customFormat="1" ht="20.25" customHeight="1">
      <c r="A58" s="2"/>
      <c r="B58" s="180">
        <v>51</v>
      </c>
      <c r="C58" s="123" t="s">
        <v>68</v>
      </c>
      <c r="D58" s="121">
        <v>82869</v>
      </c>
      <c r="E58" s="122">
        <v>75769</v>
      </c>
      <c r="F58" s="122">
        <v>79319</v>
      </c>
      <c r="G58" s="153">
        <v>0.20090304492252517</v>
      </c>
      <c r="H58" s="153">
        <v>6.3977149484037932E-2</v>
      </c>
      <c r="I58" s="153">
        <v>9.4430186734244637E-2</v>
      </c>
      <c r="J58" s="154">
        <v>85699</v>
      </c>
      <c r="K58" s="154">
        <v>85617</v>
      </c>
      <c r="L58" s="153">
        <v>5.9353571225927984E-4</v>
      </c>
      <c r="M58" s="153">
        <v>0</v>
      </c>
      <c r="N58" s="155">
        <v>0</v>
      </c>
      <c r="O58" s="2"/>
      <c r="P58" s="2"/>
      <c r="Q58" s="2"/>
      <c r="R58" s="2"/>
      <c r="S58" s="2"/>
      <c r="T58" s="2"/>
      <c r="U58" s="2"/>
      <c r="V58" s="2"/>
      <c r="W58" s="2"/>
      <c r="X58" s="2"/>
      <c r="Y58" s="2"/>
      <c r="Z58" s="2"/>
      <c r="AA58" s="2"/>
      <c r="AB58" s="2"/>
      <c r="AC58" s="2"/>
      <c r="AD58" s="2"/>
      <c r="AE58" s="2"/>
      <c r="AF58" s="2"/>
      <c r="AG58" s="2"/>
      <c r="AH58" s="2"/>
      <c r="AI58" s="2"/>
      <c r="AJ58" s="2"/>
    </row>
    <row r="59" spans="1:36" ht="19.5">
      <c r="B59" s="318" t="s">
        <v>244</v>
      </c>
      <c r="C59" s="319"/>
      <c r="D59" s="127">
        <v>1328502.9998879998</v>
      </c>
      <c r="E59" s="127">
        <v>1209067.1873089999</v>
      </c>
      <c r="F59" s="127">
        <v>1268785.0935985001</v>
      </c>
      <c r="G59" s="156">
        <v>0.20090304492252517</v>
      </c>
      <c r="H59" s="156">
        <v>6.3977149484037932E-2</v>
      </c>
      <c r="I59" s="156">
        <v>9.4430186734244637E-2</v>
      </c>
      <c r="J59" s="157">
        <v>85699</v>
      </c>
      <c r="K59" s="157">
        <v>85617</v>
      </c>
      <c r="L59" s="156">
        <v>5.9353571225927984E-4</v>
      </c>
      <c r="M59" s="156">
        <v>0</v>
      </c>
      <c r="N59" s="156">
        <v>0</v>
      </c>
    </row>
    <row r="60" spans="1:36" s="45" customFormat="1" ht="20.25" customHeight="1">
      <c r="A60" s="2"/>
      <c r="B60" s="124">
        <v>52</v>
      </c>
      <c r="C60" s="124" t="s">
        <v>139</v>
      </c>
      <c r="D60" s="125"/>
      <c r="E60" s="126"/>
      <c r="F60" s="126"/>
      <c r="G60" s="150">
        <v>18.331315753069202</v>
      </c>
      <c r="H60" s="150">
        <v>1.7496907950214982</v>
      </c>
      <c r="I60" s="150">
        <v>0.83648232401887068</v>
      </c>
      <c r="J60" s="151">
        <v>18860.162901</v>
      </c>
      <c r="K60" s="151">
        <v>10539.434456099998</v>
      </c>
      <c r="L60" s="150">
        <v>0.84895666459684427</v>
      </c>
      <c r="M60" s="150">
        <v>5.7047288680915952E-3</v>
      </c>
      <c r="N60" s="152">
        <v>9.2636480522412579E-2</v>
      </c>
      <c r="O60" s="2"/>
      <c r="P60" s="2"/>
      <c r="Q60" s="2"/>
      <c r="R60" s="2"/>
      <c r="S60" s="2"/>
      <c r="T60" s="2"/>
      <c r="U60" s="2"/>
      <c r="V60" s="2"/>
      <c r="W60" s="2"/>
      <c r="X60" s="2"/>
      <c r="Y60" s="2"/>
      <c r="Z60" s="2"/>
      <c r="AA60" s="2"/>
      <c r="AB60" s="2"/>
      <c r="AC60" s="2"/>
      <c r="AD60" s="2"/>
      <c r="AE60" s="2"/>
      <c r="AF60" s="2"/>
      <c r="AG60" s="2"/>
      <c r="AH60" s="2"/>
      <c r="AI60" s="2"/>
      <c r="AJ60" s="2"/>
    </row>
    <row r="61" spans="1:36" s="2" customFormat="1" ht="20.25" customHeight="1">
      <c r="B61" s="120">
        <v>53</v>
      </c>
      <c r="C61" s="123" t="s">
        <v>111</v>
      </c>
      <c r="D61" s="121"/>
      <c r="E61" s="122"/>
      <c r="F61" s="122"/>
      <c r="G61" s="153">
        <v>15.837675641928017</v>
      </c>
      <c r="H61" s="153">
        <v>0.41066155933285453</v>
      </c>
      <c r="I61" s="153">
        <v>1.8354480887399251E-3</v>
      </c>
      <c r="J61" s="154">
        <v>13738</v>
      </c>
      <c r="K61" s="154">
        <v>10081.769636429099</v>
      </c>
      <c r="L61" s="153">
        <v>0.83560733391132025</v>
      </c>
      <c r="M61" s="153">
        <v>0</v>
      </c>
      <c r="N61" s="155">
        <v>0</v>
      </c>
    </row>
    <row r="62" spans="1:36" s="45" customFormat="1" ht="20.25" customHeight="1">
      <c r="A62" s="2"/>
      <c r="B62" s="124">
        <v>54</v>
      </c>
      <c r="C62" s="124" t="s">
        <v>88</v>
      </c>
      <c r="D62" s="125"/>
      <c r="E62" s="126"/>
      <c r="F62" s="126"/>
      <c r="G62" s="150">
        <v>14.715305707548334</v>
      </c>
      <c r="H62" s="150">
        <v>0.26118916925559116</v>
      </c>
      <c r="I62" s="150">
        <v>0.26510624445251196</v>
      </c>
      <c r="J62" s="151">
        <v>22545.520736999999</v>
      </c>
      <c r="K62" s="151">
        <v>16897.216654429598</v>
      </c>
      <c r="L62" s="150">
        <v>1.472042584297899</v>
      </c>
      <c r="M62" s="150">
        <v>0</v>
      </c>
      <c r="N62" s="152">
        <v>0</v>
      </c>
      <c r="O62" s="2"/>
      <c r="P62" s="2"/>
      <c r="Q62" s="2"/>
      <c r="R62" s="2"/>
      <c r="S62" s="2"/>
      <c r="T62" s="2"/>
      <c r="U62" s="2"/>
      <c r="V62" s="2"/>
      <c r="W62" s="2"/>
      <c r="X62" s="2"/>
      <c r="Y62" s="2"/>
      <c r="Z62" s="2"/>
      <c r="AA62" s="2"/>
      <c r="AB62" s="2"/>
      <c r="AC62" s="2"/>
      <c r="AD62" s="2"/>
      <c r="AE62" s="2"/>
      <c r="AF62" s="2"/>
      <c r="AG62" s="2"/>
      <c r="AH62" s="2"/>
      <c r="AI62" s="2"/>
      <c r="AJ62" s="2"/>
    </row>
    <row r="63" spans="1:36" s="2" customFormat="1" ht="20.25" customHeight="1">
      <c r="B63" s="120">
        <v>55</v>
      </c>
      <c r="C63" s="123" t="s">
        <v>427</v>
      </c>
      <c r="D63" s="121"/>
      <c r="E63" s="122"/>
      <c r="F63" s="122"/>
      <c r="G63" s="153">
        <v>10.949530702860145</v>
      </c>
      <c r="H63" s="153">
        <v>0.13624020802939529</v>
      </c>
      <c r="I63" s="153">
        <v>9.3400165758096051E-2</v>
      </c>
      <c r="J63" s="154">
        <v>18405.309268000001</v>
      </c>
      <c r="K63" s="154">
        <v>13609.64530926</v>
      </c>
      <c r="L63" s="153">
        <v>0.66214249653077173</v>
      </c>
      <c r="M63" s="153">
        <v>0</v>
      </c>
      <c r="N63" s="155">
        <v>5.061735356136055E-3</v>
      </c>
    </row>
    <row r="64" spans="1:36" s="45" customFormat="1" ht="20.25" customHeight="1">
      <c r="A64" s="2"/>
      <c r="B64" s="124">
        <v>56</v>
      </c>
      <c r="C64" s="124" t="s">
        <v>167</v>
      </c>
      <c r="D64" s="125"/>
      <c r="E64" s="126"/>
      <c r="F64" s="126"/>
      <c r="G64" s="150">
        <v>10.604728815103256</v>
      </c>
      <c r="H64" s="150">
        <v>0.40094504725236263</v>
      </c>
      <c r="I64" s="150">
        <v>0.11900595029751487</v>
      </c>
      <c r="J64" s="151">
        <v>2704</v>
      </c>
      <c r="K64" s="151">
        <v>3200</v>
      </c>
      <c r="L64" s="150">
        <v>0.18833294212641016</v>
      </c>
      <c r="M64" s="150">
        <v>0</v>
      </c>
      <c r="N64" s="152">
        <v>7.4795240302889809E-2</v>
      </c>
      <c r="O64" s="2"/>
      <c r="P64" s="2"/>
      <c r="Q64" s="2"/>
      <c r="R64" s="2"/>
      <c r="S64" s="2"/>
      <c r="T64" s="2"/>
      <c r="U64" s="2"/>
      <c r="V64" s="2"/>
      <c r="W64" s="2"/>
      <c r="X64" s="2"/>
      <c r="Y64" s="2"/>
      <c r="Z64" s="2"/>
      <c r="AA64" s="2"/>
      <c r="AB64" s="2"/>
      <c r="AC64" s="2"/>
      <c r="AD64" s="2"/>
      <c r="AE64" s="2"/>
      <c r="AF64" s="2"/>
      <c r="AG64" s="2"/>
      <c r="AH64" s="2"/>
      <c r="AI64" s="2"/>
      <c r="AJ64" s="2"/>
    </row>
    <row r="65" spans="1:36" s="2" customFormat="1" ht="20.25" customHeight="1">
      <c r="B65" s="120">
        <v>57</v>
      </c>
      <c r="C65" s="123" t="s">
        <v>133</v>
      </c>
      <c r="D65" s="121"/>
      <c r="E65" s="122"/>
      <c r="F65" s="122"/>
      <c r="G65" s="153">
        <v>10.171664841797961</v>
      </c>
      <c r="H65" s="153">
        <v>5.1992585727525485E-2</v>
      </c>
      <c r="I65" s="153">
        <v>1.8535681186283596E-3</v>
      </c>
      <c r="J65" s="154">
        <v>27328</v>
      </c>
      <c r="K65" s="154">
        <v>8887.1446329412011</v>
      </c>
      <c r="L65" s="153">
        <v>0.17936484616271031</v>
      </c>
      <c r="M65" s="153">
        <v>0</v>
      </c>
      <c r="N65" s="155">
        <v>0</v>
      </c>
    </row>
    <row r="66" spans="1:36" s="45" customFormat="1" ht="20.25" customHeight="1">
      <c r="A66" s="2"/>
      <c r="B66" s="124">
        <v>58</v>
      </c>
      <c r="C66" s="124" t="s">
        <v>94</v>
      </c>
      <c r="D66" s="125"/>
      <c r="E66" s="126"/>
      <c r="F66" s="126"/>
      <c r="G66" s="150">
        <v>8.9140978215639439</v>
      </c>
      <c r="H66" s="150">
        <v>0.6370008827041902</v>
      </c>
      <c r="I66" s="150">
        <v>0.26429201931564461</v>
      </c>
      <c r="J66" s="151">
        <v>18511</v>
      </c>
      <c r="K66" s="151">
        <v>13390.923553946401</v>
      </c>
      <c r="L66" s="150">
        <v>0.17344601099921783</v>
      </c>
      <c r="M66" s="150">
        <v>0</v>
      </c>
      <c r="N66" s="152">
        <v>0</v>
      </c>
      <c r="O66" s="2"/>
      <c r="P66" s="2"/>
      <c r="Q66" s="2"/>
      <c r="R66" s="2"/>
      <c r="S66" s="2"/>
      <c r="T66" s="2"/>
      <c r="U66" s="2"/>
      <c r="V66" s="2"/>
      <c r="W66" s="2"/>
      <c r="X66" s="2"/>
      <c r="Y66" s="2"/>
      <c r="Z66" s="2"/>
      <c r="AA66" s="2"/>
      <c r="AB66" s="2"/>
      <c r="AC66" s="2"/>
      <c r="AD66" s="2"/>
      <c r="AE66" s="2"/>
      <c r="AF66" s="2"/>
      <c r="AG66" s="2"/>
      <c r="AH66" s="2"/>
      <c r="AI66" s="2"/>
      <c r="AJ66" s="2"/>
    </row>
    <row r="67" spans="1:36" s="2" customFormat="1" ht="20.25" customHeight="1">
      <c r="B67" s="120">
        <v>59</v>
      </c>
      <c r="C67" s="123" t="s">
        <v>82</v>
      </c>
      <c r="D67" s="121"/>
      <c r="E67" s="122"/>
      <c r="F67" s="122"/>
      <c r="G67" s="153">
        <v>8.4080343821125112</v>
      </c>
      <c r="H67" s="153">
        <v>0.86450193460283742</v>
      </c>
      <c r="I67" s="153">
        <v>0.23091950534860783</v>
      </c>
      <c r="J67" s="154">
        <v>54092</v>
      </c>
      <c r="K67" s="154">
        <v>60519</v>
      </c>
      <c r="L67" s="153">
        <v>0.27797133023191462</v>
      </c>
      <c r="M67" s="153">
        <v>6.0443076284523459E-2</v>
      </c>
      <c r="N67" s="155">
        <v>2.2188402538782147E-2</v>
      </c>
    </row>
    <row r="68" spans="1:36" s="45" customFormat="1" ht="20.25" customHeight="1">
      <c r="A68" s="2"/>
      <c r="B68" s="124">
        <v>60</v>
      </c>
      <c r="C68" s="124" t="s">
        <v>178</v>
      </c>
      <c r="D68" s="125"/>
      <c r="E68" s="126"/>
      <c r="F68" s="126"/>
      <c r="G68" s="150">
        <v>7.8575259052595614</v>
      </c>
      <c r="H68" s="150">
        <v>2.236696648794231</v>
      </c>
      <c r="I68" s="150">
        <v>1.6140924900761824</v>
      </c>
      <c r="J68" s="151">
        <v>20574.385084000001</v>
      </c>
      <c r="K68" s="151">
        <v>29180.899875398598</v>
      </c>
      <c r="L68" s="150">
        <v>0.37273329248795645</v>
      </c>
      <c r="M68" s="150">
        <v>0</v>
      </c>
      <c r="N68" s="152">
        <v>0.12960641334347314</v>
      </c>
      <c r="O68" s="2"/>
      <c r="P68" s="2"/>
      <c r="Q68" s="2"/>
      <c r="R68" s="2"/>
      <c r="S68" s="2"/>
      <c r="T68" s="2"/>
      <c r="U68" s="2"/>
      <c r="V68" s="2"/>
      <c r="W68" s="2"/>
      <c r="X68" s="2"/>
      <c r="Y68" s="2"/>
      <c r="Z68" s="2"/>
      <c r="AA68" s="2"/>
      <c r="AB68" s="2"/>
      <c r="AC68" s="2"/>
      <c r="AD68" s="2"/>
      <c r="AE68" s="2"/>
      <c r="AF68" s="2"/>
      <c r="AG68" s="2"/>
      <c r="AH68" s="2"/>
      <c r="AI68" s="2"/>
      <c r="AJ68" s="2"/>
    </row>
    <row r="69" spans="1:36" s="2" customFormat="1" ht="20.25" customHeight="1">
      <c r="B69" s="120">
        <v>61</v>
      </c>
      <c r="C69" s="123" t="s">
        <v>432</v>
      </c>
      <c r="D69" s="121"/>
      <c r="E69" s="122"/>
      <c r="F69" s="122"/>
      <c r="G69" s="153">
        <v>7.2672517170720754</v>
      </c>
      <c r="H69" s="153">
        <v>9.3701613306028664E-2</v>
      </c>
      <c r="I69" s="153">
        <v>0.17861245692023375</v>
      </c>
      <c r="J69" s="154">
        <v>23449</v>
      </c>
      <c r="K69" s="154">
        <v>18157.4954393753</v>
      </c>
      <c r="L69" s="153">
        <v>0.17182885162365139</v>
      </c>
      <c r="M69" s="153">
        <v>0</v>
      </c>
      <c r="N69" s="155">
        <v>0</v>
      </c>
    </row>
    <row r="70" spans="1:36" s="45" customFormat="1" ht="20.25" customHeight="1">
      <c r="A70" s="2"/>
      <c r="B70" s="124">
        <v>62</v>
      </c>
      <c r="C70" s="124" t="s">
        <v>130</v>
      </c>
      <c r="D70" s="125"/>
      <c r="E70" s="126"/>
      <c r="F70" s="126"/>
      <c r="G70" s="150">
        <v>6.9975888235325323</v>
      </c>
      <c r="H70" s="150">
        <v>1.0728160492516718</v>
      </c>
      <c r="I70" s="150">
        <v>0.83902982698227369</v>
      </c>
      <c r="J70" s="151">
        <v>17695</v>
      </c>
      <c r="K70" s="151">
        <v>11081</v>
      </c>
      <c r="L70" s="150">
        <v>0.22304194284212603</v>
      </c>
      <c r="M70" s="150">
        <v>0</v>
      </c>
      <c r="N70" s="152">
        <v>0.23612114841337625</v>
      </c>
      <c r="O70" s="2"/>
      <c r="P70" s="2"/>
      <c r="Q70" s="2"/>
      <c r="R70" s="2"/>
      <c r="S70" s="2"/>
      <c r="T70" s="2"/>
      <c r="U70" s="2"/>
      <c r="V70" s="2"/>
      <c r="W70" s="2"/>
      <c r="X70" s="2"/>
      <c r="Y70" s="2"/>
      <c r="Z70" s="2"/>
      <c r="AA70" s="2"/>
      <c r="AB70" s="2"/>
      <c r="AC70" s="2"/>
      <c r="AD70" s="2"/>
      <c r="AE70" s="2"/>
      <c r="AF70" s="2"/>
      <c r="AG70" s="2"/>
      <c r="AH70" s="2"/>
      <c r="AI70" s="2"/>
      <c r="AJ70" s="2"/>
    </row>
    <row r="71" spans="1:36" s="2" customFormat="1" ht="20.25" customHeight="1">
      <c r="B71" s="120">
        <v>63</v>
      </c>
      <c r="C71" s="123" t="s">
        <v>118</v>
      </c>
      <c r="D71" s="121"/>
      <c r="E71" s="122"/>
      <c r="F71" s="122"/>
      <c r="G71" s="153">
        <v>6.3263074790487535</v>
      </c>
      <c r="H71" s="153">
        <v>0.67758600988082263</v>
      </c>
      <c r="I71" s="153">
        <v>0.36533727161769525</v>
      </c>
      <c r="J71" s="154">
        <v>19564.320187000001</v>
      </c>
      <c r="K71" s="154">
        <v>17263.721557315999</v>
      </c>
      <c r="L71" s="153">
        <v>0.23214008552749835</v>
      </c>
      <c r="M71" s="153">
        <v>0</v>
      </c>
      <c r="N71" s="155">
        <v>2.8962676014918413E-2</v>
      </c>
    </row>
    <row r="72" spans="1:36" s="45" customFormat="1" ht="20.25" customHeight="1">
      <c r="A72" s="2"/>
      <c r="B72" s="124">
        <v>64</v>
      </c>
      <c r="C72" s="124" t="s">
        <v>129</v>
      </c>
      <c r="D72" s="125"/>
      <c r="E72" s="126"/>
      <c r="F72" s="126"/>
      <c r="G72" s="150">
        <v>5.995681903343411</v>
      </c>
      <c r="H72" s="150">
        <v>1.3964965321003022</v>
      </c>
      <c r="I72" s="150">
        <v>1.3743553263382535</v>
      </c>
      <c r="J72" s="151">
        <v>6687</v>
      </c>
      <c r="K72" s="151">
        <v>5040</v>
      </c>
      <c r="L72" s="150">
        <v>0.50262752397308286</v>
      </c>
      <c r="M72" s="150">
        <v>0</v>
      </c>
      <c r="N72" s="152">
        <v>6.420860787887285E-2</v>
      </c>
      <c r="O72" s="2"/>
      <c r="P72" s="2"/>
      <c r="Q72" s="2"/>
      <c r="R72" s="2"/>
      <c r="S72" s="2"/>
      <c r="T72" s="2"/>
      <c r="U72" s="2"/>
      <c r="V72" s="2"/>
      <c r="W72" s="2"/>
      <c r="X72" s="2"/>
      <c r="Y72" s="2"/>
      <c r="Z72" s="2"/>
      <c r="AA72" s="2"/>
      <c r="AB72" s="2"/>
      <c r="AC72" s="2"/>
      <c r="AD72" s="2"/>
      <c r="AE72" s="2"/>
      <c r="AF72" s="2"/>
      <c r="AG72" s="2"/>
      <c r="AH72" s="2"/>
      <c r="AI72" s="2"/>
      <c r="AJ72" s="2"/>
    </row>
    <row r="73" spans="1:36" s="2" customFormat="1" ht="20.25" customHeight="1">
      <c r="B73" s="120">
        <v>65</v>
      </c>
      <c r="C73" s="123" t="s">
        <v>86</v>
      </c>
      <c r="D73" s="121"/>
      <c r="E73" s="122"/>
      <c r="F73" s="122"/>
      <c r="G73" s="153">
        <v>5.8538988056699868</v>
      </c>
      <c r="H73" s="153">
        <v>0.36281926447457119</v>
      </c>
      <c r="I73" s="153">
        <v>0.13152572840985693</v>
      </c>
      <c r="J73" s="154">
        <v>31688</v>
      </c>
      <c r="K73" s="154">
        <v>26969.332517341496</v>
      </c>
      <c r="L73" s="153">
        <v>0.11698885330464527</v>
      </c>
      <c r="M73" s="153">
        <v>1.4711831990878665E-4</v>
      </c>
      <c r="N73" s="155">
        <v>3.5308396778108795E-3</v>
      </c>
    </row>
    <row r="74" spans="1:36" s="45" customFormat="1" ht="20.25" customHeight="1">
      <c r="A74" s="2"/>
      <c r="B74" s="124">
        <v>66</v>
      </c>
      <c r="C74" s="124" t="s">
        <v>169</v>
      </c>
      <c r="D74" s="125"/>
      <c r="E74" s="126"/>
      <c r="F74" s="126"/>
      <c r="G74" s="150">
        <v>5.5075789431991602</v>
      </c>
      <c r="H74" s="150">
        <v>1.4917970240366272</v>
      </c>
      <c r="I74" s="150">
        <v>1.2107974055703929</v>
      </c>
      <c r="J74" s="151">
        <v>7949</v>
      </c>
      <c r="K74" s="151">
        <v>7673</v>
      </c>
      <c r="L74" s="150">
        <v>0.13059753586121775</v>
      </c>
      <c r="M74" s="150">
        <v>8.2281952825013713E-4</v>
      </c>
      <c r="N74" s="152">
        <v>9.7366977509599564E-3</v>
      </c>
      <c r="O74" s="2"/>
      <c r="P74" s="2"/>
      <c r="Q74" s="2"/>
      <c r="R74" s="2"/>
      <c r="S74" s="2"/>
      <c r="T74" s="2"/>
      <c r="U74" s="2"/>
      <c r="V74" s="2"/>
      <c r="W74" s="2"/>
      <c r="X74" s="2"/>
      <c r="Y74" s="2"/>
      <c r="Z74" s="2"/>
      <c r="AA74" s="2"/>
      <c r="AB74" s="2"/>
      <c r="AC74" s="2"/>
      <c r="AD74" s="2"/>
      <c r="AE74" s="2"/>
      <c r="AF74" s="2"/>
      <c r="AG74" s="2"/>
      <c r="AH74" s="2"/>
      <c r="AI74" s="2"/>
      <c r="AJ74" s="2"/>
    </row>
    <row r="75" spans="1:36" s="2" customFormat="1" ht="20.25" customHeight="1">
      <c r="B75" s="120">
        <v>67</v>
      </c>
      <c r="C75" s="123" t="s">
        <v>120</v>
      </c>
      <c r="D75" s="121"/>
      <c r="E75" s="122"/>
      <c r="F75" s="122"/>
      <c r="G75" s="153">
        <v>5.4163104848115227</v>
      </c>
      <c r="H75" s="153">
        <v>1.9964252934640838</v>
      </c>
      <c r="I75" s="153">
        <v>0.9432636104536013</v>
      </c>
      <c r="J75" s="154">
        <v>134873</v>
      </c>
      <c r="K75" s="154">
        <v>122932.7225832804</v>
      </c>
      <c r="L75" s="153">
        <v>0.13526881577072994</v>
      </c>
      <c r="M75" s="153">
        <v>3.8509102863136142E-3</v>
      </c>
      <c r="N75" s="155">
        <v>7.4192639438956806E-2</v>
      </c>
    </row>
    <row r="76" spans="1:36" s="45" customFormat="1" ht="20.25" customHeight="1">
      <c r="A76" s="2"/>
      <c r="B76" s="124">
        <v>68</v>
      </c>
      <c r="C76" s="124" t="s">
        <v>114</v>
      </c>
      <c r="D76" s="125"/>
      <c r="E76" s="126"/>
      <c r="F76" s="126"/>
      <c r="G76" s="150">
        <v>5.3421205700060579</v>
      </c>
      <c r="H76" s="150">
        <v>0.61161593215205212</v>
      </c>
      <c r="I76" s="150">
        <v>0.4777373920945025</v>
      </c>
      <c r="J76" s="151">
        <v>11223</v>
      </c>
      <c r="K76" s="151">
        <v>11099</v>
      </c>
      <c r="L76" s="150">
        <v>0</v>
      </c>
      <c r="M76" s="150">
        <v>0</v>
      </c>
      <c r="N76" s="152">
        <v>9.4443425637263899E-3</v>
      </c>
      <c r="O76" s="2"/>
      <c r="P76" s="2"/>
      <c r="Q76" s="2"/>
      <c r="R76" s="2"/>
      <c r="S76" s="2"/>
      <c r="T76" s="2"/>
      <c r="U76" s="2"/>
      <c r="V76" s="2"/>
      <c r="W76" s="2"/>
      <c r="X76" s="2"/>
      <c r="Y76" s="2"/>
      <c r="Z76" s="2"/>
      <c r="AA76" s="2"/>
      <c r="AB76" s="2"/>
      <c r="AC76" s="2"/>
      <c r="AD76" s="2"/>
      <c r="AE76" s="2"/>
      <c r="AF76" s="2"/>
      <c r="AG76" s="2"/>
      <c r="AH76" s="2"/>
      <c r="AI76" s="2"/>
      <c r="AJ76" s="2"/>
    </row>
    <row r="77" spans="1:36" s="2" customFormat="1" ht="20.25" customHeight="1">
      <c r="B77" s="120">
        <v>69</v>
      </c>
      <c r="C77" s="123" t="s">
        <v>109</v>
      </c>
      <c r="D77" s="121"/>
      <c r="E77" s="122"/>
      <c r="F77" s="122"/>
      <c r="G77" s="153">
        <v>5.3019329684091829</v>
      </c>
      <c r="H77" s="153">
        <v>9.780734863060965E-2</v>
      </c>
      <c r="I77" s="153">
        <v>9.2308206233209733E-2</v>
      </c>
      <c r="J77" s="154">
        <v>35935.506025000002</v>
      </c>
      <c r="K77" s="154">
        <v>26890.888326016</v>
      </c>
      <c r="L77" s="153">
        <v>8.433948265881365E-2</v>
      </c>
      <c r="M77" s="153">
        <v>0</v>
      </c>
      <c r="N77" s="155">
        <v>1.5257413447391819E-2</v>
      </c>
    </row>
    <row r="78" spans="1:36" s="45" customFormat="1" ht="20.25" customHeight="1">
      <c r="A78" s="2"/>
      <c r="B78" s="124">
        <v>70</v>
      </c>
      <c r="C78" s="124" t="s">
        <v>504</v>
      </c>
      <c r="D78" s="125"/>
      <c r="E78" s="126"/>
      <c r="F78" s="126"/>
      <c r="G78" s="150">
        <v>4.613608031601764</v>
      </c>
      <c r="H78" s="150">
        <v>1.5346680773611663</v>
      </c>
      <c r="I78" s="150">
        <v>1.1107222028154884</v>
      </c>
      <c r="J78" s="151">
        <v>82135.525217999995</v>
      </c>
      <c r="K78" s="151">
        <v>66724.618127966387</v>
      </c>
      <c r="L78" s="150">
        <v>0</v>
      </c>
      <c r="M78" s="150">
        <v>3.3171360757372741E-4</v>
      </c>
      <c r="N78" s="152">
        <v>4.6982384573737712E-2</v>
      </c>
      <c r="O78" s="2"/>
      <c r="P78" s="2"/>
      <c r="Q78" s="2"/>
      <c r="R78" s="2"/>
      <c r="S78" s="2"/>
      <c r="T78" s="2"/>
      <c r="U78" s="2"/>
      <c r="V78" s="2"/>
      <c r="W78" s="2"/>
      <c r="X78" s="2"/>
      <c r="Y78" s="2"/>
      <c r="Z78" s="2"/>
      <c r="AA78" s="2"/>
      <c r="AB78" s="2"/>
      <c r="AC78" s="2"/>
      <c r="AD78" s="2"/>
      <c r="AE78" s="2"/>
      <c r="AF78" s="2"/>
      <c r="AG78" s="2"/>
      <c r="AH78" s="2"/>
      <c r="AI78" s="2"/>
      <c r="AJ78" s="2"/>
    </row>
    <row r="79" spans="1:36" s="2" customFormat="1" ht="20.25" customHeight="1">
      <c r="B79" s="120">
        <v>71</v>
      </c>
      <c r="C79" s="123" t="s">
        <v>140</v>
      </c>
      <c r="D79" s="121"/>
      <c r="E79" s="122"/>
      <c r="F79" s="122"/>
      <c r="G79" s="153">
        <v>4.5054091829554137</v>
      </c>
      <c r="H79" s="153">
        <v>1.3681116472546835</v>
      </c>
      <c r="I79" s="153">
        <v>1.0193786196500354</v>
      </c>
      <c r="J79" s="154">
        <v>44345.811936999999</v>
      </c>
      <c r="K79" s="154">
        <v>39076.275941366403</v>
      </c>
      <c r="L79" s="153">
        <v>0</v>
      </c>
      <c r="M79" s="153">
        <v>0</v>
      </c>
      <c r="N79" s="155">
        <v>6.3056869128490164E-2</v>
      </c>
    </row>
    <row r="80" spans="1:36" s="45" customFormat="1" ht="20.25" customHeight="1">
      <c r="A80" s="2"/>
      <c r="B80" s="124">
        <v>72</v>
      </c>
      <c r="C80" s="124" t="s">
        <v>74</v>
      </c>
      <c r="D80" s="125"/>
      <c r="E80" s="126"/>
      <c r="F80" s="126"/>
      <c r="G80" s="150">
        <v>4.4675606962658385</v>
      </c>
      <c r="H80" s="150">
        <v>1.0199629618004331</v>
      </c>
      <c r="I80" s="150">
        <v>0.77334505163376122</v>
      </c>
      <c r="J80" s="151">
        <v>111144</v>
      </c>
      <c r="K80" s="151">
        <v>102497</v>
      </c>
      <c r="L80" s="150">
        <v>0.35334949868112542</v>
      </c>
      <c r="M80" s="150">
        <v>1.3738276670574442E-3</v>
      </c>
      <c r="N80" s="152">
        <v>1.2245383939038687E-2</v>
      </c>
      <c r="O80" s="2"/>
      <c r="P80" s="2"/>
      <c r="Q80" s="2"/>
      <c r="R80" s="2"/>
      <c r="S80" s="2"/>
      <c r="T80" s="2"/>
      <c r="U80" s="2"/>
      <c r="V80" s="2"/>
      <c r="W80" s="2"/>
      <c r="X80" s="2"/>
      <c r="Y80" s="2"/>
      <c r="Z80" s="2"/>
      <c r="AA80" s="2"/>
      <c r="AB80" s="2"/>
      <c r="AC80" s="2"/>
      <c r="AD80" s="2"/>
      <c r="AE80" s="2"/>
      <c r="AF80" s="2"/>
      <c r="AG80" s="2"/>
      <c r="AH80" s="2"/>
      <c r="AI80" s="2"/>
      <c r="AJ80" s="2"/>
    </row>
    <row r="81" spans="1:36" s="2" customFormat="1" ht="20.25" customHeight="1">
      <c r="B81" s="120">
        <v>73</v>
      </c>
      <c r="C81" s="123" t="s">
        <v>135</v>
      </c>
      <c r="D81" s="121"/>
      <c r="E81" s="122"/>
      <c r="F81" s="122"/>
      <c r="G81" s="153">
        <v>4.3251034452074091</v>
      </c>
      <c r="H81" s="153">
        <v>1.8270574102362556</v>
      </c>
      <c r="I81" s="153">
        <v>0.99716730686520239</v>
      </c>
      <c r="J81" s="154">
        <v>154866</v>
      </c>
      <c r="K81" s="154">
        <v>114385.5721980824</v>
      </c>
      <c r="L81" s="153">
        <v>0.18817268955564909</v>
      </c>
      <c r="M81" s="153">
        <v>3.2057173780461613E-2</v>
      </c>
      <c r="N81" s="155">
        <v>6.6562443629366849E-2</v>
      </c>
      <c r="O81" s="78"/>
    </row>
    <row r="82" spans="1:36" s="45" customFormat="1" ht="20.25" customHeight="1">
      <c r="A82" s="2"/>
      <c r="B82" s="124">
        <v>74</v>
      </c>
      <c r="C82" s="124" t="s">
        <v>122</v>
      </c>
      <c r="D82" s="125"/>
      <c r="E82" s="126"/>
      <c r="F82" s="126"/>
      <c r="G82" s="150">
        <v>4.3132861048934599</v>
      </c>
      <c r="H82" s="150">
        <v>0.10291053303757478</v>
      </c>
      <c r="I82" s="150">
        <v>3.6230422800295758E-2</v>
      </c>
      <c r="J82" s="151">
        <v>24629</v>
      </c>
      <c r="K82" s="151">
        <v>11956.7035698564</v>
      </c>
      <c r="L82" s="150">
        <v>7.8031231200763912E-2</v>
      </c>
      <c r="M82" s="150">
        <v>0</v>
      </c>
      <c r="N82" s="152">
        <v>0</v>
      </c>
      <c r="O82" s="2"/>
      <c r="P82" s="2"/>
      <c r="Q82" s="2"/>
      <c r="R82" s="2"/>
      <c r="S82" s="2"/>
      <c r="T82" s="2"/>
      <c r="U82" s="2"/>
      <c r="V82" s="2"/>
      <c r="W82" s="2"/>
      <c r="X82" s="2"/>
      <c r="Y82" s="2"/>
      <c r="Z82" s="2"/>
      <c r="AA82" s="2"/>
      <c r="AB82" s="2"/>
      <c r="AC82" s="2"/>
      <c r="AD82" s="2"/>
      <c r="AE82" s="2"/>
      <c r="AF82" s="2"/>
      <c r="AG82" s="2"/>
      <c r="AH82" s="2"/>
      <c r="AI82" s="2"/>
      <c r="AJ82" s="2"/>
    </row>
    <row r="83" spans="1:36" s="2" customFormat="1" ht="20.25" customHeight="1">
      <c r="B83" s="120">
        <v>75</v>
      </c>
      <c r="C83" s="123" t="s">
        <v>92</v>
      </c>
      <c r="D83" s="121"/>
      <c r="E83" s="122"/>
      <c r="F83" s="122"/>
      <c r="G83" s="153">
        <v>4.0444115897169599</v>
      </c>
      <c r="H83" s="153">
        <v>0.1160922163889523</v>
      </c>
      <c r="I83" s="153">
        <v>9.0413147683177361E-2</v>
      </c>
      <c r="J83" s="154">
        <v>33052</v>
      </c>
      <c r="K83" s="154">
        <v>30962.128193730001</v>
      </c>
      <c r="L83" s="153">
        <v>5.226156555852457E-2</v>
      </c>
      <c r="M83" s="153">
        <v>0</v>
      </c>
      <c r="N83" s="155">
        <v>1.0505082259247615E-2</v>
      </c>
    </row>
    <row r="84" spans="1:36" s="45" customFormat="1" ht="20.25" customHeight="1">
      <c r="A84" s="2"/>
      <c r="B84" s="124">
        <v>76</v>
      </c>
      <c r="C84" s="124" t="s">
        <v>505</v>
      </c>
      <c r="D84" s="125"/>
      <c r="E84" s="126"/>
      <c r="F84" s="126"/>
      <c r="G84" s="150">
        <v>3.9410133834005423</v>
      </c>
      <c r="H84" s="150">
        <v>2.1218049954767784</v>
      </c>
      <c r="I84" s="150">
        <v>0.96741747036906423</v>
      </c>
      <c r="J84" s="151">
        <v>69219</v>
      </c>
      <c r="K84" s="151">
        <v>63358</v>
      </c>
      <c r="L84" s="150">
        <v>0.14595841721265121</v>
      </c>
      <c r="M84" s="150">
        <v>0</v>
      </c>
      <c r="N84" s="152">
        <v>4.1062635346694437E-2</v>
      </c>
      <c r="O84" s="2"/>
      <c r="P84" s="2"/>
      <c r="Q84" s="2"/>
      <c r="R84" s="2"/>
      <c r="S84" s="2"/>
      <c r="T84" s="2"/>
      <c r="U84" s="2"/>
      <c r="V84" s="2"/>
      <c r="W84" s="2"/>
      <c r="X84" s="2"/>
      <c r="Y84" s="2"/>
      <c r="Z84" s="2"/>
      <c r="AA84" s="2"/>
      <c r="AB84" s="2"/>
      <c r="AC84" s="2"/>
      <c r="AD84" s="2"/>
      <c r="AE84" s="2"/>
      <c r="AF84" s="2"/>
      <c r="AG84" s="2"/>
      <c r="AH84" s="2"/>
      <c r="AI84" s="2"/>
      <c r="AJ84" s="2"/>
    </row>
    <row r="85" spans="1:36" s="2" customFormat="1" ht="20.25" customHeight="1">
      <c r="B85" s="120">
        <v>77</v>
      </c>
      <c r="C85" s="123" t="s">
        <v>154</v>
      </c>
      <c r="D85" s="121"/>
      <c r="E85" s="122"/>
      <c r="F85" s="122"/>
      <c r="G85" s="153">
        <v>3.7640329318770567</v>
      </c>
      <c r="H85" s="153">
        <v>1.0272351746831898</v>
      </c>
      <c r="I85" s="153">
        <v>0.98459707344395431</v>
      </c>
      <c r="J85" s="154">
        <v>7635</v>
      </c>
      <c r="K85" s="154">
        <v>7673</v>
      </c>
      <c r="L85" s="153">
        <v>4.81186311803527E-2</v>
      </c>
      <c r="M85" s="153">
        <v>0</v>
      </c>
      <c r="N85" s="155">
        <v>0</v>
      </c>
    </row>
    <row r="86" spans="1:36" s="45" customFormat="1" ht="20.25" customHeight="1">
      <c r="A86" s="2"/>
      <c r="B86" s="124">
        <v>78</v>
      </c>
      <c r="C86" s="124" t="s">
        <v>435</v>
      </c>
      <c r="D86" s="125"/>
      <c r="E86" s="126"/>
      <c r="F86" s="126"/>
      <c r="G86" s="150">
        <v>3.7237431421839462</v>
      </c>
      <c r="H86" s="150">
        <v>1.7280895536034662</v>
      </c>
      <c r="I86" s="150">
        <v>0.47298207017840715</v>
      </c>
      <c r="J86" s="151">
        <v>56221.507717</v>
      </c>
      <c r="K86" s="151">
        <v>47040.631555327207</v>
      </c>
      <c r="L86" s="150">
        <v>4.0682366371873585E-2</v>
      </c>
      <c r="M86" s="150">
        <v>8.5611505433688369E-4</v>
      </c>
      <c r="N86" s="152">
        <v>1.7879047513766337E-2</v>
      </c>
      <c r="O86" s="2"/>
      <c r="P86" s="2"/>
      <c r="Q86" s="2"/>
      <c r="R86" s="2"/>
      <c r="S86" s="2"/>
      <c r="T86" s="2"/>
      <c r="U86" s="2"/>
      <c r="V86" s="2"/>
      <c r="W86" s="2"/>
      <c r="X86" s="2"/>
      <c r="Y86" s="2"/>
      <c r="Z86" s="2"/>
      <c r="AA86" s="2"/>
      <c r="AB86" s="2"/>
      <c r="AC86" s="2"/>
      <c r="AD86" s="2"/>
      <c r="AE86" s="2"/>
      <c r="AF86" s="2"/>
      <c r="AG86" s="2"/>
      <c r="AH86" s="2"/>
      <c r="AI86" s="2"/>
      <c r="AJ86" s="2"/>
    </row>
    <row r="87" spans="1:36" s="2" customFormat="1" ht="20.25" customHeight="1">
      <c r="B87" s="120">
        <v>79</v>
      </c>
      <c r="C87" s="123" t="s">
        <v>193</v>
      </c>
      <c r="D87" s="121"/>
      <c r="E87" s="122"/>
      <c r="F87" s="122"/>
      <c r="G87" s="153">
        <v>3.438416326978591</v>
      </c>
      <c r="H87" s="153">
        <v>1.1801120454434686</v>
      </c>
      <c r="I87" s="153">
        <v>5.459838582437912E-2</v>
      </c>
      <c r="J87" s="154">
        <v>5715.4778779999997</v>
      </c>
      <c r="K87" s="154">
        <v>3198.9649844159999</v>
      </c>
      <c r="L87" s="153">
        <v>1.7641383411413469</v>
      </c>
      <c r="M87" s="153">
        <v>0</v>
      </c>
      <c r="N87" s="155">
        <v>0</v>
      </c>
    </row>
    <row r="88" spans="1:36" s="45" customFormat="1" ht="20.25" customHeight="1">
      <c r="A88" s="2"/>
      <c r="B88" s="124">
        <v>80</v>
      </c>
      <c r="C88" s="124" t="s">
        <v>434</v>
      </c>
      <c r="D88" s="125"/>
      <c r="E88" s="126"/>
      <c r="F88" s="126"/>
      <c r="G88" s="150">
        <v>3.1889528083283909</v>
      </c>
      <c r="H88" s="150">
        <v>0.19291482275651262</v>
      </c>
      <c r="I88" s="150">
        <v>0.13219124960080295</v>
      </c>
      <c r="J88" s="151">
        <v>35312</v>
      </c>
      <c r="K88" s="151">
        <v>36705</v>
      </c>
      <c r="L88" s="150">
        <v>0.10302455156944519</v>
      </c>
      <c r="M88" s="150">
        <v>0</v>
      </c>
      <c r="N88" s="152">
        <v>1.7011469022663666E-3</v>
      </c>
      <c r="O88" s="2"/>
      <c r="P88" s="2"/>
      <c r="Q88" s="2"/>
      <c r="R88" s="2"/>
      <c r="S88" s="2"/>
      <c r="T88" s="2"/>
      <c r="U88" s="2"/>
      <c r="V88" s="2"/>
      <c r="W88" s="2"/>
      <c r="X88" s="2"/>
      <c r="Y88" s="2"/>
      <c r="Z88" s="2"/>
      <c r="AA88" s="2"/>
      <c r="AB88" s="2"/>
      <c r="AC88" s="2"/>
      <c r="AD88" s="2"/>
      <c r="AE88" s="2"/>
      <c r="AF88" s="2"/>
      <c r="AG88" s="2"/>
      <c r="AH88" s="2"/>
      <c r="AI88" s="2"/>
      <c r="AJ88" s="2"/>
    </row>
    <row r="89" spans="1:36" s="2" customFormat="1" ht="20.25" customHeight="1">
      <c r="B89" s="120">
        <v>81</v>
      </c>
      <c r="C89" s="123" t="s">
        <v>433</v>
      </c>
      <c r="D89" s="121"/>
      <c r="E89" s="122"/>
      <c r="F89" s="122"/>
      <c r="G89" s="153">
        <v>3.0366073832685458</v>
      </c>
      <c r="H89" s="153">
        <v>0.14178483838470965</v>
      </c>
      <c r="I89" s="153">
        <v>4.1168523856462365E-2</v>
      </c>
      <c r="J89" s="154">
        <v>16483.414153000002</v>
      </c>
      <c r="K89" s="154">
        <v>12756.446422019999</v>
      </c>
      <c r="L89" s="153">
        <v>0.33969594391217095</v>
      </c>
      <c r="M89" s="153">
        <v>1.7330016805797239E-3</v>
      </c>
      <c r="N89" s="155">
        <v>2.3794717736902081E-2</v>
      </c>
    </row>
    <row r="90" spans="1:36" s="45" customFormat="1" ht="20.25" customHeight="1">
      <c r="A90" s="2"/>
      <c r="B90" s="124">
        <v>82</v>
      </c>
      <c r="C90" s="124" t="s">
        <v>162</v>
      </c>
      <c r="D90" s="125"/>
      <c r="E90" s="126"/>
      <c r="F90" s="126"/>
      <c r="G90" s="150">
        <v>2.922774861209068</v>
      </c>
      <c r="H90" s="150">
        <v>1.4596377593858703</v>
      </c>
      <c r="I90" s="150">
        <v>0.74561592899124385</v>
      </c>
      <c r="J90" s="151">
        <v>38586</v>
      </c>
      <c r="K90" s="151">
        <v>40100</v>
      </c>
      <c r="L90" s="150">
        <v>0.14540436681395874</v>
      </c>
      <c r="M90" s="150">
        <v>0</v>
      </c>
      <c r="N90" s="152">
        <v>2.8846589621572626E-2</v>
      </c>
      <c r="O90" s="2"/>
      <c r="P90" s="2"/>
      <c r="Q90" s="2"/>
      <c r="R90" s="2"/>
      <c r="S90" s="2"/>
      <c r="T90" s="2"/>
      <c r="U90" s="2"/>
      <c r="V90" s="2"/>
      <c r="W90" s="2"/>
      <c r="X90" s="2"/>
      <c r="Y90" s="2"/>
      <c r="Z90" s="2"/>
      <c r="AA90" s="2"/>
      <c r="AB90" s="2"/>
      <c r="AC90" s="2"/>
      <c r="AD90" s="2"/>
      <c r="AE90" s="2"/>
      <c r="AF90" s="2"/>
      <c r="AG90" s="2"/>
      <c r="AH90" s="2"/>
      <c r="AI90" s="2"/>
      <c r="AJ90" s="2"/>
    </row>
    <row r="91" spans="1:36" s="2" customFormat="1" ht="20.25" customHeight="1">
      <c r="B91" s="124">
        <v>83</v>
      </c>
      <c r="C91" s="124" t="s">
        <v>428</v>
      </c>
      <c r="D91" s="125"/>
      <c r="E91" s="126"/>
      <c r="F91" s="126"/>
      <c r="G91" s="150">
        <v>2.8182568412456916</v>
      </c>
      <c r="H91" s="150">
        <v>0.16165489570642927</v>
      </c>
      <c r="I91" s="150">
        <v>0.63051893049850849</v>
      </c>
      <c r="J91" s="151">
        <v>32418.847496999999</v>
      </c>
      <c r="K91" s="151">
        <v>28116.910378663601</v>
      </c>
      <c r="L91" s="150">
        <v>0.32046197512104735</v>
      </c>
      <c r="M91" s="150">
        <v>7.705226710699075E-3</v>
      </c>
      <c r="N91" s="152">
        <v>2.2411791018472084E-3</v>
      </c>
    </row>
    <row r="92" spans="1:36" s="45" customFormat="1" ht="20.25" customHeight="1">
      <c r="A92" s="2"/>
      <c r="B92" s="120">
        <v>84</v>
      </c>
      <c r="C92" s="123" t="s">
        <v>115</v>
      </c>
      <c r="D92" s="121"/>
      <c r="E92" s="122"/>
      <c r="F92" s="122"/>
      <c r="G92" s="153">
        <v>2.7382025742548688</v>
      </c>
      <c r="H92" s="153">
        <v>0</v>
      </c>
      <c r="I92" s="153">
        <v>2.3503280128105791E-2</v>
      </c>
      <c r="J92" s="154">
        <v>21088</v>
      </c>
      <c r="K92" s="154">
        <v>14544</v>
      </c>
      <c r="L92" s="153">
        <v>0.28212045931258967</v>
      </c>
      <c r="M92" s="153">
        <v>0</v>
      </c>
      <c r="N92" s="155">
        <v>2.0964360587002098E-3</v>
      </c>
      <c r="O92" s="2"/>
      <c r="P92" s="2"/>
      <c r="Q92" s="2"/>
      <c r="R92" s="2"/>
      <c r="S92" s="2"/>
      <c r="T92" s="2"/>
      <c r="U92" s="2"/>
      <c r="V92" s="2"/>
      <c r="W92" s="2"/>
      <c r="X92" s="2"/>
      <c r="Y92" s="2"/>
      <c r="Z92" s="2"/>
      <c r="AA92" s="2"/>
      <c r="AB92" s="2"/>
      <c r="AC92" s="2"/>
      <c r="AD92" s="2"/>
      <c r="AE92" s="2"/>
      <c r="AF92" s="2"/>
      <c r="AG92" s="2"/>
      <c r="AH92" s="2"/>
      <c r="AI92" s="2"/>
      <c r="AJ92" s="2"/>
    </row>
    <row r="93" spans="1:36" s="2" customFormat="1" ht="20.25" customHeight="1">
      <c r="B93" s="124">
        <v>85</v>
      </c>
      <c r="C93" s="124" t="s">
        <v>80</v>
      </c>
      <c r="D93" s="125"/>
      <c r="E93" s="126"/>
      <c r="F93" s="126"/>
      <c r="G93" s="150">
        <v>2.7356216663066957</v>
      </c>
      <c r="H93" s="150">
        <v>0.20406047516198705</v>
      </c>
      <c r="I93" s="150">
        <v>0.21235421166306695</v>
      </c>
      <c r="J93" s="151">
        <v>11027</v>
      </c>
      <c r="K93" s="151">
        <v>9691.9086423059998</v>
      </c>
      <c r="L93" s="150">
        <v>1.8336301367398344E-2</v>
      </c>
      <c r="M93" s="150">
        <v>0.19818279956818999</v>
      </c>
      <c r="N93" s="152">
        <v>0</v>
      </c>
    </row>
    <row r="94" spans="1:36" s="45" customFormat="1" ht="20.25" customHeight="1">
      <c r="A94" s="2"/>
      <c r="B94" s="120">
        <v>86</v>
      </c>
      <c r="C94" s="123" t="s">
        <v>102</v>
      </c>
      <c r="D94" s="121"/>
      <c r="E94" s="122"/>
      <c r="F94" s="122"/>
      <c r="G94" s="153">
        <v>2.7221260208146836</v>
      </c>
      <c r="H94" s="153">
        <v>0.10046732553597627</v>
      </c>
      <c r="I94" s="153">
        <v>3.179273285515577E-2</v>
      </c>
      <c r="J94" s="154">
        <v>27178.277760000001</v>
      </c>
      <c r="K94" s="154">
        <v>26098.343130974401</v>
      </c>
      <c r="L94" s="153">
        <v>0.20561157325451435</v>
      </c>
      <c r="M94" s="153">
        <v>0</v>
      </c>
      <c r="N94" s="155">
        <v>0</v>
      </c>
      <c r="O94" s="2"/>
      <c r="P94" s="2"/>
      <c r="Q94" s="2"/>
      <c r="R94" s="2"/>
      <c r="S94" s="2"/>
      <c r="T94" s="2"/>
      <c r="U94" s="2"/>
      <c r="V94" s="2"/>
      <c r="W94" s="2"/>
      <c r="X94" s="2"/>
      <c r="Y94" s="2"/>
      <c r="Z94" s="2"/>
      <c r="AA94" s="2"/>
      <c r="AB94" s="2"/>
      <c r="AC94" s="2"/>
      <c r="AD94" s="2"/>
      <c r="AE94" s="2"/>
      <c r="AF94" s="2"/>
      <c r="AG94" s="2"/>
      <c r="AH94" s="2"/>
      <c r="AI94" s="2"/>
      <c r="AJ94" s="2"/>
    </row>
    <row r="95" spans="1:36" s="2" customFormat="1" ht="20.25" customHeight="1">
      <c r="B95" s="124">
        <v>87</v>
      </c>
      <c r="C95" s="124" t="s">
        <v>143</v>
      </c>
      <c r="D95" s="125"/>
      <c r="E95" s="126"/>
      <c r="F95" s="126"/>
      <c r="G95" s="150">
        <v>2.6579022923693092</v>
      </c>
      <c r="H95" s="150">
        <v>1.0683201204767618</v>
      </c>
      <c r="I95" s="150">
        <v>0.69650455197784167</v>
      </c>
      <c r="J95" s="151">
        <v>96746.006970000002</v>
      </c>
      <c r="K95" s="151">
        <v>81368.735786352016</v>
      </c>
      <c r="L95" s="150">
        <v>0.18370871003305309</v>
      </c>
      <c r="M95" s="150">
        <v>1.435136048638163E-3</v>
      </c>
      <c r="N95" s="152">
        <v>2.9859506139285466E-2</v>
      </c>
    </row>
    <row r="96" spans="1:36" s="45" customFormat="1" ht="20.25" customHeight="1">
      <c r="A96" s="2"/>
      <c r="B96" s="120">
        <v>88</v>
      </c>
      <c r="C96" s="123" t="s">
        <v>71</v>
      </c>
      <c r="D96" s="121"/>
      <c r="E96" s="122"/>
      <c r="F96" s="122"/>
      <c r="G96" s="153">
        <v>2.6247379502433215</v>
      </c>
      <c r="H96" s="153">
        <v>0.32364110305769395</v>
      </c>
      <c r="I96" s="153">
        <v>0.26593779594745381</v>
      </c>
      <c r="J96" s="154">
        <v>104985</v>
      </c>
      <c r="K96" s="154">
        <v>108730</v>
      </c>
      <c r="L96" s="153">
        <v>0.17788121058576284</v>
      </c>
      <c r="M96" s="153">
        <v>6.0177941544073399E-4</v>
      </c>
      <c r="N96" s="155">
        <v>1.2591076999990741E-3</v>
      </c>
      <c r="O96" s="2"/>
      <c r="P96" s="2"/>
      <c r="Q96" s="2"/>
      <c r="R96" s="2"/>
      <c r="S96" s="2"/>
      <c r="T96" s="2"/>
      <c r="U96" s="2"/>
      <c r="V96" s="2"/>
      <c r="W96" s="2"/>
      <c r="X96" s="2"/>
      <c r="Y96" s="2"/>
      <c r="Z96" s="2"/>
      <c r="AA96" s="2"/>
      <c r="AB96" s="2"/>
      <c r="AC96" s="2"/>
      <c r="AD96" s="2"/>
      <c r="AE96" s="2"/>
      <c r="AF96" s="2"/>
      <c r="AG96" s="2"/>
      <c r="AH96" s="2"/>
      <c r="AI96" s="2"/>
      <c r="AJ96" s="2"/>
    </row>
    <row r="97" spans="1:36" s="2" customFormat="1" ht="20.25" customHeight="1">
      <c r="B97" s="124">
        <v>89</v>
      </c>
      <c r="C97" s="124" t="s">
        <v>290</v>
      </c>
      <c r="D97" s="125"/>
      <c r="E97" s="126"/>
      <c r="F97" s="126"/>
      <c r="G97" s="150">
        <v>2.1953045191952993</v>
      </c>
      <c r="H97" s="150">
        <v>1.0751928080258</v>
      </c>
      <c r="I97" s="150">
        <v>1.9333320908856754E-3</v>
      </c>
      <c r="J97" s="151">
        <v>5055.6429799999996</v>
      </c>
      <c r="K97" s="151">
        <v>4666.4194903899997</v>
      </c>
      <c r="L97" s="150">
        <v>0.22432774970657773</v>
      </c>
      <c r="M97" s="150">
        <v>0</v>
      </c>
      <c r="N97" s="152">
        <v>0</v>
      </c>
    </row>
    <row r="98" spans="1:36" s="45" customFormat="1" ht="20.25" customHeight="1">
      <c r="A98" s="2"/>
      <c r="B98" s="120">
        <v>90</v>
      </c>
      <c r="C98" s="123" t="s">
        <v>84</v>
      </c>
      <c r="D98" s="121"/>
      <c r="E98" s="122"/>
      <c r="F98" s="122"/>
      <c r="G98" s="153">
        <v>2.1954397067697178</v>
      </c>
      <c r="H98" s="153">
        <v>0.31573408354944921</v>
      </c>
      <c r="I98" s="153">
        <v>0.28284419739108818</v>
      </c>
      <c r="J98" s="154">
        <v>41250.690468000001</v>
      </c>
      <c r="K98" s="154">
        <v>36280.293599999997</v>
      </c>
      <c r="L98" s="153">
        <v>0.17386399620246981</v>
      </c>
      <c r="M98" s="153">
        <v>0</v>
      </c>
      <c r="N98" s="155">
        <v>4.4488559636317482E-2</v>
      </c>
      <c r="O98" s="2"/>
      <c r="P98" s="2"/>
      <c r="Q98" s="2"/>
      <c r="R98" s="2"/>
      <c r="S98" s="2"/>
      <c r="T98" s="2"/>
      <c r="U98" s="2"/>
      <c r="V98" s="2"/>
      <c r="W98" s="2"/>
      <c r="X98" s="2"/>
      <c r="Y98" s="2"/>
      <c r="Z98" s="2"/>
      <c r="AA98" s="2"/>
      <c r="AB98" s="2"/>
      <c r="AC98" s="2"/>
      <c r="AD98" s="2"/>
      <c r="AE98" s="2"/>
      <c r="AF98" s="2"/>
      <c r="AG98" s="2"/>
      <c r="AH98" s="2"/>
      <c r="AI98" s="2"/>
      <c r="AJ98" s="2"/>
    </row>
    <row r="99" spans="1:36" s="2" customFormat="1" ht="18">
      <c r="B99" s="124">
        <v>91</v>
      </c>
      <c r="C99" s="124" t="s">
        <v>137</v>
      </c>
      <c r="D99" s="125"/>
      <c r="E99" s="126"/>
      <c r="F99" s="126"/>
      <c r="G99" s="150">
        <v>2.1272421801206174</v>
      </c>
      <c r="H99" s="150">
        <v>0.45240860053940668</v>
      </c>
      <c r="I99" s="150">
        <v>0.21606233143542103</v>
      </c>
      <c r="J99" s="151">
        <v>48924</v>
      </c>
      <c r="K99" s="151">
        <v>46580</v>
      </c>
      <c r="L99" s="150">
        <v>6.0996187817408183E-2</v>
      </c>
      <c r="M99" s="150">
        <v>0</v>
      </c>
      <c r="N99" s="152">
        <v>2.4745583246730329E-2</v>
      </c>
    </row>
    <row r="100" spans="1:36" s="45" customFormat="1" ht="20.25" customHeight="1">
      <c r="A100" s="2"/>
      <c r="B100" s="120">
        <v>92</v>
      </c>
      <c r="C100" s="123" t="s">
        <v>126</v>
      </c>
      <c r="D100" s="121"/>
      <c r="E100" s="122"/>
      <c r="F100" s="122"/>
      <c r="G100" s="153">
        <v>2.0661119618710453</v>
      </c>
      <c r="H100" s="153">
        <v>1.6219182484684143</v>
      </c>
      <c r="I100" s="153">
        <v>0.94709450637742287</v>
      </c>
      <c r="J100" s="154">
        <v>523343</v>
      </c>
      <c r="K100" s="154">
        <v>466680</v>
      </c>
      <c r="L100" s="153">
        <v>5.6738136918207893E-2</v>
      </c>
      <c r="M100" s="153">
        <v>7.9695381267926024E-3</v>
      </c>
      <c r="N100" s="155">
        <v>9.7774700820888141E-2</v>
      </c>
      <c r="O100" s="2"/>
      <c r="P100" s="2"/>
      <c r="Q100" s="2"/>
      <c r="R100" s="2"/>
      <c r="S100" s="2"/>
      <c r="T100" s="2"/>
      <c r="U100" s="2"/>
      <c r="V100" s="2"/>
      <c r="W100" s="2"/>
      <c r="X100" s="2"/>
      <c r="Y100" s="2"/>
      <c r="Z100" s="2"/>
      <c r="AA100" s="2"/>
      <c r="AB100" s="2"/>
      <c r="AC100" s="2"/>
      <c r="AD100" s="2"/>
      <c r="AE100" s="2"/>
      <c r="AF100" s="2"/>
      <c r="AG100" s="2"/>
      <c r="AH100" s="2"/>
      <c r="AI100" s="2"/>
      <c r="AJ100" s="2"/>
    </row>
    <row r="101" spans="1:36" s="2" customFormat="1" ht="20.25" customHeight="1">
      <c r="B101" s="124">
        <v>93</v>
      </c>
      <c r="C101" s="124" t="s">
        <v>144</v>
      </c>
      <c r="D101" s="125"/>
      <c r="E101" s="126"/>
      <c r="F101" s="126"/>
      <c r="G101" s="150">
        <v>2.042355232275209</v>
      </c>
      <c r="H101" s="150">
        <v>0.97511973585285783</v>
      </c>
      <c r="I101" s="150">
        <v>1.0048655652834391</v>
      </c>
      <c r="J101" s="151">
        <v>42629.696871</v>
      </c>
      <c r="K101" s="151">
        <v>45520.029715963799</v>
      </c>
      <c r="L101" s="150">
        <v>0.39296259010614992</v>
      </c>
      <c r="M101" s="150">
        <v>3.3337503271572053E-3</v>
      </c>
      <c r="N101" s="152">
        <v>1.1829020633121386E-2</v>
      </c>
    </row>
    <row r="102" spans="1:36" s="45" customFormat="1" ht="20.25" customHeight="1">
      <c r="A102" s="2"/>
      <c r="B102" s="120">
        <v>94</v>
      </c>
      <c r="C102" s="123" t="s">
        <v>124</v>
      </c>
      <c r="D102" s="121"/>
      <c r="E102" s="122"/>
      <c r="F102" s="122"/>
      <c r="G102" s="153">
        <v>1.9844594955901269</v>
      </c>
      <c r="H102" s="153">
        <v>0.23298830158632938</v>
      </c>
      <c r="I102" s="153">
        <v>0.16996386353892326</v>
      </c>
      <c r="J102" s="154">
        <v>12451</v>
      </c>
      <c r="K102" s="154">
        <v>12553.307890775999</v>
      </c>
      <c r="L102" s="153">
        <v>7.3090100397679115E-3</v>
      </c>
      <c r="M102" s="153">
        <v>0</v>
      </c>
      <c r="N102" s="155">
        <v>3.0640850120607602E-3</v>
      </c>
      <c r="O102" s="2"/>
      <c r="P102" s="2"/>
      <c r="Q102" s="2"/>
      <c r="R102" s="2"/>
      <c r="S102" s="2"/>
      <c r="T102" s="2"/>
      <c r="U102" s="2"/>
      <c r="V102" s="2"/>
      <c r="W102" s="2"/>
      <c r="X102" s="2"/>
      <c r="Y102" s="2"/>
      <c r="Z102" s="2"/>
      <c r="AA102" s="2"/>
      <c r="AB102" s="2"/>
      <c r="AC102" s="2"/>
      <c r="AD102" s="2"/>
      <c r="AE102" s="2"/>
      <c r="AF102" s="2"/>
      <c r="AG102" s="2"/>
      <c r="AH102" s="2"/>
      <c r="AI102" s="2"/>
      <c r="AJ102" s="2"/>
    </row>
    <row r="103" spans="1:36" s="2" customFormat="1" ht="20.25" customHeight="1">
      <c r="B103" s="124">
        <v>95</v>
      </c>
      <c r="C103" s="124" t="s">
        <v>76</v>
      </c>
      <c r="D103" s="125"/>
      <c r="E103" s="126"/>
      <c r="F103" s="126"/>
      <c r="G103" s="150">
        <v>1.9667198375073807</v>
      </c>
      <c r="H103" s="150">
        <v>0.24579717249139382</v>
      </c>
      <c r="I103" s="150">
        <v>0.50709105290716461</v>
      </c>
      <c r="J103" s="151">
        <v>60354</v>
      </c>
      <c r="K103" s="151">
        <v>58915</v>
      </c>
      <c r="L103" s="150">
        <v>0</v>
      </c>
      <c r="M103" s="150">
        <v>0</v>
      </c>
      <c r="N103" s="152">
        <v>1.0495432823180691E-2</v>
      </c>
    </row>
    <row r="104" spans="1:36" s="45" customFormat="1" ht="20.25" customHeight="1">
      <c r="A104" s="2"/>
      <c r="B104" s="120">
        <v>96</v>
      </c>
      <c r="C104" s="123" t="s">
        <v>152</v>
      </c>
      <c r="D104" s="121"/>
      <c r="E104" s="122"/>
      <c r="F104" s="122"/>
      <c r="G104" s="153">
        <v>1.9662698004565442</v>
      </c>
      <c r="H104" s="153">
        <v>1.5058873857763004</v>
      </c>
      <c r="I104" s="153">
        <v>0.7667346924463333</v>
      </c>
      <c r="J104" s="154">
        <v>141754</v>
      </c>
      <c r="K104" s="154">
        <v>120599</v>
      </c>
      <c r="L104" s="153">
        <v>9.4297711180497595E-2</v>
      </c>
      <c r="M104" s="153">
        <v>3.147144938400826E-3</v>
      </c>
      <c r="N104" s="155">
        <v>4.0389538748780041E-2</v>
      </c>
      <c r="O104" s="2"/>
      <c r="P104" s="2"/>
      <c r="Q104" s="2"/>
      <c r="R104" s="2"/>
      <c r="S104" s="2"/>
      <c r="T104" s="2"/>
      <c r="U104" s="2"/>
      <c r="V104" s="2"/>
      <c r="W104" s="2"/>
      <c r="X104" s="2"/>
      <c r="Y104" s="2"/>
      <c r="Z104" s="2"/>
      <c r="AA104" s="2"/>
      <c r="AB104" s="2"/>
      <c r="AC104" s="2"/>
      <c r="AD104" s="2"/>
      <c r="AE104" s="2"/>
      <c r="AF104" s="2"/>
      <c r="AG104" s="2"/>
      <c r="AH104" s="2"/>
      <c r="AI104" s="2"/>
      <c r="AJ104" s="2"/>
    </row>
    <row r="105" spans="1:36" s="2" customFormat="1" ht="20.25" customHeight="1">
      <c r="B105" s="124">
        <v>97</v>
      </c>
      <c r="C105" s="124" t="s">
        <v>308</v>
      </c>
      <c r="D105" s="125"/>
      <c r="E105" s="126"/>
      <c r="F105" s="126"/>
      <c r="G105" s="150">
        <v>1.9634349593495934</v>
      </c>
      <c r="H105" s="150">
        <v>0</v>
      </c>
      <c r="I105" s="150">
        <v>0</v>
      </c>
      <c r="J105" s="151">
        <v>20725</v>
      </c>
      <c r="K105" s="151">
        <v>12560</v>
      </c>
      <c r="L105" s="150">
        <v>0.15515601565643633</v>
      </c>
      <c r="M105" s="150">
        <v>1.0349343380765994</v>
      </c>
      <c r="N105" s="152">
        <v>4.4774481471997661E-2</v>
      </c>
    </row>
    <row r="106" spans="1:36" s="45" customFormat="1" ht="20.25" customHeight="1">
      <c r="A106" s="2"/>
      <c r="B106" s="120">
        <v>98</v>
      </c>
      <c r="C106" s="123" t="s">
        <v>101</v>
      </c>
      <c r="D106" s="121"/>
      <c r="E106" s="122"/>
      <c r="F106" s="122"/>
      <c r="G106" s="153">
        <v>1.9303263074672612</v>
      </c>
      <c r="H106" s="153">
        <v>0.14533296182780719</v>
      </c>
      <c r="I106" s="153">
        <v>6.1855670103092786E-2</v>
      </c>
      <c r="J106" s="154">
        <v>15859</v>
      </c>
      <c r="K106" s="154">
        <v>15930</v>
      </c>
      <c r="L106" s="153">
        <v>3.780169133848682E-2</v>
      </c>
      <c r="M106" s="153">
        <v>0</v>
      </c>
      <c r="N106" s="155">
        <v>1.0591028060137562E-2</v>
      </c>
      <c r="O106" s="2"/>
      <c r="P106" s="2"/>
      <c r="Q106" s="2"/>
      <c r="R106" s="2"/>
      <c r="S106" s="2"/>
      <c r="T106" s="2"/>
      <c r="U106" s="2"/>
      <c r="V106" s="2"/>
      <c r="W106" s="2"/>
      <c r="X106" s="2"/>
      <c r="Y106" s="2"/>
      <c r="Z106" s="2"/>
      <c r="AA106" s="2"/>
      <c r="AB106" s="2"/>
      <c r="AC106" s="2"/>
      <c r="AD106" s="2"/>
      <c r="AE106" s="2"/>
      <c r="AF106" s="2"/>
      <c r="AG106" s="2"/>
      <c r="AH106" s="2"/>
      <c r="AI106" s="2"/>
      <c r="AJ106" s="2"/>
    </row>
    <row r="107" spans="1:36" s="2" customFormat="1" ht="20.25" customHeight="1">
      <c r="B107" s="124">
        <v>99</v>
      </c>
      <c r="C107" s="124" t="s">
        <v>289</v>
      </c>
      <c r="D107" s="125"/>
      <c r="E107" s="126"/>
      <c r="F107" s="126"/>
      <c r="G107" s="150">
        <v>1.9204068603911668</v>
      </c>
      <c r="H107" s="150">
        <v>1.4810648429260809</v>
      </c>
      <c r="I107" s="150">
        <v>2.4543798536320348E-2</v>
      </c>
      <c r="J107" s="151">
        <v>45168</v>
      </c>
      <c r="K107" s="151">
        <v>52366</v>
      </c>
      <c r="L107" s="150">
        <v>9.2129544515103343E-2</v>
      </c>
      <c r="M107" s="150">
        <v>7.8088469091929305E-2</v>
      </c>
      <c r="N107" s="152">
        <v>2.05742074254185E-3</v>
      </c>
    </row>
    <row r="108" spans="1:36" s="45" customFormat="1" ht="20.25" customHeight="1">
      <c r="A108" s="2"/>
      <c r="B108" s="120">
        <v>100</v>
      </c>
      <c r="C108" s="123" t="s">
        <v>197</v>
      </c>
      <c r="D108" s="121"/>
      <c r="E108" s="122"/>
      <c r="F108" s="122"/>
      <c r="G108" s="153">
        <v>1.9025314417846495</v>
      </c>
      <c r="H108" s="153">
        <v>0.90629657228017879</v>
      </c>
      <c r="I108" s="153">
        <v>0.14307004470938897</v>
      </c>
      <c r="J108" s="154">
        <v>2620</v>
      </c>
      <c r="K108" s="154">
        <v>2529</v>
      </c>
      <c r="L108" s="153">
        <v>0.28231183597778653</v>
      </c>
      <c r="M108" s="153">
        <v>0</v>
      </c>
      <c r="N108" s="155">
        <v>3.9666798889329627E-3</v>
      </c>
      <c r="O108" s="2"/>
      <c r="P108" s="2"/>
      <c r="Q108" s="2"/>
      <c r="R108" s="2"/>
      <c r="S108" s="2"/>
      <c r="T108" s="2"/>
      <c r="U108" s="2"/>
      <c r="V108" s="2"/>
      <c r="W108" s="2"/>
      <c r="X108" s="2"/>
      <c r="Y108" s="2"/>
      <c r="Z108" s="2"/>
      <c r="AA108" s="2"/>
      <c r="AB108" s="2"/>
      <c r="AC108" s="2"/>
      <c r="AD108" s="2"/>
      <c r="AE108" s="2"/>
      <c r="AF108" s="2"/>
      <c r="AG108" s="2"/>
      <c r="AH108" s="2"/>
      <c r="AI108" s="2"/>
      <c r="AJ108" s="2"/>
    </row>
    <row r="109" spans="1:36" s="2" customFormat="1" ht="20.25" customHeight="1">
      <c r="B109" s="124">
        <v>101</v>
      </c>
      <c r="C109" s="124" t="s">
        <v>163</v>
      </c>
      <c r="D109" s="125"/>
      <c r="E109" s="126"/>
      <c r="F109" s="126"/>
      <c r="G109" s="150">
        <v>1.9009106725190821</v>
      </c>
      <c r="H109" s="150">
        <v>0.44510514658641254</v>
      </c>
      <c r="I109" s="150">
        <v>0.1456637842236756</v>
      </c>
      <c r="J109" s="151">
        <v>14268.589091</v>
      </c>
      <c r="K109" s="151">
        <v>12884.744289611999</v>
      </c>
      <c r="L109" s="150">
        <v>9.8620556469821652E-2</v>
      </c>
      <c r="M109" s="150">
        <v>6.9495433978457284E-3</v>
      </c>
      <c r="N109" s="152">
        <v>3.69275796005121E-3</v>
      </c>
    </row>
    <row r="110" spans="1:36" s="45" customFormat="1" ht="20.25" customHeight="1">
      <c r="A110" s="2"/>
      <c r="B110" s="120">
        <v>102</v>
      </c>
      <c r="C110" s="123" t="s">
        <v>185</v>
      </c>
      <c r="D110" s="121"/>
      <c r="E110" s="122"/>
      <c r="F110" s="122"/>
      <c r="G110" s="153">
        <v>1.888182789544163</v>
      </c>
      <c r="H110" s="153">
        <v>7.0504498452096706E-2</v>
      </c>
      <c r="I110" s="153">
        <v>9.2175144576891299E-2</v>
      </c>
      <c r="J110" s="154">
        <v>136039</v>
      </c>
      <c r="K110" s="154">
        <v>120824</v>
      </c>
      <c r="L110" s="153">
        <v>2.8609020934487365E-2</v>
      </c>
      <c r="M110" s="153">
        <v>6.0315449802466898E-4</v>
      </c>
      <c r="N110" s="155">
        <v>1.736079696814339E-2</v>
      </c>
      <c r="O110" s="2"/>
      <c r="P110" s="2"/>
      <c r="Q110" s="2"/>
      <c r="R110" s="2"/>
      <c r="S110" s="2"/>
      <c r="T110" s="2"/>
      <c r="U110" s="2"/>
      <c r="V110" s="2"/>
      <c r="W110" s="2"/>
      <c r="X110" s="2"/>
      <c r="Y110" s="2"/>
      <c r="Z110" s="2"/>
      <c r="AA110" s="2"/>
      <c r="AB110" s="2"/>
      <c r="AC110" s="2"/>
      <c r="AD110" s="2"/>
      <c r="AE110" s="2"/>
      <c r="AF110" s="2"/>
      <c r="AG110" s="2"/>
      <c r="AH110" s="2"/>
      <c r="AI110" s="2"/>
      <c r="AJ110" s="2"/>
    </row>
    <row r="111" spans="1:36" s="2" customFormat="1" ht="20.25" customHeight="1">
      <c r="B111" s="124">
        <v>103</v>
      </c>
      <c r="C111" s="124" t="s">
        <v>97</v>
      </c>
      <c r="D111" s="125"/>
      <c r="E111" s="126"/>
      <c r="F111" s="126"/>
      <c r="G111" s="150">
        <v>1.6893070705884938</v>
      </c>
      <c r="H111" s="150">
        <v>1.9502922691513207</v>
      </c>
      <c r="I111" s="150">
        <v>1.3576715158440644</v>
      </c>
      <c r="J111" s="151">
        <v>195290</v>
      </c>
      <c r="K111" s="151">
        <v>170100.92663021639</v>
      </c>
      <c r="L111" s="150">
        <v>4.4220480851332428E-2</v>
      </c>
      <c r="M111" s="150">
        <v>9.1869993343585733E-3</v>
      </c>
      <c r="N111" s="152">
        <v>4.3306860697316776E-2</v>
      </c>
    </row>
    <row r="112" spans="1:36" s="45" customFormat="1" ht="20.25" customHeight="1">
      <c r="A112" s="2"/>
      <c r="B112" s="120">
        <v>104</v>
      </c>
      <c r="C112" s="123" t="s">
        <v>96</v>
      </c>
      <c r="D112" s="121"/>
      <c r="E112" s="122"/>
      <c r="F112" s="122"/>
      <c r="G112" s="153">
        <v>1.4248053846482933</v>
      </c>
      <c r="H112" s="153">
        <v>0.39029991894082683</v>
      </c>
      <c r="I112" s="153">
        <v>0.20989822570476449</v>
      </c>
      <c r="J112" s="154">
        <v>12</v>
      </c>
      <c r="K112" s="154">
        <v>21647</v>
      </c>
      <c r="L112" s="153">
        <v>3.2748015873015871E-3</v>
      </c>
      <c r="M112" s="153">
        <v>0</v>
      </c>
      <c r="N112" s="155">
        <v>1.1391223155929038E-2</v>
      </c>
      <c r="O112" s="2"/>
      <c r="P112" s="2"/>
      <c r="Q112" s="2"/>
      <c r="R112" s="2"/>
      <c r="S112" s="2"/>
      <c r="T112" s="2"/>
      <c r="U112" s="2"/>
      <c r="V112" s="2"/>
      <c r="W112" s="2"/>
      <c r="X112" s="2"/>
      <c r="Y112" s="2"/>
      <c r="Z112" s="2"/>
      <c r="AA112" s="2"/>
      <c r="AB112" s="2"/>
      <c r="AC112" s="2"/>
      <c r="AD112" s="2"/>
      <c r="AE112" s="2"/>
      <c r="AF112" s="2"/>
      <c r="AG112" s="2"/>
      <c r="AH112" s="2"/>
      <c r="AI112" s="2"/>
      <c r="AJ112" s="2"/>
    </row>
    <row r="113" spans="1:36" s="2" customFormat="1" ht="20.25" customHeight="1">
      <c r="B113" s="124">
        <v>105</v>
      </c>
      <c r="C113" s="124" t="s">
        <v>81</v>
      </c>
      <c r="D113" s="125"/>
      <c r="E113" s="126"/>
      <c r="F113" s="126"/>
      <c r="G113" s="150">
        <v>1.4118913848952435</v>
      </c>
      <c r="H113" s="150">
        <v>1.6701848126037577</v>
      </c>
      <c r="I113" s="150">
        <v>1.0156337610079489</v>
      </c>
      <c r="J113" s="151">
        <v>489476</v>
      </c>
      <c r="K113" s="151">
        <v>447320</v>
      </c>
      <c r="L113" s="150">
        <v>6.2524459037275548E-2</v>
      </c>
      <c r="M113" s="150">
        <v>3.5286083667553929E-3</v>
      </c>
      <c r="N113" s="152">
        <v>8.3039635003625864E-2</v>
      </c>
    </row>
    <row r="114" spans="1:36" s="45" customFormat="1" ht="20.25" customHeight="1">
      <c r="A114" s="2"/>
      <c r="B114" s="120">
        <v>106</v>
      </c>
      <c r="C114" s="123" t="s">
        <v>77</v>
      </c>
      <c r="D114" s="121"/>
      <c r="E114" s="122"/>
      <c r="F114" s="122"/>
      <c r="G114" s="153">
        <v>1.4115496249594031</v>
      </c>
      <c r="H114" s="153">
        <v>0.4092027545510093</v>
      </c>
      <c r="I114" s="153">
        <v>0.33498841261016277</v>
      </c>
      <c r="J114" s="154">
        <v>135372</v>
      </c>
      <c r="K114" s="154">
        <v>120117</v>
      </c>
      <c r="L114" s="153">
        <v>9.4966280342924175E-2</v>
      </c>
      <c r="M114" s="153">
        <v>0</v>
      </c>
      <c r="N114" s="155">
        <v>3.88268511073089E-2</v>
      </c>
      <c r="O114" s="2"/>
      <c r="P114" s="2"/>
      <c r="Q114" s="2"/>
      <c r="R114" s="2"/>
      <c r="S114" s="2"/>
      <c r="T114" s="2"/>
      <c r="U114" s="2"/>
      <c r="V114" s="2"/>
      <c r="W114" s="2"/>
      <c r="X114" s="2"/>
      <c r="Y114" s="2"/>
      <c r="Z114" s="2"/>
      <c r="AA114" s="2"/>
      <c r="AB114" s="2"/>
      <c r="AC114" s="2"/>
      <c r="AD114" s="2"/>
      <c r="AE114" s="2"/>
      <c r="AF114" s="2"/>
      <c r="AG114" s="2"/>
      <c r="AH114" s="2"/>
      <c r="AI114" s="2"/>
      <c r="AJ114" s="2"/>
    </row>
    <row r="115" spans="1:36" s="2" customFormat="1" ht="20.25" customHeight="1">
      <c r="B115" s="124">
        <v>107</v>
      </c>
      <c r="C115" s="124" t="s">
        <v>146</v>
      </c>
      <c r="D115" s="125"/>
      <c r="E115" s="126"/>
      <c r="F115" s="126"/>
      <c r="G115" s="150">
        <v>1.3369198420630695</v>
      </c>
      <c r="H115" s="150">
        <v>0.91549898754572256</v>
      </c>
      <c r="I115" s="150">
        <v>1.037631878832771</v>
      </c>
      <c r="J115" s="151">
        <v>118404.46178699999</v>
      </c>
      <c r="K115" s="151">
        <v>91708.078707524997</v>
      </c>
      <c r="L115" s="150">
        <v>3.5719195753551668E-2</v>
      </c>
      <c r="M115" s="150">
        <v>9.0633568156334512E-3</v>
      </c>
      <c r="N115" s="152">
        <v>6.2443326542081422E-2</v>
      </c>
    </row>
    <row r="116" spans="1:36" s="45" customFormat="1" ht="20.25" customHeight="1">
      <c r="A116" s="2"/>
      <c r="B116" s="120">
        <v>108</v>
      </c>
      <c r="C116" s="123" t="s">
        <v>128</v>
      </c>
      <c r="D116" s="121"/>
      <c r="E116" s="122"/>
      <c r="F116" s="122"/>
      <c r="G116" s="153">
        <v>1.2452893508781457</v>
      </c>
      <c r="H116" s="153">
        <v>0.95573616430463793</v>
      </c>
      <c r="I116" s="153">
        <v>0.98997180677487451</v>
      </c>
      <c r="J116" s="154">
        <v>367149</v>
      </c>
      <c r="K116" s="154">
        <v>331703</v>
      </c>
      <c r="L116" s="153">
        <v>7.7528757425687309E-2</v>
      </c>
      <c r="M116" s="153">
        <v>2.82208212281304E-2</v>
      </c>
      <c r="N116" s="155">
        <v>0.10547922649497513</v>
      </c>
      <c r="O116" s="2"/>
      <c r="P116" s="2"/>
      <c r="Q116" s="2"/>
      <c r="R116" s="2"/>
      <c r="S116" s="2"/>
      <c r="T116" s="2"/>
      <c r="U116" s="2"/>
      <c r="V116" s="2"/>
      <c r="W116" s="2"/>
      <c r="X116" s="2"/>
      <c r="Y116" s="2"/>
      <c r="Z116" s="2"/>
      <c r="AA116" s="2"/>
      <c r="AB116" s="2"/>
      <c r="AC116" s="2"/>
      <c r="AD116" s="2"/>
      <c r="AE116" s="2"/>
      <c r="AF116" s="2"/>
      <c r="AG116" s="2"/>
      <c r="AH116" s="2"/>
      <c r="AI116" s="2"/>
      <c r="AJ116" s="2"/>
    </row>
    <row r="117" spans="1:36" s="2" customFormat="1" ht="20.25" customHeight="1">
      <c r="B117" s="124">
        <v>109</v>
      </c>
      <c r="C117" s="124" t="s">
        <v>425</v>
      </c>
      <c r="D117" s="125"/>
      <c r="E117" s="126"/>
      <c r="F117" s="126"/>
      <c r="G117" s="150">
        <v>0.96652541825748883</v>
      </c>
      <c r="H117" s="150">
        <v>1.0080247221253054</v>
      </c>
      <c r="I117" s="150">
        <v>0.19025071026267257</v>
      </c>
      <c r="J117" s="151">
        <v>17495</v>
      </c>
      <c r="K117" s="151">
        <v>14081.944196711702</v>
      </c>
      <c r="L117" s="150">
        <v>0.18011769667103539</v>
      </c>
      <c r="M117" s="150">
        <v>7.8112712975098295E-2</v>
      </c>
      <c r="N117" s="152">
        <v>0.16765399737876802</v>
      </c>
    </row>
    <row r="118" spans="1:36" s="2" customFormat="1" ht="20.25" customHeight="1">
      <c r="B118" s="120">
        <v>110</v>
      </c>
      <c r="C118" s="123" t="s">
        <v>306</v>
      </c>
      <c r="D118" s="121"/>
      <c r="E118" s="122"/>
      <c r="F118" s="122"/>
      <c r="G118" s="153">
        <v>0.96500547346938781</v>
      </c>
      <c r="H118" s="153">
        <v>0.94125998225377105</v>
      </c>
      <c r="I118" s="153">
        <v>1.7746228926353151E-3</v>
      </c>
      <c r="J118" s="154">
        <v>38</v>
      </c>
      <c r="K118" s="154">
        <v>6533</v>
      </c>
      <c r="L118" s="153">
        <v>0</v>
      </c>
      <c r="M118" s="153">
        <v>8.2228561839234778E-3</v>
      </c>
      <c r="N118" s="155">
        <v>0</v>
      </c>
    </row>
    <row r="119" spans="1:36" s="45" customFormat="1" ht="20.25" customHeight="1">
      <c r="A119" s="2"/>
      <c r="B119" s="124">
        <v>111</v>
      </c>
      <c r="C119" s="124" t="s">
        <v>157</v>
      </c>
      <c r="D119" s="125"/>
      <c r="E119" s="126"/>
      <c r="F119" s="126"/>
      <c r="G119" s="150">
        <v>0.94807417368389491</v>
      </c>
      <c r="H119" s="150">
        <v>1.4164499939287827</v>
      </c>
      <c r="I119" s="150">
        <v>0.90066646325322663</v>
      </c>
      <c r="J119" s="151">
        <v>139967.07208300001</v>
      </c>
      <c r="K119" s="151">
        <v>131773.82591771998</v>
      </c>
      <c r="L119" s="150">
        <v>3.3317578347058736E-2</v>
      </c>
      <c r="M119" s="150">
        <v>3.5915398293150762E-2</v>
      </c>
      <c r="N119" s="152">
        <v>5.1230799984434174E-2</v>
      </c>
      <c r="O119" s="2"/>
      <c r="P119" s="2"/>
      <c r="Q119" s="2"/>
      <c r="R119" s="2"/>
      <c r="S119" s="2"/>
      <c r="T119" s="2"/>
      <c r="U119" s="2"/>
      <c r="V119" s="2"/>
      <c r="W119" s="2"/>
      <c r="X119" s="2"/>
      <c r="Y119" s="2"/>
      <c r="Z119" s="2"/>
      <c r="AA119" s="2"/>
      <c r="AB119" s="2"/>
      <c r="AC119" s="2"/>
      <c r="AD119" s="2"/>
      <c r="AE119" s="2"/>
      <c r="AF119" s="2"/>
      <c r="AG119" s="2"/>
      <c r="AH119" s="2"/>
      <c r="AI119" s="2"/>
      <c r="AJ119" s="2"/>
    </row>
    <row r="120" spans="1:36" s="45" customFormat="1" ht="20.25" customHeight="1">
      <c r="A120" s="2"/>
      <c r="B120" s="120">
        <v>112</v>
      </c>
      <c r="C120" s="123" t="s">
        <v>90</v>
      </c>
      <c r="D120" s="121"/>
      <c r="E120" s="122"/>
      <c r="F120" s="122"/>
      <c r="G120" s="153">
        <v>0.86102220179813205</v>
      </c>
      <c r="H120" s="153">
        <v>0.36115948521384156</v>
      </c>
      <c r="I120" s="153">
        <v>0.38688025110362179</v>
      </c>
      <c r="J120" s="154">
        <v>1329274</v>
      </c>
      <c r="K120" s="154">
        <v>1243101.6904671723</v>
      </c>
      <c r="L120" s="153">
        <v>2.9669067940594606E-2</v>
      </c>
      <c r="M120" s="153">
        <v>5.6266789379083035E-3</v>
      </c>
      <c r="N120" s="155">
        <v>1.1446865917019662E-2</v>
      </c>
      <c r="O120" s="2"/>
      <c r="P120" s="2"/>
      <c r="Q120" s="2"/>
      <c r="R120" s="2"/>
      <c r="S120" s="2"/>
      <c r="T120" s="2"/>
      <c r="U120" s="2"/>
      <c r="V120" s="2"/>
      <c r="W120" s="2"/>
      <c r="X120" s="2"/>
      <c r="Y120" s="2"/>
      <c r="Z120" s="2"/>
      <c r="AA120" s="2"/>
      <c r="AB120" s="2"/>
      <c r="AC120" s="2"/>
      <c r="AD120" s="2"/>
      <c r="AE120" s="2"/>
      <c r="AF120" s="2"/>
      <c r="AG120" s="2"/>
      <c r="AH120" s="2"/>
      <c r="AI120" s="2"/>
      <c r="AJ120" s="2"/>
    </row>
    <row r="121" spans="1:36" s="45" customFormat="1" ht="20.25" customHeight="1">
      <c r="A121" s="2"/>
      <c r="B121" s="124">
        <v>113</v>
      </c>
      <c r="C121" s="124" t="s">
        <v>79</v>
      </c>
      <c r="D121" s="125"/>
      <c r="E121" s="126"/>
      <c r="F121" s="126"/>
      <c r="G121" s="150">
        <v>0.80805343270479746</v>
      </c>
      <c r="H121" s="150">
        <v>0.44263325028057693</v>
      </c>
      <c r="I121" s="150">
        <v>0.5054879985717573</v>
      </c>
      <c r="J121" s="151">
        <v>77758.230834999995</v>
      </c>
      <c r="K121" s="151">
        <v>77267.890584339213</v>
      </c>
      <c r="L121" s="150">
        <v>3.718470322373614E-2</v>
      </c>
      <c r="M121" s="150">
        <v>6.1500131724840042E-2</v>
      </c>
      <c r="N121" s="152">
        <v>6.7653708541180371E-2</v>
      </c>
      <c r="O121" s="2"/>
      <c r="P121" s="2"/>
      <c r="Q121" s="2"/>
      <c r="R121" s="2"/>
      <c r="S121" s="2"/>
      <c r="T121" s="2"/>
      <c r="U121" s="2"/>
      <c r="V121" s="2"/>
      <c r="W121" s="2"/>
      <c r="X121" s="2"/>
      <c r="Y121" s="2"/>
      <c r="Z121" s="2"/>
      <c r="AA121" s="2"/>
      <c r="AB121" s="2"/>
      <c r="AC121" s="2"/>
      <c r="AD121" s="2"/>
      <c r="AE121" s="2"/>
      <c r="AF121" s="2"/>
      <c r="AG121" s="2"/>
      <c r="AH121" s="2"/>
      <c r="AI121" s="2"/>
      <c r="AJ121" s="2"/>
    </row>
    <row r="122" spans="1:36" s="45" customFormat="1" ht="20.25" customHeight="1">
      <c r="A122" s="2"/>
      <c r="B122" s="120">
        <v>114</v>
      </c>
      <c r="C122" s="123" t="s">
        <v>439</v>
      </c>
      <c r="D122" s="121"/>
      <c r="E122" s="122"/>
      <c r="F122" s="122"/>
      <c r="G122" s="153">
        <v>0.54412747733223432</v>
      </c>
      <c r="H122" s="153">
        <v>0.7941718386346005</v>
      </c>
      <c r="I122" s="153">
        <v>0</v>
      </c>
      <c r="J122" s="154">
        <v>115</v>
      </c>
      <c r="K122" s="154">
        <v>11889</v>
      </c>
      <c r="L122" s="153">
        <v>0.52915188290764348</v>
      </c>
      <c r="M122" s="153">
        <v>1.4215988248116382E-2</v>
      </c>
      <c r="N122" s="155">
        <v>0</v>
      </c>
      <c r="O122" s="2"/>
      <c r="P122" s="2"/>
      <c r="Q122" s="2"/>
      <c r="R122" s="2"/>
      <c r="S122" s="2"/>
      <c r="T122" s="2"/>
      <c r="U122" s="2"/>
      <c r="V122" s="2"/>
      <c r="W122" s="2"/>
      <c r="X122" s="2"/>
      <c r="Y122" s="2"/>
      <c r="Z122" s="2"/>
      <c r="AA122" s="2"/>
      <c r="AB122" s="2"/>
      <c r="AC122" s="2"/>
      <c r="AD122" s="2"/>
      <c r="AE122" s="2"/>
      <c r="AF122" s="2"/>
      <c r="AG122" s="2"/>
      <c r="AH122" s="2"/>
      <c r="AI122" s="2"/>
      <c r="AJ122" s="2"/>
    </row>
    <row r="123" spans="1:36" s="45" customFormat="1" ht="20.25" customHeight="1">
      <c r="A123" s="2"/>
      <c r="B123" s="124">
        <v>115</v>
      </c>
      <c r="C123" s="124" t="s">
        <v>311</v>
      </c>
      <c r="D123" s="125"/>
      <c r="E123" s="126"/>
      <c r="F123" s="126"/>
      <c r="G123" s="150">
        <v>0.49278154296571114</v>
      </c>
      <c r="H123" s="150">
        <v>1.0256717132427742</v>
      </c>
      <c r="I123" s="150">
        <v>0.26162407994734005</v>
      </c>
      <c r="J123" s="151">
        <v>2750</v>
      </c>
      <c r="K123" s="151">
        <v>1668</v>
      </c>
      <c r="L123" s="150">
        <v>0.11264382070756247</v>
      </c>
      <c r="M123" s="150">
        <v>0</v>
      </c>
      <c r="N123" s="152">
        <v>0.20058422590068159</v>
      </c>
      <c r="O123" s="2"/>
      <c r="P123" s="2"/>
      <c r="Q123" s="2"/>
      <c r="R123" s="2"/>
      <c r="S123" s="2"/>
      <c r="T123" s="2"/>
      <c r="U123" s="2"/>
      <c r="V123" s="2"/>
      <c r="W123" s="2"/>
      <c r="X123" s="2"/>
      <c r="Y123" s="2"/>
      <c r="Z123" s="2"/>
      <c r="AA123" s="2"/>
      <c r="AB123" s="2"/>
      <c r="AC123" s="2"/>
      <c r="AD123" s="2"/>
      <c r="AE123" s="2"/>
      <c r="AF123" s="2"/>
      <c r="AG123" s="2"/>
      <c r="AH123" s="2"/>
      <c r="AI123" s="2"/>
      <c r="AJ123" s="2"/>
    </row>
    <row r="124" spans="1:36" s="45" customFormat="1" ht="20.25" customHeight="1">
      <c r="A124" s="2"/>
      <c r="B124" s="120">
        <v>116</v>
      </c>
      <c r="C124" s="123" t="s">
        <v>440</v>
      </c>
      <c r="D124" s="121"/>
      <c r="E124" s="122"/>
      <c r="F124" s="122"/>
      <c r="G124" s="153">
        <v>0.32063102498107493</v>
      </c>
      <c r="H124" s="153">
        <v>1.0209437294978552</v>
      </c>
      <c r="I124" s="153">
        <v>0</v>
      </c>
      <c r="J124" s="154">
        <v>0</v>
      </c>
      <c r="K124" s="154">
        <v>1605</v>
      </c>
      <c r="L124" s="153">
        <v>3.1002304466549637E-2</v>
      </c>
      <c r="M124" s="153">
        <v>0</v>
      </c>
      <c r="N124" s="155">
        <v>0</v>
      </c>
      <c r="O124" s="2"/>
      <c r="P124" s="2"/>
      <c r="Q124" s="2"/>
      <c r="R124" s="2"/>
      <c r="S124" s="2"/>
      <c r="T124" s="2"/>
      <c r="U124" s="2"/>
      <c r="V124" s="2"/>
      <c r="W124" s="2"/>
      <c r="X124" s="2"/>
      <c r="Y124" s="2"/>
      <c r="Z124" s="2"/>
      <c r="AA124" s="2"/>
      <c r="AB124" s="2"/>
      <c r="AC124" s="2"/>
      <c r="AD124" s="2"/>
      <c r="AE124" s="2"/>
      <c r="AF124" s="2"/>
      <c r="AG124" s="2"/>
      <c r="AH124" s="2"/>
      <c r="AI124" s="2"/>
      <c r="AJ124" s="2"/>
    </row>
    <row r="125" spans="1:36" s="45" customFormat="1" ht="20.25" customHeight="1">
      <c r="A125" s="2"/>
      <c r="B125" s="124">
        <v>117</v>
      </c>
      <c r="C125" s="124" t="s">
        <v>442</v>
      </c>
      <c r="D125" s="125"/>
      <c r="E125" s="126"/>
      <c r="F125" s="126"/>
      <c r="G125" s="150">
        <v>0.21296490177000049</v>
      </c>
      <c r="H125" s="150">
        <v>0.91014230401770002</v>
      </c>
      <c r="I125" s="150">
        <v>0</v>
      </c>
      <c r="J125" s="151">
        <v>0</v>
      </c>
      <c r="K125" s="151">
        <v>8415</v>
      </c>
      <c r="L125" s="150">
        <v>0.19709758942200298</v>
      </c>
      <c r="M125" s="150">
        <v>0</v>
      </c>
      <c r="N125" s="152">
        <v>0</v>
      </c>
      <c r="O125" s="2"/>
      <c r="P125" s="2"/>
      <c r="Q125" s="2"/>
      <c r="R125" s="2"/>
      <c r="S125" s="2"/>
      <c r="T125" s="2"/>
      <c r="U125" s="2"/>
      <c r="V125" s="2"/>
      <c r="W125" s="2"/>
      <c r="X125" s="2"/>
      <c r="Y125" s="2"/>
      <c r="Z125" s="2"/>
      <c r="AA125" s="2"/>
      <c r="AB125" s="2"/>
      <c r="AC125" s="2"/>
      <c r="AD125" s="2"/>
      <c r="AE125" s="2"/>
      <c r="AF125" s="2"/>
      <c r="AG125" s="2"/>
      <c r="AH125" s="2"/>
      <c r="AI125" s="2"/>
      <c r="AJ125" s="2"/>
    </row>
    <row r="126" spans="1:36" s="45" customFormat="1" ht="20.25" customHeight="1">
      <c r="A126" s="2"/>
      <c r="B126" s="120">
        <v>118</v>
      </c>
      <c r="C126" s="123" t="s">
        <v>441</v>
      </c>
      <c r="D126" s="121"/>
      <c r="E126" s="122"/>
      <c r="F126" s="122"/>
      <c r="G126" s="153">
        <v>0.18896777195110573</v>
      </c>
      <c r="H126" s="153">
        <v>0.87337874405150695</v>
      </c>
      <c r="I126" s="153">
        <v>1.9595035924232528E-3</v>
      </c>
      <c r="J126" s="154">
        <v>0</v>
      </c>
      <c r="K126" s="154">
        <v>4134</v>
      </c>
      <c r="L126" s="153">
        <v>0.16258536719320671</v>
      </c>
      <c r="M126" s="153">
        <v>0</v>
      </c>
      <c r="N126" s="155">
        <v>1.9174579985390796E-3</v>
      </c>
      <c r="O126" s="2"/>
      <c r="P126" s="2"/>
      <c r="Q126" s="2"/>
      <c r="R126" s="2"/>
      <c r="S126" s="2"/>
      <c r="T126" s="2"/>
      <c r="U126" s="2"/>
      <c r="V126" s="2"/>
      <c r="W126" s="2"/>
      <c r="X126" s="2"/>
      <c r="Y126" s="2"/>
      <c r="Z126" s="2"/>
      <c r="AA126" s="2"/>
      <c r="AB126" s="2"/>
      <c r="AC126" s="2"/>
      <c r="AD126" s="2"/>
      <c r="AE126" s="2"/>
      <c r="AF126" s="2"/>
      <c r="AG126" s="2"/>
      <c r="AH126" s="2"/>
      <c r="AI126" s="2"/>
      <c r="AJ126" s="2"/>
    </row>
    <row r="127" spans="1:36" ht="19.5">
      <c r="B127" s="318" t="s">
        <v>236</v>
      </c>
      <c r="C127" s="319"/>
      <c r="D127" s="127">
        <v>2041720.9964330001</v>
      </c>
      <c r="E127" s="127">
        <v>1719886.520912</v>
      </c>
      <c r="F127" s="127">
        <v>1880803.7586725</v>
      </c>
      <c r="G127" s="156">
        <v>2.3051703105813863</v>
      </c>
      <c r="H127" s="156">
        <v>0.95644198442924433</v>
      </c>
      <c r="I127" s="156">
        <v>0.64843178263245571</v>
      </c>
      <c r="J127" s="157">
        <v>5442152.4574470017</v>
      </c>
      <c r="K127" s="157">
        <v>4950350.5849633226</v>
      </c>
      <c r="L127" s="156">
        <v>9.9910500214663842E-2</v>
      </c>
      <c r="M127" s="156">
        <v>1.5183288575970025E-2</v>
      </c>
      <c r="N127" s="158">
        <v>4.4576702288886563E-2</v>
      </c>
    </row>
    <row r="128" spans="1:36" ht="20.25" customHeight="1">
      <c r="B128" s="120">
        <v>119</v>
      </c>
      <c r="C128" s="123" t="s">
        <v>180</v>
      </c>
      <c r="D128" s="121"/>
      <c r="E128" s="122"/>
      <c r="F128" s="122"/>
      <c r="G128" s="153">
        <v>2.8086663251306487</v>
      </c>
      <c r="H128" s="153">
        <v>0</v>
      </c>
      <c r="I128" s="153">
        <v>7.732382066753303E-2</v>
      </c>
      <c r="J128" s="154">
        <v>120825</v>
      </c>
      <c r="K128" s="154">
        <v>111959</v>
      </c>
      <c r="L128" s="153">
        <v>0.16632725934012585</v>
      </c>
      <c r="M128" s="153">
        <v>0</v>
      </c>
      <c r="N128" s="155">
        <v>0</v>
      </c>
    </row>
    <row r="129" spans="1:36" s="45" customFormat="1" ht="20.25" customHeight="1">
      <c r="A129" s="2"/>
      <c r="B129" s="124">
        <v>12</v>
      </c>
      <c r="C129" s="124" t="s">
        <v>199</v>
      </c>
      <c r="D129" s="125"/>
      <c r="E129" s="126"/>
      <c r="F129" s="126"/>
      <c r="G129" s="150">
        <v>1.3990035656151474</v>
      </c>
      <c r="H129" s="150">
        <v>0.16429807404580485</v>
      </c>
      <c r="I129" s="150">
        <v>9.6635976876406737E-2</v>
      </c>
      <c r="J129" s="151">
        <v>197140</v>
      </c>
      <c r="K129" s="151">
        <v>214738</v>
      </c>
      <c r="L129" s="150">
        <v>0.13600989858750046</v>
      </c>
      <c r="M129" s="150">
        <v>0</v>
      </c>
      <c r="N129" s="152">
        <v>0</v>
      </c>
      <c r="O129" s="2"/>
      <c r="P129" s="2"/>
      <c r="Q129" s="2"/>
      <c r="R129" s="2"/>
      <c r="S129" s="2"/>
      <c r="T129" s="2"/>
      <c r="U129" s="2"/>
      <c r="V129" s="2"/>
      <c r="W129" s="2"/>
      <c r="X129" s="2"/>
      <c r="Y129" s="2"/>
      <c r="Z129" s="2"/>
      <c r="AA129" s="2"/>
      <c r="AB129" s="2"/>
      <c r="AC129" s="2"/>
      <c r="AD129" s="2"/>
      <c r="AE129" s="2"/>
      <c r="AF129" s="2"/>
      <c r="AG129" s="2"/>
      <c r="AH129" s="2"/>
      <c r="AI129" s="2"/>
      <c r="AJ129" s="2"/>
    </row>
    <row r="130" spans="1:36" ht="20.25" customHeight="1">
      <c r="B130" s="120">
        <v>121</v>
      </c>
      <c r="C130" s="123" t="s">
        <v>187</v>
      </c>
      <c r="D130" s="121"/>
      <c r="E130" s="122"/>
      <c r="F130" s="122"/>
      <c r="G130" s="153">
        <v>1.3443855587188891</v>
      </c>
      <c r="H130" s="153">
        <v>0.69745644558480657</v>
      </c>
      <c r="I130" s="153">
        <v>0.11566084378990779</v>
      </c>
      <c r="J130" s="154">
        <v>211587</v>
      </c>
      <c r="K130" s="154">
        <v>187293</v>
      </c>
      <c r="L130" s="153">
        <v>0.10164131917336154</v>
      </c>
      <c r="M130" s="153">
        <v>0</v>
      </c>
      <c r="N130" s="155">
        <v>0</v>
      </c>
    </row>
    <row r="131" spans="1:36" ht="20.25" customHeight="1">
      <c r="B131" s="124">
        <v>122</v>
      </c>
      <c r="C131" s="124" t="s">
        <v>250</v>
      </c>
      <c r="D131" s="125"/>
      <c r="E131" s="126"/>
      <c r="F131" s="126"/>
      <c r="G131" s="150">
        <v>0.50689955594524305</v>
      </c>
      <c r="H131" s="150">
        <v>6.1059854711115972E-3</v>
      </c>
      <c r="I131" s="150">
        <v>0.27428918511343908</v>
      </c>
      <c r="J131" s="151">
        <v>342580</v>
      </c>
      <c r="K131" s="151">
        <v>343529</v>
      </c>
      <c r="L131" s="150">
        <v>1.3384911520557493E-3</v>
      </c>
      <c r="M131" s="150">
        <v>0</v>
      </c>
      <c r="N131" s="152">
        <v>4.068074450485059E-2</v>
      </c>
    </row>
    <row r="132" spans="1:36" ht="20.25" customHeight="1">
      <c r="B132" s="120">
        <v>123</v>
      </c>
      <c r="C132" s="123" t="s">
        <v>291</v>
      </c>
      <c r="D132" s="121"/>
      <c r="E132" s="122"/>
      <c r="F132" s="122"/>
      <c r="G132" s="153">
        <v>0.26121971225454965</v>
      </c>
      <c r="H132" s="153">
        <v>0</v>
      </c>
      <c r="I132" s="153">
        <v>0.20967317177547223</v>
      </c>
      <c r="J132" s="154">
        <v>223917</v>
      </c>
      <c r="K132" s="154">
        <v>247910</v>
      </c>
      <c r="L132" s="153">
        <v>4.7635128216916414E-2</v>
      </c>
      <c r="M132" s="153">
        <v>0</v>
      </c>
      <c r="N132" s="155">
        <v>9.672326675774727E-2</v>
      </c>
    </row>
    <row r="133" spans="1:36" ht="19.5">
      <c r="B133" s="318" t="s">
        <v>216</v>
      </c>
      <c r="C133" s="319"/>
      <c r="D133" s="127">
        <v>2041720.9964330001</v>
      </c>
      <c r="E133" s="127">
        <v>1719886.520912</v>
      </c>
      <c r="F133" s="127">
        <v>1880803.7586725</v>
      </c>
      <c r="G133" s="156">
        <v>0.95027878697459445</v>
      </c>
      <c r="H133" s="156">
        <v>0.11789294682633525</v>
      </c>
      <c r="I133" s="156">
        <v>0.18010022011839305</v>
      </c>
      <c r="J133" s="157">
        <v>1096049</v>
      </c>
      <c r="K133" s="157">
        <v>1105429</v>
      </c>
      <c r="L133" s="156">
        <v>7.1090352265151396E-2</v>
      </c>
      <c r="M133" s="156">
        <v>0</v>
      </c>
      <c r="N133" s="156">
        <v>4.5739354712357669E-2</v>
      </c>
    </row>
    <row r="134" spans="1:36" ht="19.5">
      <c r="B134" s="318" t="s">
        <v>237</v>
      </c>
      <c r="C134" s="319"/>
      <c r="D134" s="127">
        <v>3402180.0879100002</v>
      </c>
      <c r="E134" s="127">
        <v>2953353.7998099998</v>
      </c>
      <c r="F134" s="127">
        <v>3177766.94386</v>
      </c>
      <c r="G134" s="156">
        <v>1.1038087681477449</v>
      </c>
      <c r="H134" s="156">
        <v>1.5109454892403826</v>
      </c>
      <c r="I134" s="156">
        <v>0.76674809545288503</v>
      </c>
      <c r="J134" s="157">
        <v>12496237.678152002</v>
      </c>
      <c r="K134" s="157">
        <v>13223417.83092301</v>
      </c>
      <c r="L134" s="156">
        <v>5.6735267724555789E-2</v>
      </c>
      <c r="M134" s="156">
        <v>0.14000000000000001</v>
      </c>
      <c r="N134" s="159">
        <v>9.2482096151255869E-2</v>
      </c>
    </row>
    <row r="135" spans="1:36" ht="20.25" thickBot="1">
      <c r="B135" s="316" t="s">
        <v>245</v>
      </c>
      <c r="C135" s="317"/>
      <c r="D135" s="128"/>
      <c r="E135" s="128"/>
      <c r="F135" s="128"/>
      <c r="G135" s="160">
        <v>0.18</v>
      </c>
      <c r="H135" s="160" t="s">
        <v>49</v>
      </c>
      <c r="I135" s="160" t="s">
        <v>49</v>
      </c>
      <c r="J135" s="161"/>
      <c r="K135" s="161"/>
      <c r="L135" s="160">
        <v>8.9340784628899311E-3</v>
      </c>
      <c r="M135" s="162" t="s">
        <v>49</v>
      </c>
      <c r="N135" s="163" t="s">
        <v>49</v>
      </c>
    </row>
    <row r="136" spans="1:36" s="11" customFormat="1" ht="6.75" customHeight="1">
      <c r="A136" s="2"/>
      <c r="B136" s="129"/>
      <c r="C136" s="129"/>
      <c r="D136" s="130"/>
      <c r="E136" s="130"/>
      <c r="F136" s="130"/>
      <c r="G136" s="131"/>
      <c r="H136" s="131"/>
      <c r="I136" s="131"/>
      <c r="J136" s="132"/>
      <c r="K136" s="132"/>
      <c r="L136" s="131"/>
      <c r="M136" s="133"/>
      <c r="N136" s="133"/>
      <c r="O136" s="2"/>
      <c r="P136" s="2"/>
      <c r="Q136" s="2"/>
      <c r="R136" s="2"/>
      <c r="S136" s="2"/>
      <c r="T136" s="2"/>
      <c r="U136" s="2"/>
      <c r="V136" s="2"/>
      <c r="W136" s="2"/>
      <c r="X136" s="2"/>
      <c r="Y136" s="2"/>
      <c r="Z136" s="2"/>
      <c r="AA136" s="2"/>
      <c r="AB136" s="2"/>
      <c r="AC136" s="2"/>
      <c r="AD136" s="2"/>
      <c r="AE136" s="2"/>
      <c r="AF136" s="2"/>
      <c r="AG136" s="2"/>
      <c r="AH136" s="2"/>
      <c r="AI136" s="2"/>
      <c r="AJ136" s="2"/>
    </row>
    <row r="137" spans="1:36" s="44" customFormat="1" ht="45" customHeight="1">
      <c r="A137" s="46"/>
      <c r="B137" s="134" t="s">
        <v>246</v>
      </c>
      <c r="C137" s="327" t="s">
        <v>247</v>
      </c>
      <c r="D137" s="327"/>
      <c r="E137" s="327"/>
      <c r="F137" s="327"/>
      <c r="G137" s="327"/>
      <c r="H137" s="327"/>
      <c r="I137" s="327"/>
      <c r="J137" s="327"/>
      <c r="K137" s="327"/>
      <c r="L137" s="327"/>
      <c r="M137" s="327"/>
      <c r="N137" s="327"/>
      <c r="O137" s="46"/>
      <c r="P137" s="46"/>
      <c r="Q137" s="46"/>
      <c r="R137" s="46"/>
      <c r="S137" s="46"/>
      <c r="T137" s="46"/>
      <c r="U137" s="46"/>
      <c r="V137" s="46"/>
      <c r="W137" s="46"/>
      <c r="X137" s="46"/>
      <c r="Y137" s="46"/>
      <c r="Z137" s="46"/>
      <c r="AA137" s="46"/>
      <c r="AB137" s="46"/>
      <c r="AC137" s="46"/>
      <c r="AD137" s="46"/>
      <c r="AE137" s="46"/>
      <c r="AF137" s="46"/>
      <c r="AG137" s="46"/>
      <c r="AH137" s="46"/>
      <c r="AI137" s="46"/>
      <c r="AJ137" s="46"/>
    </row>
    <row r="138" spans="1:36" s="44" customFormat="1" ht="31.5" customHeight="1">
      <c r="A138" s="46"/>
      <c r="B138" s="328" t="s">
        <v>248</v>
      </c>
      <c r="C138" s="329" t="s">
        <v>249</v>
      </c>
      <c r="D138" s="329"/>
      <c r="E138" s="329"/>
      <c r="F138" s="329"/>
      <c r="G138" s="329"/>
      <c r="H138" s="329"/>
      <c r="I138" s="329"/>
      <c r="J138" s="329"/>
      <c r="K138" s="329"/>
      <c r="L138" s="329"/>
      <c r="M138" s="329"/>
      <c r="N138" s="329"/>
      <c r="O138" s="46"/>
      <c r="P138" s="46"/>
      <c r="Q138" s="46"/>
      <c r="R138" s="46"/>
      <c r="S138" s="46"/>
      <c r="T138" s="46"/>
      <c r="U138" s="46"/>
      <c r="V138" s="46"/>
      <c r="W138" s="46"/>
      <c r="X138" s="46"/>
      <c r="Y138" s="46"/>
      <c r="Z138" s="46"/>
      <c r="AA138" s="46"/>
      <c r="AB138" s="46"/>
      <c r="AC138" s="46"/>
      <c r="AD138" s="46"/>
      <c r="AE138" s="46"/>
      <c r="AF138" s="46"/>
      <c r="AG138" s="46"/>
      <c r="AH138" s="46"/>
      <c r="AI138" s="46"/>
      <c r="AJ138" s="46"/>
    </row>
    <row r="139" spans="1:36" s="44" customFormat="1" ht="12" customHeight="1">
      <c r="A139" s="46"/>
      <c r="B139" s="328"/>
      <c r="C139" s="329"/>
      <c r="D139" s="329"/>
      <c r="E139" s="329"/>
      <c r="F139" s="329"/>
      <c r="G139" s="329"/>
      <c r="H139" s="329"/>
      <c r="I139" s="329"/>
      <c r="J139" s="329"/>
      <c r="K139" s="329"/>
      <c r="L139" s="329"/>
      <c r="M139" s="329"/>
      <c r="N139" s="329"/>
      <c r="O139" s="46"/>
      <c r="P139" s="46"/>
      <c r="Q139" s="46"/>
      <c r="R139" s="46"/>
      <c r="S139" s="46"/>
      <c r="T139" s="46"/>
      <c r="U139" s="46"/>
      <c r="V139" s="46"/>
      <c r="W139" s="46"/>
      <c r="X139" s="46"/>
      <c r="Y139" s="46"/>
      <c r="Z139" s="46"/>
      <c r="AA139" s="46"/>
      <c r="AB139" s="46"/>
      <c r="AC139" s="46"/>
      <c r="AD139" s="46"/>
      <c r="AE139" s="46"/>
      <c r="AF139" s="46"/>
      <c r="AG139" s="46"/>
      <c r="AH139" s="46"/>
      <c r="AI139" s="46"/>
      <c r="AJ139" s="46"/>
    </row>
    <row r="140" spans="1:36" s="44" customFormat="1" ht="19.5" customHeight="1">
      <c r="A140" s="46"/>
      <c r="B140" s="135" t="s">
        <v>254</v>
      </c>
      <c r="C140" s="135" t="s">
        <v>506</v>
      </c>
      <c r="D140" s="135"/>
      <c r="E140" s="135"/>
      <c r="F140" s="135"/>
      <c r="G140" s="135"/>
      <c r="H140" s="135"/>
      <c r="I140" s="135"/>
      <c r="J140" s="135"/>
      <c r="K140" s="135"/>
      <c r="L140" s="135"/>
      <c r="M140" s="135"/>
      <c r="N140" s="135"/>
      <c r="O140" s="46"/>
      <c r="P140" s="46"/>
      <c r="Q140" s="46"/>
      <c r="R140" s="46"/>
      <c r="S140" s="46"/>
      <c r="T140" s="46"/>
      <c r="U140" s="46"/>
      <c r="V140" s="46"/>
      <c r="W140" s="46"/>
      <c r="X140" s="46"/>
      <c r="Y140" s="46"/>
      <c r="Z140" s="46"/>
      <c r="AA140" s="46"/>
      <c r="AB140" s="46"/>
      <c r="AC140" s="46"/>
      <c r="AD140" s="46"/>
      <c r="AE140" s="46"/>
      <c r="AF140" s="46"/>
      <c r="AG140" s="46"/>
      <c r="AH140" s="46"/>
      <c r="AI140" s="46"/>
      <c r="AJ140" s="46"/>
    </row>
    <row r="141" spans="1:36" s="44" customFormat="1" ht="19.5" customHeight="1">
      <c r="A141" s="46"/>
      <c r="B141" s="326" t="s">
        <v>507</v>
      </c>
      <c r="C141" s="326"/>
      <c r="D141" s="326"/>
      <c r="E141" s="326"/>
      <c r="F141" s="326"/>
      <c r="G141" s="326"/>
      <c r="H141" s="326"/>
      <c r="I141" s="326"/>
      <c r="J141" s="326"/>
      <c r="K141" s="326"/>
      <c r="L141" s="326"/>
      <c r="M141" s="326"/>
      <c r="N141" s="326"/>
      <c r="O141" s="46"/>
      <c r="P141" s="46"/>
      <c r="Q141" s="46"/>
      <c r="R141" s="46"/>
      <c r="S141" s="46"/>
      <c r="T141" s="46"/>
      <c r="U141" s="46"/>
      <c r="V141" s="46"/>
      <c r="W141" s="46"/>
      <c r="X141" s="46"/>
      <c r="Y141" s="46"/>
      <c r="Z141" s="46"/>
      <c r="AA141" s="46"/>
      <c r="AB141" s="46"/>
      <c r="AC141" s="46"/>
      <c r="AD141" s="46"/>
      <c r="AE141" s="46"/>
      <c r="AF141" s="46"/>
      <c r="AG141" s="46"/>
      <c r="AH141" s="46"/>
      <c r="AI141" s="46"/>
      <c r="AJ141" s="46"/>
    </row>
    <row r="142" spans="1:36" ht="14.25" customHeight="1"/>
    <row r="143" spans="1:36" ht="14.25" customHeight="1"/>
    <row r="144" spans="1:36" ht="14.25" customHeight="1">
      <c r="C144" s="325"/>
      <c r="D144" s="325"/>
      <c r="E144" s="325"/>
      <c r="F144" s="325"/>
      <c r="G144" s="325"/>
    </row>
    <row r="145" spans="3:7" ht="14.25" customHeight="1">
      <c r="C145" s="325"/>
      <c r="D145" s="325"/>
      <c r="E145" s="325"/>
      <c r="F145" s="325"/>
      <c r="G145" s="325"/>
    </row>
    <row r="146" spans="3:7" ht="14.25" customHeight="1">
      <c r="C146" s="325"/>
      <c r="D146" s="325"/>
      <c r="E146" s="325"/>
      <c r="F146" s="325"/>
      <c r="G146" s="325"/>
    </row>
    <row r="147" spans="3:7" ht="14.25" customHeight="1">
      <c r="C147" s="325"/>
      <c r="D147" s="325"/>
      <c r="E147" s="325"/>
      <c r="F147" s="325"/>
      <c r="G147" s="325"/>
    </row>
  </sheetData>
  <sortState ref="C129:N132">
    <sortCondition descending="1" ref="G129:G132"/>
  </sortState>
  <mergeCells count="18">
    <mergeCell ref="C144:G147"/>
    <mergeCell ref="B141:N141"/>
    <mergeCell ref="C137:N137"/>
    <mergeCell ref="B138:B139"/>
    <mergeCell ref="C138:N139"/>
    <mergeCell ref="B2:N2"/>
    <mergeCell ref="B135:C135"/>
    <mergeCell ref="B134:C134"/>
    <mergeCell ref="B127:C127"/>
    <mergeCell ref="B59:C59"/>
    <mergeCell ref="B57:C57"/>
    <mergeCell ref="B36:C36"/>
    <mergeCell ref="B47:C47"/>
    <mergeCell ref="B133:C133"/>
    <mergeCell ref="B3:B4"/>
    <mergeCell ref="C3:C4"/>
    <mergeCell ref="G3:I3"/>
    <mergeCell ref="J3:N3"/>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Q35"/>
  <sheetViews>
    <sheetView rightToLeft="1" workbookViewId="0">
      <selection activeCell="Q20" sqref="Q20"/>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7" ht="15.75" thickBot="1"/>
    <row r="4" spans="7:17" ht="18" thickTop="1" thickBot="1">
      <c r="G4" s="340" t="s">
        <v>255</v>
      </c>
      <c r="H4" s="333" t="s">
        <v>256</v>
      </c>
      <c r="I4" s="334"/>
      <c r="J4" s="333" t="s">
        <v>257</v>
      </c>
      <c r="K4" s="346"/>
      <c r="L4" s="334"/>
      <c r="M4" s="333" t="s">
        <v>258</v>
      </c>
      <c r="N4" s="346"/>
      <c r="O4" s="346"/>
      <c r="P4" s="334"/>
      <c r="Q4" s="340" t="s">
        <v>259</v>
      </c>
    </row>
    <row r="5" spans="7:17" ht="54.75" thickTop="1">
      <c r="G5" s="341"/>
      <c r="H5" s="54" t="s">
        <v>260</v>
      </c>
      <c r="I5" s="54" t="s">
        <v>262</v>
      </c>
      <c r="J5" s="54" t="s">
        <v>260</v>
      </c>
      <c r="K5" s="54" t="s">
        <v>260</v>
      </c>
      <c r="L5" s="54" t="s">
        <v>265</v>
      </c>
      <c r="M5" s="340" t="s">
        <v>267</v>
      </c>
      <c r="N5" s="340" t="s">
        <v>268</v>
      </c>
      <c r="O5" s="340" t="s">
        <v>269</v>
      </c>
      <c r="P5" s="54" t="s">
        <v>270</v>
      </c>
      <c r="Q5" s="341"/>
    </row>
    <row r="6" spans="7:17" ht="27">
      <c r="G6" s="341"/>
      <c r="H6" s="54" t="s">
        <v>261</v>
      </c>
      <c r="I6" s="54">
        <v>1392</v>
      </c>
      <c r="J6" s="54" t="s">
        <v>263</v>
      </c>
      <c r="K6" s="54" t="s">
        <v>264</v>
      </c>
      <c r="L6" s="54" t="s">
        <v>266</v>
      </c>
      <c r="M6" s="341"/>
      <c r="N6" s="341"/>
      <c r="O6" s="341"/>
      <c r="P6" s="54" t="s">
        <v>271</v>
      </c>
      <c r="Q6" s="341"/>
    </row>
    <row r="7" spans="7:17" ht="17.25" thickBot="1">
      <c r="G7" s="342"/>
      <c r="H7" s="55">
        <v>1392</v>
      </c>
      <c r="I7" s="53"/>
      <c r="J7" s="55">
        <v>1392</v>
      </c>
      <c r="K7" s="55">
        <v>1392</v>
      </c>
      <c r="L7" s="53"/>
      <c r="M7" s="342"/>
      <c r="N7" s="342"/>
      <c r="O7" s="342"/>
      <c r="P7" s="53"/>
      <c r="Q7" s="342"/>
    </row>
    <row r="8" spans="7:17" ht="19.5" thickTop="1" thickBot="1">
      <c r="G8" s="56"/>
      <c r="H8" s="58"/>
      <c r="I8" s="58"/>
      <c r="J8" s="58"/>
      <c r="K8" s="58"/>
      <c r="L8" s="58"/>
      <c r="M8" s="58"/>
      <c r="N8" s="58"/>
      <c r="O8" s="58"/>
      <c r="P8" s="66"/>
      <c r="Q8" s="61" t="s">
        <v>49</v>
      </c>
    </row>
    <row r="9" spans="7:17" ht="19.5" thickTop="1" thickBot="1">
      <c r="G9" s="56"/>
      <c r="H9" s="58"/>
      <c r="I9" s="58"/>
      <c r="J9" s="58"/>
      <c r="K9" s="58"/>
      <c r="L9" s="58"/>
      <c r="M9" s="58"/>
      <c r="N9" s="58"/>
      <c r="O9" s="58"/>
      <c r="P9" s="66"/>
      <c r="Q9" s="61" t="s">
        <v>49</v>
      </c>
    </row>
    <row r="10" spans="7:17" ht="19.5" thickTop="1" thickBot="1">
      <c r="G10" s="56"/>
      <c r="H10" s="58"/>
      <c r="I10" s="58"/>
      <c r="J10" s="58"/>
      <c r="K10" s="58"/>
      <c r="L10" s="58"/>
      <c r="M10" s="58"/>
      <c r="N10" s="58"/>
      <c r="O10" s="58"/>
      <c r="P10" s="66"/>
      <c r="Q10" s="62" t="s">
        <v>49</v>
      </c>
    </row>
    <row r="11" spans="7:17" ht="19.5" thickTop="1" thickBot="1">
      <c r="G11" s="56"/>
      <c r="H11" s="58"/>
      <c r="I11" s="58"/>
      <c r="J11" s="58"/>
      <c r="K11" s="58"/>
      <c r="L11" s="58"/>
      <c r="M11" s="58"/>
      <c r="N11" s="58"/>
      <c r="O11" s="58"/>
      <c r="P11" s="66"/>
      <c r="Q11" s="63" t="s">
        <v>49</v>
      </c>
    </row>
    <row r="12" spans="7:17" ht="19.5" thickTop="1" thickBot="1">
      <c r="G12" s="56"/>
      <c r="H12" s="58"/>
      <c r="I12" s="58"/>
      <c r="J12" s="58"/>
      <c r="K12" s="58"/>
      <c r="L12" s="58"/>
      <c r="M12" s="58"/>
      <c r="N12" s="58"/>
      <c r="O12" s="58"/>
      <c r="P12" s="66"/>
      <c r="Q12" s="64" t="s">
        <v>49</v>
      </c>
    </row>
    <row r="13" spans="7:17" ht="55.5" thickTop="1" thickBot="1">
      <c r="G13" s="56"/>
      <c r="H13" s="58"/>
      <c r="I13" s="58"/>
      <c r="J13" s="58"/>
      <c r="K13" s="58"/>
      <c r="L13" s="58"/>
      <c r="M13" s="58"/>
      <c r="N13" s="58"/>
      <c r="O13" s="58"/>
      <c r="P13" s="66"/>
      <c r="Q13" s="67" t="s">
        <v>278</v>
      </c>
    </row>
    <row r="14" spans="7:17" ht="21" thickTop="1" thickBot="1">
      <c r="G14" s="57"/>
      <c r="H14" s="59"/>
      <c r="I14" s="59"/>
      <c r="J14" s="59"/>
      <c r="K14" s="59"/>
      <c r="L14" s="59"/>
      <c r="M14" s="59"/>
      <c r="N14" s="59"/>
      <c r="O14" s="59"/>
      <c r="P14" s="59"/>
      <c r="Q14" s="65" t="s">
        <v>49</v>
      </c>
    </row>
    <row r="15" spans="7:17" ht="16.5" thickTop="1" thickBot="1"/>
    <row r="16" spans="7:17" ht="18" thickTop="1" thickBot="1">
      <c r="G16" s="330" t="s">
        <v>227</v>
      </c>
      <c r="H16" s="340" t="s">
        <v>281</v>
      </c>
      <c r="I16" s="345" t="s">
        <v>282</v>
      </c>
      <c r="J16" s="345"/>
      <c r="K16" s="340" t="s">
        <v>255</v>
      </c>
    </row>
    <row r="17" spans="7:15" ht="16.5" thickTop="1" thickBot="1">
      <c r="G17" s="331"/>
      <c r="H17" s="341"/>
      <c r="I17" s="340" t="s">
        <v>283</v>
      </c>
      <c r="J17" s="343" t="s">
        <v>284</v>
      </c>
      <c r="K17" s="341"/>
      <c r="M17" s="344" t="s">
        <v>279</v>
      </c>
    </row>
    <row r="18" spans="7:15" ht="16.5" thickTop="1" thickBot="1">
      <c r="G18" s="332"/>
      <c r="H18" s="342"/>
      <c r="I18" s="342"/>
      <c r="J18" s="343"/>
      <c r="K18" s="342"/>
      <c r="M18" s="336"/>
    </row>
    <row r="19" spans="7:15" ht="17.25" customHeight="1" thickTop="1" thickBot="1">
      <c r="G19" s="69"/>
      <c r="H19" s="70"/>
      <c r="I19" s="70"/>
      <c r="J19" s="70"/>
      <c r="K19" s="71" t="s">
        <v>272</v>
      </c>
    </row>
    <row r="20" spans="7:15" ht="17.25" customHeight="1" thickTop="1" thickBot="1">
      <c r="G20" s="69"/>
      <c r="H20" s="70"/>
      <c r="I20" s="70"/>
      <c r="J20" s="70"/>
      <c r="K20" s="71" t="s">
        <v>280</v>
      </c>
    </row>
    <row r="21" spans="7:15" ht="17.25" customHeight="1" thickTop="1" thickBot="1">
      <c r="G21" s="69"/>
      <c r="H21" s="70"/>
      <c r="I21" s="70"/>
      <c r="J21" s="70"/>
      <c r="K21" s="71" t="s">
        <v>273</v>
      </c>
    </row>
    <row r="22" spans="7:15" ht="17.25" customHeight="1" thickTop="1" thickBot="1">
      <c r="G22" s="69"/>
      <c r="H22" s="70"/>
      <c r="I22" s="70"/>
      <c r="J22" s="70"/>
      <c r="K22" s="71" t="s">
        <v>274</v>
      </c>
    </row>
    <row r="23" spans="7:15" ht="17.25" customHeight="1" thickTop="1" thickBot="1">
      <c r="G23" s="69"/>
      <c r="H23" s="70"/>
      <c r="I23" s="70"/>
      <c r="J23" s="70"/>
      <c r="K23" s="71" t="s">
        <v>275</v>
      </c>
    </row>
    <row r="24" spans="7:15" ht="17.25" customHeight="1" thickTop="1" thickBot="1">
      <c r="G24" s="69"/>
      <c r="H24" s="70"/>
      <c r="I24" s="70"/>
      <c r="J24" s="70"/>
      <c r="K24" s="71" t="s">
        <v>276</v>
      </c>
    </row>
    <row r="25" spans="7:15" ht="18.75" thickTop="1" thickBot="1">
      <c r="G25" s="72"/>
      <c r="H25" s="72"/>
      <c r="I25" s="72"/>
      <c r="J25" s="72"/>
      <c r="K25" s="60" t="s">
        <v>277</v>
      </c>
    </row>
    <row r="26" spans="7:15" ht="16.5" thickTop="1" thickBot="1"/>
    <row r="27" spans="7:15" ht="27" customHeight="1" thickTop="1" thickBot="1">
      <c r="K27" s="333" t="s">
        <v>285</v>
      </c>
      <c r="L27" s="334"/>
      <c r="M27" s="333" t="s">
        <v>286</v>
      </c>
      <c r="N27" s="334"/>
      <c r="O27" s="335" t="s">
        <v>255</v>
      </c>
    </row>
    <row r="28" spans="7:15" ht="19.5" customHeight="1" thickTop="1" thickBot="1">
      <c r="K28" s="68" t="s">
        <v>287</v>
      </c>
      <c r="L28" s="73" t="s">
        <v>288</v>
      </c>
      <c r="M28" s="73" t="s">
        <v>287</v>
      </c>
      <c r="N28" s="73" t="s">
        <v>288</v>
      </c>
      <c r="O28" s="336"/>
    </row>
    <row r="29" spans="7:15" ht="19.5" customHeight="1" thickTop="1" thickBot="1">
      <c r="K29" s="337"/>
      <c r="L29" s="337"/>
      <c r="M29" s="75"/>
      <c r="N29" s="75"/>
      <c r="O29" s="74" t="s">
        <v>272</v>
      </c>
    </row>
    <row r="30" spans="7:15" ht="19.5" customHeight="1" thickTop="1" thickBot="1">
      <c r="K30" s="338"/>
      <c r="L30" s="338"/>
      <c r="M30" s="75"/>
      <c r="N30" s="75"/>
      <c r="O30" s="74" t="s">
        <v>280</v>
      </c>
    </row>
    <row r="31" spans="7:15" ht="19.5" customHeight="1" thickTop="1" thickBot="1">
      <c r="K31" s="338"/>
      <c r="L31" s="338"/>
      <c r="M31" s="75"/>
      <c r="N31" s="75"/>
      <c r="O31" s="74" t="s">
        <v>273</v>
      </c>
    </row>
    <row r="32" spans="7:15" ht="19.5" customHeight="1" thickTop="1" thickBot="1">
      <c r="K32" s="338"/>
      <c r="L32" s="338"/>
      <c r="M32" s="75"/>
      <c r="N32" s="75"/>
      <c r="O32" s="74" t="s">
        <v>274</v>
      </c>
    </row>
    <row r="33" spans="11:15" ht="19.5" customHeight="1" thickTop="1" thickBot="1">
      <c r="K33" s="338"/>
      <c r="L33" s="338"/>
      <c r="M33" s="75"/>
      <c r="N33" s="75"/>
      <c r="O33" s="74" t="s">
        <v>275</v>
      </c>
    </row>
    <row r="34" spans="11:15" ht="19.5" customHeight="1" thickTop="1" thickBot="1">
      <c r="K34" s="339"/>
      <c r="L34" s="339"/>
      <c r="M34" s="75"/>
      <c r="N34" s="75"/>
      <c r="O34" s="74" t="s">
        <v>276</v>
      </c>
    </row>
    <row r="35" spans="11:15" ht="15.75" thickTop="1"/>
  </sheetData>
  <mergeCells count="20">
    <mergeCell ref="G4:G7"/>
    <mergeCell ref="H4:I4"/>
    <mergeCell ref="J4:L4"/>
    <mergeCell ref="M4:P4"/>
    <mergeCell ref="Q4:Q7"/>
    <mergeCell ref="M5:M7"/>
    <mergeCell ref="N5:N7"/>
    <mergeCell ref="O5:O7"/>
    <mergeCell ref="G16:G18"/>
    <mergeCell ref="K27:L27"/>
    <mergeCell ref="M27:N27"/>
    <mergeCell ref="O27:O28"/>
    <mergeCell ref="K29:K34"/>
    <mergeCell ref="L29:L34"/>
    <mergeCell ref="K16:K18"/>
    <mergeCell ref="J17:J18"/>
    <mergeCell ref="M17:M18"/>
    <mergeCell ref="I16:J16"/>
    <mergeCell ref="I17:I18"/>
    <mergeCell ref="H16:H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2014-08-16T11:19:57Z</dcterms:modified>
</cp:coreProperties>
</file>