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گزارش نهایی\1399\"/>
    </mc:Choice>
  </mc:AlternateContent>
  <bookViews>
    <workbookView xWindow="0" yWindow="0" windowWidth="23250" windowHeight="120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Sheet1!$A$2:$V$184</definedName>
    <definedName name="_xlnm._FilterDatabase" localSheetId="1" hidden="1">Sheet2!$A$2:$I$184</definedName>
    <definedName name="_xlnm._FilterDatabase" localSheetId="2" hidden="1">Sheet3!$A$3:$Q$185</definedName>
    <definedName name="_xlnm._FilterDatabase" localSheetId="3" hidden="1">Sheet4!$A$5:$V$187</definedName>
    <definedName name="_xlnm._FilterDatabase" localSheetId="4" hidden="1">Sheet5!$A$3:$AC$61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5" l="1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4" i="5"/>
  <c r="I7" i="4" l="1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F6" i="4"/>
  <c r="K6" i="4"/>
  <c r="G184" i="4"/>
  <c r="H184" i="4"/>
  <c r="H187" i="4"/>
  <c r="G6" i="4"/>
  <c r="H183" i="4"/>
  <c r="H185" i="4"/>
  <c r="G187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G185" i="4"/>
  <c r="G186" i="4"/>
  <c r="H186" i="4"/>
  <c r="H6" i="4"/>
  <c r="E6" i="4" l="1"/>
  <c r="D6" i="4"/>
  <c r="I6" i="4"/>
  <c r="J6" i="4"/>
  <c r="N5" i="3"/>
  <c r="N11" i="3"/>
  <c r="N17" i="3"/>
  <c r="N23" i="3"/>
  <c r="N29" i="3"/>
  <c r="N35" i="3"/>
  <c r="N41" i="3"/>
  <c r="N47" i="3"/>
  <c r="N53" i="3"/>
  <c r="N59" i="3"/>
  <c r="N64" i="3"/>
  <c r="N70" i="3"/>
  <c r="N76" i="3"/>
  <c r="N82" i="3"/>
  <c r="N88" i="3"/>
  <c r="N96" i="3"/>
  <c r="N100" i="3"/>
  <c r="N103" i="3"/>
  <c r="N109" i="3"/>
  <c r="N120" i="3"/>
  <c r="N125" i="3"/>
  <c r="N131" i="3"/>
  <c r="N137" i="3"/>
  <c r="N145" i="3"/>
  <c r="N151" i="3"/>
  <c r="N157" i="3"/>
  <c r="N163" i="3"/>
  <c r="N169" i="3"/>
  <c r="N175" i="3"/>
  <c r="N181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4" i="3"/>
  <c r="N6" i="3"/>
  <c r="N7" i="3"/>
  <c r="N8" i="3"/>
  <c r="N9" i="3"/>
  <c r="N10" i="3"/>
  <c r="N12" i="3"/>
  <c r="N13" i="3"/>
  <c r="N14" i="3"/>
  <c r="N15" i="3"/>
  <c r="N16" i="3"/>
  <c r="N18" i="3"/>
  <c r="N19" i="3"/>
  <c r="N20" i="3"/>
  <c r="N21" i="3"/>
  <c r="N22" i="3"/>
  <c r="N24" i="3"/>
  <c r="N25" i="3"/>
  <c r="N26" i="3"/>
  <c r="N27" i="3"/>
  <c r="N28" i="3"/>
  <c r="N30" i="3"/>
  <c r="N31" i="3"/>
  <c r="N32" i="3"/>
  <c r="N33" i="3"/>
  <c r="N34" i="3"/>
  <c r="N36" i="3"/>
  <c r="N37" i="3"/>
  <c r="N38" i="3"/>
  <c r="N39" i="3"/>
  <c r="N40" i="3"/>
  <c r="N42" i="3"/>
  <c r="N43" i="3"/>
  <c r="N44" i="3"/>
  <c r="N45" i="3"/>
  <c r="N46" i="3"/>
  <c r="N48" i="3"/>
  <c r="N49" i="3"/>
  <c r="N50" i="3"/>
  <c r="N51" i="3"/>
  <c r="N52" i="3"/>
  <c r="N54" i="3"/>
  <c r="N55" i="3"/>
  <c r="N56" i="3"/>
  <c r="N57" i="3"/>
  <c r="N58" i="3"/>
  <c r="N60" i="3"/>
  <c r="N61" i="3"/>
  <c r="N62" i="3"/>
  <c r="N63" i="3"/>
  <c r="N65" i="3"/>
  <c r="N66" i="3"/>
  <c r="N67" i="3"/>
  <c r="N68" i="3"/>
  <c r="N69" i="3"/>
  <c r="N71" i="3"/>
  <c r="N72" i="3"/>
  <c r="N73" i="3"/>
  <c r="N74" i="3"/>
  <c r="N75" i="3"/>
  <c r="N77" i="3"/>
  <c r="N78" i="3"/>
  <c r="N79" i="3"/>
  <c r="N80" i="3"/>
  <c r="N81" i="3"/>
  <c r="N83" i="3"/>
  <c r="N84" i="3"/>
  <c r="N85" i="3"/>
  <c r="N86" i="3"/>
  <c r="N87" i="3"/>
  <c r="N89" i="3"/>
  <c r="N90" i="3"/>
  <c r="N91" i="3"/>
  <c r="N92" i="3"/>
  <c r="N93" i="3"/>
  <c r="N94" i="3"/>
  <c r="N95" i="3"/>
  <c r="N97" i="3"/>
  <c r="N98" i="3"/>
  <c r="N99" i="3"/>
  <c r="N101" i="3"/>
  <c r="N102" i="3"/>
  <c r="N104" i="3"/>
  <c r="N105" i="3"/>
  <c r="N106" i="3"/>
  <c r="N107" i="3"/>
  <c r="N108" i="3"/>
  <c r="N110" i="3"/>
  <c r="N111" i="3"/>
  <c r="N112" i="3"/>
  <c r="N113" i="3"/>
  <c r="N114" i="3"/>
  <c r="N115" i="3"/>
  <c r="N116" i="3"/>
  <c r="N117" i="3"/>
  <c r="N118" i="3"/>
  <c r="N119" i="3"/>
  <c r="N121" i="3"/>
  <c r="N122" i="3"/>
  <c r="N123" i="3"/>
  <c r="N124" i="3"/>
  <c r="N126" i="3"/>
  <c r="N127" i="3"/>
  <c r="N128" i="3"/>
  <c r="N129" i="3"/>
  <c r="N130" i="3"/>
  <c r="N132" i="3"/>
  <c r="N133" i="3"/>
  <c r="N134" i="3"/>
  <c r="N135" i="3"/>
  <c r="N136" i="3"/>
  <c r="N138" i="3"/>
  <c r="N139" i="3"/>
  <c r="N140" i="3"/>
  <c r="N141" i="3"/>
  <c r="N142" i="3"/>
  <c r="N143" i="3"/>
  <c r="N144" i="3"/>
  <c r="N146" i="3"/>
  <c r="N147" i="3"/>
  <c r="N148" i="3"/>
  <c r="N149" i="3"/>
  <c r="N150" i="3"/>
  <c r="N152" i="3"/>
  <c r="N153" i="3"/>
  <c r="N154" i="3"/>
  <c r="N155" i="3"/>
  <c r="N156" i="3"/>
  <c r="N158" i="3"/>
  <c r="N159" i="3"/>
  <c r="N160" i="3"/>
  <c r="N161" i="3"/>
  <c r="N162" i="3"/>
  <c r="N164" i="3"/>
  <c r="N165" i="3"/>
  <c r="N166" i="3"/>
  <c r="N167" i="3"/>
  <c r="N168" i="3"/>
  <c r="N170" i="3"/>
  <c r="N171" i="3"/>
  <c r="N172" i="3"/>
  <c r="N173" i="3"/>
  <c r="N174" i="3"/>
  <c r="N176" i="3"/>
  <c r="N177" i="3"/>
  <c r="N178" i="3"/>
  <c r="N179" i="3"/>
  <c r="N180" i="3"/>
  <c r="N182" i="3"/>
  <c r="N183" i="3"/>
  <c r="N184" i="3"/>
  <c r="N185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G4" i="3"/>
  <c r="F4" i="3"/>
  <c r="N4" i="3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3" i="2"/>
</calcChain>
</file>

<file path=xl/sharedStrings.xml><?xml version="1.0" encoding="utf-8"?>
<sst xmlns="http://schemas.openxmlformats.org/spreadsheetml/2006/main" count="2159" uniqueCount="519">
  <si>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</si>
  <si>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</si>
  <si>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</si>
  <si>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</si>
  <si>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</si>
  <si>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</si>
  <si>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</si>
  <si>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ارزش صندوق به میلیون ریال در تاریخ  1398/12/29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</si>
  <si>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</si>
  <si>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</si>
  <si>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</si>
  <si>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</si>
  <si>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</si>
  <si>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</si>
  <si>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</si>
  <si>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</si>
  <si>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</si>
  <si>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</si>
  <si>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</si>
  <si>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</si>
  <si>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</si>
  <si>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</si>
  <si>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</si>
  <si>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</si>
  <si>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</si>
  <si>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</si>
  <si>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</si>
  <si>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</si>
  <si>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</si>
  <si>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</si>
  <si>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</si>
  <si>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</si>
  <si>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</si>
  <si>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</si>
  <si>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</si>
  <si>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</si>
  <si>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</si>
  <si>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</si>
  <si>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</si>
  <si>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</si>
  <si>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</si>
  <si>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</si>
  <si>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</si>
  <si>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</si>
  <si>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</si>
  <si>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</si>
  <si>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</si>
  <si>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</si>
  <si>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</si>
  <si>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</si>
  <si>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</si>
  <si>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</si>
  <si>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</si>
  <si>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</si>
  <si>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</si>
  <si>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</si>
  <si>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</si>
  <si>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</si>
  <si>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</si>
  <si>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</si>
  <si>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</si>
  <si>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</si>
  <si>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</si>
  <si>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</si>
  <si>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</si>
  <si>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</si>
  <si>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</si>
  <si>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</si>
  <si>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</si>
  <si>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</si>
  <si>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</si>
  <si>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</si>
  <si>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</si>
  <si>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</si>
  <si>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</si>
  <si>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</si>
  <si>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</si>
  <si>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</si>
  <si>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</si>
  <si>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</si>
  <si>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</si>
  <si>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</si>
  <si>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</si>
  <si>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</si>
  <si>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</si>
  <si>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</si>
  <si>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</si>
  <si>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</si>
  <si>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</si>
  <si>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</si>
  <si>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</si>
  <si>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</si>
  <si>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</si>
  <si>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</si>
  <si>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</si>
  <si>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</si>
  <si>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</si>
  <si>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</si>
  <si>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</si>
  <si>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</si>
  <si>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</si>
  <si>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</si>
  <si>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</si>
  <si>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</si>
  <si>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</si>
  <si>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</si>
  <si>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</si>
  <si>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</si>
  <si>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</si>
  <si>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</si>
  <si>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</si>
  <si>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</si>
  <si>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</si>
  <si>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</si>
  <si>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</si>
  <si>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</si>
  <si>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</si>
  <si>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</si>
  <si>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</si>
  <si>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</si>
  <si>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</si>
  <si>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</si>
  <si>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</si>
  <si>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</si>
  <si>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</si>
  <si>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</si>
  <si>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</si>
  <si>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</si>
  <si>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</si>
  <si>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</si>
  <si>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</si>
  <si>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</si>
  <si>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</si>
  <si>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</si>
  <si>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</si>
  <si>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</si>
  <si>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</si>
  <si>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</si>
  <si>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</si>
  <si>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</si>
  <si>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</si>
  <si>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</si>
  <si>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</si>
  <si>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</si>
  <si>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</si>
  <si>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</si>
  <si>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</si>
  <si>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</si>
  <si>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</si>
  <si>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</si>
  <si>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</si>
  <si>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</si>
  <si>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</si>
  <si>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</si>
  <si>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</si>
  <si>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</si>
  <si>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</si>
  <si>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</si>
  <si>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</si>
  <si>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</si>
  <si>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</si>
  <si>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</si>
  <si>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</si>
  <si>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</si>
  <si>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</si>
  <si>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</si>
  <si>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</si>
  <si>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</si>
  <si>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</si>
  <si>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</si>
  <si>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</si>
  <si>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</si>
  <si>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</si>
  <si>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</si>
  <si>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</si>
  <si>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</si>
  <si>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</si>
  <si>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</si>
  <si>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</si>
  <si>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</si>
  <si>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</si>
  <si>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</si>
  <si>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</si>
  <si>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</si>
  <si>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</si>
  <si>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</si>
  <si>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</si>
  <si>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</si>
  <si>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</si>
  <si>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</si>
  <si>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</si>
  <si>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</si>
  <si>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</si>
  <si>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</si>
  <si>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</si>
  <si>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</si>
  <si>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</si>
  <si>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</si>
  <si>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</si>
  <si>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</si>
  <si>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</si>
  <si>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</si>
  <si>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</si>
  <si>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</si>
  <si>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</si>
  <si>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</si>
  <si>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</si>
  <si>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</si>
  <si>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</si>
  <si>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</si>
  <si>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</si>
  <si>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</si>
  <si>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</si>
  <si>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</si>
  <si>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</si>
  <si>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</si>
  <si>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</si>
  <si>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</si>
  <si>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</si>
  <si>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</si>
  <si>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</si>
  <si>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</si>
  <si>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</si>
  <si>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</si>
  <si>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</si>
  <si>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</si>
  <si>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</si>
  <si>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</si>
  <si>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</si>
  <si>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</si>
  <si>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</si>
  <si>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</si>
  <si>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</si>
  <si>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</si>
  <si>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</si>
  <si>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</si>
  <si>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</si>
  <si>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</si>
  <si>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</si>
  <si>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</si>
  <si>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</si>
  <si>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</si>
  <si>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</si>
  <si>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</si>
  <si>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</si>
  <si>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</si>
  <si>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</si>
  <si>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</si>
  <si>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</si>
  <si>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</si>
  <si>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</si>
  <si>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</si>
  <si>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</si>
  <si>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</si>
  <si>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</si>
  <si>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</si>
  <si>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</si>
  <si>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</si>
  <si>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</si>
  <si>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</si>
  <si>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</si>
  <si>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</si>
  <si>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</si>
  <si>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</si>
  <si>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</si>
  <si>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</si>
  <si>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</si>
  <si>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</si>
  <si>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</si>
  <si>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</si>
  <si>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</si>
  <si>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</si>
  <si>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</si>
  <si>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</si>
  <si>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</si>
  <si>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</si>
  <si>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</si>
  <si>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</si>
  <si>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</si>
  <si>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</si>
  <si>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</si>
  <si>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</si>
  <si>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</si>
  <si>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</si>
  <si>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</si>
  <si>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</si>
  <si>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</si>
  <si>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</si>
  <si>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</si>
  <si>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</si>
  <si>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</si>
  <si>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</si>
  <si>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</si>
  <si>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</si>
  <si>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</si>
  <si>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</si>
  <si>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</si>
  <si>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</si>
  <si>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</si>
  <si>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</si>
  <si>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</si>
  <si>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</si>
  <si>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</si>
  <si>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</si>
  <si>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</si>
  <si>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</si>
  <si>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</si>
  <si>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</si>
  <si>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</si>
  <si>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</si>
  <si>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</si>
  <si>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</si>
  <si>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</si>
  <si>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</si>
  <si>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</si>
  <si>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</si>
  <si>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</si>
  <si>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</si>
  <si>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</si>
  <si>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</si>
  <si>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</si>
  <si>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</si>
  <si>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</si>
  <si>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</si>
  <si>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</si>
  <si>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</si>
  <si>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</si>
  <si>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</si>
  <si>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</si>
  <si>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</si>
  <si>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</si>
  <si>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</si>
  <si>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</si>
  <si>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</si>
  <si>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</si>
  <si>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</si>
  <si>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</si>
  <si>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</si>
  <si>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</si>
  <si>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</si>
  <si>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</si>
  <si>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</si>
  <si>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</si>
  <si>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</si>
  <si>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</si>
  <si>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</si>
  <si>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</si>
  <si>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</si>
  <si>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</si>
  <si>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</si>
  <si>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</si>
  <si>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</si>
  <si>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</si>
  <si>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</si>
  <si>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</si>
  <si>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</si>
  <si>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</si>
  <si>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</si>
  <si>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</si>
  <si>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</si>
  <si>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</si>
  <si>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</si>
  <si>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</si>
  <si>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</si>
  <si>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</si>
  <si>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</si>
  <si>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</si>
  <si>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</si>
  <si>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</si>
  <si>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</si>
  <si>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</si>
  <si>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</si>
  <si>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</si>
  <si>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</si>
  <si>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</si>
  <si>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</si>
  <si>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</si>
  <si>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</si>
  <si>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</si>
  <si>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</si>
  <si>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</si>
  <si>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</si>
  <si>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</si>
  <si>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</si>
  <si>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</si>
  <si>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</si>
  <si>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</si>
  <si>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</si>
  <si>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</si>
  <si>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</si>
  <si>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</si>
  <si>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</si>
  <si>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</si>
  <si>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</si>
  <si>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</si>
  <si>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</si>
  <si>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</si>
  <si>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</si>
  <si>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</si>
  <si>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</si>
  <si>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</si>
  <si>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</si>
  <si>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</si>
  <si>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</si>
  <si>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</si>
  <si>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</si>
  <si>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</si>
  <si>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</si>
  <si>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</si>
  <si>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</si>
  <si>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</si>
  <si>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</si>
  <si>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</si>
  <si>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</si>
  <si>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</si>
  <si>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</si>
  <si>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</si>
  <si>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</si>
  <si>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</si>
  <si>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</si>
  <si>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</si>
  <si>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</si>
  <si>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</si>
  <si>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</si>
  <si>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</si>
  <si>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</si>
  <si>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</si>
  <si>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</si>
  <si>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</si>
  <si>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</si>
  <si>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</si>
  <si>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</si>
  <si>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</si>
  <si>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</si>
  <si>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</si>
  <si>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</si>
  <si>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</si>
  <si>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</si>
  <si>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</si>
  <si>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</si>
  <si>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</si>
  <si>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</si>
  <si>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</si>
  <si>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</si>
  <si>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</si>
  <si>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</si>
  <si>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</si>
  <si>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</si>
  <si>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</si>
  <si>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</si>
  <si>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</si>
  <si>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</si>
  <si>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</si>
  <si>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</si>
  <si>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</si>
  <si>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</si>
  <si>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</si>
  <si>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</si>
  <si>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</si>
  <si>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</si>
  <si>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</si>
  <si>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</si>
  <si>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</si>
  <si>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</si>
  <si>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</si>
  <si>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</si>
  <si>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</si>
  <si>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</si>
  <si>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</si>
  <si>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</si>
  <si>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</si>
  <si>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</si>
  <si>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</si>
  <si>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</si>
  <si>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</si>
  <si>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</si>
  <si>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</si>
  <si>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</si>
  <si>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</si>
  <si>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</si>
  <si>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</si>
  <si>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ارزش صندوق به میلیون ریال در تاریخ 1399/12/30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</si>
  <si>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</si>
  <si>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</si>
  <si>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</si>
  <si>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</si>
  <si>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</si>
  <si>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</si>
  <si>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</si>
  <si>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</si>
  <si>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1399/12/30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</si>
  <si>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</si>
  <si>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</si>
  <si>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</si>
  <si>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</si>
  <si>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</si>
  <si>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</si>
  <si>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</si>
  <si>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</si>
  <si>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1399/12/30</t>
  </si>
  <si>
    <t>ماه منتهی به  1399/12/30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</si>
  <si>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</si>
  <si>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</si>
  <si>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</si>
  <si>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</si>
  <si>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</si>
  <si>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</si>
  <si>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</si>
  <si>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</si>
  <si>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</si>
  <si>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</si>
  <si>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</si>
  <si>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</si>
  <si>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</si>
  <si>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1399/12/30</t>
  </si>
  <si>
    <t>ارزش  معاملات خرید</t>
  </si>
  <si>
    <t>ارزش  معاملات فروش</t>
  </si>
  <si>
    <t>سال منتهی به 1399/12/30</t>
  </si>
  <si>
    <t>درصد سهم در تاریخ 1399/12/30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</si>
</sst>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/>
    <xf numFmtId="164" fontId="2" fillId="0" borderId="0" xfId="1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Border="1"/>
    <xf numFmtId="165" fontId="4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165" fontId="2" fillId="0" borderId="0" xfId="0" applyNumberFormat="1" applyFont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164" fontId="4" fillId="2" borderId="1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9" fontId="6" fillId="0" borderId="1" xfId="3" applyFont="1" applyFill="1" applyBorder="1" applyAlignment="1" applyProtection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 readingOrder="2"/>
    </xf>
    <xf numFmtId="164" fontId="4" fillId="3" borderId="1" xfId="1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164" fontId="2" fillId="3" borderId="4" xfId="1" applyNumberFormat="1" applyFont="1" applyFill="1" applyBorder="1" applyAlignment="1">
      <alignment horizontal="center" vertical="center" wrapText="1"/>
    </xf>
    <xf numFmtId="164" fontId="2" fillId="3" borderId="5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6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rightToLeft="1" workbookViewId="0">
      <selection activeCell="A60" sqref="A60:XFD197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6.7109375" style="1" bestFit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6.42578125" style="1" bestFit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482</v>
      </c>
      <c r="I2" s="6" t="s">
        <v>7</v>
      </c>
      <c r="J2" s="7" t="s">
        <v>481</v>
      </c>
      <c r="K2" s="4" t="s">
        <v>8</v>
      </c>
      <c r="L2" s="4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9" t="s">
        <v>15</v>
      </c>
      <c r="S2" s="9" t="s">
        <v>16</v>
      </c>
      <c r="T2" s="9" t="s">
        <v>17</v>
      </c>
    </row>
    <row r="3" spans="1:20" x14ac:dyDescent="0.25">
      <c r="A3" s="11" t="s">
        <v>18</v>
      </c>
      <c r="B3" s="11">
        <v>10581</v>
      </c>
      <c r="C3" s="11" t="s">
        <v>19</v>
      </c>
      <c r="D3" s="11" t="s">
        <v>20</v>
      </c>
      <c r="E3" s="11">
        <v>17</v>
      </c>
      <c r="F3" s="12">
        <v>50000000</v>
      </c>
      <c r="G3" s="13">
        <v>166.6</v>
      </c>
      <c r="H3" s="13" t="s">
        <v>482</v>
      </c>
      <c r="I3" s="13">
        <v>16756307.301031001</v>
      </c>
      <c r="J3" s="13">
        <v>30208095</v>
      </c>
      <c r="K3" s="13">
        <v>30103534</v>
      </c>
      <c r="L3" s="13">
        <v>1003473</v>
      </c>
      <c r="M3" s="13">
        <v>58</v>
      </c>
      <c r="N3" s="13">
        <v>33</v>
      </c>
      <c r="O3" s="13">
        <v>7970</v>
      </c>
      <c r="P3" s="13">
        <v>67</v>
      </c>
      <c r="Q3" s="13">
        <v>8028</v>
      </c>
      <c r="R3" s="11">
        <v>1.63</v>
      </c>
      <c r="S3" s="11">
        <v>4.3899999999999997</v>
      </c>
      <c r="T3" s="11">
        <v>37.549999999999997</v>
      </c>
    </row>
    <row r="4" spans="1:20" x14ac:dyDescent="0.25">
      <c r="A4" s="11" t="s">
        <v>21</v>
      </c>
      <c r="B4" s="11">
        <v>10589</v>
      </c>
      <c r="C4" s="11" t="s">
        <v>22</v>
      </c>
      <c r="D4" s="11" t="s">
        <v>23</v>
      </c>
      <c r="E4" s="11">
        <v>0</v>
      </c>
      <c r="F4" s="12">
        <v>50000</v>
      </c>
      <c r="G4" s="13">
        <v>158.13333333333333</v>
      </c>
      <c r="H4" s="13" t="s">
        <v>482</v>
      </c>
      <c r="I4" s="13">
        <v>776444.54888599995</v>
      </c>
      <c r="J4" s="13">
        <v>2025915</v>
      </c>
      <c r="K4" s="13">
        <v>12239</v>
      </c>
      <c r="L4" s="13">
        <v>165529446</v>
      </c>
      <c r="M4" s="13">
        <v>4</v>
      </c>
      <c r="N4" s="13">
        <v>6</v>
      </c>
      <c r="O4" s="13">
        <v>154</v>
      </c>
      <c r="P4" s="13">
        <v>94</v>
      </c>
      <c r="Q4" s="13">
        <v>158</v>
      </c>
      <c r="R4" s="11">
        <v>5.22</v>
      </c>
      <c r="S4" s="11">
        <v>-13.12</v>
      </c>
      <c r="T4" s="11">
        <v>154.06</v>
      </c>
    </row>
    <row r="5" spans="1:20" x14ac:dyDescent="0.25">
      <c r="A5" s="11" t="s">
        <v>24</v>
      </c>
      <c r="B5" s="11">
        <v>10591</v>
      </c>
      <c r="C5" s="11" t="s">
        <v>22</v>
      </c>
      <c r="D5" s="11" t="s">
        <v>23</v>
      </c>
      <c r="E5" s="11">
        <v>0</v>
      </c>
      <c r="F5" s="12">
        <v>500000</v>
      </c>
      <c r="G5" s="13">
        <v>158.13333333333333</v>
      </c>
      <c r="H5" s="13" t="s">
        <v>482</v>
      </c>
      <c r="I5" s="13">
        <v>536553.15578799997</v>
      </c>
      <c r="J5" s="13">
        <v>2125606</v>
      </c>
      <c r="K5" s="13">
        <v>174624</v>
      </c>
      <c r="L5" s="13">
        <v>12172474</v>
      </c>
      <c r="M5" s="13">
        <v>14</v>
      </c>
      <c r="N5" s="13">
        <v>78</v>
      </c>
      <c r="O5" s="13">
        <v>916</v>
      </c>
      <c r="P5" s="13">
        <v>22</v>
      </c>
      <c r="Q5" s="13">
        <v>930</v>
      </c>
      <c r="R5" s="11">
        <v>6.43</v>
      </c>
      <c r="S5" s="11">
        <v>-6.95</v>
      </c>
      <c r="T5" s="11">
        <v>166.17</v>
      </c>
    </row>
    <row r="6" spans="1:20" x14ac:dyDescent="0.25">
      <c r="A6" s="11" t="s">
        <v>25</v>
      </c>
      <c r="B6" s="11">
        <v>10596</v>
      </c>
      <c r="C6" s="11" t="s">
        <v>26</v>
      </c>
      <c r="D6" s="11" t="s">
        <v>23</v>
      </c>
      <c r="E6" s="11">
        <v>0</v>
      </c>
      <c r="F6" s="12">
        <v>50000</v>
      </c>
      <c r="G6" s="13">
        <v>156.56666666666666</v>
      </c>
      <c r="H6" s="13" t="s">
        <v>482</v>
      </c>
      <c r="I6" s="13">
        <v>1513042.3271029999</v>
      </c>
      <c r="J6" s="13">
        <v>5125577</v>
      </c>
      <c r="K6" s="13">
        <v>15333</v>
      </c>
      <c r="L6" s="13">
        <v>334284006</v>
      </c>
      <c r="M6" s="13">
        <v>12</v>
      </c>
      <c r="N6" s="13">
        <v>51</v>
      </c>
      <c r="O6" s="13">
        <v>745</v>
      </c>
      <c r="P6" s="13">
        <v>49</v>
      </c>
      <c r="Q6" s="13">
        <v>757</v>
      </c>
      <c r="R6" s="11">
        <v>7.66</v>
      </c>
      <c r="S6" s="11">
        <v>-4.72</v>
      </c>
      <c r="T6" s="11">
        <v>147</v>
      </c>
    </row>
    <row r="7" spans="1:20" x14ac:dyDescent="0.25">
      <c r="A7" s="11" t="s">
        <v>27</v>
      </c>
      <c r="B7" s="11">
        <v>10600</v>
      </c>
      <c r="C7" s="11" t="s">
        <v>28</v>
      </c>
      <c r="D7" s="11" t="s">
        <v>23</v>
      </c>
      <c r="E7" s="11">
        <v>0</v>
      </c>
      <c r="F7" s="12">
        <v>50000000</v>
      </c>
      <c r="G7" s="13">
        <v>156.46666666666667</v>
      </c>
      <c r="H7" s="13" t="s">
        <v>482</v>
      </c>
      <c r="I7" s="13">
        <v>6752754.6484859996</v>
      </c>
      <c r="J7" s="13">
        <v>21000261</v>
      </c>
      <c r="K7" s="13">
        <v>8088445</v>
      </c>
      <c r="L7" s="13">
        <v>2596329</v>
      </c>
      <c r="M7" s="13">
        <v>12</v>
      </c>
      <c r="N7" s="13">
        <v>52</v>
      </c>
      <c r="O7" s="13">
        <v>3521</v>
      </c>
      <c r="P7" s="13">
        <v>48</v>
      </c>
      <c r="Q7" s="13">
        <v>3533</v>
      </c>
      <c r="R7" s="11">
        <v>9.43</v>
      </c>
      <c r="S7" s="11">
        <v>0.49</v>
      </c>
      <c r="T7" s="11">
        <v>172.58</v>
      </c>
    </row>
    <row r="8" spans="1:20" x14ac:dyDescent="0.25">
      <c r="A8" s="11" t="s">
        <v>29</v>
      </c>
      <c r="B8" s="11">
        <v>10616</v>
      </c>
      <c r="C8" s="11" t="s">
        <v>30</v>
      </c>
      <c r="D8" s="11" t="s">
        <v>23</v>
      </c>
      <c r="E8" s="11">
        <v>0</v>
      </c>
      <c r="F8" s="12">
        <v>100000</v>
      </c>
      <c r="G8" s="13">
        <v>153.63333333333333</v>
      </c>
      <c r="H8" s="13" t="s">
        <v>482</v>
      </c>
      <c r="I8" s="13">
        <v>3754388.2463830002</v>
      </c>
      <c r="J8" s="13">
        <v>9955855</v>
      </c>
      <c r="K8" s="13">
        <v>28151</v>
      </c>
      <c r="L8" s="13">
        <v>353659005</v>
      </c>
      <c r="M8" s="13">
        <v>7</v>
      </c>
      <c r="N8" s="13">
        <v>10</v>
      </c>
      <c r="O8" s="13">
        <v>3307</v>
      </c>
      <c r="P8" s="13">
        <v>90</v>
      </c>
      <c r="Q8" s="13">
        <v>3314</v>
      </c>
      <c r="R8" s="11">
        <v>8.42</v>
      </c>
      <c r="S8" s="11">
        <v>-4.84</v>
      </c>
      <c r="T8" s="11">
        <v>154.56</v>
      </c>
    </row>
    <row r="9" spans="1:20" x14ac:dyDescent="0.25">
      <c r="A9" s="11" t="s">
        <v>31</v>
      </c>
      <c r="B9" s="11">
        <v>10615</v>
      </c>
      <c r="C9" s="11" t="s">
        <v>32</v>
      </c>
      <c r="D9" s="11" t="s">
        <v>33</v>
      </c>
      <c r="E9" s="11">
        <v>0</v>
      </c>
      <c r="F9" s="12">
        <v>50000</v>
      </c>
      <c r="G9" s="13">
        <v>153.46666666666667</v>
      </c>
      <c r="H9" s="13" t="s">
        <v>482</v>
      </c>
      <c r="I9" s="13">
        <v>482219.03378</v>
      </c>
      <c r="J9" s="13">
        <v>721183</v>
      </c>
      <c r="K9" s="13">
        <v>11403</v>
      </c>
      <c r="L9" s="13">
        <v>63245025</v>
      </c>
      <c r="M9" s="13">
        <v>7</v>
      </c>
      <c r="N9" s="13">
        <v>89</v>
      </c>
      <c r="O9" s="13">
        <v>100</v>
      </c>
      <c r="P9" s="13">
        <v>11</v>
      </c>
      <c r="Q9" s="13">
        <v>107</v>
      </c>
      <c r="R9" s="11">
        <v>3.84</v>
      </c>
      <c r="S9" s="11">
        <v>-5.67</v>
      </c>
      <c r="T9" s="11">
        <v>73.010000000000005</v>
      </c>
    </row>
    <row r="10" spans="1:20" x14ac:dyDescent="0.25">
      <c r="A10" s="11" t="s">
        <v>34</v>
      </c>
      <c r="B10" s="11">
        <v>10630</v>
      </c>
      <c r="C10" s="11" t="s">
        <v>35</v>
      </c>
      <c r="D10" s="11" t="s">
        <v>23</v>
      </c>
      <c r="E10" s="11">
        <v>0</v>
      </c>
      <c r="F10" s="12">
        <v>500000</v>
      </c>
      <c r="G10" s="13">
        <v>149.03333333333333</v>
      </c>
      <c r="H10" s="13" t="s">
        <v>482</v>
      </c>
      <c r="I10" s="13">
        <v>230265.05111500001</v>
      </c>
      <c r="J10" s="13">
        <v>638468</v>
      </c>
      <c r="K10" s="13">
        <v>134291</v>
      </c>
      <c r="L10" s="13">
        <v>4754363</v>
      </c>
      <c r="M10" s="13">
        <v>13</v>
      </c>
      <c r="N10" s="13">
        <v>77</v>
      </c>
      <c r="O10" s="13">
        <v>223</v>
      </c>
      <c r="P10" s="13">
        <v>23</v>
      </c>
      <c r="Q10" s="13">
        <v>236</v>
      </c>
      <c r="R10" s="11">
        <v>4.07</v>
      </c>
      <c r="S10" s="11">
        <v>-2.7</v>
      </c>
      <c r="T10" s="11">
        <v>138.29</v>
      </c>
    </row>
    <row r="11" spans="1:20" x14ac:dyDescent="0.25">
      <c r="A11" s="11" t="s">
        <v>36</v>
      </c>
      <c r="B11" s="11">
        <v>10639</v>
      </c>
      <c r="C11" s="11" t="s">
        <v>37</v>
      </c>
      <c r="D11" s="11" t="s">
        <v>20</v>
      </c>
      <c r="E11" s="11">
        <v>15</v>
      </c>
      <c r="F11" s="12">
        <v>60000000</v>
      </c>
      <c r="G11" s="13">
        <v>147.63333333333333</v>
      </c>
      <c r="H11" s="13" t="s">
        <v>482</v>
      </c>
      <c r="I11" s="13">
        <v>22298498.902736001</v>
      </c>
      <c r="J11" s="13">
        <v>59638932</v>
      </c>
      <c r="K11" s="13">
        <v>59488166</v>
      </c>
      <c r="L11" s="13">
        <v>1002534</v>
      </c>
      <c r="M11" s="13">
        <v>80</v>
      </c>
      <c r="N11" s="13">
        <v>31</v>
      </c>
      <c r="O11" s="13">
        <v>32267</v>
      </c>
      <c r="P11" s="13">
        <v>69</v>
      </c>
      <c r="Q11" s="13">
        <v>32347</v>
      </c>
      <c r="R11" s="11">
        <v>1.7</v>
      </c>
      <c r="S11" s="11">
        <v>5.2</v>
      </c>
      <c r="T11" s="11">
        <v>24.45</v>
      </c>
    </row>
    <row r="12" spans="1:20" x14ac:dyDescent="0.25">
      <c r="A12" s="11" t="s">
        <v>38</v>
      </c>
      <c r="B12" s="11">
        <v>10706</v>
      </c>
      <c r="C12" s="11" t="s">
        <v>39</v>
      </c>
      <c r="D12" s="11" t="s">
        <v>23</v>
      </c>
      <c r="E12" s="11">
        <v>0</v>
      </c>
      <c r="F12" s="12">
        <v>5000000</v>
      </c>
      <c r="G12" s="13">
        <v>144.19999999999999</v>
      </c>
      <c r="H12" s="13" t="s">
        <v>482</v>
      </c>
      <c r="I12" s="13">
        <v>8127050.134451</v>
      </c>
      <c r="J12" s="13">
        <v>18550700</v>
      </c>
      <c r="K12" s="13">
        <v>3521162</v>
      </c>
      <c r="L12" s="13">
        <v>5268346</v>
      </c>
      <c r="M12" s="13">
        <v>20</v>
      </c>
      <c r="N12" s="13">
        <v>53</v>
      </c>
      <c r="O12" s="13">
        <v>4308</v>
      </c>
      <c r="P12" s="13">
        <v>47</v>
      </c>
      <c r="Q12" s="13">
        <v>4328</v>
      </c>
      <c r="R12" s="11">
        <v>3.99</v>
      </c>
      <c r="S12" s="11">
        <v>-5.38</v>
      </c>
      <c r="T12" s="11">
        <v>168.27</v>
      </c>
    </row>
    <row r="13" spans="1:20" x14ac:dyDescent="0.25">
      <c r="A13" s="11" t="s">
        <v>40</v>
      </c>
      <c r="B13" s="11">
        <v>10720</v>
      </c>
      <c r="C13" s="11" t="s">
        <v>41</v>
      </c>
      <c r="D13" s="11" t="s">
        <v>20</v>
      </c>
      <c r="E13" s="11">
        <v>15</v>
      </c>
      <c r="F13" s="12">
        <v>5000000</v>
      </c>
      <c r="G13" s="13">
        <v>142.69999999999999</v>
      </c>
      <c r="H13" s="13" t="s">
        <v>482</v>
      </c>
      <c r="I13" s="13">
        <v>3477473.7177610002</v>
      </c>
      <c r="J13" s="13">
        <v>3021532</v>
      </c>
      <c r="K13" s="13">
        <v>2998713</v>
      </c>
      <c r="L13" s="13">
        <v>1007609</v>
      </c>
      <c r="M13" s="13">
        <v>24</v>
      </c>
      <c r="N13" s="13">
        <v>79</v>
      </c>
      <c r="O13" s="13">
        <v>703</v>
      </c>
      <c r="P13" s="13">
        <v>21</v>
      </c>
      <c r="Q13" s="13">
        <v>727</v>
      </c>
      <c r="R13" s="11">
        <v>1.79</v>
      </c>
      <c r="S13" s="11">
        <v>1.46</v>
      </c>
      <c r="T13" s="11">
        <v>2.99</v>
      </c>
    </row>
    <row r="14" spans="1:20" x14ac:dyDescent="0.25">
      <c r="A14" s="11" t="s">
        <v>42</v>
      </c>
      <c r="B14" s="11">
        <v>10719</v>
      </c>
      <c r="C14" s="11" t="s">
        <v>43</v>
      </c>
      <c r="D14" s="11" t="s">
        <v>23</v>
      </c>
      <c r="E14" s="11">
        <v>0</v>
      </c>
      <c r="F14" s="12">
        <v>500000</v>
      </c>
      <c r="G14" s="13">
        <v>142.1</v>
      </c>
      <c r="H14" s="13" t="s">
        <v>482</v>
      </c>
      <c r="I14" s="13">
        <v>7637573.8909750003</v>
      </c>
      <c r="J14" s="13">
        <v>3683595</v>
      </c>
      <c r="K14" s="13">
        <v>13233</v>
      </c>
      <c r="L14" s="13">
        <v>278364281</v>
      </c>
      <c r="M14" s="13">
        <v>7</v>
      </c>
      <c r="N14" s="13">
        <v>21</v>
      </c>
      <c r="O14" s="13">
        <v>360</v>
      </c>
      <c r="P14" s="13">
        <v>79</v>
      </c>
      <c r="Q14" s="13">
        <v>367</v>
      </c>
      <c r="R14" s="11">
        <v>6.21</v>
      </c>
      <c r="S14" s="11">
        <v>-7.53</v>
      </c>
      <c r="T14" s="11">
        <v>148.36000000000001</v>
      </c>
    </row>
    <row r="15" spans="1:20" x14ac:dyDescent="0.25">
      <c r="A15" s="11" t="s">
        <v>44</v>
      </c>
      <c r="B15" s="11">
        <v>10743</v>
      </c>
      <c r="C15" s="11" t="s">
        <v>45</v>
      </c>
      <c r="D15" s="11" t="s">
        <v>23</v>
      </c>
      <c r="E15" s="11">
        <v>0</v>
      </c>
      <c r="F15" s="12">
        <v>10000000</v>
      </c>
      <c r="G15" s="13">
        <v>137.83333333333334</v>
      </c>
      <c r="H15" s="13" t="s">
        <v>482</v>
      </c>
      <c r="I15" s="13">
        <v>2273786.983639</v>
      </c>
      <c r="J15" s="13">
        <v>7965064</v>
      </c>
      <c r="K15" s="13">
        <v>6193916</v>
      </c>
      <c r="L15" s="13">
        <v>1285949</v>
      </c>
      <c r="M15" s="13">
        <v>10</v>
      </c>
      <c r="N15" s="13">
        <v>18</v>
      </c>
      <c r="O15" s="13">
        <v>3504</v>
      </c>
      <c r="P15" s="13">
        <v>82</v>
      </c>
      <c r="Q15" s="13">
        <v>3514</v>
      </c>
      <c r="R15" s="11">
        <v>6.27</v>
      </c>
      <c r="S15" s="11">
        <v>-9.15</v>
      </c>
      <c r="T15" s="11">
        <v>159</v>
      </c>
    </row>
    <row r="16" spans="1:20" x14ac:dyDescent="0.25">
      <c r="A16" s="11" t="s">
        <v>46</v>
      </c>
      <c r="B16" s="11">
        <v>10748</v>
      </c>
      <c r="C16" s="11" t="s">
        <v>47</v>
      </c>
      <c r="D16" s="11" t="s">
        <v>20</v>
      </c>
      <c r="E16" s="11">
        <v>15</v>
      </c>
      <c r="F16" s="12">
        <v>25000000</v>
      </c>
      <c r="G16" s="13">
        <v>136.19999999999999</v>
      </c>
      <c r="H16" s="13" t="s">
        <v>482</v>
      </c>
      <c r="I16" s="13">
        <v>3667438.072309</v>
      </c>
      <c r="J16" s="13">
        <v>15873726</v>
      </c>
      <c r="K16" s="13">
        <v>15835662</v>
      </c>
      <c r="L16" s="13">
        <v>1002403</v>
      </c>
      <c r="M16" s="13">
        <v>28</v>
      </c>
      <c r="N16" s="13">
        <v>12</v>
      </c>
      <c r="O16" s="13">
        <v>7601</v>
      </c>
      <c r="P16" s="13">
        <v>88</v>
      </c>
      <c r="Q16" s="13">
        <v>7629</v>
      </c>
      <c r="R16" s="11">
        <v>1.46</v>
      </c>
      <c r="S16" s="11">
        <v>4.91</v>
      </c>
      <c r="T16" s="11">
        <v>21.7</v>
      </c>
    </row>
    <row r="17" spans="1:20" x14ac:dyDescent="0.25">
      <c r="A17" s="11" t="s">
        <v>48</v>
      </c>
      <c r="B17" s="11">
        <v>10762</v>
      </c>
      <c r="C17" s="11" t="s">
        <v>49</v>
      </c>
      <c r="D17" s="11" t="s">
        <v>33</v>
      </c>
      <c r="E17" s="11">
        <v>0</v>
      </c>
      <c r="F17" s="12">
        <v>200000000</v>
      </c>
      <c r="G17" s="13">
        <v>135</v>
      </c>
      <c r="H17" s="13" t="s">
        <v>482</v>
      </c>
      <c r="I17" s="13">
        <v>1524828.494553</v>
      </c>
      <c r="J17" s="13">
        <v>3282685</v>
      </c>
      <c r="K17" s="13">
        <v>20054675</v>
      </c>
      <c r="L17" s="13">
        <v>163687</v>
      </c>
      <c r="M17" s="13">
        <v>10</v>
      </c>
      <c r="N17" s="13">
        <v>36</v>
      </c>
      <c r="O17" s="13">
        <v>2140</v>
      </c>
      <c r="P17" s="13">
        <v>63</v>
      </c>
      <c r="Q17" s="13">
        <v>2150</v>
      </c>
      <c r="R17" s="11">
        <v>3.73</v>
      </c>
      <c r="S17" s="11">
        <v>-1.68</v>
      </c>
      <c r="T17" s="11">
        <v>114.19</v>
      </c>
    </row>
    <row r="18" spans="1:20" x14ac:dyDescent="0.25">
      <c r="A18" s="11" t="s">
        <v>50</v>
      </c>
      <c r="B18" s="11">
        <v>10753</v>
      </c>
      <c r="C18" s="11" t="s">
        <v>51</v>
      </c>
      <c r="D18" s="11" t="s">
        <v>23</v>
      </c>
      <c r="E18" s="11">
        <v>0</v>
      </c>
      <c r="F18" s="12">
        <v>100000</v>
      </c>
      <c r="G18" s="13">
        <v>134.96666666666667</v>
      </c>
      <c r="H18" s="13" t="s">
        <v>482</v>
      </c>
      <c r="I18" s="13">
        <v>362075.82021799998</v>
      </c>
      <c r="J18" s="13">
        <v>731245</v>
      </c>
      <c r="K18" s="13">
        <v>26788</v>
      </c>
      <c r="L18" s="13">
        <v>27297478</v>
      </c>
      <c r="M18" s="13">
        <v>7</v>
      </c>
      <c r="N18" s="13">
        <v>29</v>
      </c>
      <c r="O18" s="13">
        <v>669</v>
      </c>
      <c r="P18" s="13">
        <v>71</v>
      </c>
      <c r="Q18" s="13">
        <v>676</v>
      </c>
      <c r="R18" s="11">
        <v>5.46</v>
      </c>
      <c r="S18" s="11">
        <v>-16.79</v>
      </c>
      <c r="T18" s="11">
        <v>97.93</v>
      </c>
    </row>
    <row r="19" spans="1:20" x14ac:dyDescent="0.25">
      <c r="A19" s="11" t="s">
        <v>52</v>
      </c>
      <c r="B19" s="11">
        <v>10782</v>
      </c>
      <c r="C19" s="11" t="s">
        <v>53</v>
      </c>
      <c r="D19" s="11" t="s">
        <v>23</v>
      </c>
      <c r="E19" s="11">
        <v>0</v>
      </c>
      <c r="F19" s="12">
        <v>50000</v>
      </c>
      <c r="G19" s="13">
        <v>134.36666666666667</v>
      </c>
      <c r="H19" s="13" t="s">
        <v>482</v>
      </c>
      <c r="I19" s="13">
        <v>460272.94515500002</v>
      </c>
      <c r="J19" s="13">
        <v>1822991</v>
      </c>
      <c r="K19" s="13">
        <v>36096</v>
      </c>
      <c r="L19" s="13">
        <v>50503973</v>
      </c>
      <c r="M19" s="13">
        <v>10</v>
      </c>
      <c r="N19" s="13">
        <v>62</v>
      </c>
      <c r="O19" s="13">
        <v>697</v>
      </c>
      <c r="P19" s="13">
        <v>38</v>
      </c>
      <c r="Q19" s="13">
        <v>707</v>
      </c>
      <c r="R19" s="11">
        <v>5.71</v>
      </c>
      <c r="S19" s="11">
        <v>-8.5</v>
      </c>
      <c r="T19" s="11">
        <v>196.81</v>
      </c>
    </row>
    <row r="20" spans="1:20" x14ac:dyDescent="0.25">
      <c r="A20" s="11" t="s">
        <v>54</v>
      </c>
      <c r="B20" s="11">
        <v>10766</v>
      </c>
      <c r="C20" s="11" t="s">
        <v>53</v>
      </c>
      <c r="D20" s="11" t="s">
        <v>20</v>
      </c>
      <c r="E20" s="11">
        <v>15</v>
      </c>
      <c r="F20" s="12">
        <v>100000000</v>
      </c>
      <c r="G20" s="13">
        <v>134.36666666666667</v>
      </c>
      <c r="H20" s="13" t="s">
        <v>482</v>
      </c>
      <c r="I20" s="13">
        <v>9345656.3589069992</v>
      </c>
      <c r="J20" s="13">
        <v>56257008</v>
      </c>
      <c r="K20" s="13">
        <v>56013515</v>
      </c>
      <c r="L20" s="13">
        <v>1004347</v>
      </c>
      <c r="M20" s="13">
        <v>21</v>
      </c>
      <c r="N20" s="13">
        <v>4</v>
      </c>
      <c r="O20" s="13">
        <v>24752</v>
      </c>
      <c r="P20" s="13">
        <v>96</v>
      </c>
      <c r="Q20" s="13">
        <v>24773</v>
      </c>
      <c r="R20" s="11">
        <v>1.45</v>
      </c>
      <c r="S20" s="11">
        <v>4.68</v>
      </c>
      <c r="T20" s="11">
        <v>19.88</v>
      </c>
    </row>
    <row r="21" spans="1:20" x14ac:dyDescent="0.25">
      <c r="A21" s="11" t="s">
        <v>55</v>
      </c>
      <c r="B21" s="11">
        <v>10764</v>
      </c>
      <c r="C21" s="11" t="s">
        <v>56</v>
      </c>
      <c r="D21" s="11" t="s">
        <v>23</v>
      </c>
      <c r="E21" s="11">
        <v>0</v>
      </c>
      <c r="F21" s="12">
        <v>100000</v>
      </c>
      <c r="G21" s="13">
        <v>134.1</v>
      </c>
      <c r="H21" s="13" t="s">
        <v>482</v>
      </c>
      <c r="I21" s="13">
        <v>620159.06228399999</v>
      </c>
      <c r="J21" s="13">
        <v>1325544</v>
      </c>
      <c r="K21" s="13">
        <v>35060</v>
      </c>
      <c r="L21" s="13">
        <v>37807876</v>
      </c>
      <c r="M21" s="13">
        <v>6</v>
      </c>
      <c r="N21" s="13">
        <v>98</v>
      </c>
      <c r="O21" s="13">
        <v>115</v>
      </c>
      <c r="P21" s="13">
        <v>2</v>
      </c>
      <c r="Q21" s="13">
        <v>121</v>
      </c>
      <c r="R21" s="11">
        <v>2.46</v>
      </c>
      <c r="S21" s="11">
        <v>-11.49</v>
      </c>
      <c r="T21" s="11">
        <v>122.07</v>
      </c>
    </row>
    <row r="22" spans="1:20" x14ac:dyDescent="0.25">
      <c r="A22" s="11" t="s">
        <v>57</v>
      </c>
      <c r="B22" s="11">
        <v>10767</v>
      </c>
      <c r="C22" s="11" t="s">
        <v>56</v>
      </c>
      <c r="D22" s="11" t="s">
        <v>33</v>
      </c>
      <c r="E22" s="11">
        <v>0</v>
      </c>
      <c r="F22" s="12">
        <v>200000</v>
      </c>
      <c r="G22" s="13">
        <v>134.1</v>
      </c>
      <c r="H22" s="13" t="s">
        <v>482</v>
      </c>
      <c r="I22" s="13">
        <v>205271.970997</v>
      </c>
      <c r="J22" s="13">
        <v>374575</v>
      </c>
      <c r="K22" s="13">
        <v>7877</v>
      </c>
      <c r="L22" s="13">
        <v>47553005</v>
      </c>
      <c r="M22" s="13">
        <v>2</v>
      </c>
      <c r="N22" s="13">
        <v>16</v>
      </c>
      <c r="O22" s="13">
        <v>125</v>
      </c>
      <c r="P22" s="13">
        <v>84</v>
      </c>
      <c r="Q22" s="13">
        <v>127</v>
      </c>
      <c r="R22" s="11">
        <v>4.25</v>
      </c>
      <c r="S22" s="11">
        <v>-5.12</v>
      </c>
      <c r="T22" s="11">
        <v>93.1</v>
      </c>
    </row>
    <row r="23" spans="1:20" x14ac:dyDescent="0.25">
      <c r="A23" s="11" t="s">
        <v>58</v>
      </c>
      <c r="B23" s="11">
        <v>10771</v>
      </c>
      <c r="C23" s="11" t="s">
        <v>59</v>
      </c>
      <c r="D23" s="11" t="s">
        <v>23</v>
      </c>
      <c r="E23" s="11">
        <v>0</v>
      </c>
      <c r="F23" s="12">
        <v>50000</v>
      </c>
      <c r="G23" s="13">
        <v>134.03333333333333</v>
      </c>
      <c r="H23" s="13" t="s">
        <v>482</v>
      </c>
      <c r="I23" s="13">
        <v>174807.125902</v>
      </c>
      <c r="J23" s="13">
        <v>1104555</v>
      </c>
      <c r="K23" s="13">
        <v>15517</v>
      </c>
      <c r="L23" s="13">
        <v>71183567</v>
      </c>
      <c r="M23" s="13">
        <v>6</v>
      </c>
      <c r="N23" s="13">
        <v>80</v>
      </c>
      <c r="O23" s="13">
        <v>123</v>
      </c>
      <c r="P23" s="13">
        <v>20</v>
      </c>
      <c r="Q23" s="13">
        <v>129</v>
      </c>
      <c r="R23" s="11">
        <v>5.79</v>
      </c>
      <c r="S23" s="11">
        <v>-7.26</v>
      </c>
      <c r="T23" s="11">
        <v>154.41999999999999</v>
      </c>
    </row>
    <row r="24" spans="1:20" x14ac:dyDescent="0.25">
      <c r="A24" s="11" t="s">
        <v>60</v>
      </c>
      <c r="B24" s="11">
        <v>10765</v>
      </c>
      <c r="C24" s="11" t="s">
        <v>59</v>
      </c>
      <c r="D24" s="11" t="s">
        <v>20</v>
      </c>
      <c r="E24" s="11">
        <v>16</v>
      </c>
      <c r="F24" s="12">
        <v>160000000</v>
      </c>
      <c r="G24" s="13">
        <v>134.03333333333333</v>
      </c>
      <c r="H24" s="13" t="s">
        <v>482</v>
      </c>
      <c r="I24" s="13">
        <v>96540055.839932993</v>
      </c>
      <c r="J24" s="13">
        <v>130760822</v>
      </c>
      <c r="K24" s="13">
        <v>129719818</v>
      </c>
      <c r="L24" s="13">
        <v>1008025</v>
      </c>
      <c r="M24" s="13">
        <v>194</v>
      </c>
      <c r="N24" s="13">
        <v>12</v>
      </c>
      <c r="O24" s="13">
        <v>72104</v>
      </c>
      <c r="P24" s="13">
        <v>88</v>
      </c>
      <c r="Q24" s="13">
        <v>72298</v>
      </c>
      <c r="R24" s="11">
        <v>1.72</v>
      </c>
      <c r="S24" s="11">
        <v>5.24</v>
      </c>
      <c r="T24" s="11">
        <v>22.79</v>
      </c>
    </row>
    <row r="25" spans="1:20" x14ac:dyDescent="0.25">
      <c r="A25" s="11" t="s">
        <v>61</v>
      </c>
      <c r="B25" s="11">
        <v>10763</v>
      </c>
      <c r="C25" s="11" t="s">
        <v>62</v>
      </c>
      <c r="D25" s="11" t="s">
        <v>33</v>
      </c>
      <c r="E25" s="11">
        <v>0</v>
      </c>
      <c r="F25" s="12">
        <v>50000</v>
      </c>
      <c r="G25" s="13">
        <v>132.46666666666667</v>
      </c>
      <c r="H25" s="13" t="s">
        <v>482</v>
      </c>
      <c r="I25" s="13">
        <v>58410.467810000002</v>
      </c>
      <c r="J25" s="13">
        <v>147655</v>
      </c>
      <c r="K25" s="13">
        <v>13125</v>
      </c>
      <c r="L25" s="13">
        <v>11249883</v>
      </c>
      <c r="M25" s="13">
        <v>8</v>
      </c>
      <c r="N25" s="13">
        <v>42</v>
      </c>
      <c r="O25" s="13">
        <v>92</v>
      </c>
      <c r="P25" s="13">
        <v>58</v>
      </c>
      <c r="Q25" s="13">
        <v>100</v>
      </c>
      <c r="R25" s="11">
        <v>0.92</v>
      </c>
      <c r="S25" s="11">
        <v>-9.0399999999999991</v>
      </c>
      <c r="T25" s="11">
        <v>94.02</v>
      </c>
    </row>
    <row r="26" spans="1:20" x14ac:dyDescent="0.25">
      <c r="A26" s="11" t="s">
        <v>63</v>
      </c>
      <c r="B26" s="11">
        <v>10778</v>
      </c>
      <c r="C26" s="11" t="s">
        <v>64</v>
      </c>
      <c r="D26" s="11" t="s">
        <v>20</v>
      </c>
      <c r="E26" s="11">
        <v>20</v>
      </c>
      <c r="F26" s="12">
        <v>5000000</v>
      </c>
      <c r="G26" s="13">
        <v>132.26666666666668</v>
      </c>
      <c r="H26" s="13" t="s">
        <v>482</v>
      </c>
      <c r="I26" s="13">
        <v>1565825.447197</v>
      </c>
      <c r="J26" s="13">
        <v>3000360</v>
      </c>
      <c r="K26" s="13">
        <v>2993262</v>
      </c>
      <c r="L26" s="13">
        <v>1002371</v>
      </c>
      <c r="M26" s="13">
        <v>14</v>
      </c>
      <c r="N26" s="13">
        <v>39</v>
      </c>
      <c r="O26" s="13">
        <v>1297</v>
      </c>
      <c r="P26" s="13">
        <v>61</v>
      </c>
      <c r="Q26" s="13">
        <v>1311</v>
      </c>
      <c r="R26" s="11">
        <v>1.46</v>
      </c>
      <c r="S26" s="11">
        <v>4.4400000000000004</v>
      </c>
      <c r="T26" s="11">
        <v>18.3</v>
      </c>
    </row>
    <row r="27" spans="1:20" x14ac:dyDescent="0.25">
      <c r="A27" s="11" t="s">
        <v>65</v>
      </c>
      <c r="B27" s="11">
        <v>10781</v>
      </c>
      <c r="C27" s="11" t="s">
        <v>66</v>
      </c>
      <c r="D27" s="11" t="s">
        <v>23</v>
      </c>
      <c r="E27" s="11">
        <v>0</v>
      </c>
      <c r="F27" s="12">
        <v>400000</v>
      </c>
      <c r="G27" s="13">
        <v>130.30000000000001</v>
      </c>
      <c r="H27" s="13" t="s">
        <v>482</v>
      </c>
      <c r="I27" s="13">
        <v>2337925.6345199998</v>
      </c>
      <c r="J27" s="13">
        <v>5928345</v>
      </c>
      <c r="K27" s="13">
        <v>93214</v>
      </c>
      <c r="L27" s="13">
        <v>63599303</v>
      </c>
      <c r="M27" s="13">
        <v>7</v>
      </c>
      <c r="N27" s="13">
        <v>44</v>
      </c>
      <c r="O27" s="13">
        <v>2694</v>
      </c>
      <c r="P27" s="13">
        <v>56</v>
      </c>
      <c r="Q27" s="13">
        <v>2701</v>
      </c>
      <c r="R27" s="11">
        <v>3.35</v>
      </c>
      <c r="S27" s="11">
        <v>-10.75</v>
      </c>
      <c r="T27" s="11">
        <v>123.23</v>
      </c>
    </row>
    <row r="28" spans="1:20" x14ac:dyDescent="0.25">
      <c r="A28" s="11" t="s">
        <v>67</v>
      </c>
      <c r="B28" s="11">
        <v>10784</v>
      </c>
      <c r="C28" s="11" t="s">
        <v>68</v>
      </c>
      <c r="D28" s="11" t="s">
        <v>20</v>
      </c>
      <c r="E28" s="11">
        <v>17</v>
      </c>
      <c r="F28" s="12">
        <v>35000000</v>
      </c>
      <c r="G28" s="13">
        <v>130.16666666666666</v>
      </c>
      <c r="H28" s="13" t="s">
        <v>482</v>
      </c>
      <c r="I28" s="13">
        <v>11440941.593674</v>
      </c>
      <c r="J28" s="13">
        <v>22405510</v>
      </c>
      <c r="K28" s="13">
        <v>22219029</v>
      </c>
      <c r="L28" s="13">
        <v>1008392</v>
      </c>
      <c r="M28" s="13">
        <v>36</v>
      </c>
      <c r="N28" s="13">
        <v>29</v>
      </c>
      <c r="O28" s="13">
        <v>13727</v>
      </c>
      <c r="P28" s="13">
        <v>71</v>
      </c>
      <c r="Q28" s="13">
        <v>13763</v>
      </c>
      <c r="R28" s="11">
        <v>1.76</v>
      </c>
      <c r="S28" s="11">
        <v>5.42</v>
      </c>
      <c r="T28" s="11">
        <v>28.92</v>
      </c>
    </row>
    <row r="29" spans="1:20" x14ac:dyDescent="0.25">
      <c r="A29" s="11" t="s">
        <v>69</v>
      </c>
      <c r="B29" s="11">
        <v>10789</v>
      </c>
      <c r="C29" s="11" t="s">
        <v>70</v>
      </c>
      <c r="D29" s="11" t="s">
        <v>23</v>
      </c>
      <c r="E29" s="11">
        <v>0</v>
      </c>
      <c r="F29" s="12">
        <v>200000</v>
      </c>
      <c r="G29" s="13">
        <v>129</v>
      </c>
      <c r="H29" s="13" t="s">
        <v>482</v>
      </c>
      <c r="I29" s="13">
        <v>1255348.1254990001</v>
      </c>
      <c r="J29" s="13">
        <v>1431729</v>
      </c>
      <c r="K29" s="13">
        <v>15538</v>
      </c>
      <c r="L29" s="13">
        <v>92143727</v>
      </c>
      <c r="M29" s="13">
        <v>6</v>
      </c>
      <c r="N29" s="13">
        <v>34</v>
      </c>
      <c r="O29" s="13">
        <v>215</v>
      </c>
      <c r="P29" s="13">
        <v>66</v>
      </c>
      <c r="Q29" s="13">
        <v>221</v>
      </c>
      <c r="R29" s="11">
        <v>3.11</v>
      </c>
      <c r="S29" s="11">
        <v>0.2</v>
      </c>
      <c r="T29" s="11">
        <v>169.81</v>
      </c>
    </row>
    <row r="30" spans="1:20" x14ac:dyDescent="0.25">
      <c r="A30" s="11" t="s">
        <v>71</v>
      </c>
      <c r="B30" s="11">
        <v>10787</v>
      </c>
      <c r="C30" s="11" t="s">
        <v>72</v>
      </c>
      <c r="D30" s="11" t="s">
        <v>23</v>
      </c>
      <c r="E30" s="11">
        <v>0</v>
      </c>
      <c r="F30" s="12">
        <v>100000000</v>
      </c>
      <c r="G30" s="13">
        <v>127.06666666666666</v>
      </c>
      <c r="H30" s="13" t="s">
        <v>482</v>
      </c>
      <c r="I30" s="13">
        <v>652590.96211800002</v>
      </c>
      <c r="J30" s="13">
        <v>9465180</v>
      </c>
      <c r="K30" s="13">
        <v>11421152</v>
      </c>
      <c r="L30" s="13">
        <v>828741</v>
      </c>
      <c r="M30" s="13">
        <v>20</v>
      </c>
      <c r="N30" s="13">
        <v>54</v>
      </c>
      <c r="O30" s="13">
        <v>5630</v>
      </c>
      <c r="P30" s="13">
        <v>46</v>
      </c>
      <c r="Q30" s="13">
        <v>5650</v>
      </c>
      <c r="R30" s="11">
        <v>3.01</v>
      </c>
      <c r="S30" s="11">
        <v>-10.42</v>
      </c>
      <c r="T30" s="11">
        <v>179.36</v>
      </c>
    </row>
    <row r="31" spans="1:20" x14ac:dyDescent="0.25">
      <c r="A31" s="11" t="s">
        <v>73</v>
      </c>
      <c r="B31" s="11">
        <v>10801</v>
      </c>
      <c r="C31" s="11" t="s">
        <v>74</v>
      </c>
      <c r="D31" s="11" t="s">
        <v>23</v>
      </c>
      <c r="E31" s="11">
        <v>0</v>
      </c>
      <c r="F31" s="12">
        <v>500000</v>
      </c>
      <c r="G31" s="13">
        <v>125.43333333333334</v>
      </c>
      <c r="H31" s="13" t="s">
        <v>482</v>
      </c>
      <c r="I31" s="13">
        <v>291788.74998399999</v>
      </c>
      <c r="J31" s="13">
        <v>1236977</v>
      </c>
      <c r="K31" s="13">
        <v>198586</v>
      </c>
      <c r="L31" s="13">
        <v>6228921</v>
      </c>
      <c r="M31" s="13">
        <v>9</v>
      </c>
      <c r="N31" s="13">
        <v>68</v>
      </c>
      <c r="O31" s="13">
        <v>507</v>
      </c>
      <c r="P31" s="13">
        <v>32</v>
      </c>
      <c r="Q31" s="13">
        <v>516</v>
      </c>
      <c r="R31" s="11">
        <v>6.58</v>
      </c>
      <c r="S31" s="11">
        <v>-7.45</v>
      </c>
      <c r="T31" s="11">
        <v>165.51</v>
      </c>
    </row>
    <row r="32" spans="1:20" x14ac:dyDescent="0.25">
      <c r="A32" s="11" t="s">
        <v>75</v>
      </c>
      <c r="B32" s="11">
        <v>10825</v>
      </c>
      <c r="C32" s="11" t="s">
        <v>76</v>
      </c>
      <c r="D32" s="11" t="s">
        <v>23</v>
      </c>
      <c r="E32" s="11">
        <v>0</v>
      </c>
      <c r="F32" s="12">
        <v>15000000</v>
      </c>
      <c r="G32" s="13">
        <v>123.36666666666666</v>
      </c>
      <c r="H32" s="13" t="s">
        <v>482</v>
      </c>
      <c r="I32" s="13">
        <v>137914.406387</v>
      </c>
      <c r="J32" s="13">
        <v>284234</v>
      </c>
      <c r="K32" s="13">
        <v>512865</v>
      </c>
      <c r="L32" s="13">
        <v>554209</v>
      </c>
      <c r="M32" s="13">
        <v>6</v>
      </c>
      <c r="N32" s="13">
        <v>76</v>
      </c>
      <c r="O32" s="13">
        <v>88</v>
      </c>
      <c r="P32" s="13">
        <v>24</v>
      </c>
      <c r="Q32" s="13">
        <v>94</v>
      </c>
      <c r="R32" s="11">
        <v>5.31</v>
      </c>
      <c r="S32" s="11">
        <v>-8.6199999999999992</v>
      </c>
      <c r="T32" s="11">
        <v>104.43</v>
      </c>
    </row>
    <row r="33" spans="1:20" x14ac:dyDescent="0.25">
      <c r="A33" s="11" t="s">
        <v>77</v>
      </c>
      <c r="B33" s="11">
        <v>10830</v>
      </c>
      <c r="C33" s="11" t="s">
        <v>78</v>
      </c>
      <c r="D33" s="11" t="s">
        <v>23</v>
      </c>
      <c r="E33" s="11">
        <v>0</v>
      </c>
      <c r="F33" s="12">
        <v>100000</v>
      </c>
      <c r="G33" s="13">
        <v>122.53333333333333</v>
      </c>
      <c r="H33" s="13" t="s">
        <v>482</v>
      </c>
      <c r="I33" s="13">
        <v>485104.52480100002</v>
      </c>
      <c r="J33" s="13">
        <v>1850640</v>
      </c>
      <c r="K33" s="13">
        <v>22569</v>
      </c>
      <c r="L33" s="13">
        <v>81999204</v>
      </c>
      <c r="M33" s="13">
        <v>6</v>
      </c>
      <c r="N33" s="13">
        <v>12</v>
      </c>
      <c r="O33" s="13">
        <v>1754</v>
      </c>
      <c r="P33" s="13">
        <v>88</v>
      </c>
      <c r="Q33" s="13">
        <v>1760</v>
      </c>
      <c r="R33" s="11">
        <v>8.7200000000000006</v>
      </c>
      <c r="S33" s="11">
        <v>-6.55</v>
      </c>
      <c r="T33" s="11">
        <v>164.06</v>
      </c>
    </row>
    <row r="34" spans="1:20" x14ac:dyDescent="0.25">
      <c r="A34" s="11" t="s">
        <v>79</v>
      </c>
      <c r="B34" s="11">
        <v>10835</v>
      </c>
      <c r="C34" s="11" t="s">
        <v>80</v>
      </c>
      <c r="D34" s="11" t="s">
        <v>23</v>
      </c>
      <c r="E34" s="11">
        <v>0</v>
      </c>
      <c r="F34" s="12">
        <v>500000</v>
      </c>
      <c r="G34" s="13">
        <v>121.93333333333334</v>
      </c>
      <c r="H34" s="13" t="s">
        <v>482</v>
      </c>
      <c r="I34" s="13">
        <v>420798.53274699999</v>
      </c>
      <c r="J34" s="13">
        <v>2184551</v>
      </c>
      <c r="K34" s="13">
        <v>70630</v>
      </c>
      <c r="L34" s="13">
        <v>30929512</v>
      </c>
      <c r="M34" s="13">
        <v>7</v>
      </c>
      <c r="N34" s="13">
        <v>74</v>
      </c>
      <c r="O34" s="13">
        <v>317</v>
      </c>
      <c r="P34" s="13">
        <v>26</v>
      </c>
      <c r="Q34" s="13">
        <v>324</v>
      </c>
      <c r="R34" s="11">
        <v>8.1</v>
      </c>
      <c r="S34" s="11">
        <v>-8.19</v>
      </c>
      <c r="T34" s="11">
        <v>154.51</v>
      </c>
    </row>
    <row r="35" spans="1:20" x14ac:dyDescent="0.25">
      <c r="A35" s="11" t="s">
        <v>81</v>
      </c>
      <c r="B35" s="11">
        <v>10837</v>
      </c>
      <c r="C35" s="11" t="s">
        <v>82</v>
      </c>
      <c r="D35" s="11" t="s">
        <v>20</v>
      </c>
      <c r="E35" s="11">
        <v>16</v>
      </c>
      <c r="F35" s="12">
        <v>200000000</v>
      </c>
      <c r="G35" s="13">
        <v>121.9</v>
      </c>
      <c r="H35" s="13" t="s">
        <v>482</v>
      </c>
      <c r="I35" s="13">
        <v>60211685.388024002</v>
      </c>
      <c r="J35" s="13">
        <v>30130233</v>
      </c>
      <c r="K35" s="13">
        <v>26255024</v>
      </c>
      <c r="L35" s="13">
        <v>1147598</v>
      </c>
      <c r="M35" s="13">
        <v>233</v>
      </c>
      <c r="N35" s="13">
        <v>11</v>
      </c>
      <c r="O35" s="13">
        <v>53706</v>
      </c>
      <c r="P35" s="13">
        <v>89</v>
      </c>
      <c r="Q35" s="13">
        <v>53939</v>
      </c>
      <c r="R35" s="11">
        <v>1.65</v>
      </c>
      <c r="S35" s="11">
        <v>1.19</v>
      </c>
      <c r="T35" s="11">
        <v>26.48</v>
      </c>
    </row>
    <row r="36" spans="1:20" x14ac:dyDescent="0.25">
      <c r="A36" s="11" t="s">
        <v>83</v>
      </c>
      <c r="B36" s="11">
        <v>10845</v>
      </c>
      <c r="C36" s="11" t="s">
        <v>84</v>
      </c>
      <c r="D36" s="11" t="s">
        <v>20</v>
      </c>
      <c r="E36" s="11">
        <v>17</v>
      </c>
      <c r="F36" s="12">
        <v>25000000</v>
      </c>
      <c r="G36" s="13">
        <v>121.3</v>
      </c>
      <c r="H36" s="13" t="s">
        <v>482</v>
      </c>
      <c r="I36" s="13">
        <v>14609445.054329</v>
      </c>
      <c r="J36" s="13">
        <v>23047490</v>
      </c>
      <c r="K36" s="13">
        <v>23047476</v>
      </c>
      <c r="L36" s="13">
        <v>1000000</v>
      </c>
      <c r="M36" s="13">
        <v>41</v>
      </c>
      <c r="N36" s="13">
        <v>37</v>
      </c>
      <c r="O36" s="13">
        <v>5417</v>
      </c>
      <c r="P36" s="13">
        <v>63</v>
      </c>
      <c r="Q36" s="13">
        <v>5458</v>
      </c>
      <c r="R36" s="11">
        <v>1.73</v>
      </c>
      <c r="S36" s="11">
        <v>5.08</v>
      </c>
      <c r="T36" s="11">
        <v>33.83</v>
      </c>
    </row>
    <row r="37" spans="1:20" x14ac:dyDescent="0.25">
      <c r="A37" s="11" t="s">
        <v>85</v>
      </c>
      <c r="B37" s="11">
        <v>10843</v>
      </c>
      <c r="C37" s="11" t="s">
        <v>86</v>
      </c>
      <c r="D37" s="11" t="s">
        <v>23</v>
      </c>
      <c r="E37" s="11">
        <v>0</v>
      </c>
      <c r="F37" s="12">
        <v>500000</v>
      </c>
      <c r="G37" s="13">
        <v>120.83333333333333</v>
      </c>
      <c r="H37" s="13" t="s">
        <v>482</v>
      </c>
      <c r="I37" s="13">
        <v>744959.24018199998</v>
      </c>
      <c r="J37" s="13">
        <v>1442832</v>
      </c>
      <c r="K37" s="13">
        <v>52546</v>
      </c>
      <c r="L37" s="13">
        <v>27458452</v>
      </c>
      <c r="M37" s="13">
        <v>7</v>
      </c>
      <c r="N37" s="13">
        <v>55</v>
      </c>
      <c r="O37" s="13">
        <v>729</v>
      </c>
      <c r="P37" s="13">
        <v>45</v>
      </c>
      <c r="Q37" s="13">
        <v>736</v>
      </c>
      <c r="R37" s="11">
        <v>5.15</v>
      </c>
      <c r="S37" s="11">
        <v>-17.78</v>
      </c>
      <c r="T37" s="11">
        <v>141.59</v>
      </c>
    </row>
    <row r="38" spans="1:20" x14ac:dyDescent="0.25">
      <c r="A38" s="11" t="s">
        <v>87</v>
      </c>
      <c r="B38" s="11">
        <v>10851</v>
      </c>
      <c r="C38" s="11" t="s">
        <v>88</v>
      </c>
      <c r="D38" s="11" t="s">
        <v>23</v>
      </c>
      <c r="E38" s="11">
        <v>0</v>
      </c>
      <c r="F38" s="12">
        <v>300000000</v>
      </c>
      <c r="G38" s="13">
        <v>120.73333333333333</v>
      </c>
      <c r="H38" s="13" t="s">
        <v>482</v>
      </c>
      <c r="I38" s="13">
        <v>10539833.580341</v>
      </c>
      <c r="J38" s="13">
        <v>27419307</v>
      </c>
      <c r="K38" s="13">
        <v>46890098</v>
      </c>
      <c r="L38" s="13">
        <v>584757</v>
      </c>
      <c r="M38" s="13">
        <v>15</v>
      </c>
      <c r="N38" s="13">
        <v>54</v>
      </c>
      <c r="O38" s="13">
        <v>9830</v>
      </c>
      <c r="P38" s="13">
        <v>46</v>
      </c>
      <c r="Q38" s="13">
        <v>9845</v>
      </c>
      <c r="R38" s="11">
        <v>7.43</v>
      </c>
      <c r="S38" s="11">
        <v>-0.82</v>
      </c>
      <c r="T38" s="11">
        <v>147.69</v>
      </c>
    </row>
    <row r="39" spans="1:20" x14ac:dyDescent="0.25">
      <c r="A39" s="11" t="s">
        <v>89</v>
      </c>
      <c r="B39" s="11">
        <v>10855</v>
      </c>
      <c r="C39" s="11" t="s">
        <v>90</v>
      </c>
      <c r="D39" s="11" t="s">
        <v>23</v>
      </c>
      <c r="E39" s="11">
        <v>0</v>
      </c>
      <c r="F39" s="12">
        <v>1500000</v>
      </c>
      <c r="G39" s="13">
        <v>120.3</v>
      </c>
      <c r="H39" s="13" t="s">
        <v>482</v>
      </c>
      <c r="I39" s="13">
        <v>1192464.950674</v>
      </c>
      <c r="J39" s="13">
        <v>7904138</v>
      </c>
      <c r="K39" s="13">
        <v>310327</v>
      </c>
      <c r="L39" s="13">
        <v>25470352</v>
      </c>
      <c r="M39" s="13">
        <v>8</v>
      </c>
      <c r="N39" s="13">
        <v>38</v>
      </c>
      <c r="O39" s="13">
        <v>6486</v>
      </c>
      <c r="P39" s="13">
        <v>62</v>
      </c>
      <c r="Q39" s="13">
        <v>6494</v>
      </c>
      <c r="R39" s="11">
        <v>4.51</v>
      </c>
      <c r="S39" s="11">
        <v>-10.92</v>
      </c>
      <c r="T39" s="11">
        <v>158.91</v>
      </c>
    </row>
    <row r="40" spans="1:20" x14ac:dyDescent="0.25">
      <c r="A40" s="11" t="s">
        <v>91</v>
      </c>
      <c r="B40" s="11">
        <v>10864</v>
      </c>
      <c r="C40" s="11" t="s">
        <v>92</v>
      </c>
      <c r="D40" s="11" t="s">
        <v>23</v>
      </c>
      <c r="E40" s="11">
        <v>0</v>
      </c>
      <c r="F40" s="12">
        <v>50000</v>
      </c>
      <c r="G40" s="13">
        <v>119.93333333333334</v>
      </c>
      <c r="H40" s="13" t="s">
        <v>482</v>
      </c>
      <c r="I40" s="13">
        <v>228688.45160199999</v>
      </c>
      <c r="J40" s="13">
        <v>917848</v>
      </c>
      <c r="K40" s="13">
        <v>14998</v>
      </c>
      <c r="L40" s="13">
        <v>61198007</v>
      </c>
      <c r="M40" s="13">
        <v>5</v>
      </c>
      <c r="N40" s="13">
        <v>10</v>
      </c>
      <c r="O40" s="13">
        <v>477</v>
      </c>
      <c r="P40" s="13">
        <v>90</v>
      </c>
      <c r="Q40" s="13">
        <v>482</v>
      </c>
      <c r="R40" s="11">
        <v>4.0599999999999996</v>
      </c>
      <c r="S40" s="11">
        <v>-11.15</v>
      </c>
      <c r="T40" s="11">
        <v>178.67</v>
      </c>
    </row>
    <row r="41" spans="1:20" x14ac:dyDescent="0.25">
      <c r="A41" s="11" t="s">
        <v>93</v>
      </c>
      <c r="B41" s="11">
        <v>10869</v>
      </c>
      <c r="C41" s="11" t="s">
        <v>94</v>
      </c>
      <c r="D41" s="11" t="s">
        <v>23</v>
      </c>
      <c r="E41" s="11">
        <v>0</v>
      </c>
      <c r="F41" s="12">
        <v>500000</v>
      </c>
      <c r="G41" s="13">
        <v>118.93333333333334</v>
      </c>
      <c r="H41" s="13" t="s">
        <v>482</v>
      </c>
      <c r="I41" s="13">
        <v>620930.44273899996</v>
      </c>
      <c r="J41" s="13">
        <v>1026617</v>
      </c>
      <c r="K41" s="13">
        <v>41206</v>
      </c>
      <c r="L41" s="13">
        <v>24914269</v>
      </c>
      <c r="M41" s="13">
        <v>6</v>
      </c>
      <c r="N41" s="13">
        <v>58</v>
      </c>
      <c r="O41" s="13">
        <v>582</v>
      </c>
      <c r="P41" s="13">
        <v>42</v>
      </c>
      <c r="Q41" s="13">
        <v>588</v>
      </c>
      <c r="R41" s="11">
        <v>-4.7300000000000004</v>
      </c>
      <c r="S41" s="11">
        <v>-19.47</v>
      </c>
      <c r="T41" s="11">
        <v>110.87</v>
      </c>
    </row>
    <row r="42" spans="1:20" x14ac:dyDescent="0.25">
      <c r="A42" s="11" t="s">
        <v>95</v>
      </c>
      <c r="B42" s="11">
        <v>10872</v>
      </c>
      <c r="C42" s="11" t="s">
        <v>96</v>
      </c>
      <c r="D42" s="11" t="s">
        <v>23</v>
      </c>
      <c r="E42" s="11">
        <v>0</v>
      </c>
      <c r="F42" s="12">
        <v>500000</v>
      </c>
      <c r="G42" s="13">
        <v>118.66666666666667</v>
      </c>
      <c r="H42" s="13" t="s">
        <v>482</v>
      </c>
      <c r="I42" s="13">
        <v>596406.153391</v>
      </c>
      <c r="J42" s="13">
        <v>2516244</v>
      </c>
      <c r="K42" s="13">
        <v>108127</v>
      </c>
      <c r="L42" s="13">
        <v>23271186</v>
      </c>
      <c r="M42" s="13">
        <v>7</v>
      </c>
      <c r="N42" s="13">
        <v>31</v>
      </c>
      <c r="O42" s="13">
        <v>3716</v>
      </c>
      <c r="P42" s="13">
        <v>69</v>
      </c>
      <c r="Q42" s="13">
        <v>3723</v>
      </c>
      <c r="R42" s="11">
        <v>9.74</v>
      </c>
      <c r="S42" s="11">
        <v>-10.34</v>
      </c>
      <c r="T42" s="11">
        <v>93.5</v>
      </c>
    </row>
    <row r="43" spans="1:20" x14ac:dyDescent="0.25">
      <c r="A43" s="11" t="s">
        <v>97</v>
      </c>
      <c r="B43" s="11">
        <v>10883</v>
      </c>
      <c r="C43" s="11" t="s">
        <v>98</v>
      </c>
      <c r="D43" s="11" t="s">
        <v>20</v>
      </c>
      <c r="E43" s="11">
        <v>0</v>
      </c>
      <c r="F43" s="12">
        <v>100000000</v>
      </c>
      <c r="G43" s="13">
        <v>117.76666666666667</v>
      </c>
      <c r="H43" s="13" t="s">
        <v>482</v>
      </c>
      <c r="I43" s="13">
        <v>23214739.726227999</v>
      </c>
      <c r="J43" s="13">
        <v>99879791</v>
      </c>
      <c r="K43" s="13">
        <v>99675336</v>
      </c>
      <c r="L43" s="13">
        <v>1002051</v>
      </c>
      <c r="M43" s="13">
        <v>75</v>
      </c>
      <c r="N43" s="13">
        <v>8</v>
      </c>
      <c r="O43" s="13">
        <v>32690</v>
      </c>
      <c r="P43" s="13">
        <v>92</v>
      </c>
      <c r="Q43" s="13">
        <v>32765</v>
      </c>
      <c r="R43" s="11">
        <v>1.43</v>
      </c>
      <c r="S43" s="11">
        <v>4.6100000000000003</v>
      </c>
      <c r="T43" s="11">
        <v>20.52</v>
      </c>
    </row>
    <row r="44" spans="1:20" x14ac:dyDescent="0.25">
      <c r="A44" s="11" t="s">
        <v>99</v>
      </c>
      <c r="B44" s="11">
        <v>10885</v>
      </c>
      <c r="C44" s="11" t="s">
        <v>100</v>
      </c>
      <c r="D44" s="11" t="s">
        <v>33</v>
      </c>
      <c r="E44" s="11">
        <v>0</v>
      </c>
      <c r="F44" s="12">
        <v>5000000</v>
      </c>
      <c r="G44" s="13">
        <v>117.46666666666667</v>
      </c>
      <c r="H44" s="13" t="s">
        <v>482</v>
      </c>
      <c r="I44" s="13">
        <v>3213924.8936910001</v>
      </c>
      <c r="J44" s="13">
        <v>5822809</v>
      </c>
      <c r="K44" s="13">
        <v>261058</v>
      </c>
      <c r="L44" s="13">
        <v>22304655</v>
      </c>
      <c r="M44" s="13">
        <v>7</v>
      </c>
      <c r="N44" s="13">
        <v>28</v>
      </c>
      <c r="O44" s="13">
        <v>2564</v>
      </c>
      <c r="P44" s="13">
        <v>72</v>
      </c>
      <c r="Q44" s="13">
        <v>2571</v>
      </c>
      <c r="R44" s="11">
        <v>-0.76</v>
      </c>
      <c r="S44" s="11">
        <v>-6.92</v>
      </c>
      <c r="T44" s="11">
        <v>100.48</v>
      </c>
    </row>
    <row r="45" spans="1:20" x14ac:dyDescent="0.25">
      <c r="A45" s="11" t="s">
        <v>101</v>
      </c>
      <c r="B45" s="11">
        <v>10897</v>
      </c>
      <c r="C45" s="11" t="s">
        <v>102</v>
      </c>
      <c r="D45" s="11" t="s">
        <v>33</v>
      </c>
      <c r="E45" s="11">
        <v>0</v>
      </c>
      <c r="F45" s="12">
        <v>200000</v>
      </c>
      <c r="G45" s="13">
        <v>117.1</v>
      </c>
      <c r="H45" s="13" t="s">
        <v>482</v>
      </c>
      <c r="I45" s="13">
        <v>390504.50554699998</v>
      </c>
      <c r="J45" s="13">
        <v>947559</v>
      </c>
      <c r="K45" s="13">
        <v>100243</v>
      </c>
      <c r="L45" s="13">
        <v>9452622</v>
      </c>
      <c r="M45" s="13">
        <v>11</v>
      </c>
      <c r="N45" s="13">
        <v>88</v>
      </c>
      <c r="O45" s="13">
        <v>205</v>
      </c>
      <c r="P45" s="13">
        <v>12</v>
      </c>
      <c r="Q45" s="13">
        <v>216</v>
      </c>
      <c r="R45" s="11">
        <v>1.29</v>
      </c>
      <c r="S45" s="11">
        <v>-6.37</v>
      </c>
      <c r="T45" s="11">
        <v>109.08</v>
      </c>
    </row>
    <row r="46" spans="1:20" x14ac:dyDescent="0.25">
      <c r="A46" s="11" t="s">
        <v>103</v>
      </c>
      <c r="B46" s="11">
        <v>10895</v>
      </c>
      <c r="C46" s="11" t="s">
        <v>104</v>
      </c>
      <c r="D46" s="11" t="s">
        <v>20</v>
      </c>
      <c r="E46" s="11">
        <v>17</v>
      </c>
      <c r="F46" s="12">
        <v>20000000</v>
      </c>
      <c r="G46" s="13">
        <v>116.86666666666666</v>
      </c>
      <c r="H46" s="13" t="s">
        <v>482</v>
      </c>
      <c r="I46" s="13">
        <v>591597.04920400004</v>
      </c>
      <c r="J46" s="13">
        <v>3229243</v>
      </c>
      <c r="K46" s="13">
        <v>3218410</v>
      </c>
      <c r="L46" s="13">
        <v>1003366</v>
      </c>
      <c r="M46" s="13">
        <v>11</v>
      </c>
      <c r="N46" s="13">
        <v>24</v>
      </c>
      <c r="O46" s="13">
        <v>22156</v>
      </c>
      <c r="P46" s="13">
        <v>76</v>
      </c>
      <c r="Q46" s="13">
        <v>22167</v>
      </c>
      <c r="R46" s="11">
        <v>1.54</v>
      </c>
      <c r="S46" s="11">
        <v>4.75</v>
      </c>
      <c r="T46" s="11">
        <v>36.770000000000003</v>
      </c>
    </row>
    <row r="47" spans="1:20" x14ac:dyDescent="0.25">
      <c r="A47" s="11" t="s">
        <v>105</v>
      </c>
      <c r="B47" s="11">
        <v>10896</v>
      </c>
      <c r="C47" s="11" t="s">
        <v>106</v>
      </c>
      <c r="D47" s="11" t="s">
        <v>23</v>
      </c>
      <c r="E47" s="11">
        <v>0</v>
      </c>
      <c r="F47" s="12">
        <v>1000000</v>
      </c>
      <c r="G47" s="13">
        <v>116.83333333333333</v>
      </c>
      <c r="H47" s="13" t="s">
        <v>482</v>
      </c>
      <c r="I47" s="13">
        <v>779952.85832</v>
      </c>
      <c r="J47" s="13">
        <v>3237570</v>
      </c>
      <c r="K47" s="13">
        <v>647423</v>
      </c>
      <c r="L47" s="13">
        <v>5000703</v>
      </c>
      <c r="M47" s="13">
        <v>15</v>
      </c>
      <c r="N47" s="13">
        <v>66</v>
      </c>
      <c r="O47" s="13">
        <v>1159</v>
      </c>
      <c r="P47" s="13">
        <v>34</v>
      </c>
      <c r="Q47" s="13">
        <v>1174</v>
      </c>
      <c r="R47" s="11">
        <v>4.4800000000000004</v>
      </c>
      <c r="S47" s="11">
        <v>-9.08</v>
      </c>
      <c r="T47" s="11">
        <v>153.94999999999999</v>
      </c>
    </row>
    <row r="48" spans="1:20" x14ac:dyDescent="0.25">
      <c r="A48" s="11" t="s">
        <v>107</v>
      </c>
      <c r="B48" s="11">
        <v>10911</v>
      </c>
      <c r="C48" s="11" t="s">
        <v>108</v>
      </c>
      <c r="D48" s="11" t="s">
        <v>20</v>
      </c>
      <c r="E48" s="11">
        <v>17</v>
      </c>
      <c r="F48" s="12">
        <v>80000000</v>
      </c>
      <c r="G48" s="13">
        <v>115.16666666666667</v>
      </c>
      <c r="H48" s="13" t="s">
        <v>482</v>
      </c>
      <c r="I48" s="13">
        <v>65508495.578290001</v>
      </c>
      <c r="J48" s="13">
        <v>79943055</v>
      </c>
      <c r="K48" s="13">
        <v>79379955</v>
      </c>
      <c r="L48" s="13">
        <v>1007093</v>
      </c>
      <c r="M48" s="13">
        <v>94</v>
      </c>
      <c r="N48" s="13">
        <v>11</v>
      </c>
      <c r="O48" s="13">
        <v>58533</v>
      </c>
      <c r="P48" s="13">
        <v>89</v>
      </c>
      <c r="Q48" s="13">
        <v>58627</v>
      </c>
      <c r="R48" s="11">
        <v>1.58</v>
      </c>
      <c r="S48" s="11">
        <v>4.8899999999999997</v>
      </c>
      <c r="T48" s="11">
        <v>24.85</v>
      </c>
    </row>
    <row r="49" spans="1:20" x14ac:dyDescent="0.25">
      <c r="A49" s="11" t="s">
        <v>109</v>
      </c>
      <c r="B49" s="11">
        <v>10919</v>
      </c>
      <c r="C49" s="11" t="s">
        <v>110</v>
      </c>
      <c r="D49" s="11" t="s">
        <v>20</v>
      </c>
      <c r="E49" s="11">
        <v>15</v>
      </c>
      <c r="F49" s="12">
        <v>500000000</v>
      </c>
      <c r="G49" s="13">
        <v>115</v>
      </c>
      <c r="H49" s="13" t="s">
        <v>482</v>
      </c>
      <c r="I49" s="13">
        <v>274588956.26879698</v>
      </c>
      <c r="J49" s="13">
        <v>362486320</v>
      </c>
      <c r="K49" s="13">
        <v>362486227</v>
      </c>
      <c r="L49" s="13">
        <v>1000000</v>
      </c>
      <c r="M49" s="13">
        <v>373</v>
      </c>
      <c r="N49" s="13">
        <v>7</v>
      </c>
      <c r="O49" s="13">
        <v>434953</v>
      </c>
      <c r="P49" s="13">
        <v>93</v>
      </c>
      <c r="Q49" s="13">
        <v>435326</v>
      </c>
      <c r="R49" s="11">
        <v>1.56</v>
      </c>
      <c r="S49" s="11">
        <v>4.6900000000000004</v>
      </c>
      <c r="T49" s="11">
        <v>19.170000000000002</v>
      </c>
    </row>
    <row r="50" spans="1:20" x14ac:dyDescent="0.25">
      <c r="A50" s="11" t="s">
        <v>111</v>
      </c>
      <c r="B50" s="11">
        <v>10923</v>
      </c>
      <c r="C50" s="11" t="s">
        <v>112</v>
      </c>
      <c r="D50" s="11" t="s">
        <v>20</v>
      </c>
      <c r="E50" s="11">
        <v>20</v>
      </c>
      <c r="F50" s="12">
        <v>13000000</v>
      </c>
      <c r="G50" s="13">
        <v>114.93333333333334</v>
      </c>
      <c r="H50" s="13" t="s">
        <v>482</v>
      </c>
      <c r="I50" s="13">
        <v>1465040.532386</v>
      </c>
      <c r="J50" s="13">
        <v>2962841</v>
      </c>
      <c r="K50" s="13">
        <v>2941482</v>
      </c>
      <c r="L50" s="13">
        <v>1007261</v>
      </c>
      <c r="M50" s="13">
        <v>8</v>
      </c>
      <c r="N50" s="13">
        <v>40</v>
      </c>
      <c r="O50" s="13">
        <v>2335</v>
      </c>
      <c r="P50" s="13">
        <v>60</v>
      </c>
      <c r="Q50" s="13">
        <v>2343</v>
      </c>
      <c r="R50" s="11">
        <v>1.43</v>
      </c>
      <c r="S50" s="11">
        <v>4.5999999999999996</v>
      </c>
      <c r="T50" s="11">
        <v>21.19</v>
      </c>
    </row>
    <row r="51" spans="1:20" x14ac:dyDescent="0.25">
      <c r="A51" s="11" t="s">
        <v>115</v>
      </c>
      <c r="B51" s="11">
        <v>10915</v>
      </c>
      <c r="C51" s="11" t="s">
        <v>116</v>
      </c>
      <c r="D51" s="11" t="s">
        <v>20</v>
      </c>
      <c r="E51" s="11">
        <v>16</v>
      </c>
      <c r="F51" s="12">
        <v>80000000</v>
      </c>
      <c r="G51" s="13">
        <v>114.8</v>
      </c>
      <c r="H51" s="13" t="s">
        <v>482</v>
      </c>
      <c r="I51" s="13">
        <v>58153035.843546003</v>
      </c>
      <c r="J51" s="13">
        <v>57489723</v>
      </c>
      <c r="K51" s="13">
        <v>44182748</v>
      </c>
      <c r="L51" s="13">
        <v>1301180</v>
      </c>
      <c r="M51" s="13">
        <v>41</v>
      </c>
      <c r="N51" s="13">
        <v>6</v>
      </c>
      <c r="O51" s="13">
        <v>36219</v>
      </c>
      <c r="P51" s="13">
        <v>94</v>
      </c>
      <c r="Q51" s="13">
        <v>36260</v>
      </c>
      <c r="R51" s="11">
        <v>1.2</v>
      </c>
      <c r="S51" s="11">
        <v>2.95</v>
      </c>
      <c r="T51" s="11">
        <v>46.62</v>
      </c>
    </row>
    <row r="52" spans="1:20" x14ac:dyDescent="0.25">
      <c r="A52" s="11" t="s">
        <v>117</v>
      </c>
      <c r="B52" s="11">
        <v>10929</v>
      </c>
      <c r="C52" s="11" t="s">
        <v>118</v>
      </c>
      <c r="D52" s="11" t="s">
        <v>20</v>
      </c>
      <c r="E52" s="11">
        <v>18</v>
      </c>
      <c r="F52" s="12">
        <v>20000000</v>
      </c>
      <c r="G52" s="13">
        <v>114.43333333333334</v>
      </c>
      <c r="H52" s="13" t="s">
        <v>482</v>
      </c>
      <c r="I52" s="13">
        <v>2171928.7807109999</v>
      </c>
      <c r="J52" s="13">
        <v>4280159</v>
      </c>
      <c r="K52" s="13">
        <v>4270090</v>
      </c>
      <c r="L52" s="13">
        <v>1002358</v>
      </c>
      <c r="M52" s="13">
        <v>12</v>
      </c>
      <c r="N52" s="13">
        <v>14</v>
      </c>
      <c r="O52" s="13">
        <v>1614</v>
      </c>
      <c r="P52" s="13">
        <v>86</v>
      </c>
      <c r="Q52" s="13">
        <v>1626</v>
      </c>
      <c r="R52" s="11">
        <v>1.47</v>
      </c>
      <c r="S52" s="11">
        <v>4.42</v>
      </c>
      <c r="T52" s="11">
        <v>18.68</v>
      </c>
    </row>
    <row r="53" spans="1:20" x14ac:dyDescent="0.25">
      <c r="A53" s="11" t="s">
        <v>119</v>
      </c>
      <c r="B53" s="11">
        <v>10934</v>
      </c>
      <c r="C53" s="11" t="s">
        <v>120</v>
      </c>
      <c r="D53" s="11" t="s">
        <v>33</v>
      </c>
      <c r="E53" s="11">
        <v>0</v>
      </c>
      <c r="F53" s="12">
        <v>500000</v>
      </c>
      <c r="G53" s="13">
        <v>113.53333333333333</v>
      </c>
      <c r="H53" s="13" t="s">
        <v>482</v>
      </c>
      <c r="I53" s="13">
        <v>47407.942002000003</v>
      </c>
      <c r="J53" s="13">
        <v>164742</v>
      </c>
      <c r="K53" s="13">
        <v>10573</v>
      </c>
      <c r="L53" s="13">
        <v>15581379</v>
      </c>
      <c r="M53" s="13">
        <v>44</v>
      </c>
      <c r="N53" s="13">
        <v>78</v>
      </c>
      <c r="O53" s="13">
        <v>579</v>
      </c>
      <c r="P53" s="13">
        <v>22</v>
      </c>
      <c r="Q53" s="13">
        <v>623</v>
      </c>
      <c r="R53" s="11">
        <v>5.91</v>
      </c>
      <c r="S53" s="11">
        <v>-2.69</v>
      </c>
      <c r="T53" s="11">
        <v>254.53</v>
      </c>
    </row>
    <row r="54" spans="1:20" x14ac:dyDescent="0.25">
      <c r="A54" s="11" t="s">
        <v>121</v>
      </c>
      <c r="B54" s="11">
        <v>11008</v>
      </c>
      <c r="C54" s="11" t="s">
        <v>122</v>
      </c>
      <c r="D54" s="11" t="s">
        <v>20</v>
      </c>
      <c r="E54" s="11">
        <v>16</v>
      </c>
      <c r="F54" s="12">
        <v>80000000</v>
      </c>
      <c r="G54" s="13">
        <v>110.6</v>
      </c>
      <c r="H54" s="13" t="s">
        <v>482</v>
      </c>
      <c r="I54" s="13">
        <v>38893593.692263</v>
      </c>
      <c r="J54" s="13">
        <v>78943149</v>
      </c>
      <c r="K54" s="13">
        <v>78750997</v>
      </c>
      <c r="L54" s="13">
        <v>1002440</v>
      </c>
      <c r="M54" s="13">
        <v>91</v>
      </c>
      <c r="N54" s="13">
        <v>5</v>
      </c>
      <c r="O54" s="13">
        <v>60496</v>
      </c>
      <c r="P54" s="13">
        <v>95</v>
      </c>
      <c r="Q54" s="13">
        <v>60587</v>
      </c>
      <c r="R54" s="11">
        <v>1.48</v>
      </c>
      <c r="S54" s="11">
        <v>4.4400000000000004</v>
      </c>
      <c r="T54" s="11">
        <v>19.690000000000001</v>
      </c>
    </row>
    <row r="55" spans="1:20" x14ac:dyDescent="0.25">
      <c r="A55" s="11" t="s">
        <v>123</v>
      </c>
      <c r="B55" s="11">
        <v>11014</v>
      </c>
      <c r="C55" s="11" t="s">
        <v>124</v>
      </c>
      <c r="D55" s="11" t="s">
        <v>20</v>
      </c>
      <c r="E55" s="11">
        <v>16</v>
      </c>
      <c r="F55" s="12">
        <v>50000000</v>
      </c>
      <c r="G55" s="13">
        <v>110.26666666666667</v>
      </c>
      <c r="H55" s="13" t="s">
        <v>482</v>
      </c>
      <c r="I55" s="13">
        <v>3688049.6882890002</v>
      </c>
      <c r="J55" s="13">
        <v>5190367</v>
      </c>
      <c r="K55" s="13">
        <v>5173919</v>
      </c>
      <c r="L55" s="13">
        <v>1003179</v>
      </c>
      <c r="M55" s="13">
        <v>23</v>
      </c>
      <c r="N55" s="13">
        <v>10</v>
      </c>
      <c r="O55" s="13">
        <v>5761</v>
      </c>
      <c r="P55" s="13">
        <v>90</v>
      </c>
      <c r="Q55" s="13">
        <v>5784</v>
      </c>
      <c r="R55" s="11">
        <v>1.51</v>
      </c>
      <c r="S55" s="11">
        <v>4.6900000000000004</v>
      </c>
      <c r="T55" s="11">
        <v>27.7</v>
      </c>
    </row>
    <row r="56" spans="1:20" x14ac:dyDescent="0.25">
      <c r="A56" s="11" t="s">
        <v>125</v>
      </c>
      <c r="B56" s="11">
        <v>11049</v>
      </c>
      <c r="C56" s="11" t="s">
        <v>126</v>
      </c>
      <c r="D56" s="11" t="s">
        <v>20</v>
      </c>
      <c r="E56" s="11">
        <v>20</v>
      </c>
      <c r="F56" s="12">
        <v>60000000</v>
      </c>
      <c r="G56" s="13">
        <v>108.03333333333333</v>
      </c>
      <c r="H56" s="13" t="s">
        <v>482</v>
      </c>
      <c r="I56" s="13">
        <v>27828755.629448999</v>
      </c>
      <c r="J56" s="13">
        <v>40533944</v>
      </c>
      <c r="K56" s="13">
        <v>40422612</v>
      </c>
      <c r="L56" s="13">
        <v>1002754</v>
      </c>
      <c r="M56" s="13">
        <v>105</v>
      </c>
      <c r="N56" s="13">
        <v>30</v>
      </c>
      <c r="O56" s="13">
        <v>22935</v>
      </c>
      <c r="P56" s="13">
        <v>70</v>
      </c>
      <c r="Q56" s="13">
        <v>23040</v>
      </c>
      <c r="R56" s="11">
        <v>1.8</v>
      </c>
      <c r="S56" s="11">
        <v>5.51</v>
      </c>
      <c r="T56" s="11">
        <v>27.88</v>
      </c>
    </row>
    <row r="57" spans="1:20" x14ac:dyDescent="0.25">
      <c r="A57" s="11" t="s">
        <v>127</v>
      </c>
      <c r="B57" s="11">
        <v>11055</v>
      </c>
      <c r="C57" s="11" t="s">
        <v>128</v>
      </c>
      <c r="D57" s="11" t="s">
        <v>23</v>
      </c>
      <c r="E57" s="11">
        <v>0</v>
      </c>
      <c r="F57" s="12">
        <v>200000</v>
      </c>
      <c r="G57" s="13">
        <v>107.43333333333334</v>
      </c>
      <c r="H57" s="13" t="s">
        <v>482</v>
      </c>
      <c r="I57" s="13">
        <v>2301415.9930429999</v>
      </c>
      <c r="J57" s="13">
        <v>3428095</v>
      </c>
      <c r="K57" s="13">
        <v>68418</v>
      </c>
      <c r="L57" s="13">
        <v>50105162</v>
      </c>
      <c r="M57" s="13">
        <v>10</v>
      </c>
      <c r="N57" s="13">
        <v>36</v>
      </c>
      <c r="O57" s="13">
        <v>2182</v>
      </c>
      <c r="P57" s="13">
        <v>64</v>
      </c>
      <c r="Q57" s="13">
        <v>2192</v>
      </c>
      <c r="R57" s="11">
        <v>2.5499999999999998</v>
      </c>
      <c r="S57" s="11">
        <v>-14.01</v>
      </c>
      <c r="T57" s="11">
        <v>116.24</v>
      </c>
    </row>
    <row r="58" spans="1:20" x14ac:dyDescent="0.25">
      <c r="A58" s="11" t="s">
        <v>129</v>
      </c>
      <c r="B58" s="11">
        <v>11075</v>
      </c>
      <c r="C58" s="11" t="s">
        <v>130</v>
      </c>
      <c r="D58" s="11" t="s">
        <v>20</v>
      </c>
      <c r="E58" s="11">
        <v>17</v>
      </c>
      <c r="F58" s="12">
        <v>80000000</v>
      </c>
      <c r="G58" s="13">
        <v>105.8</v>
      </c>
      <c r="H58" s="13" t="s">
        <v>482</v>
      </c>
      <c r="I58" s="13">
        <v>65420977.631876998</v>
      </c>
      <c r="J58" s="13">
        <v>75922421</v>
      </c>
      <c r="K58" s="13">
        <v>75650725</v>
      </c>
      <c r="L58" s="13">
        <v>1003591</v>
      </c>
      <c r="M58" s="13">
        <v>117</v>
      </c>
      <c r="N58" s="13">
        <v>26</v>
      </c>
      <c r="O58" s="13">
        <v>13690</v>
      </c>
      <c r="P58" s="13">
        <v>74</v>
      </c>
      <c r="Q58" s="13">
        <v>13807</v>
      </c>
      <c r="R58" s="11">
        <v>1.62</v>
      </c>
      <c r="S58" s="11">
        <v>4.8899999999999997</v>
      </c>
      <c r="T58" s="11">
        <v>30.3</v>
      </c>
    </row>
    <row r="59" spans="1:20" x14ac:dyDescent="0.25">
      <c r="A59" s="11" t="s">
        <v>131</v>
      </c>
      <c r="B59" s="11">
        <v>11087</v>
      </c>
      <c r="C59" s="11" t="s">
        <v>132</v>
      </c>
      <c r="D59" s="11" t="s">
        <v>23</v>
      </c>
      <c r="E59" s="11">
        <v>0</v>
      </c>
      <c r="F59" s="12">
        <v>50000000</v>
      </c>
      <c r="G59" s="13">
        <v>104</v>
      </c>
      <c r="H59" s="13" t="s">
        <v>482</v>
      </c>
      <c r="I59" s="13">
        <v>362731.13626499998</v>
      </c>
      <c r="J59" s="13">
        <v>935339</v>
      </c>
      <c r="K59" s="13">
        <v>1168412</v>
      </c>
      <c r="L59" s="13">
        <v>800522</v>
      </c>
      <c r="M59" s="13">
        <v>2</v>
      </c>
      <c r="N59" s="13">
        <v>9</v>
      </c>
      <c r="O59" s="13">
        <v>598</v>
      </c>
      <c r="P59" s="13">
        <v>91</v>
      </c>
      <c r="Q59" s="13">
        <v>600</v>
      </c>
      <c r="R59" s="11">
        <v>5.86</v>
      </c>
      <c r="S59" s="11">
        <v>1.41</v>
      </c>
      <c r="T59" s="11">
        <v>182</v>
      </c>
    </row>
    <row r="60" spans="1:20" x14ac:dyDescent="0.25">
      <c r="A60" s="11" t="s">
        <v>136</v>
      </c>
      <c r="B60" s="11">
        <v>11090</v>
      </c>
      <c r="C60" s="11" t="s">
        <v>137</v>
      </c>
      <c r="D60" s="11" t="s">
        <v>20</v>
      </c>
      <c r="E60" s="11">
        <v>15</v>
      </c>
      <c r="F60" s="12">
        <v>100000000</v>
      </c>
      <c r="G60" s="13">
        <v>103.26666666666667</v>
      </c>
      <c r="H60" s="13" t="s">
        <v>482</v>
      </c>
      <c r="I60" s="13">
        <v>49775822.936797</v>
      </c>
      <c r="J60" s="13">
        <v>56139018</v>
      </c>
      <c r="K60" s="13">
        <v>46377380</v>
      </c>
      <c r="L60" s="13">
        <v>1210483</v>
      </c>
      <c r="M60" s="13">
        <v>83</v>
      </c>
      <c r="N60" s="13">
        <v>12</v>
      </c>
      <c r="O60" s="13">
        <v>40751</v>
      </c>
      <c r="P60" s="13">
        <v>88</v>
      </c>
      <c r="Q60" s="13">
        <v>40834</v>
      </c>
      <c r="R60" s="11">
        <v>1.6</v>
      </c>
      <c r="S60" s="11">
        <v>4.88</v>
      </c>
      <c r="T60" s="11">
        <v>34.17</v>
      </c>
    </row>
    <row r="61" spans="1:20" x14ac:dyDescent="0.25">
      <c r="A61" s="11" t="s">
        <v>138</v>
      </c>
      <c r="B61" s="11">
        <v>11095</v>
      </c>
      <c r="C61" s="11" t="s">
        <v>139</v>
      </c>
      <c r="D61" s="11" t="s">
        <v>23</v>
      </c>
      <c r="E61" s="11">
        <v>0</v>
      </c>
      <c r="F61" s="12">
        <v>10000000</v>
      </c>
      <c r="G61" s="13">
        <v>102.8</v>
      </c>
      <c r="H61" s="13" t="s">
        <v>482</v>
      </c>
      <c r="I61" s="13">
        <v>524922.25014999998</v>
      </c>
      <c r="J61" s="13">
        <v>2200678</v>
      </c>
      <c r="K61" s="13">
        <v>4251238</v>
      </c>
      <c r="L61" s="13">
        <v>517655</v>
      </c>
      <c r="M61" s="13">
        <v>10</v>
      </c>
      <c r="N61" s="13">
        <v>64</v>
      </c>
      <c r="O61" s="13">
        <v>1584</v>
      </c>
      <c r="P61" s="13">
        <v>36</v>
      </c>
      <c r="Q61" s="13">
        <v>1594</v>
      </c>
      <c r="R61" s="11">
        <v>5.74</v>
      </c>
      <c r="S61" s="11">
        <v>-7.05</v>
      </c>
      <c r="T61" s="11">
        <v>176.37</v>
      </c>
    </row>
    <row r="62" spans="1:20" x14ac:dyDescent="0.25">
      <c r="A62" s="11" t="s">
        <v>140</v>
      </c>
      <c r="B62" s="11">
        <v>11098</v>
      </c>
      <c r="C62" s="11" t="s">
        <v>141</v>
      </c>
      <c r="D62" s="11" t="s">
        <v>20</v>
      </c>
      <c r="E62" s="11">
        <v>17</v>
      </c>
      <c r="F62" s="12">
        <v>500000000</v>
      </c>
      <c r="G62" s="13">
        <v>102.56666666666666</v>
      </c>
      <c r="H62" s="13" t="s">
        <v>482</v>
      </c>
      <c r="I62" s="13">
        <v>158411621.93665901</v>
      </c>
      <c r="J62" s="13">
        <v>300184904</v>
      </c>
      <c r="K62" s="13">
        <v>299309434</v>
      </c>
      <c r="L62" s="13">
        <v>1002924</v>
      </c>
      <c r="M62" s="13">
        <v>221</v>
      </c>
      <c r="N62" s="13">
        <v>15</v>
      </c>
      <c r="O62" s="13">
        <v>210172</v>
      </c>
      <c r="P62" s="13">
        <v>85</v>
      </c>
      <c r="Q62" s="13">
        <v>210393</v>
      </c>
      <c r="R62" s="11">
        <v>1.77</v>
      </c>
      <c r="S62" s="11">
        <v>5.01</v>
      </c>
      <c r="T62" s="11">
        <v>19.649999999999999</v>
      </c>
    </row>
    <row r="63" spans="1:20" x14ac:dyDescent="0.25">
      <c r="A63" s="11" t="s">
        <v>142</v>
      </c>
      <c r="B63" s="11">
        <v>11099</v>
      </c>
      <c r="C63" s="11" t="s">
        <v>143</v>
      </c>
      <c r="D63" s="11" t="s">
        <v>23</v>
      </c>
      <c r="E63" s="11">
        <v>0</v>
      </c>
      <c r="F63" s="12">
        <v>5000000</v>
      </c>
      <c r="G63" s="13">
        <v>102.36666666666666</v>
      </c>
      <c r="H63" s="13" t="s">
        <v>482</v>
      </c>
      <c r="I63" s="13">
        <v>3303761.7867680001</v>
      </c>
      <c r="J63" s="13">
        <v>11328554</v>
      </c>
      <c r="K63" s="13">
        <v>2493238</v>
      </c>
      <c r="L63" s="13">
        <v>4543711</v>
      </c>
      <c r="M63" s="13">
        <v>9</v>
      </c>
      <c r="N63" s="13">
        <v>26</v>
      </c>
      <c r="O63" s="13">
        <v>13278</v>
      </c>
      <c r="P63" s="13">
        <v>74</v>
      </c>
      <c r="Q63" s="13">
        <v>13287</v>
      </c>
      <c r="R63" s="11">
        <v>5.64</v>
      </c>
      <c r="S63" s="11">
        <v>-9.98</v>
      </c>
      <c r="T63" s="11">
        <v>129.49</v>
      </c>
    </row>
    <row r="64" spans="1:20" x14ac:dyDescent="0.25">
      <c r="A64" s="11" t="s">
        <v>144</v>
      </c>
      <c r="B64" s="11">
        <v>11131</v>
      </c>
      <c r="C64" s="11" t="s">
        <v>145</v>
      </c>
      <c r="D64" s="11" t="s">
        <v>33</v>
      </c>
      <c r="E64" s="11">
        <v>0</v>
      </c>
      <c r="F64" s="12">
        <v>1000000</v>
      </c>
      <c r="G64" s="13">
        <v>98.13333333333334</v>
      </c>
      <c r="H64" s="13" t="s">
        <v>482</v>
      </c>
      <c r="I64" s="13">
        <v>915040.05003000004</v>
      </c>
      <c r="J64" s="13">
        <v>1986069</v>
      </c>
      <c r="K64" s="13">
        <v>278296</v>
      </c>
      <c r="L64" s="13">
        <v>7136535</v>
      </c>
      <c r="M64" s="13">
        <v>11</v>
      </c>
      <c r="N64" s="13">
        <v>86</v>
      </c>
      <c r="O64" s="13">
        <v>482</v>
      </c>
      <c r="P64" s="13">
        <v>14</v>
      </c>
      <c r="Q64" s="13">
        <v>493</v>
      </c>
      <c r="R64" s="11">
        <v>0.21</v>
      </c>
      <c r="S64" s="11">
        <v>-4.55</v>
      </c>
      <c r="T64" s="11">
        <v>55.16</v>
      </c>
    </row>
    <row r="65" spans="1:20" x14ac:dyDescent="0.25">
      <c r="A65" s="11" t="s">
        <v>146</v>
      </c>
      <c r="B65" s="11">
        <v>11132</v>
      </c>
      <c r="C65" s="11" t="s">
        <v>147</v>
      </c>
      <c r="D65" s="11" t="s">
        <v>23</v>
      </c>
      <c r="E65" s="11">
        <v>0</v>
      </c>
      <c r="F65" s="12">
        <v>1000000000</v>
      </c>
      <c r="G65" s="13">
        <v>98</v>
      </c>
      <c r="H65" s="13" t="s">
        <v>482</v>
      </c>
      <c r="I65" s="13">
        <v>3592941.6574320002</v>
      </c>
      <c r="J65" s="13">
        <v>19795222</v>
      </c>
      <c r="K65" s="13">
        <v>91536114</v>
      </c>
      <c r="L65" s="13">
        <v>216256</v>
      </c>
      <c r="M65" s="13">
        <v>17</v>
      </c>
      <c r="N65" s="13">
        <v>42</v>
      </c>
      <c r="O65" s="13">
        <v>11711</v>
      </c>
      <c r="P65" s="13">
        <v>58</v>
      </c>
      <c r="Q65" s="13">
        <v>11728</v>
      </c>
      <c r="R65" s="11">
        <v>6.99</v>
      </c>
      <c r="S65" s="11">
        <v>-0.86</v>
      </c>
      <c r="T65" s="11">
        <v>140.16</v>
      </c>
    </row>
    <row r="66" spans="1:20" x14ac:dyDescent="0.25">
      <c r="A66" s="11" t="s">
        <v>148</v>
      </c>
      <c r="B66" s="11">
        <v>11141</v>
      </c>
      <c r="C66" s="11" t="s">
        <v>149</v>
      </c>
      <c r="D66" s="11" t="s">
        <v>23</v>
      </c>
      <c r="E66" s="11">
        <v>0</v>
      </c>
      <c r="F66" s="12">
        <v>100000</v>
      </c>
      <c r="G66" s="13">
        <v>97.63333333333334</v>
      </c>
      <c r="H66" s="13" t="s">
        <v>482</v>
      </c>
      <c r="I66" s="13">
        <v>239922.123055</v>
      </c>
      <c r="J66" s="13">
        <v>715353</v>
      </c>
      <c r="K66" s="13">
        <v>30751</v>
      </c>
      <c r="L66" s="13">
        <v>23262761</v>
      </c>
      <c r="M66" s="13">
        <v>5</v>
      </c>
      <c r="N66" s="13">
        <v>51</v>
      </c>
      <c r="O66" s="13">
        <v>429</v>
      </c>
      <c r="P66" s="13">
        <v>49</v>
      </c>
      <c r="Q66" s="13">
        <v>434</v>
      </c>
      <c r="R66" s="11">
        <v>1.84</v>
      </c>
      <c r="S66" s="11">
        <v>-5.23</v>
      </c>
      <c r="T66" s="11">
        <v>159.66999999999999</v>
      </c>
    </row>
    <row r="67" spans="1:20" x14ac:dyDescent="0.25">
      <c r="A67" s="11" t="s">
        <v>150</v>
      </c>
      <c r="B67" s="11">
        <v>11142</v>
      </c>
      <c r="C67" s="11" t="s">
        <v>151</v>
      </c>
      <c r="D67" s="11" t="s">
        <v>20</v>
      </c>
      <c r="E67" s="11">
        <v>17</v>
      </c>
      <c r="F67" s="12">
        <v>150000000</v>
      </c>
      <c r="G67" s="13">
        <v>95.833333333333329</v>
      </c>
      <c r="H67" s="13" t="s">
        <v>482</v>
      </c>
      <c r="I67" s="13">
        <v>151064247.4244</v>
      </c>
      <c r="J67" s="13">
        <v>150941920</v>
      </c>
      <c r="K67" s="13">
        <v>149741603</v>
      </c>
      <c r="L67" s="13">
        <v>1008015</v>
      </c>
      <c r="M67" s="13">
        <v>90</v>
      </c>
      <c r="N67" s="13">
        <v>2</v>
      </c>
      <c r="O67" s="13">
        <v>142013</v>
      </c>
      <c r="P67" s="13">
        <v>98</v>
      </c>
      <c r="Q67" s="13">
        <v>142103</v>
      </c>
      <c r="R67" s="11">
        <v>1.52</v>
      </c>
      <c r="S67" s="11">
        <v>4.32</v>
      </c>
      <c r="T67" s="11">
        <v>19.739999999999998</v>
      </c>
    </row>
    <row r="68" spans="1:20" x14ac:dyDescent="0.25">
      <c r="A68" s="11" t="s">
        <v>152</v>
      </c>
      <c r="B68" s="11">
        <v>11145</v>
      </c>
      <c r="C68" s="11" t="s">
        <v>153</v>
      </c>
      <c r="D68" s="11" t="s">
        <v>20</v>
      </c>
      <c r="E68" s="11">
        <v>10</v>
      </c>
      <c r="F68" s="12">
        <v>150000000</v>
      </c>
      <c r="G68" s="13">
        <v>95.63333333333334</v>
      </c>
      <c r="H68" s="13" t="s">
        <v>482</v>
      </c>
      <c r="I68" s="13">
        <v>75093229.879316002</v>
      </c>
      <c r="J68" s="13">
        <v>150022316</v>
      </c>
      <c r="K68" s="13">
        <v>149606577</v>
      </c>
      <c r="L68" s="13">
        <v>1002778</v>
      </c>
      <c r="M68" s="13">
        <v>123</v>
      </c>
      <c r="N68" s="13">
        <v>20</v>
      </c>
      <c r="O68" s="13">
        <v>60804</v>
      </c>
      <c r="P68" s="13">
        <v>80</v>
      </c>
      <c r="Q68" s="13">
        <v>60927</v>
      </c>
      <c r="R68" s="11">
        <v>1.73</v>
      </c>
      <c r="S68" s="11">
        <v>4.91</v>
      </c>
      <c r="T68" s="11">
        <v>35.200000000000003</v>
      </c>
    </row>
    <row r="69" spans="1:20" x14ac:dyDescent="0.25">
      <c r="A69" s="11" t="s">
        <v>154</v>
      </c>
      <c r="B69" s="11">
        <v>11148</v>
      </c>
      <c r="C69" s="11" t="s">
        <v>155</v>
      </c>
      <c r="D69" s="11" t="s">
        <v>20</v>
      </c>
      <c r="E69" s="11">
        <v>15</v>
      </c>
      <c r="F69" s="12">
        <v>5000000</v>
      </c>
      <c r="G69" s="13">
        <v>95.6</v>
      </c>
      <c r="H69" s="13" t="s">
        <v>482</v>
      </c>
      <c r="I69" s="13">
        <v>163238.085211</v>
      </c>
      <c r="J69" s="13">
        <v>945217</v>
      </c>
      <c r="K69" s="13">
        <v>945216</v>
      </c>
      <c r="L69" s="13">
        <v>1000000</v>
      </c>
      <c r="M69" s="13">
        <v>2</v>
      </c>
      <c r="N69" s="13">
        <v>40</v>
      </c>
      <c r="O69" s="13">
        <v>824</v>
      </c>
      <c r="P69" s="13">
        <v>60</v>
      </c>
      <c r="Q69" s="13">
        <v>826</v>
      </c>
      <c r="R69" s="11">
        <v>2.2599999999999998</v>
      </c>
      <c r="S69" s="11">
        <v>3.55</v>
      </c>
      <c r="T69" s="11">
        <v>52.32</v>
      </c>
    </row>
    <row r="70" spans="1:20" x14ac:dyDescent="0.25">
      <c r="A70" s="11" t="s">
        <v>156</v>
      </c>
      <c r="B70" s="11">
        <v>11149</v>
      </c>
      <c r="C70" s="11" t="s">
        <v>157</v>
      </c>
      <c r="D70" s="11" t="s">
        <v>23</v>
      </c>
      <c r="E70" s="11">
        <v>0</v>
      </c>
      <c r="F70" s="12">
        <v>200000</v>
      </c>
      <c r="G70" s="13">
        <v>94.666666666666671</v>
      </c>
      <c r="H70" s="13" t="s">
        <v>482</v>
      </c>
      <c r="I70" s="13">
        <v>82417.996587000001</v>
      </c>
      <c r="J70" s="13">
        <v>1380682</v>
      </c>
      <c r="K70" s="13">
        <v>84686</v>
      </c>
      <c r="L70" s="13">
        <v>16303543</v>
      </c>
      <c r="M70" s="13">
        <v>7</v>
      </c>
      <c r="N70" s="13">
        <v>60</v>
      </c>
      <c r="O70" s="13">
        <v>873</v>
      </c>
      <c r="P70" s="13">
        <v>40</v>
      </c>
      <c r="Q70" s="13">
        <v>880</v>
      </c>
      <c r="R70" s="11">
        <v>3.62</v>
      </c>
      <c r="S70" s="11">
        <v>-5.77</v>
      </c>
      <c r="T70" s="11">
        <v>111.52</v>
      </c>
    </row>
    <row r="71" spans="1:20" x14ac:dyDescent="0.25">
      <c r="A71" s="11" t="s">
        <v>158</v>
      </c>
      <c r="B71" s="11">
        <v>11157</v>
      </c>
      <c r="C71" s="11" t="s">
        <v>159</v>
      </c>
      <c r="D71" s="11" t="s">
        <v>33</v>
      </c>
      <c r="E71" s="11">
        <v>0</v>
      </c>
      <c r="F71" s="12">
        <v>50000000</v>
      </c>
      <c r="G71" s="13">
        <v>93.9</v>
      </c>
      <c r="H71" s="13" t="s">
        <v>482</v>
      </c>
      <c r="I71" s="13">
        <v>634924.14841999998</v>
      </c>
      <c r="J71" s="13">
        <v>711014</v>
      </c>
      <c r="K71" s="13">
        <v>2100372</v>
      </c>
      <c r="L71" s="13">
        <v>338518</v>
      </c>
      <c r="M71" s="13">
        <v>4</v>
      </c>
      <c r="N71" s="13">
        <v>47</v>
      </c>
      <c r="O71" s="13">
        <v>373</v>
      </c>
      <c r="P71" s="13">
        <v>53</v>
      </c>
      <c r="Q71" s="13">
        <v>377</v>
      </c>
      <c r="R71" s="11">
        <v>4.5199999999999996</v>
      </c>
      <c r="S71" s="11">
        <v>2.4500000000000002</v>
      </c>
      <c r="T71" s="11">
        <v>108.77</v>
      </c>
    </row>
    <row r="72" spans="1:20" x14ac:dyDescent="0.25">
      <c r="A72" s="11" t="s">
        <v>160</v>
      </c>
      <c r="B72" s="11">
        <v>11158</v>
      </c>
      <c r="C72" s="11" t="s">
        <v>161</v>
      </c>
      <c r="D72" s="11" t="s">
        <v>20</v>
      </c>
      <c r="E72" s="11">
        <v>17</v>
      </c>
      <c r="F72" s="12">
        <v>50000000</v>
      </c>
      <c r="G72" s="13">
        <v>93.666666666666671</v>
      </c>
      <c r="H72" s="13" t="s">
        <v>482</v>
      </c>
      <c r="I72" s="13">
        <v>7500897.6178489998</v>
      </c>
      <c r="J72" s="13">
        <v>8447738</v>
      </c>
      <c r="K72" s="13">
        <v>8354307</v>
      </c>
      <c r="L72" s="13">
        <v>1011183</v>
      </c>
      <c r="M72" s="13">
        <v>15</v>
      </c>
      <c r="N72" s="13">
        <v>34</v>
      </c>
      <c r="O72" s="13">
        <v>6962</v>
      </c>
      <c r="P72" s="13">
        <v>66</v>
      </c>
      <c r="Q72" s="13">
        <v>6977</v>
      </c>
      <c r="R72" s="11">
        <v>2.2200000000000002</v>
      </c>
      <c r="S72" s="11">
        <v>5.41</v>
      </c>
      <c r="T72" s="11">
        <v>27.35</v>
      </c>
    </row>
    <row r="73" spans="1:20" x14ac:dyDescent="0.25">
      <c r="A73" s="11" t="s">
        <v>162</v>
      </c>
      <c r="B73" s="11">
        <v>11173</v>
      </c>
      <c r="C73" s="11" t="s">
        <v>163</v>
      </c>
      <c r="D73" s="11" t="s">
        <v>23</v>
      </c>
      <c r="E73" s="11">
        <v>0</v>
      </c>
      <c r="F73" s="12">
        <v>200000</v>
      </c>
      <c r="G73" s="13">
        <v>93.466666666666669</v>
      </c>
      <c r="H73" s="13" t="s">
        <v>482</v>
      </c>
      <c r="I73" s="13">
        <v>433148.085838</v>
      </c>
      <c r="J73" s="13">
        <v>1084138</v>
      </c>
      <c r="K73" s="13">
        <v>63323</v>
      </c>
      <c r="L73" s="13">
        <v>17120768</v>
      </c>
      <c r="M73" s="13">
        <v>8</v>
      </c>
      <c r="N73" s="13">
        <v>95</v>
      </c>
      <c r="O73" s="13">
        <v>122</v>
      </c>
      <c r="P73" s="13">
        <v>5</v>
      </c>
      <c r="Q73" s="13">
        <v>130</v>
      </c>
      <c r="R73" s="11">
        <v>4.74</v>
      </c>
      <c r="S73" s="11">
        <v>-7.68</v>
      </c>
      <c r="T73" s="11">
        <v>118.37</v>
      </c>
    </row>
    <row r="74" spans="1:20" x14ac:dyDescent="0.25">
      <c r="A74" s="11" t="s">
        <v>164</v>
      </c>
      <c r="B74" s="11">
        <v>11161</v>
      </c>
      <c r="C74" s="11" t="s">
        <v>165</v>
      </c>
      <c r="D74" s="11" t="s">
        <v>20</v>
      </c>
      <c r="E74" s="11">
        <v>18</v>
      </c>
      <c r="F74" s="12">
        <v>20000000</v>
      </c>
      <c r="G74" s="13">
        <v>93.433333333333337</v>
      </c>
      <c r="H74" s="13" t="s">
        <v>482</v>
      </c>
      <c r="I74" s="13">
        <v>20117460.802921999</v>
      </c>
      <c r="J74" s="13">
        <v>17686254</v>
      </c>
      <c r="K74" s="13">
        <v>17553683</v>
      </c>
      <c r="L74" s="13">
        <v>1007552</v>
      </c>
      <c r="M74" s="13">
        <v>68</v>
      </c>
      <c r="N74" s="13">
        <v>6</v>
      </c>
      <c r="O74" s="13">
        <v>16443</v>
      </c>
      <c r="P74" s="13">
        <v>94</v>
      </c>
      <c r="Q74" s="13">
        <v>16511</v>
      </c>
      <c r="R74" s="11">
        <v>1.48</v>
      </c>
      <c r="S74" s="11">
        <v>4.45</v>
      </c>
      <c r="T74" s="11">
        <v>18.48</v>
      </c>
    </row>
    <row r="75" spans="1:20" x14ac:dyDescent="0.25">
      <c r="A75" s="11" t="s">
        <v>166</v>
      </c>
      <c r="B75" s="11">
        <v>11168</v>
      </c>
      <c r="C75" s="11" t="s">
        <v>167</v>
      </c>
      <c r="D75" s="11" t="s">
        <v>20</v>
      </c>
      <c r="E75" s="11">
        <v>16</v>
      </c>
      <c r="F75" s="12">
        <v>25000000</v>
      </c>
      <c r="G75" s="13">
        <v>92.033333333333331</v>
      </c>
      <c r="H75" s="13" t="s">
        <v>482</v>
      </c>
      <c r="I75" s="13">
        <v>621171.24186800001</v>
      </c>
      <c r="J75" s="13">
        <v>10042535</v>
      </c>
      <c r="K75" s="13">
        <v>10042528</v>
      </c>
      <c r="L75" s="13">
        <v>1000000</v>
      </c>
      <c r="M75" s="13">
        <v>24</v>
      </c>
      <c r="N75" s="13">
        <v>24</v>
      </c>
      <c r="O75" s="13">
        <v>4110</v>
      </c>
      <c r="P75" s="13">
        <v>76</v>
      </c>
      <c r="Q75" s="13">
        <v>4134</v>
      </c>
      <c r="R75" s="11">
        <v>1.59</v>
      </c>
      <c r="S75" s="11">
        <v>4.7699999999999996</v>
      </c>
      <c r="T75" s="11">
        <v>41.05</v>
      </c>
    </row>
    <row r="76" spans="1:20" x14ac:dyDescent="0.25">
      <c r="A76" s="11" t="s">
        <v>170</v>
      </c>
      <c r="B76" s="11">
        <v>11182</v>
      </c>
      <c r="C76" s="11" t="s">
        <v>171</v>
      </c>
      <c r="D76" s="11" t="s">
        <v>23</v>
      </c>
      <c r="E76" s="11">
        <v>0</v>
      </c>
      <c r="F76" s="12">
        <v>750000</v>
      </c>
      <c r="G76" s="13">
        <v>90.3</v>
      </c>
      <c r="H76" s="13" t="s">
        <v>482</v>
      </c>
      <c r="I76" s="13">
        <v>1681110.6301829999</v>
      </c>
      <c r="J76" s="13">
        <v>5818350</v>
      </c>
      <c r="K76" s="13">
        <v>244565</v>
      </c>
      <c r="L76" s="13">
        <v>23790609</v>
      </c>
      <c r="M76" s="13">
        <v>12</v>
      </c>
      <c r="N76" s="13">
        <v>44</v>
      </c>
      <c r="O76" s="13">
        <v>2277</v>
      </c>
      <c r="P76" s="13">
        <v>56</v>
      </c>
      <c r="Q76" s="13">
        <v>2289</v>
      </c>
      <c r="R76" s="11">
        <v>7.58</v>
      </c>
      <c r="S76" s="11">
        <v>-4.7699999999999996</v>
      </c>
      <c r="T76" s="11">
        <v>158.52000000000001</v>
      </c>
    </row>
    <row r="77" spans="1:20" x14ac:dyDescent="0.25">
      <c r="A77" s="11" t="s">
        <v>173</v>
      </c>
      <c r="B77" s="11">
        <v>11186</v>
      </c>
      <c r="C77" s="11" t="s">
        <v>174</v>
      </c>
      <c r="D77" s="11" t="s">
        <v>23</v>
      </c>
      <c r="E77" s="11">
        <v>0</v>
      </c>
      <c r="F77" s="12">
        <v>100000</v>
      </c>
      <c r="G77" s="13">
        <v>90.266666666666666</v>
      </c>
      <c r="H77" s="13" t="s">
        <v>482</v>
      </c>
      <c r="I77" s="13">
        <v>682589.64275999996</v>
      </c>
      <c r="J77" s="13">
        <v>965769</v>
      </c>
      <c r="K77" s="13">
        <v>49222</v>
      </c>
      <c r="L77" s="13">
        <v>19620676</v>
      </c>
      <c r="M77" s="13">
        <v>3</v>
      </c>
      <c r="N77" s="13">
        <v>24</v>
      </c>
      <c r="O77" s="13">
        <v>52</v>
      </c>
      <c r="P77" s="13">
        <v>76</v>
      </c>
      <c r="Q77" s="13">
        <v>55</v>
      </c>
      <c r="R77" s="11">
        <v>8.85</v>
      </c>
      <c r="S77" s="11">
        <v>-8.44</v>
      </c>
      <c r="T77" s="11">
        <v>111.66</v>
      </c>
    </row>
    <row r="78" spans="1:20" x14ac:dyDescent="0.25">
      <c r="A78" s="11" t="s">
        <v>175</v>
      </c>
      <c r="B78" s="11">
        <v>11188</v>
      </c>
      <c r="C78" s="11" t="s">
        <v>176</v>
      </c>
      <c r="D78" s="11" t="s">
        <v>33</v>
      </c>
      <c r="E78" s="11">
        <v>0</v>
      </c>
      <c r="F78" s="12">
        <v>500000</v>
      </c>
      <c r="G78" s="13">
        <v>89.833333333333329</v>
      </c>
      <c r="H78" s="13" t="s">
        <v>482</v>
      </c>
      <c r="I78" s="13">
        <v>1107920.3126340001</v>
      </c>
      <c r="J78" s="13">
        <v>2679802</v>
      </c>
      <c r="K78" s="13">
        <v>181847</v>
      </c>
      <c r="L78" s="13">
        <v>14736573</v>
      </c>
      <c r="M78" s="13">
        <v>4</v>
      </c>
      <c r="N78" s="13">
        <v>48</v>
      </c>
      <c r="O78" s="13">
        <v>4386</v>
      </c>
      <c r="P78" s="13">
        <v>52</v>
      </c>
      <c r="Q78" s="13">
        <v>4390</v>
      </c>
      <c r="R78" s="11">
        <v>4.25</v>
      </c>
      <c r="S78" s="11">
        <v>-5.5</v>
      </c>
      <c r="T78" s="11">
        <v>111.92</v>
      </c>
    </row>
    <row r="79" spans="1:20" x14ac:dyDescent="0.25">
      <c r="A79" s="11" t="s">
        <v>183</v>
      </c>
      <c r="B79" s="11">
        <v>11198</v>
      </c>
      <c r="C79" s="11" t="s">
        <v>184</v>
      </c>
      <c r="D79" s="11" t="s">
        <v>20</v>
      </c>
      <c r="E79" s="11">
        <v>17</v>
      </c>
      <c r="F79" s="12">
        <v>500000</v>
      </c>
      <c r="G79" s="13">
        <v>87.033333333333331</v>
      </c>
      <c r="H79" s="13" t="s">
        <v>482</v>
      </c>
      <c r="I79" s="13">
        <v>1017.743147</v>
      </c>
      <c r="J79" s="13">
        <v>47037</v>
      </c>
      <c r="K79" s="13">
        <v>37411</v>
      </c>
      <c r="L79" s="13">
        <v>1257293</v>
      </c>
      <c r="M79" s="13">
        <v>3</v>
      </c>
      <c r="N79" s="13">
        <v>99</v>
      </c>
      <c r="O79" s="13">
        <v>510</v>
      </c>
      <c r="P79" s="13">
        <v>1</v>
      </c>
      <c r="Q79" s="13">
        <v>513</v>
      </c>
      <c r="R79" s="11">
        <v>1.18</v>
      </c>
      <c r="S79" s="11">
        <v>1.47</v>
      </c>
      <c r="T79" s="11">
        <v>40.33</v>
      </c>
    </row>
    <row r="80" spans="1:20" x14ac:dyDescent="0.25">
      <c r="A80" s="11" t="s">
        <v>186</v>
      </c>
      <c r="B80" s="11">
        <v>11220</v>
      </c>
      <c r="C80" s="11" t="s">
        <v>187</v>
      </c>
      <c r="D80" s="11" t="s">
        <v>23</v>
      </c>
      <c r="E80" s="11">
        <v>0</v>
      </c>
      <c r="F80" s="12">
        <v>150000</v>
      </c>
      <c r="G80" s="13">
        <v>86.966666666666669</v>
      </c>
      <c r="H80" s="13" t="s">
        <v>482</v>
      </c>
      <c r="I80" s="13">
        <v>474609.66409899999</v>
      </c>
      <c r="J80" s="13">
        <v>882301</v>
      </c>
      <c r="K80" s="13">
        <v>84705</v>
      </c>
      <c r="L80" s="13">
        <v>10416162</v>
      </c>
      <c r="M80" s="13">
        <v>4</v>
      </c>
      <c r="N80" s="13">
        <v>9</v>
      </c>
      <c r="O80" s="13">
        <v>614</v>
      </c>
      <c r="P80" s="13">
        <v>91</v>
      </c>
      <c r="Q80" s="13">
        <v>618</v>
      </c>
      <c r="R80" s="11">
        <v>3.94</v>
      </c>
      <c r="S80" s="11">
        <v>-3.4</v>
      </c>
      <c r="T80" s="11">
        <v>130.79</v>
      </c>
    </row>
    <row r="81" spans="1:20" x14ac:dyDescent="0.25">
      <c r="A81" s="11" t="s">
        <v>188</v>
      </c>
      <c r="B81" s="11">
        <v>11222</v>
      </c>
      <c r="C81" s="11" t="s">
        <v>187</v>
      </c>
      <c r="D81" s="11" t="s">
        <v>33</v>
      </c>
      <c r="E81" s="11">
        <v>0</v>
      </c>
      <c r="F81" s="12">
        <v>700000</v>
      </c>
      <c r="G81" s="13">
        <v>86.966666666666669</v>
      </c>
      <c r="H81" s="13" t="s">
        <v>482</v>
      </c>
      <c r="I81" s="13">
        <v>288892.98601300002</v>
      </c>
      <c r="J81" s="13">
        <v>379651</v>
      </c>
      <c r="K81" s="13">
        <v>44514</v>
      </c>
      <c r="L81" s="13">
        <v>8528805</v>
      </c>
      <c r="M81" s="13">
        <v>6</v>
      </c>
      <c r="N81" s="13">
        <v>98</v>
      </c>
      <c r="O81" s="13">
        <v>101</v>
      </c>
      <c r="P81" s="13">
        <v>2</v>
      </c>
      <c r="Q81" s="13">
        <v>107</v>
      </c>
      <c r="R81" s="11">
        <v>6.91</v>
      </c>
      <c r="S81" s="11">
        <v>0.42</v>
      </c>
      <c r="T81" s="11">
        <v>90.65</v>
      </c>
    </row>
    <row r="82" spans="1:20" x14ac:dyDescent="0.25">
      <c r="A82" s="11" t="s">
        <v>189</v>
      </c>
      <c r="B82" s="11">
        <v>11217</v>
      </c>
      <c r="C82" s="11" t="s">
        <v>190</v>
      </c>
      <c r="D82" s="11" t="s">
        <v>20</v>
      </c>
      <c r="E82" s="11">
        <v>18</v>
      </c>
      <c r="F82" s="12">
        <v>50000000</v>
      </c>
      <c r="G82" s="13">
        <v>86.933333333333337</v>
      </c>
      <c r="H82" s="13" t="s">
        <v>482</v>
      </c>
      <c r="I82" s="13">
        <v>8073646.5677429996</v>
      </c>
      <c r="J82" s="13">
        <v>15038089</v>
      </c>
      <c r="K82" s="13">
        <v>14920650</v>
      </c>
      <c r="L82" s="13">
        <v>1007870</v>
      </c>
      <c r="M82" s="13">
        <v>169</v>
      </c>
      <c r="N82" s="13">
        <v>72</v>
      </c>
      <c r="O82" s="13">
        <v>1771</v>
      </c>
      <c r="P82" s="13">
        <v>28</v>
      </c>
      <c r="Q82" s="13">
        <v>1940</v>
      </c>
      <c r="R82" s="11">
        <v>1.6</v>
      </c>
      <c r="S82" s="11">
        <v>4.8499999999999996</v>
      </c>
      <c r="T82" s="11">
        <v>28.41</v>
      </c>
    </row>
    <row r="83" spans="1:20" x14ac:dyDescent="0.25">
      <c r="A83" s="11" t="s">
        <v>191</v>
      </c>
      <c r="B83" s="11">
        <v>11235</v>
      </c>
      <c r="C83" s="11" t="s">
        <v>192</v>
      </c>
      <c r="D83" s="11" t="s">
        <v>23</v>
      </c>
      <c r="E83" s="11">
        <v>0</v>
      </c>
      <c r="F83" s="12">
        <v>1000000</v>
      </c>
      <c r="G83" s="13">
        <v>85.966666666666669</v>
      </c>
      <c r="H83" s="13" t="s">
        <v>482</v>
      </c>
      <c r="I83" s="13">
        <v>1140079.1724070001</v>
      </c>
      <c r="J83" s="13">
        <v>5335679</v>
      </c>
      <c r="K83" s="13">
        <v>446681</v>
      </c>
      <c r="L83" s="13">
        <v>11945167</v>
      </c>
      <c r="M83" s="13">
        <v>8</v>
      </c>
      <c r="N83" s="13">
        <v>32</v>
      </c>
      <c r="O83" s="13">
        <v>3946</v>
      </c>
      <c r="P83" s="13">
        <v>68</v>
      </c>
      <c r="Q83" s="13">
        <v>3954</v>
      </c>
      <c r="R83" s="11">
        <v>2.02</v>
      </c>
      <c r="S83" s="11">
        <v>-13.12</v>
      </c>
      <c r="T83" s="11">
        <v>120.17</v>
      </c>
    </row>
    <row r="84" spans="1:20" x14ac:dyDescent="0.25">
      <c r="A84" s="11" t="s">
        <v>193</v>
      </c>
      <c r="B84" s="11">
        <v>11234</v>
      </c>
      <c r="C84" s="11" t="s">
        <v>194</v>
      </c>
      <c r="D84" s="11" t="s">
        <v>23</v>
      </c>
      <c r="E84" s="11">
        <v>0</v>
      </c>
      <c r="F84" s="12">
        <v>4000000</v>
      </c>
      <c r="G84" s="13">
        <v>85.833333333333329</v>
      </c>
      <c r="H84" s="13" t="s">
        <v>482</v>
      </c>
      <c r="I84" s="13">
        <v>964057.70813899999</v>
      </c>
      <c r="J84" s="13">
        <v>15370975</v>
      </c>
      <c r="K84" s="13">
        <v>787452</v>
      </c>
      <c r="L84" s="13">
        <v>19519887</v>
      </c>
      <c r="M84" s="13">
        <v>10</v>
      </c>
      <c r="N84" s="13">
        <v>6</v>
      </c>
      <c r="O84" s="13">
        <v>611</v>
      </c>
      <c r="P84" s="13">
        <v>94</v>
      </c>
      <c r="Q84" s="13">
        <v>621</v>
      </c>
      <c r="R84" s="11">
        <v>7.09</v>
      </c>
      <c r="S84" s="11">
        <v>-14.76</v>
      </c>
      <c r="T84" s="11">
        <v>146.96</v>
      </c>
    </row>
    <row r="85" spans="1:20" x14ac:dyDescent="0.25">
      <c r="A85" s="11" t="s">
        <v>195</v>
      </c>
      <c r="B85" s="11">
        <v>11223</v>
      </c>
      <c r="C85" s="11" t="s">
        <v>196</v>
      </c>
      <c r="D85" s="11" t="s">
        <v>23</v>
      </c>
      <c r="E85" s="11">
        <v>0</v>
      </c>
      <c r="F85" s="12">
        <v>10000000</v>
      </c>
      <c r="G85" s="13">
        <v>85.3</v>
      </c>
      <c r="H85" s="13" t="s">
        <v>482</v>
      </c>
      <c r="I85" s="13">
        <v>4747833.7036250001</v>
      </c>
      <c r="J85" s="13">
        <v>5957457</v>
      </c>
      <c r="K85" s="13">
        <v>2101024</v>
      </c>
      <c r="L85" s="13">
        <v>2835501</v>
      </c>
      <c r="M85" s="13">
        <v>18</v>
      </c>
      <c r="N85" s="13">
        <v>22</v>
      </c>
      <c r="O85" s="13">
        <v>4809</v>
      </c>
      <c r="P85" s="13">
        <v>78</v>
      </c>
      <c r="Q85" s="13">
        <v>4827</v>
      </c>
      <c r="R85" s="11">
        <v>3.25</v>
      </c>
      <c r="S85" s="11">
        <v>-5.66</v>
      </c>
      <c r="T85" s="11">
        <v>139.18</v>
      </c>
    </row>
    <row r="86" spans="1:20" x14ac:dyDescent="0.25">
      <c r="A86" s="11" t="s">
        <v>197</v>
      </c>
      <c r="B86" s="11">
        <v>11239</v>
      </c>
      <c r="C86" s="11" t="s">
        <v>198</v>
      </c>
      <c r="D86" s="11" t="s">
        <v>33</v>
      </c>
      <c r="E86" s="11">
        <v>0</v>
      </c>
      <c r="F86" s="12">
        <v>250000</v>
      </c>
      <c r="G86" s="13">
        <v>82.833333333333329</v>
      </c>
      <c r="H86" s="13" t="s">
        <v>482</v>
      </c>
      <c r="I86" s="13">
        <v>240445.403296</v>
      </c>
      <c r="J86" s="13">
        <v>398822</v>
      </c>
      <c r="K86" s="13">
        <v>115463</v>
      </c>
      <c r="L86" s="13">
        <v>3454106</v>
      </c>
      <c r="M86" s="13">
        <v>10</v>
      </c>
      <c r="N86" s="13">
        <v>70</v>
      </c>
      <c r="O86" s="13">
        <v>306</v>
      </c>
      <c r="P86" s="13">
        <v>30</v>
      </c>
      <c r="Q86" s="13">
        <v>316</v>
      </c>
      <c r="R86" s="11">
        <v>2.61</v>
      </c>
      <c r="S86" s="11">
        <v>-4.9000000000000004</v>
      </c>
      <c r="T86" s="11">
        <v>92.66</v>
      </c>
    </row>
    <row r="87" spans="1:20" x14ac:dyDescent="0.25">
      <c r="A87" s="11" t="s">
        <v>199</v>
      </c>
      <c r="B87" s="11">
        <v>11256</v>
      </c>
      <c r="C87" s="11" t="s">
        <v>198</v>
      </c>
      <c r="D87" s="11" t="s">
        <v>20</v>
      </c>
      <c r="E87" s="11">
        <v>15</v>
      </c>
      <c r="F87" s="12">
        <v>500000</v>
      </c>
      <c r="G87" s="13">
        <v>82.833333333333329</v>
      </c>
      <c r="H87" s="13" t="s">
        <v>482</v>
      </c>
      <c r="I87" s="13">
        <v>46221.496519</v>
      </c>
      <c r="J87" s="13">
        <v>61094</v>
      </c>
      <c r="K87" s="13">
        <v>60813</v>
      </c>
      <c r="L87" s="13">
        <v>1004617</v>
      </c>
      <c r="M87" s="13">
        <v>7</v>
      </c>
      <c r="N87" s="13">
        <v>98</v>
      </c>
      <c r="O87" s="13">
        <v>98</v>
      </c>
      <c r="P87" s="13">
        <v>2</v>
      </c>
      <c r="Q87" s="13">
        <v>105</v>
      </c>
      <c r="R87" s="11">
        <v>1.22</v>
      </c>
      <c r="S87" s="11">
        <v>4.21</v>
      </c>
      <c r="T87" s="11">
        <v>26.73</v>
      </c>
    </row>
    <row r="88" spans="1:20" x14ac:dyDescent="0.25">
      <c r="A88" s="11" t="s">
        <v>200</v>
      </c>
      <c r="B88" s="11">
        <v>11258</v>
      </c>
      <c r="C88" s="11" t="s">
        <v>201</v>
      </c>
      <c r="D88" s="11" t="s">
        <v>33</v>
      </c>
      <c r="E88" s="11">
        <v>0</v>
      </c>
      <c r="F88" s="12">
        <v>200000</v>
      </c>
      <c r="G88" s="13">
        <v>82.766666666666666</v>
      </c>
      <c r="H88" s="13" t="s">
        <v>482</v>
      </c>
      <c r="I88" s="13">
        <v>113557.404889</v>
      </c>
      <c r="J88" s="13">
        <v>216609</v>
      </c>
      <c r="K88" s="13">
        <v>36327</v>
      </c>
      <c r="L88" s="13">
        <v>5962750</v>
      </c>
      <c r="M88" s="13">
        <v>6</v>
      </c>
      <c r="N88" s="13">
        <v>87</v>
      </c>
      <c r="O88" s="13">
        <v>104</v>
      </c>
      <c r="P88" s="13">
        <v>13</v>
      </c>
      <c r="Q88" s="13">
        <v>110</v>
      </c>
      <c r="R88" s="11">
        <v>3.06</v>
      </c>
      <c r="S88" s="11">
        <v>-8.8800000000000008</v>
      </c>
      <c r="T88" s="11">
        <v>95.47</v>
      </c>
    </row>
    <row r="89" spans="1:20" x14ac:dyDescent="0.25">
      <c r="A89" s="11" t="s">
        <v>202</v>
      </c>
      <c r="B89" s="11">
        <v>11268</v>
      </c>
      <c r="C89" s="11" t="s">
        <v>203</v>
      </c>
      <c r="D89" s="11" t="s">
        <v>23</v>
      </c>
      <c r="E89" s="11">
        <v>0</v>
      </c>
      <c r="F89" s="12">
        <v>200000</v>
      </c>
      <c r="G89" s="13">
        <v>80.63333333333334</v>
      </c>
      <c r="H89" s="13" t="s">
        <v>482</v>
      </c>
      <c r="I89" s="13">
        <v>997632.67679699999</v>
      </c>
      <c r="J89" s="13">
        <v>2135718</v>
      </c>
      <c r="K89" s="13">
        <v>136422</v>
      </c>
      <c r="L89" s="13">
        <v>15655228</v>
      </c>
      <c r="M89" s="13">
        <v>8</v>
      </c>
      <c r="N89" s="13">
        <v>74</v>
      </c>
      <c r="O89" s="13">
        <v>292</v>
      </c>
      <c r="P89" s="13">
        <v>26</v>
      </c>
      <c r="Q89" s="13">
        <v>300</v>
      </c>
      <c r="R89" s="11">
        <v>6.12</v>
      </c>
      <c r="S89" s="11">
        <v>-10.58</v>
      </c>
      <c r="T89" s="11">
        <v>121.37</v>
      </c>
    </row>
    <row r="90" spans="1:20" x14ac:dyDescent="0.25">
      <c r="A90" s="11" t="s">
        <v>204</v>
      </c>
      <c r="B90" s="11">
        <v>11273</v>
      </c>
      <c r="C90" s="11" t="s">
        <v>205</v>
      </c>
      <c r="D90" s="11" t="s">
        <v>23</v>
      </c>
      <c r="E90" s="11">
        <v>0</v>
      </c>
      <c r="F90" s="12">
        <v>1000000</v>
      </c>
      <c r="G90" s="13">
        <v>80.233333333333334</v>
      </c>
      <c r="H90" s="13" t="s">
        <v>482</v>
      </c>
      <c r="I90" s="13">
        <v>706823.83377699996</v>
      </c>
      <c r="J90" s="13">
        <v>5600698</v>
      </c>
      <c r="K90" s="13">
        <v>452706</v>
      </c>
      <c r="L90" s="13">
        <v>12371600</v>
      </c>
      <c r="M90" s="13">
        <v>17</v>
      </c>
      <c r="N90" s="13">
        <v>57</v>
      </c>
      <c r="O90" s="13">
        <v>3185</v>
      </c>
      <c r="P90" s="13">
        <v>43</v>
      </c>
      <c r="Q90" s="13">
        <v>3202</v>
      </c>
      <c r="R90" s="11">
        <v>8.11</v>
      </c>
      <c r="S90" s="11">
        <v>-6.44</v>
      </c>
      <c r="T90" s="11">
        <v>172.24</v>
      </c>
    </row>
    <row r="91" spans="1:20" x14ac:dyDescent="0.25">
      <c r="A91" s="11" t="s">
        <v>208</v>
      </c>
      <c r="B91" s="11">
        <v>11277</v>
      </c>
      <c r="C91" s="11" t="s">
        <v>209</v>
      </c>
      <c r="D91" s="11" t="s">
        <v>20</v>
      </c>
      <c r="E91" s="11">
        <v>0</v>
      </c>
      <c r="F91" s="12">
        <v>5000000000</v>
      </c>
      <c r="G91" s="13">
        <v>79.666666666666671</v>
      </c>
      <c r="H91" s="13" t="s">
        <v>482</v>
      </c>
      <c r="I91" s="13">
        <v>31590697.048810001</v>
      </c>
      <c r="J91" s="13">
        <v>128140847</v>
      </c>
      <c r="K91" s="13">
        <v>3413430516</v>
      </c>
      <c r="L91" s="13">
        <v>37540</v>
      </c>
      <c r="M91" s="13">
        <v>313</v>
      </c>
      <c r="N91" s="13">
        <v>12</v>
      </c>
      <c r="O91" s="13">
        <v>2561795</v>
      </c>
      <c r="P91" s="13">
        <v>86</v>
      </c>
      <c r="Q91" s="13">
        <v>2562108</v>
      </c>
      <c r="R91" s="11">
        <v>1.4</v>
      </c>
      <c r="S91" s="11">
        <v>4.2300000000000004</v>
      </c>
      <c r="T91" s="11">
        <v>19.579999999999998</v>
      </c>
    </row>
    <row r="92" spans="1:20" x14ac:dyDescent="0.25">
      <c r="A92" s="11" t="s">
        <v>210</v>
      </c>
      <c r="B92" s="11">
        <v>11280</v>
      </c>
      <c r="C92" s="11" t="s">
        <v>211</v>
      </c>
      <c r="D92" s="11" t="s">
        <v>23</v>
      </c>
      <c r="E92" s="11">
        <v>12</v>
      </c>
      <c r="F92" s="12">
        <v>50000000</v>
      </c>
      <c r="G92" s="13">
        <v>79.466666666666669</v>
      </c>
      <c r="H92" s="13" t="s">
        <v>482</v>
      </c>
      <c r="I92" s="13">
        <v>220799.087593</v>
      </c>
      <c r="J92" s="13">
        <v>2040413</v>
      </c>
      <c r="K92" s="13">
        <v>23383140</v>
      </c>
      <c r="L92" s="13">
        <v>87260</v>
      </c>
      <c r="M92" s="13">
        <v>8</v>
      </c>
      <c r="N92" s="13">
        <v>100</v>
      </c>
      <c r="O92" s="13">
        <v>1778</v>
      </c>
      <c r="P92" s="13">
        <v>0</v>
      </c>
      <c r="Q92" s="13">
        <v>1786</v>
      </c>
      <c r="R92" s="11">
        <v>10.4</v>
      </c>
      <c r="S92" s="11">
        <v>-4.46</v>
      </c>
      <c r="T92" s="11">
        <v>175.47</v>
      </c>
    </row>
    <row r="93" spans="1:20" x14ac:dyDescent="0.25">
      <c r="A93" s="11" t="s">
        <v>218</v>
      </c>
      <c r="B93" s="11">
        <v>11290</v>
      </c>
      <c r="C93" s="11" t="s">
        <v>219</v>
      </c>
      <c r="D93" s="11" t="s">
        <v>20</v>
      </c>
      <c r="E93" s="11">
        <v>17</v>
      </c>
      <c r="F93" s="12">
        <v>200000</v>
      </c>
      <c r="G93" s="13">
        <v>78.566666666666663</v>
      </c>
      <c r="H93" s="13" t="s">
        <v>482</v>
      </c>
      <c r="I93" s="13">
        <v>52697.011170999998</v>
      </c>
      <c r="J93" s="13">
        <v>52402</v>
      </c>
      <c r="K93" s="13">
        <v>52402</v>
      </c>
      <c r="L93" s="13">
        <v>1000000</v>
      </c>
      <c r="M93" s="13">
        <v>9</v>
      </c>
      <c r="N93" s="13">
        <v>100</v>
      </c>
      <c r="O93" s="13">
        <v>13</v>
      </c>
      <c r="P93" s="13">
        <v>0</v>
      </c>
      <c r="Q93" s="13">
        <v>22</v>
      </c>
      <c r="R93" s="11">
        <v>2.9</v>
      </c>
      <c r="S93" s="11">
        <v>3.58</v>
      </c>
      <c r="T93" s="11">
        <v>69.77</v>
      </c>
    </row>
    <row r="94" spans="1:20" x14ac:dyDescent="0.25">
      <c r="A94" s="11" t="s">
        <v>220</v>
      </c>
      <c r="B94" s="11">
        <v>11285</v>
      </c>
      <c r="C94" s="11" t="s">
        <v>221</v>
      </c>
      <c r="D94" s="11" t="s">
        <v>23</v>
      </c>
      <c r="E94" s="11">
        <v>0</v>
      </c>
      <c r="F94" s="12">
        <v>15000000</v>
      </c>
      <c r="G94" s="13">
        <v>78.3</v>
      </c>
      <c r="H94" s="13" t="s">
        <v>482</v>
      </c>
      <c r="I94" s="13">
        <v>2098978.8867009999</v>
      </c>
      <c r="J94" s="13">
        <v>15506858</v>
      </c>
      <c r="K94" s="13">
        <v>8290880</v>
      </c>
      <c r="L94" s="13">
        <v>1870351</v>
      </c>
      <c r="M94" s="13">
        <v>21</v>
      </c>
      <c r="N94" s="13">
        <v>52</v>
      </c>
      <c r="O94" s="13">
        <v>10901</v>
      </c>
      <c r="P94" s="13">
        <v>48</v>
      </c>
      <c r="Q94" s="13">
        <v>10922</v>
      </c>
      <c r="R94" s="11">
        <v>6.91</v>
      </c>
      <c r="S94" s="11">
        <v>-10.31</v>
      </c>
      <c r="T94" s="11">
        <v>142</v>
      </c>
    </row>
    <row r="95" spans="1:20" x14ac:dyDescent="0.25">
      <c r="A95" s="11" t="s">
        <v>224</v>
      </c>
      <c r="B95" s="11">
        <v>11297</v>
      </c>
      <c r="C95" s="11" t="s">
        <v>225</v>
      </c>
      <c r="D95" s="11" t="s">
        <v>23</v>
      </c>
      <c r="E95" s="11">
        <v>0</v>
      </c>
      <c r="F95" s="12">
        <v>1000000</v>
      </c>
      <c r="G95" s="13">
        <v>76.733333333333334</v>
      </c>
      <c r="H95" s="13" t="s">
        <v>482</v>
      </c>
      <c r="I95" s="13">
        <v>370106.13111000002</v>
      </c>
      <c r="J95" s="13">
        <v>4593908</v>
      </c>
      <c r="K95" s="13">
        <v>244634</v>
      </c>
      <c r="L95" s="13">
        <v>18778700</v>
      </c>
      <c r="M95" s="13">
        <v>5</v>
      </c>
      <c r="N95" s="13">
        <v>34</v>
      </c>
      <c r="O95" s="13">
        <v>1753</v>
      </c>
      <c r="P95" s="13">
        <v>66</v>
      </c>
      <c r="Q95" s="13">
        <v>1758</v>
      </c>
      <c r="R95" s="11">
        <v>8.33</v>
      </c>
      <c r="S95" s="11">
        <v>-8.92</v>
      </c>
      <c r="T95" s="11">
        <v>203.18</v>
      </c>
    </row>
    <row r="96" spans="1:20" x14ac:dyDescent="0.25">
      <c r="A96" s="11" t="s">
        <v>226</v>
      </c>
      <c r="B96" s="11">
        <v>11302</v>
      </c>
      <c r="C96" s="11" t="s">
        <v>227</v>
      </c>
      <c r="D96" s="11" t="s">
        <v>20</v>
      </c>
      <c r="E96" s="11">
        <v>0</v>
      </c>
      <c r="F96" s="12">
        <v>19000000</v>
      </c>
      <c r="G96" s="13">
        <v>75.5</v>
      </c>
      <c r="H96" s="13" t="s">
        <v>482</v>
      </c>
      <c r="I96" s="13">
        <v>7015270.6025510002</v>
      </c>
      <c r="J96" s="13">
        <v>13227185</v>
      </c>
      <c r="K96" s="13">
        <v>13191041</v>
      </c>
      <c r="L96" s="13">
        <v>1002740</v>
      </c>
      <c r="M96" s="13">
        <v>22</v>
      </c>
      <c r="N96" s="13">
        <v>51</v>
      </c>
      <c r="O96" s="13">
        <v>9316</v>
      </c>
      <c r="P96" s="13">
        <v>49</v>
      </c>
      <c r="Q96" s="13">
        <v>9338</v>
      </c>
      <c r="R96" s="11">
        <v>1.72</v>
      </c>
      <c r="S96" s="11">
        <v>5.12</v>
      </c>
      <c r="T96" s="11">
        <v>23.13</v>
      </c>
    </row>
    <row r="97" spans="1:20" x14ac:dyDescent="0.25">
      <c r="A97" s="11" t="s">
        <v>228</v>
      </c>
      <c r="B97" s="11">
        <v>11304</v>
      </c>
      <c r="C97" s="11" t="s">
        <v>229</v>
      </c>
      <c r="D97" s="11" t="s">
        <v>33</v>
      </c>
      <c r="E97" s="11">
        <v>0</v>
      </c>
      <c r="F97" s="12">
        <v>300000</v>
      </c>
      <c r="G97" s="13">
        <v>75.033333333333331</v>
      </c>
      <c r="H97" s="13" t="s">
        <v>482</v>
      </c>
      <c r="I97" s="13">
        <v>465382.34104099998</v>
      </c>
      <c r="J97" s="13">
        <v>975973</v>
      </c>
      <c r="K97" s="13">
        <v>185744</v>
      </c>
      <c r="L97" s="13">
        <v>5254400</v>
      </c>
      <c r="M97" s="13">
        <v>18</v>
      </c>
      <c r="N97" s="13">
        <v>100</v>
      </c>
      <c r="O97" s="13">
        <v>115</v>
      </c>
      <c r="P97" s="13">
        <v>0</v>
      </c>
      <c r="Q97" s="13">
        <v>133</v>
      </c>
      <c r="R97" s="11">
        <v>5.25</v>
      </c>
      <c r="S97" s="11">
        <v>-1.25</v>
      </c>
      <c r="T97" s="11">
        <v>129.08000000000001</v>
      </c>
    </row>
    <row r="98" spans="1:20" x14ac:dyDescent="0.25">
      <c r="A98" s="11" t="s">
        <v>232</v>
      </c>
      <c r="B98" s="11">
        <v>11305</v>
      </c>
      <c r="C98" s="11" t="s">
        <v>233</v>
      </c>
      <c r="D98" s="11" t="s">
        <v>33</v>
      </c>
      <c r="E98" s="11">
        <v>0</v>
      </c>
      <c r="F98" s="12">
        <v>200000</v>
      </c>
      <c r="G98" s="13">
        <v>74.666666666666671</v>
      </c>
      <c r="H98" s="13" t="s">
        <v>482</v>
      </c>
      <c r="I98" s="13">
        <v>179713.247699</v>
      </c>
      <c r="J98" s="13">
        <v>242843</v>
      </c>
      <c r="K98" s="13">
        <v>21167</v>
      </c>
      <c r="L98" s="13">
        <v>11472728</v>
      </c>
      <c r="M98" s="13">
        <v>3</v>
      </c>
      <c r="N98" s="13">
        <v>19</v>
      </c>
      <c r="O98" s="13">
        <v>977</v>
      </c>
      <c r="P98" s="13">
        <v>81</v>
      </c>
      <c r="Q98" s="13">
        <v>980</v>
      </c>
      <c r="R98" s="11">
        <v>2.97</v>
      </c>
      <c r="S98" s="11">
        <v>-5.94</v>
      </c>
      <c r="T98" s="11">
        <v>113.99</v>
      </c>
    </row>
    <row r="99" spans="1:20" x14ac:dyDescent="0.25">
      <c r="A99" s="11" t="s">
        <v>238</v>
      </c>
      <c r="B99" s="11">
        <v>11314</v>
      </c>
      <c r="C99" s="11" t="s">
        <v>239</v>
      </c>
      <c r="D99" s="11" t="s">
        <v>23</v>
      </c>
      <c r="E99" s="11">
        <v>0</v>
      </c>
      <c r="F99" s="12">
        <v>200000</v>
      </c>
      <c r="G99" s="13">
        <v>73.166666666666671</v>
      </c>
      <c r="H99" s="13" t="s">
        <v>482</v>
      </c>
      <c r="I99" s="13">
        <v>31407.087071999998</v>
      </c>
      <c r="J99" s="13">
        <v>172502</v>
      </c>
      <c r="K99" s="13">
        <v>8565</v>
      </c>
      <c r="L99" s="13">
        <v>20140281</v>
      </c>
      <c r="M99" s="13">
        <v>4</v>
      </c>
      <c r="N99" s="13">
        <v>69</v>
      </c>
      <c r="O99" s="13">
        <v>5</v>
      </c>
      <c r="P99" s="13">
        <v>31</v>
      </c>
      <c r="Q99" s="13">
        <v>9</v>
      </c>
      <c r="R99" s="11">
        <v>8.6300000000000008</v>
      </c>
      <c r="S99" s="11">
        <v>-18.690000000000001</v>
      </c>
      <c r="T99" s="11">
        <v>325.83</v>
      </c>
    </row>
    <row r="100" spans="1:20" x14ac:dyDescent="0.25">
      <c r="A100" s="11" t="s">
        <v>242</v>
      </c>
      <c r="B100" s="11">
        <v>11309</v>
      </c>
      <c r="C100" s="11" t="s">
        <v>241</v>
      </c>
      <c r="D100" s="11" t="s">
        <v>23</v>
      </c>
      <c r="E100" s="11">
        <v>0</v>
      </c>
      <c r="F100" s="12">
        <v>1000000</v>
      </c>
      <c r="G100" s="13">
        <v>72.5</v>
      </c>
      <c r="H100" s="13" t="s">
        <v>482</v>
      </c>
      <c r="I100" s="13">
        <v>421235.65655000001</v>
      </c>
      <c r="J100" s="13">
        <v>2997572</v>
      </c>
      <c r="K100" s="13">
        <v>26056918</v>
      </c>
      <c r="L100" s="13">
        <v>115039</v>
      </c>
      <c r="M100" s="13">
        <v>4</v>
      </c>
      <c r="N100" s="13">
        <v>23</v>
      </c>
      <c r="O100" s="13">
        <v>1379</v>
      </c>
      <c r="P100" s="13">
        <v>77</v>
      </c>
      <c r="Q100" s="13">
        <v>1383</v>
      </c>
      <c r="R100" s="11">
        <v>2.3199999999999998</v>
      </c>
      <c r="S100" s="11">
        <v>-9.6199999999999992</v>
      </c>
      <c r="T100" s="11">
        <v>202.5</v>
      </c>
    </row>
    <row r="101" spans="1:20" x14ac:dyDescent="0.25">
      <c r="A101" s="11" t="s">
        <v>244</v>
      </c>
      <c r="B101" s="11">
        <v>11310</v>
      </c>
      <c r="C101" s="11" t="s">
        <v>241</v>
      </c>
      <c r="D101" s="11" t="s">
        <v>20</v>
      </c>
      <c r="E101" s="11">
        <v>18</v>
      </c>
      <c r="F101" s="12">
        <v>300000000</v>
      </c>
      <c r="G101" s="13">
        <v>72.5</v>
      </c>
      <c r="H101" s="13" t="s">
        <v>482</v>
      </c>
      <c r="I101" s="13">
        <v>59480240.099519998</v>
      </c>
      <c r="J101" s="13">
        <v>214064556</v>
      </c>
      <c r="K101" s="13">
        <v>214064450</v>
      </c>
      <c r="L101" s="13">
        <v>1000000</v>
      </c>
      <c r="M101" s="13">
        <v>200</v>
      </c>
      <c r="N101" s="13">
        <v>37</v>
      </c>
      <c r="O101" s="13">
        <v>71423</v>
      </c>
      <c r="P101" s="13">
        <v>63</v>
      </c>
      <c r="Q101" s="13">
        <v>71623</v>
      </c>
      <c r="R101" s="11">
        <v>1.73</v>
      </c>
      <c r="S101" s="11">
        <v>5.17</v>
      </c>
      <c r="T101" s="11">
        <v>21.15</v>
      </c>
    </row>
    <row r="102" spans="1:20" x14ac:dyDescent="0.25">
      <c r="A102" s="11" t="s">
        <v>252</v>
      </c>
      <c r="B102" s="11">
        <v>11334</v>
      </c>
      <c r="C102" s="11" t="s">
        <v>253</v>
      </c>
      <c r="D102" s="11" t="s">
        <v>23</v>
      </c>
      <c r="E102" s="11">
        <v>0</v>
      </c>
      <c r="F102" s="12">
        <v>200000</v>
      </c>
      <c r="G102" s="13">
        <v>70.7</v>
      </c>
      <c r="H102" s="13" t="s">
        <v>482</v>
      </c>
      <c r="I102" s="13">
        <v>268837.37030499999</v>
      </c>
      <c r="J102" s="13">
        <v>1500623</v>
      </c>
      <c r="K102" s="13">
        <v>83991</v>
      </c>
      <c r="L102" s="13">
        <v>17866479</v>
      </c>
      <c r="M102" s="13">
        <v>6</v>
      </c>
      <c r="N102" s="13">
        <v>66</v>
      </c>
      <c r="O102" s="13">
        <v>345</v>
      </c>
      <c r="P102" s="13">
        <v>34</v>
      </c>
      <c r="Q102" s="13">
        <v>351</v>
      </c>
      <c r="R102" s="11">
        <v>8.85</v>
      </c>
      <c r="S102" s="11">
        <v>-5.49</v>
      </c>
      <c r="T102" s="11">
        <v>206.26</v>
      </c>
    </row>
    <row r="103" spans="1:20" x14ac:dyDescent="0.25">
      <c r="A103" s="11" t="s">
        <v>254</v>
      </c>
      <c r="B103" s="11">
        <v>11338</v>
      </c>
      <c r="C103" s="11" t="s">
        <v>255</v>
      </c>
      <c r="D103" s="11" t="s">
        <v>20</v>
      </c>
      <c r="E103" s="11">
        <v>18</v>
      </c>
      <c r="F103" s="12">
        <v>40000000</v>
      </c>
      <c r="G103" s="13">
        <v>70.36666666666666</v>
      </c>
      <c r="H103" s="13" t="s">
        <v>482</v>
      </c>
      <c r="I103" s="13">
        <v>30038895.393263999</v>
      </c>
      <c r="J103" s="13">
        <v>38453707</v>
      </c>
      <c r="K103" s="13">
        <v>38347005</v>
      </c>
      <c r="L103" s="13">
        <v>1002782</v>
      </c>
      <c r="M103" s="13">
        <v>58</v>
      </c>
      <c r="N103" s="13">
        <v>26</v>
      </c>
      <c r="O103" s="13">
        <v>4539</v>
      </c>
      <c r="P103" s="13">
        <v>74</v>
      </c>
      <c r="Q103" s="13">
        <v>4597</v>
      </c>
      <c r="R103" s="11">
        <v>1.71</v>
      </c>
      <c r="S103" s="11">
        <v>4.99</v>
      </c>
      <c r="T103" s="11">
        <v>25.84</v>
      </c>
    </row>
    <row r="104" spans="1:20" x14ac:dyDescent="0.25">
      <c r="A104" s="11" t="s">
        <v>256</v>
      </c>
      <c r="B104" s="11">
        <v>11343</v>
      </c>
      <c r="C104" s="11" t="s">
        <v>257</v>
      </c>
      <c r="D104" s="11" t="s">
        <v>20</v>
      </c>
      <c r="E104" s="11">
        <v>17</v>
      </c>
      <c r="F104" s="12">
        <v>50000000</v>
      </c>
      <c r="G104" s="13">
        <v>70</v>
      </c>
      <c r="H104" s="13" t="s">
        <v>482</v>
      </c>
      <c r="I104" s="13">
        <v>26590240.300282001</v>
      </c>
      <c r="J104" s="13">
        <v>25892668</v>
      </c>
      <c r="K104" s="13">
        <v>23259169</v>
      </c>
      <c r="L104" s="13">
        <v>1113224</v>
      </c>
      <c r="M104" s="13">
        <v>54</v>
      </c>
      <c r="N104" s="13">
        <v>15</v>
      </c>
      <c r="O104" s="13">
        <v>35475</v>
      </c>
      <c r="P104" s="13">
        <v>85</v>
      </c>
      <c r="Q104" s="13">
        <v>35529</v>
      </c>
      <c r="R104" s="11">
        <v>2.12</v>
      </c>
      <c r="S104" s="11">
        <v>3.15</v>
      </c>
      <c r="T104" s="11">
        <v>30.56</v>
      </c>
    </row>
    <row r="105" spans="1:20" x14ac:dyDescent="0.25">
      <c r="A105" s="11" t="s">
        <v>274</v>
      </c>
      <c r="B105" s="11">
        <v>11379</v>
      </c>
      <c r="C105" s="11" t="s">
        <v>275</v>
      </c>
      <c r="D105" s="11" t="s">
        <v>20</v>
      </c>
      <c r="E105" s="11">
        <v>16</v>
      </c>
      <c r="F105" s="12">
        <v>100000000</v>
      </c>
      <c r="G105" s="13">
        <v>66</v>
      </c>
      <c r="H105" s="13" t="s">
        <v>482</v>
      </c>
      <c r="I105" s="13">
        <v>34196799.060799003</v>
      </c>
      <c r="J105" s="13">
        <v>21600123</v>
      </c>
      <c r="K105" s="13">
        <v>18898983</v>
      </c>
      <c r="L105" s="13">
        <v>1142925</v>
      </c>
      <c r="M105" s="13">
        <v>26</v>
      </c>
      <c r="N105" s="13">
        <v>1</v>
      </c>
      <c r="O105" s="13">
        <v>74839</v>
      </c>
      <c r="P105" s="13">
        <v>99</v>
      </c>
      <c r="Q105" s="13">
        <v>74865</v>
      </c>
      <c r="R105" s="11">
        <v>0.61</v>
      </c>
      <c r="S105" s="11">
        <v>2.15</v>
      </c>
      <c r="T105" s="11">
        <v>36.26</v>
      </c>
    </row>
    <row r="106" spans="1:20" x14ac:dyDescent="0.25">
      <c r="A106" s="11" t="s">
        <v>276</v>
      </c>
      <c r="B106" s="11">
        <v>11385</v>
      </c>
      <c r="C106" s="11" t="s">
        <v>277</v>
      </c>
      <c r="D106" s="11" t="s">
        <v>20</v>
      </c>
      <c r="E106" s="11">
        <v>15</v>
      </c>
      <c r="F106" s="12">
        <v>100000000</v>
      </c>
      <c r="G106" s="13">
        <v>65.099999999999994</v>
      </c>
      <c r="H106" s="13" t="s">
        <v>482</v>
      </c>
      <c r="I106" s="13">
        <v>45363594.446351998</v>
      </c>
      <c r="J106" s="13">
        <v>99060275</v>
      </c>
      <c r="K106" s="13">
        <v>99060260</v>
      </c>
      <c r="L106" s="13">
        <v>1000000</v>
      </c>
      <c r="M106" s="13">
        <v>622</v>
      </c>
      <c r="N106" s="13">
        <v>17</v>
      </c>
      <c r="O106" s="13">
        <v>93039</v>
      </c>
      <c r="P106" s="13">
        <v>83</v>
      </c>
      <c r="Q106" s="13">
        <v>93661</v>
      </c>
      <c r="R106" s="11">
        <v>1.4</v>
      </c>
      <c r="S106" s="11">
        <v>4.3600000000000003</v>
      </c>
      <c r="T106" s="11">
        <v>31.9</v>
      </c>
    </row>
    <row r="107" spans="1:20" x14ac:dyDescent="0.25">
      <c r="A107" s="11" t="s">
        <v>278</v>
      </c>
      <c r="B107" s="11">
        <v>11384</v>
      </c>
      <c r="C107" s="11" t="s">
        <v>279</v>
      </c>
      <c r="D107" s="11" t="s">
        <v>23</v>
      </c>
      <c r="E107" s="11">
        <v>0</v>
      </c>
      <c r="F107" s="12">
        <v>200000</v>
      </c>
      <c r="G107" s="13">
        <v>64.86666666666666</v>
      </c>
      <c r="H107" s="13" t="s">
        <v>482</v>
      </c>
      <c r="I107" s="13">
        <v>320997.22616700002</v>
      </c>
      <c r="J107" s="13">
        <v>910672</v>
      </c>
      <c r="K107" s="13">
        <v>39534</v>
      </c>
      <c r="L107" s="13">
        <v>23035165</v>
      </c>
      <c r="M107" s="13">
        <v>3</v>
      </c>
      <c r="N107" s="13">
        <v>13</v>
      </c>
      <c r="O107" s="13">
        <v>1132</v>
      </c>
      <c r="P107" s="13">
        <v>87</v>
      </c>
      <c r="Q107" s="13">
        <v>1135</v>
      </c>
      <c r="R107" s="11">
        <v>4.8499999999999996</v>
      </c>
      <c r="S107" s="11">
        <v>-11.35</v>
      </c>
      <c r="T107" s="11">
        <v>134.34</v>
      </c>
    </row>
    <row r="108" spans="1:20" x14ac:dyDescent="0.25">
      <c r="A108" s="11" t="s">
        <v>284</v>
      </c>
      <c r="B108" s="11">
        <v>11383</v>
      </c>
      <c r="C108" s="11" t="s">
        <v>285</v>
      </c>
      <c r="D108" s="11" t="s">
        <v>20</v>
      </c>
      <c r="E108" s="11">
        <v>0</v>
      </c>
      <c r="F108" s="12">
        <v>40000000</v>
      </c>
      <c r="G108" s="13">
        <v>64.533333333333331</v>
      </c>
      <c r="H108" s="13" t="s">
        <v>482</v>
      </c>
      <c r="I108" s="13">
        <v>40012916.892043002</v>
      </c>
      <c r="J108" s="13">
        <v>35235775</v>
      </c>
      <c r="K108" s="13">
        <v>34827109</v>
      </c>
      <c r="L108" s="13">
        <v>1011734</v>
      </c>
      <c r="M108" s="13">
        <v>136</v>
      </c>
      <c r="N108" s="13">
        <v>5</v>
      </c>
      <c r="O108" s="13">
        <v>28634</v>
      </c>
      <c r="P108" s="13">
        <v>95</v>
      </c>
      <c r="Q108" s="13">
        <v>28770</v>
      </c>
      <c r="R108" s="11">
        <v>2.31</v>
      </c>
      <c r="S108" s="11">
        <v>4.8899999999999997</v>
      </c>
      <c r="T108" s="11">
        <v>19.84</v>
      </c>
    </row>
    <row r="109" spans="1:20" x14ac:dyDescent="0.25">
      <c r="A109" s="11" t="s">
        <v>286</v>
      </c>
      <c r="B109" s="11">
        <v>11380</v>
      </c>
      <c r="C109" s="11" t="s">
        <v>287</v>
      </c>
      <c r="D109" s="11" t="s">
        <v>20</v>
      </c>
      <c r="E109" s="11">
        <v>17</v>
      </c>
      <c r="F109" s="12">
        <v>500000</v>
      </c>
      <c r="G109" s="13">
        <v>64.36666666666666</v>
      </c>
      <c r="H109" s="13" t="s">
        <v>482</v>
      </c>
      <c r="I109" s="13">
        <v>303062.42275600001</v>
      </c>
      <c r="J109" s="13">
        <v>319774</v>
      </c>
      <c r="K109" s="13">
        <v>240574</v>
      </c>
      <c r="L109" s="13">
        <v>1329213</v>
      </c>
      <c r="M109" s="13">
        <v>18</v>
      </c>
      <c r="N109" s="13">
        <v>99</v>
      </c>
      <c r="O109" s="13">
        <v>22</v>
      </c>
      <c r="P109" s="13">
        <v>1</v>
      </c>
      <c r="Q109" s="13">
        <v>40</v>
      </c>
      <c r="R109" s="11">
        <v>2.46</v>
      </c>
      <c r="S109" s="11">
        <v>4.25</v>
      </c>
      <c r="T109" s="11">
        <v>28.81</v>
      </c>
    </row>
    <row r="110" spans="1:20" x14ac:dyDescent="0.25">
      <c r="A110" s="11" t="s">
        <v>288</v>
      </c>
      <c r="B110" s="11">
        <v>11391</v>
      </c>
      <c r="C110" s="11" t="s">
        <v>289</v>
      </c>
      <c r="D110" s="11" t="s">
        <v>20</v>
      </c>
      <c r="E110" s="11">
        <v>16</v>
      </c>
      <c r="F110" s="12">
        <v>200000</v>
      </c>
      <c r="G110" s="13">
        <v>64.033333333333331</v>
      </c>
      <c r="H110" s="13" t="s">
        <v>482</v>
      </c>
      <c r="I110" s="13">
        <v>262151.95361000003</v>
      </c>
      <c r="J110" s="13">
        <v>466868</v>
      </c>
      <c r="K110" s="13">
        <v>222899</v>
      </c>
      <c r="L110" s="13">
        <v>2094525</v>
      </c>
      <c r="M110" s="13">
        <v>9</v>
      </c>
      <c r="N110" s="13">
        <v>47</v>
      </c>
      <c r="O110" s="13">
        <v>121</v>
      </c>
      <c r="P110" s="13">
        <v>53</v>
      </c>
      <c r="Q110" s="13">
        <v>130</v>
      </c>
      <c r="R110" s="11">
        <v>1.51</v>
      </c>
      <c r="S110" s="11">
        <v>3.94</v>
      </c>
      <c r="T110" s="11">
        <v>28.16</v>
      </c>
    </row>
    <row r="111" spans="1:20" x14ac:dyDescent="0.25">
      <c r="A111" s="11" t="s">
        <v>290</v>
      </c>
      <c r="B111" s="11">
        <v>11381</v>
      </c>
      <c r="C111" s="11" t="s">
        <v>291</v>
      </c>
      <c r="D111" s="11" t="s">
        <v>33</v>
      </c>
      <c r="E111" s="11">
        <v>0</v>
      </c>
      <c r="F111" s="12">
        <v>500000</v>
      </c>
      <c r="G111" s="13">
        <v>64</v>
      </c>
      <c r="H111" s="13" t="s">
        <v>482</v>
      </c>
      <c r="I111" s="13">
        <v>581263.06530200003</v>
      </c>
      <c r="J111" s="13">
        <v>1241250</v>
      </c>
      <c r="K111" s="13">
        <v>236215</v>
      </c>
      <c r="L111" s="13">
        <v>5254746</v>
      </c>
      <c r="M111" s="13">
        <v>11</v>
      </c>
      <c r="N111" s="13">
        <v>100</v>
      </c>
      <c r="O111" s="13">
        <v>99</v>
      </c>
      <c r="P111" s="13">
        <v>0</v>
      </c>
      <c r="Q111" s="13">
        <v>110</v>
      </c>
      <c r="R111" s="11">
        <v>4.54</v>
      </c>
      <c r="S111" s="11">
        <v>1.62</v>
      </c>
      <c r="T111" s="11">
        <v>129.47</v>
      </c>
    </row>
    <row r="112" spans="1:20" x14ac:dyDescent="0.25">
      <c r="A112" s="11" t="s">
        <v>292</v>
      </c>
      <c r="B112" s="11">
        <v>11394</v>
      </c>
      <c r="C112" s="11" t="s">
        <v>293</v>
      </c>
      <c r="D112" s="11" t="s">
        <v>20</v>
      </c>
      <c r="E112" s="11">
        <v>18</v>
      </c>
      <c r="F112" s="12">
        <v>10000000</v>
      </c>
      <c r="G112" s="13">
        <v>63.766666666666666</v>
      </c>
      <c r="H112" s="13" t="s">
        <v>482</v>
      </c>
      <c r="I112" s="13">
        <v>4612750.2290019998</v>
      </c>
      <c r="J112" s="13">
        <v>8791411</v>
      </c>
      <c r="K112" s="13">
        <v>8768581</v>
      </c>
      <c r="L112" s="13">
        <v>1002603</v>
      </c>
      <c r="M112" s="13">
        <v>16</v>
      </c>
      <c r="N112" s="13">
        <v>48</v>
      </c>
      <c r="O112" s="13">
        <v>5532</v>
      </c>
      <c r="P112" s="13">
        <v>52</v>
      </c>
      <c r="Q112" s="13">
        <v>5548</v>
      </c>
      <c r="R112" s="11">
        <v>1.75</v>
      </c>
      <c r="S112" s="11">
        <v>5.36</v>
      </c>
      <c r="T112" s="11">
        <v>52.48</v>
      </c>
    </row>
    <row r="113" spans="1:20" x14ac:dyDescent="0.25">
      <c r="A113" s="11" t="s">
        <v>294</v>
      </c>
      <c r="B113" s="11">
        <v>11405</v>
      </c>
      <c r="C113" s="11" t="s">
        <v>295</v>
      </c>
      <c r="D113" s="11" t="s">
        <v>20</v>
      </c>
      <c r="E113" s="11">
        <v>15</v>
      </c>
      <c r="F113" s="12">
        <v>80000000</v>
      </c>
      <c r="G113" s="13">
        <v>61.93333333333333</v>
      </c>
      <c r="H113" s="13" t="s">
        <v>482</v>
      </c>
      <c r="I113" s="13">
        <v>20134616.712588001</v>
      </c>
      <c r="J113" s="13">
        <v>53997402</v>
      </c>
      <c r="K113" s="13">
        <v>53606181</v>
      </c>
      <c r="L113" s="13">
        <v>1007300</v>
      </c>
      <c r="M113" s="13">
        <v>59</v>
      </c>
      <c r="N113" s="13">
        <v>25</v>
      </c>
      <c r="O113" s="13">
        <v>41974</v>
      </c>
      <c r="P113" s="13">
        <v>75</v>
      </c>
      <c r="Q113" s="13">
        <v>42033</v>
      </c>
      <c r="R113" s="11">
        <v>1.56</v>
      </c>
      <c r="S113" s="11">
        <v>4.7</v>
      </c>
      <c r="T113" s="11">
        <v>19.29</v>
      </c>
    </row>
    <row r="114" spans="1:20" x14ac:dyDescent="0.25">
      <c r="A114" s="11" t="s">
        <v>299</v>
      </c>
      <c r="B114" s="11">
        <v>11411</v>
      </c>
      <c r="C114" s="11" t="s">
        <v>300</v>
      </c>
      <c r="D114" s="11" t="s">
        <v>20</v>
      </c>
      <c r="E114" s="11">
        <v>0</v>
      </c>
      <c r="F114" s="12">
        <v>4000000</v>
      </c>
      <c r="G114" s="13">
        <v>61.266666666666666</v>
      </c>
      <c r="H114" s="13" t="s">
        <v>482</v>
      </c>
      <c r="I114" s="13">
        <v>999759.54390000005</v>
      </c>
      <c r="J114" s="13">
        <v>777861</v>
      </c>
      <c r="K114" s="13">
        <v>777861</v>
      </c>
      <c r="L114" s="13">
        <v>1000000</v>
      </c>
      <c r="M114" s="13">
        <v>9</v>
      </c>
      <c r="N114" s="13">
        <v>50</v>
      </c>
      <c r="O114" s="13">
        <v>448</v>
      </c>
      <c r="P114" s="13">
        <v>50</v>
      </c>
      <c r="Q114" s="13">
        <v>457</v>
      </c>
      <c r="R114" s="11">
        <v>1.46</v>
      </c>
      <c r="S114" s="11">
        <v>1.38</v>
      </c>
      <c r="T114" s="11">
        <v>49.29</v>
      </c>
    </row>
    <row r="115" spans="1:20" x14ac:dyDescent="0.25">
      <c r="A115" s="11" t="s">
        <v>302</v>
      </c>
      <c r="B115" s="11">
        <v>11420</v>
      </c>
      <c r="C115" s="11" t="s">
        <v>303</v>
      </c>
      <c r="D115" s="11" t="s">
        <v>20</v>
      </c>
      <c r="E115" s="11">
        <v>0</v>
      </c>
      <c r="F115" s="12">
        <v>500000</v>
      </c>
      <c r="G115" s="13">
        <v>60.333333333333336</v>
      </c>
      <c r="H115" s="13" t="s">
        <v>482</v>
      </c>
      <c r="I115" s="13">
        <v>93499.805959999998</v>
      </c>
      <c r="J115" s="13">
        <v>269182</v>
      </c>
      <c r="K115" s="13">
        <v>67764</v>
      </c>
      <c r="L115" s="13">
        <v>3972339</v>
      </c>
      <c r="M115" s="13">
        <v>6</v>
      </c>
      <c r="N115" s="13">
        <v>76</v>
      </c>
      <c r="O115" s="13">
        <v>146</v>
      </c>
      <c r="P115" s="13">
        <v>24</v>
      </c>
      <c r="Q115" s="13">
        <v>152</v>
      </c>
      <c r="R115" s="11">
        <v>1.56</v>
      </c>
      <c r="S115" s="11">
        <v>-1.7</v>
      </c>
      <c r="T115" s="11">
        <v>43.78</v>
      </c>
    </row>
    <row r="116" spans="1:20" x14ac:dyDescent="0.25">
      <c r="A116" s="11" t="s">
        <v>306</v>
      </c>
      <c r="B116" s="11">
        <v>11421</v>
      </c>
      <c r="C116" s="11" t="s">
        <v>307</v>
      </c>
      <c r="D116" s="11" t="s">
        <v>20</v>
      </c>
      <c r="E116" s="11">
        <v>0</v>
      </c>
      <c r="F116" s="12">
        <v>2000000</v>
      </c>
      <c r="G116" s="13">
        <v>59.93333333333333</v>
      </c>
      <c r="H116" s="13" t="s">
        <v>482</v>
      </c>
      <c r="I116" s="13">
        <v>1951055.3763540001</v>
      </c>
      <c r="J116" s="13">
        <v>2001064</v>
      </c>
      <c r="K116" s="13">
        <v>1994347</v>
      </c>
      <c r="L116" s="13">
        <v>1003368</v>
      </c>
      <c r="M116" s="13">
        <v>20</v>
      </c>
      <c r="N116" s="13">
        <v>38</v>
      </c>
      <c r="O116" s="13">
        <v>1614</v>
      </c>
      <c r="P116" s="13">
        <v>62</v>
      </c>
      <c r="Q116" s="13">
        <v>1634</v>
      </c>
      <c r="R116" s="11">
        <v>0.47</v>
      </c>
      <c r="S116" s="11">
        <v>3.19</v>
      </c>
      <c r="T116" s="11">
        <v>20.95</v>
      </c>
    </row>
    <row r="117" spans="1:20" x14ac:dyDescent="0.25">
      <c r="A117" s="11" t="s">
        <v>310</v>
      </c>
      <c r="B117" s="11">
        <v>11427</v>
      </c>
      <c r="C117" s="11" t="s">
        <v>311</v>
      </c>
      <c r="D117" s="11" t="s">
        <v>20</v>
      </c>
      <c r="E117" s="11">
        <v>0</v>
      </c>
      <c r="F117" s="12">
        <v>500000</v>
      </c>
      <c r="G117" s="13">
        <v>58.9</v>
      </c>
      <c r="H117" s="13" t="s">
        <v>482</v>
      </c>
      <c r="I117" s="13">
        <v>96591.466880000007</v>
      </c>
      <c r="J117" s="13">
        <v>2766</v>
      </c>
      <c r="K117" s="13">
        <v>1504</v>
      </c>
      <c r="L117" s="13">
        <v>1838804</v>
      </c>
      <c r="M117" s="13">
        <v>3</v>
      </c>
      <c r="N117" s="13">
        <v>81</v>
      </c>
      <c r="O117" s="13">
        <v>28</v>
      </c>
      <c r="P117" s="13">
        <v>19</v>
      </c>
      <c r="Q117" s="13">
        <v>31</v>
      </c>
      <c r="R117" s="11">
        <v>4.5999999999999996</v>
      </c>
      <c r="S117" s="11">
        <v>18.690000000000001</v>
      </c>
      <c r="T117" s="11">
        <v>100.41</v>
      </c>
    </row>
    <row r="118" spans="1:20" x14ac:dyDescent="0.25">
      <c r="A118" s="11" t="s">
        <v>314</v>
      </c>
      <c r="B118" s="11">
        <v>11442</v>
      </c>
      <c r="C118" s="11" t="s">
        <v>315</v>
      </c>
      <c r="D118" s="11" t="s">
        <v>20</v>
      </c>
      <c r="E118" s="11">
        <v>0</v>
      </c>
      <c r="F118" s="12">
        <v>4000000</v>
      </c>
      <c r="G118" s="13">
        <v>56.7</v>
      </c>
      <c r="H118" s="13" t="s">
        <v>482</v>
      </c>
      <c r="I118" s="13">
        <v>1113062.373562</v>
      </c>
      <c r="J118" s="13">
        <v>885743</v>
      </c>
      <c r="K118" s="13">
        <v>885743</v>
      </c>
      <c r="L118" s="13">
        <v>1000000</v>
      </c>
      <c r="M118" s="13">
        <v>5</v>
      </c>
      <c r="N118" s="13">
        <v>0</v>
      </c>
      <c r="O118" s="13">
        <v>2166</v>
      </c>
      <c r="P118" s="13">
        <v>100</v>
      </c>
      <c r="Q118" s="13">
        <v>2171</v>
      </c>
      <c r="R118" s="11">
        <v>0.2</v>
      </c>
      <c r="S118" s="11">
        <v>3.53</v>
      </c>
      <c r="T118" s="11">
        <v>39.630000000000003</v>
      </c>
    </row>
    <row r="119" spans="1:20" x14ac:dyDescent="0.25">
      <c r="A119" s="11" t="s">
        <v>323</v>
      </c>
      <c r="B119" s="11">
        <v>11449</v>
      </c>
      <c r="C119" s="11" t="s">
        <v>324</v>
      </c>
      <c r="D119" s="11" t="s">
        <v>20</v>
      </c>
      <c r="E119" s="11">
        <v>15</v>
      </c>
      <c r="F119" s="12">
        <v>4500000</v>
      </c>
      <c r="G119" s="13">
        <v>54.6</v>
      </c>
      <c r="H119" s="13" t="s">
        <v>482</v>
      </c>
      <c r="I119" s="13">
        <v>2104490.4106800002</v>
      </c>
      <c r="J119" s="13">
        <v>3340507</v>
      </c>
      <c r="K119" s="13">
        <v>3340506</v>
      </c>
      <c r="L119" s="13">
        <v>1000000</v>
      </c>
      <c r="M119" s="13">
        <v>5</v>
      </c>
      <c r="N119" s="13">
        <v>1</v>
      </c>
      <c r="O119" s="13">
        <v>2455</v>
      </c>
      <c r="P119" s="13">
        <v>99</v>
      </c>
      <c r="Q119" s="13">
        <v>2460</v>
      </c>
      <c r="R119" s="11">
        <v>1.67</v>
      </c>
      <c r="S119" s="11">
        <v>4.9800000000000004</v>
      </c>
      <c r="T119" s="11">
        <v>24.45</v>
      </c>
    </row>
    <row r="120" spans="1:20" x14ac:dyDescent="0.25">
      <c r="A120" s="11" t="s">
        <v>327</v>
      </c>
      <c r="B120" s="11">
        <v>11463</v>
      </c>
      <c r="C120" s="11" t="s">
        <v>328</v>
      </c>
      <c r="D120" s="11" t="s">
        <v>23</v>
      </c>
      <c r="E120" s="11">
        <v>0</v>
      </c>
      <c r="F120" s="12">
        <v>200000</v>
      </c>
      <c r="G120" s="13">
        <v>52.93333333333333</v>
      </c>
      <c r="H120" s="13" t="s">
        <v>482</v>
      </c>
      <c r="I120" s="13">
        <v>136065.04126200001</v>
      </c>
      <c r="J120" s="13">
        <v>185649</v>
      </c>
      <c r="K120" s="13">
        <v>16140</v>
      </c>
      <c r="L120" s="13">
        <v>11502423</v>
      </c>
      <c r="M120" s="13">
        <v>3</v>
      </c>
      <c r="N120" s="13">
        <v>41</v>
      </c>
      <c r="O120" s="13">
        <v>228</v>
      </c>
      <c r="P120" s="13">
        <v>59</v>
      </c>
      <c r="Q120" s="13">
        <v>231</v>
      </c>
      <c r="R120" s="11">
        <v>-4.43</v>
      </c>
      <c r="S120" s="11">
        <v>-25.66</v>
      </c>
      <c r="T120" s="11">
        <v>89.34</v>
      </c>
    </row>
    <row r="121" spans="1:20" x14ac:dyDescent="0.25">
      <c r="A121" s="11" t="s">
        <v>329</v>
      </c>
      <c r="B121" s="11">
        <v>11461</v>
      </c>
      <c r="C121" s="11" t="s">
        <v>330</v>
      </c>
      <c r="D121" s="11" t="s">
        <v>23</v>
      </c>
      <c r="E121" s="11">
        <v>0</v>
      </c>
      <c r="F121" s="12">
        <v>500000000</v>
      </c>
      <c r="G121" s="13">
        <v>52.733333333333334</v>
      </c>
      <c r="H121" s="13" t="s">
        <v>482</v>
      </c>
      <c r="I121" s="13">
        <v>716375.28964800003</v>
      </c>
      <c r="J121" s="13">
        <v>3097012</v>
      </c>
      <c r="K121" s="13">
        <v>181792</v>
      </c>
      <c r="L121" s="13">
        <v>17036021</v>
      </c>
      <c r="M121" s="13">
        <v>16</v>
      </c>
      <c r="N121" s="13">
        <v>22</v>
      </c>
      <c r="O121" s="13">
        <v>746</v>
      </c>
      <c r="P121" s="13">
        <v>78</v>
      </c>
      <c r="Q121" s="13">
        <v>762</v>
      </c>
      <c r="R121" s="11">
        <v>3.15</v>
      </c>
      <c r="S121" s="11">
        <v>-11.39</v>
      </c>
      <c r="T121" s="11">
        <v>141.38</v>
      </c>
    </row>
    <row r="122" spans="1:20" x14ac:dyDescent="0.25">
      <c r="A122" s="11" t="s">
        <v>331</v>
      </c>
      <c r="B122" s="11">
        <v>11470</v>
      </c>
      <c r="C122" s="11" t="s">
        <v>332</v>
      </c>
      <c r="D122" s="11" t="s">
        <v>23</v>
      </c>
      <c r="E122" s="11">
        <v>0</v>
      </c>
      <c r="F122" s="12">
        <v>200000</v>
      </c>
      <c r="G122" s="13">
        <v>51.9</v>
      </c>
      <c r="H122" s="13" t="s">
        <v>482</v>
      </c>
      <c r="I122" s="13">
        <v>313550.77220100001</v>
      </c>
      <c r="J122" s="13">
        <v>1001434</v>
      </c>
      <c r="K122" s="13">
        <v>87242</v>
      </c>
      <c r="L122" s="13">
        <v>11478811</v>
      </c>
      <c r="M122" s="13">
        <v>12</v>
      </c>
      <c r="N122" s="13">
        <v>94</v>
      </c>
      <c r="O122" s="13">
        <v>174</v>
      </c>
      <c r="P122" s="13">
        <v>6</v>
      </c>
      <c r="Q122" s="13">
        <v>186</v>
      </c>
      <c r="R122" s="11">
        <v>1.71</v>
      </c>
      <c r="S122" s="11">
        <v>-12.12</v>
      </c>
      <c r="T122" s="11">
        <v>141.96</v>
      </c>
    </row>
    <row r="123" spans="1:20" x14ac:dyDescent="0.25">
      <c r="A123" s="11" t="s">
        <v>337</v>
      </c>
      <c r="B123" s="11">
        <v>11454</v>
      </c>
      <c r="C123" s="11" t="s">
        <v>338</v>
      </c>
      <c r="D123" s="11" t="s">
        <v>23</v>
      </c>
      <c r="E123" s="11">
        <v>0</v>
      </c>
      <c r="F123" s="12">
        <v>2000000</v>
      </c>
      <c r="G123" s="13">
        <v>51.5</v>
      </c>
      <c r="H123" s="13" t="s">
        <v>482</v>
      </c>
      <c r="I123" s="13">
        <v>1119813.2648769999</v>
      </c>
      <c r="J123" s="13">
        <v>2135870</v>
      </c>
      <c r="K123" s="13">
        <v>146434</v>
      </c>
      <c r="L123" s="13">
        <v>14585885</v>
      </c>
      <c r="M123" s="13">
        <v>8</v>
      </c>
      <c r="N123" s="13">
        <v>18</v>
      </c>
      <c r="O123" s="13">
        <v>1166</v>
      </c>
      <c r="P123" s="13">
        <v>82</v>
      </c>
      <c r="Q123" s="13">
        <v>1174</v>
      </c>
      <c r="R123" s="11">
        <v>3.51</v>
      </c>
      <c r="S123" s="11">
        <v>-5.62</v>
      </c>
      <c r="T123" s="11">
        <v>160.28</v>
      </c>
    </row>
    <row r="124" spans="1:20" x14ac:dyDescent="0.25">
      <c r="A124" s="11" t="s">
        <v>339</v>
      </c>
      <c r="B124" s="11">
        <v>11477</v>
      </c>
      <c r="C124" s="11" t="s">
        <v>340</v>
      </c>
      <c r="D124" s="11" t="s">
        <v>23</v>
      </c>
      <c r="E124" s="11">
        <v>0</v>
      </c>
      <c r="F124" s="12">
        <v>400000</v>
      </c>
      <c r="G124" s="13">
        <v>50.1</v>
      </c>
      <c r="H124" s="13" t="s">
        <v>482</v>
      </c>
      <c r="I124" s="13">
        <v>3586204.8888409999</v>
      </c>
      <c r="J124" s="13">
        <v>4211669</v>
      </c>
      <c r="K124" s="13">
        <v>163454</v>
      </c>
      <c r="L124" s="13">
        <v>25766692</v>
      </c>
      <c r="M124" s="13">
        <v>12</v>
      </c>
      <c r="N124" s="13">
        <v>21</v>
      </c>
      <c r="O124" s="13">
        <v>1371</v>
      </c>
      <c r="P124" s="13">
        <v>79</v>
      </c>
      <c r="Q124" s="13">
        <v>1383</v>
      </c>
      <c r="R124" s="11">
        <v>6.2</v>
      </c>
      <c r="S124" s="11">
        <v>-6.28</v>
      </c>
      <c r="T124" s="11">
        <v>114.93</v>
      </c>
    </row>
    <row r="125" spans="1:20" x14ac:dyDescent="0.25">
      <c r="A125" s="11" t="s">
        <v>341</v>
      </c>
      <c r="B125" s="11">
        <v>11476</v>
      </c>
      <c r="C125" s="11" t="s">
        <v>342</v>
      </c>
      <c r="D125" s="11" t="s">
        <v>20</v>
      </c>
      <c r="E125" s="11">
        <v>17</v>
      </c>
      <c r="F125" s="12">
        <v>1000000</v>
      </c>
      <c r="G125" s="13">
        <v>49.166666666666664</v>
      </c>
      <c r="H125" s="13" t="s">
        <v>482</v>
      </c>
      <c r="I125" s="13">
        <v>128166.097629</v>
      </c>
      <c r="J125" s="13">
        <v>285818</v>
      </c>
      <c r="K125" s="13">
        <v>285818</v>
      </c>
      <c r="L125" s="13">
        <v>1000000</v>
      </c>
      <c r="M125" s="13">
        <v>5</v>
      </c>
      <c r="N125" s="13">
        <v>67</v>
      </c>
      <c r="O125" s="13">
        <v>600</v>
      </c>
      <c r="P125" s="13">
        <v>33</v>
      </c>
      <c r="Q125" s="13">
        <v>605</v>
      </c>
      <c r="R125" s="11">
        <v>1.48</v>
      </c>
      <c r="S125" s="11">
        <v>4.24</v>
      </c>
      <c r="T125" s="11">
        <v>46.4</v>
      </c>
    </row>
    <row r="126" spans="1:20" x14ac:dyDescent="0.25">
      <c r="A126" s="11" t="s">
        <v>347</v>
      </c>
      <c r="B126" s="11">
        <v>11495</v>
      </c>
      <c r="C126" s="11" t="s">
        <v>348</v>
      </c>
      <c r="D126" s="11" t="s">
        <v>20</v>
      </c>
      <c r="E126" s="11">
        <v>15</v>
      </c>
      <c r="F126" s="12">
        <v>50000000</v>
      </c>
      <c r="G126" s="13">
        <v>47.266666666666666</v>
      </c>
      <c r="H126" s="13" t="s">
        <v>482</v>
      </c>
      <c r="I126" s="13">
        <v>20491101.498401001</v>
      </c>
      <c r="J126" s="13">
        <v>48761392</v>
      </c>
      <c r="K126" s="13">
        <v>48628367</v>
      </c>
      <c r="L126" s="13">
        <v>1002742</v>
      </c>
      <c r="M126" s="13">
        <v>82</v>
      </c>
      <c r="N126" s="13">
        <v>42</v>
      </c>
      <c r="O126" s="13">
        <v>10168</v>
      </c>
      <c r="P126" s="13">
        <v>58</v>
      </c>
      <c r="Q126" s="13">
        <v>10250</v>
      </c>
      <c r="R126" s="11">
        <v>1.48</v>
      </c>
      <c r="S126" s="11">
        <v>4.62</v>
      </c>
      <c r="T126" s="11">
        <v>21.19</v>
      </c>
    </row>
    <row r="127" spans="1:20" x14ac:dyDescent="0.25">
      <c r="A127" s="11" t="s">
        <v>352</v>
      </c>
      <c r="B127" s="11">
        <v>11517</v>
      </c>
      <c r="C127" s="11" t="s">
        <v>353</v>
      </c>
      <c r="D127" s="11" t="s">
        <v>20</v>
      </c>
      <c r="E127" s="11">
        <v>15</v>
      </c>
      <c r="F127" s="12">
        <v>100000000</v>
      </c>
      <c r="G127" s="13">
        <v>44.56666666666667</v>
      </c>
      <c r="H127" s="13" t="s">
        <v>482</v>
      </c>
      <c r="I127" s="13">
        <v>70748055.672101006</v>
      </c>
      <c r="J127" s="13">
        <v>97781546</v>
      </c>
      <c r="K127" s="13">
        <v>97087413</v>
      </c>
      <c r="L127" s="13">
        <v>1007149</v>
      </c>
      <c r="M127" s="13">
        <v>111</v>
      </c>
      <c r="N127" s="13">
        <v>16</v>
      </c>
      <c r="O127" s="13">
        <v>37737</v>
      </c>
      <c r="P127" s="13">
        <v>84</v>
      </c>
      <c r="Q127" s="13">
        <v>37848</v>
      </c>
      <c r="R127" s="11">
        <v>1.47</v>
      </c>
      <c r="S127" s="11">
        <v>4.54</v>
      </c>
      <c r="T127" s="11">
        <v>26.65</v>
      </c>
    </row>
    <row r="128" spans="1:20" x14ac:dyDescent="0.25">
      <c r="A128" s="11" t="s">
        <v>358</v>
      </c>
      <c r="B128" s="11">
        <v>11521</v>
      </c>
      <c r="C128" s="11" t="s">
        <v>359</v>
      </c>
      <c r="D128" s="11" t="s">
        <v>20</v>
      </c>
      <c r="E128" s="11">
        <v>18</v>
      </c>
      <c r="F128" s="12">
        <v>3000000</v>
      </c>
      <c r="G128" s="13">
        <v>42.6</v>
      </c>
      <c r="H128" s="13" t="s">
        <v>482</v>
      </c>
      <c r="I128" s="13">
        <v>2947631.4762980002</v>
      </c>
      <c r="J128" s="13">
        <v>2766866</v>
      </c>
      <c r="K128" s="13">
        <v>2746038</v>
      </c>
      <c r="L128" s="13">
        <v>1007584</v>
      </c>
      <c r="M128" s="13">
        <v>14</v>
      </c>
      <c r="N128" s="13">
        <v>7</v>
      </c>
      <c r="O128" s="13">
        <v>3251</v>
      </c>
      <c r="P128" s="13">
        <v>93</v>
      </c>
      <c r="Q128" s="13">
        <v>3265</v>
      </c>
      <c r="R128" s="11">
        <v>1.56</v>
      </c>
      <c r="S128" s="11">
        <v>4.8099999999999996</v>
      </c>
      <c r="T128" s="11">
        <v>33.840000000000003</v>
      </c>
    </row>
    <row r="129" spans="1:20" x14ac:dyDescent="0.25">
      <c r="A129" s="11" t="s">
        <v>367</v>
      </c>
      <c r="B129" s="11">
        <v>11551</v>
      </c>
      <c r="C129" s="11" t="s">
        <v>368</v>
      </c>
      <c r="D129" s="11" t="s">
        <v>20</v>
      </c>
      <c r="E129" s="11">
        <v>18</v>
      </c>
      <c r="F129" s="12">
        <v>15000000</v>
      </c>
      <c r="G129" s="13">
        <v>37.799999999999997</v>
      </c>
      <c r="H129" s="13" t="s">
        <v>482</v>
      </c>
      <c r="I129" s="13">
        <v>2856000.5000300002</v>
      </c>
      <c r="J129" s="13">
        <v>12431623</v>
      </c>
      <c r="K129" s="13">
        <v>12330271</v>
      </c>
      <c r="L129" s="13">
        <v>1008219</v>
      </c>
      <c r="M129" s="13">
        <v>27</v>
      </c>
      <c r="N129" s="13">
        <v>11</v>
      </c>
      <c r="O129" s="13">
        <v>3774</v>
      </c>
      <c r="P129" s="13">
        <v>89</v>
      </c>
      <c r="Q129" s="13">
        <v>3801</v>
      </c>
      <c r="R129" s="11">
        <v>1.63</v>
      </c>
      <c r="S129" s="11">
        <v>4.97</v>
      </c>
      <c r="T129" s="11">
        <v>27.75</v>
      </c>
    </row>
    <row r="130" spans="1:20" x14ac:dyDescent="0.25">
      <c r="A130" s="11" t="s">
        <v>369</v>
      </c>
      <c r="B130" s="11">
        <v>11562</v>
      </c>
      <c r="C130" s="11" t="s">
        <v>370</v>
      </c>
      <c r="D130" s="11" t="s">
        <v>20</v>
      </c>
      <c r="E130" s="11">
        <v>0</v>
      </c>
      <c r="F130" s="12">
        <v>300000000</v>
      </c>
      <c r="G130" s="13">
        <v>37.56666666666667</v>
      </c>
      <c r="H130" s="13" t="s">
        <v>482</v>
      </c>
      <c r="I130" s="13">
        <v>1034547.58734</v>
      </c>
      <c r="J130" s="13">
        <v>2896032</v>
      </c>
      <c r="K130" s="13">
        <v>289608471</v>
      </c>
      <c r="L130" s="13">
        <v>10000</v>
      </c>
      <c r="M130" s="13">
        <v>13</v>
      </c>
      <c r="N130" s="13">
        <v>22</v>
      </c>
      <c r="O130" s="13">
        <v>3259</v>
      </c>
      <c r="P130" s="13">
        <v>78</v>
      </c>
      <c r="Q130" s="13">
        <v>3272</v>
      </c>
      <c r="R130" s="11">
        <v>1.57</v>
      </c>
      <c r="S130" s="11">
        <v>4.63</v>
      </c>
      <c r="T130" s="11">
        <v>25.41</v>
      </c>
    </row>
    <row r="131" spans="1:20" x14ac:dyDescent="0.25">
      <c r="A131" s="11" t="s">
        <v>387</v>
      </c>
      <c r="B131" s="11">
        <v>11621</v>
      </c>
      <c r="C131" s="11" t="s">
        <v>388</v>
      </c>
      <c r="D131" s="11" t="s">
        <v>20</v>
      </c>
      <c r="E131" s="11">
        <v>0</v>
      </c>
      <c r="F131" s="12">
        <v>100000000</v>
      </c>
      <c r="G131" s="13">
        <v>26.566666666666666</v>
      </c>
      <c r="H131" s="13" t="s">
        <v>482</v>
      </c>
      <c r="I131" s="13">
        <v>930955.92031099997</v>
      </c>
      <c r="J131" s="13">
        <v>1325412</v>
      </c>
      <c r="K131" s="13">
        <v>52107106</v>
      </c>
      <c r="L131" s="13">
        <v>25436</v>
      </c>
      <c r="M131" s="13">
        <v>5</v>
      </c>
      <c r="N131" s="13">
        <v>75</v>
      </c>
      <c r="O131" s="13">
        <v>835</v>
      </c>
      <c r="P131" s="13">
        <v>25</v>
      </c>
      <c r="Q131" s="13">
        <v>840</v>
      </c>
      <c r="R131" s="11">
        <v>0.92</v>
      </c>
      <c r="S131" s="11">
        <v>1.61</v>
      </c>
      <c r="T131" s="11">
        <v>57.72</v>
      </c>
    </row>
    <row r="132" spans="1:20" x14ac:dyDescent="0.25">
      <c r="A132" s="11" t="s">
        <v>397</v>
      </c>
      <c r="B132" s="11">
        <v>11661</v>
      </c>
      <c r="C132" s="11" t="s">
        <v>398</v>
      </c>
      <c r="D132" s="11" t="s">
        <v>20</v>
      </c>
      <c r="E132" s="11">
        <v>0</v>
      </c>
      <c r="F132" s="12">
        <v>1000000</v>
      </c>
      <c r="G132" s="13">
        <v>18.666666666666668</v>
      </c>
      <c r="H132" s="13" t="s">
        <v>482</v>
      </c>
      <c r="I132" s="13">
        <v>516766.07874700002</v>
      </c>
      <c r="J132" s="13">
        <v>553471</v>
      </c>
      <c r="K132" s="13">
        <v>552588</v>
      </c>
      <c r="L132" s="13">
        <v>1001598</v>
      </c>
      <c r="M132" s="13">
        <v>16</v>
      </c>
      <c r="N132" s="13">
        <v>57</v>
      </c>
      <c r="O132" s="13">
        <v>325</v>
      </c>
      <c r="P132" s="13">
        <v>43</v>
      </c>
      <c r="Q132" s="13">
        <v>341</v>
      </c>
      <c r="R132" s="11">
        <v>2.86</v>
      </c>
      <c r="S132" s="11">
        <v>-0.55000000000000004</v>
      </c>
      <c r="T132" s="11">
        <v>36.46</v>
      </c>
    </row>
    <row r="133" spans="1:20" x14ac:dyDescent="0.25">
      <c r="A133" s="11" t="s">
        <v>405</v>
      </c>
      <c r="B133" s="11">
        <v>11665</v>
      </c>
      <c r="C133" s="11" t="s">
        <v>406</v>
      </c>
      <c r="D133" s="11" t="s">
        <v>20</v>
      </c>
      <c r="E133" s="11">
        <v>18</v>
      </c>
      <c r="F133" s="12">
        <v>4000000</v>
      </c>
      <c r="G133" s="13">
        <v>17.600000000000001</v>
      </c>
      <c r="H133" s="13" t="s">
        <v>482</v>
      </c>
      <c r="I133" s="13">
        <v>459478.08702799998</v>
      </c>
      <c r="J133" s="13">
        <v>744355</v>
      </c>
      <c r="K133" s="13">
        <v>737244</v>
      </c>
      <c r="L133" s="13">
        <v>1009645</v>
      </c>
      <c r="M133" s="13">
        <v>9</v>
      </c>
      <c r="N133" s="13">
        <v>52</v>
      </c>
      <c r="O133" s="13">
        <v>13087</v>
      </c>
      <c r="P133" s="13">
        <v>48</v>
      </c>
      <c r="Q133" s="13">
        <v>13096</v>
      </c>
      <c r="R133" s="11">
        <v>1.77</v>
      </c>
      <c r="S133" s="11">
        <v>5.67</v>
      </c>
      <c r="T133" s="11">
        <v>27.83</v>
      </c>
    </row>
    <row r="134" spans="1:20" x14ac:dyDescent="0.25">
      <c r="A134" s="11" t="s">
        <v>423</v>
      </c>
      <c r="B134" s="11">
        <v>11706</v>
      </c>
      <c r="C134" s="11" t="s">
        <v>424</v>
      </c>
      <c r="D134" s="11" t="s">
        <v>23</v>
      </c>
      <c r="E134" s="11">
        <v>0</v>
      </c>
      <c r="F134" s="12">
        <v>5000000</v>
      </c>
      <c r="G134" s="13">
        <v>10.6</v>
      </c>
      <c r="H134" s="13" t="s">
        <v>482</v>
      </c>
      <c r="I134" s="13">
        <v>0</v>
      </c>
      <c r="J134" s="13">
        <v>854288</v>
      </c>
      <c r="K134" s="13">
        <v>572730</v>
      </c>
      <c r="L134" s="13">
        <v>1491607</v>
      </c>
      <c r="M134" s="13">
        <v>7</v>
      </c>
      <c r="N134" s="13">
        <v>26</v>
      </c>
      <c r="O134" s="13">
        <v>2247</v>
      </c>
      <c r="P134" s="13">
        <v>74</v>
      </c>
      <c r="Q134" s="13">
        <v>2254</v>
      </c>
      <c r="R134" s="11">
        <v>7.66</v>
      </c>
      <c r="S134" s="11">
        <v>-7.31</v>
      </c>
      <c r="T134" s="11">
        <v>0</v>
      </c>
    </row>
    <row r="135" spans="1:20" x14ac:dyDescent="0.25">
      <c r="A135" s="11" t="s">
        <v>430</v>
      </c>
      <c r="B135" s="11">
        <v>11691</v>
      </c>
      <c r="C135" s="11" t="s">
        <v>431</v>
      </c>
      <c r="D135" s="11" t="s">
        <v>33</v>
      </c>
      <c r="E135" s="11">
        <v>0</v>
      </c>
      <c r="F135" s="12">
        <v>20000000</v>
      </c>
      <c r="G135" s="13">
        <v>9.3000000000000007</v>
      </c>
      <c r="H135" s="13" t="s">
        <v>482</v>
      </c>
      <c r="I135" s="13">
        <v>0</v>
      </c>
      <c r="J135" s="13">
        <v>39342</v>
      </c>
      <c r="K135" s="13">
        <v>3290245</v>
      </c>
      <c r="L135" s="13">
        <v>11957</v>
      </c>
      <c r="M135" s="13">
        <v>6</v>
      </c>
      <c r="N135" s="13">
        <v>63</v>
      </c>
      <c r="O135" s="13">
        <v>109</v>
      </c>
      <c r="P135" s="13">
        <v>37</v>
      </c>
      <c r="Q135" s="13">
        <v>115</v>
      </c>
      <c r="R135" s="11">
        <v>4.93</v>
      </c>
      <c r="S135" s="11">
        <v>5.16</v>
      </c>
      <c r="T135" s="11">
        <v>0</v>
      </c>
    </row>
    <row r="136" spans="1:20" x14ac:dyDescent="0.25">
      <c r="A136" s="11" t="s">
        <v>438</v>
      </c>
      <c r="B136" s="11">
        <v>11701</v>
      </c>
      <c r="C136" s="11" t="s">
        <v>439</v>
      </c>
      <c r="D136" s="11" t="s">
        <v>20</v>
      </c>
      <c r="E136" s="11">
        <v>18</v>
      </c>
      <c r="F136" s="12">
        <v>1000000</v>
      </c>
      <c r="G136" s="13">
        <v>7.9</v>
      </c>
      <c r="H136" s="13" t="s">
        <v>482</v>
      </c>
      <c r="I136" s="13">
        <v>0</v>
      </c>
      <c r="J136" s="13">
        <v>195906</v>
      </c>
      <c r="K136" s="13">
        <v>194436</v>
      </c>
      <c r="L136" s="13">
        <v>1007561</v>
      </c>
      <c r="M136" s="13">
        <v>5</v>
      </c>
      <c r="N136" s="13">
        <v>11</v>
      </c>
      <c r="O136" s="13">
        <v>134</v>
      </c>
      <c r="P136" s="13">
        <v>89</v>
      </c>
      <c r="Q136" s="13">
        <v>139</v>
      </c>
      <c r="R136" s="11">
        <v>1.6</v>
      </c>
      <c r="S136" s="11">
        <v>2.82</v>
      </c>
      <c r="T136" s="11">
        <v>0</v>
      </c>
    </row>
    <row r="137" spans="1:20" x14ac:dyDescent="0.25">
      <c r="A137" s="11" t="s">
        <v>442</v>
      </c>
      <c r="B137" s="11">
        <v>11736</v>
      </c>
      <c r="C137" s="11" t="s">
        <v>443</v>
      </c>
      <c r="D137" s="11" t="s">
        <v>23</v>
      </c>
      <c r="E137" s="11">
        <v>0</v>
      </c>
      <c r="F137" s="12">
        <v>1000000000</v>
      </c>
      <c r="G137" s="13">
        <v>6.9666666666666668</v>
      </c>
      <c r="H137" s="13" t="s">
        <v>483</v>
      </c>
      <c r="I137" s="13">
        <v>0</v>
      </c>
      <c r="J137" s="13">
        <v>4150700</v>
      </c>
      <c r="K137" s="13">
        <v>400000000</v>
      </c>
      <c r="L137" s="13">
        <v>10377</v>
      </c>
      <c r="M137" s="13">
        <v>70</v>
      </c>
      <c r="N137" s="13">
        <v>72.215543299999993</v>
      </c>
      <c r="O137" s="13">
        <v>101825</v>
      </c>
      <c r="P137" s="13">
        <v>27.7844567</v>
      </c>
      <c r="Q137" s="13">
        <v>101895</v>
      </c>
      <c r="R137" s="11">
        <v>5.23</v>
      </c>
      <c r="S137" s="11">
        <v>-11.5</v>
      </c>
      <c r="T137" s="11">
        <v>0</v>
      </c>
    </row>
    <row r="138" spans="1:20" x14ac:dyDescent="0.25">
      <c r="A138" s="11" t="s">
        <v>444</v>
      </c>
      <c r="B138" s="11">
        <v>11738</v>
      </c>
      <c r="C138" s="11" t="s">
        <v>445</v>
      </c>
      <c r="D138" s="11" t="s">
        <v>20</v>
      </c>
      <c r="E138" s="11">
        <v>18</v>
      </c>
      <c r="F138" s="12">
        <v>35000000</v>
      </c>
      <c r="G138" s="13">
        <v>6.1333333333333337</v>
      </c>
      <c r="H138" s="13" t="s">
        <v>482</v>
      </c>
      <c r="I138" s="13">
        <v>0</v>
      </c>
      <c r="J138" s="13">
        <v>2620897</v>
      </c>
      <c r="K138" s="13">
        <v>26208801</v>
      </c>
      <c r="L138" s="13">
        <v>100000</v>
      </c>
      <c r="M138" s="13">
        <v>9</v>
      </c>
      <c r="N138" s="13">
        <v>28</v>
      </c>
      <c r="O138" s="13">
        <v>1148</v>
      </c>
      <c r="P138" s="13">
        <v>72</v>
      </c>
      <c r="Q138" s="13">
        <v>1157</v>
      </c>
      <c r="R138" s="11">
        <v>1.56</v>
      </c>
      <c r="S138" s="11">
        <v>4.17</v>
      </c>
      <c r="T138" s="11">
        <v>0</v>
      </c>
    </row>
    <row r="139" spans="1:20" x14ac:dyDescent="0.25">
      <c r="A139" s="11" t="s">
        <v>447</v>
      </c>
      <c r="B139" s="11">
        <v>11741</v>
      </c>
      <c r="C139" s="11" t="s">
        <v>448</v>
      </c>
      <c r="D139" s="11" t="s">
        <v>20</v>
      </c>
      <c r="E139" s="11">
        <v>0</v>
      </c>
      <c r="F139" s="12">
        <v>380000000</v>
      </c>
      <c r="G139" s="13">
        <v>5.7333333333333334</v>
      </c>
      <c r="H139" s="13" t="s">
        <v>482</v>
      </c>
      <c r="I139" s="13">
        <v>0</v>
      </c>
      <c r="J139" s="13">
        <v>1621282</v>
      </c>
      <c r="K139" s="13">
        <v>160552130</v>
      </c>
      <c r="L139" s="13">
        <v>10098</v>
      </c>
      <c r="M139" s="13">
        <v>13</v>
      </c>
      <c r="N139" s="13">
        <v>61</v>
      </c>
      <c r="O139" s="13">
        <v>552</v>
      </c>
      <c r="P139" s="13">
        <v>39</v>
      </c>
      <c r="Q139" s="13">
        <v>565</v>
      </c>
      <c r="R139" s="11">
        <v>1.91</v>
      </c>
      <c r="S139" s="11">
        <v>4.9400000000000004</v>
      </c>
      <c r="T139" s="11">
        <v>0</v>
      </c>
    </row>
    <row r="140" spans="1:20" x14ac:dyDescent="0.25">
      <c r="A140" s="11" t="s">
        <v>113</v>
      </c>
      <c r="B140" s="11">
        <v>10920</v>
      </c>
      <c r="C140" s="11" t="s">
        <v>114</v>
      </c>
      <c r="D140" s="11" t="s">
        <v>20</v>
      </c>
      <c r="E140" s="11">
        <v>15</v>
      </c>
      <c r="F140" s="12">
        <v>1000000000</v>
      </c>
      <c r="G140" s="13">
        <v>114.9</v>
      </c>
      <c r="H140" s="13" t="s">
        <v>483</v>
      </c>
      <c r="I140" s="13">
        <v>214462.04122700001</v>
      </c>
      <c r="J140" s="13">
        <v>4060403</v>
      </c>
      <c r="K140" s="13">
        <v>402444196</v>
      </c>
      <c r="L140" s="13">
        <v>10090</v>
      </c>
      <c r="M140" s="13">
        <v>16</v>
      </c>
      <c r="N140" s="13">
        <v>90.849835400000003</v>
      </c>
      <c r="O140" s="13">
        <v>1270</v>
      </c>
      <c r="P140" s="13">
        <v>9.1501646000000001</v>
      </c>
      <c r="Q140" s="13">
        <v>1286</v>
      </c>
      <c r="R140" s="11">
        <v>1.71</v>
      </c>
      <c r="S140" s="11">
        <v>5.19</v>
      </c>
      <c r="T140" s="11">
        <v>30.13</v>
      </c>
    </row>
    <row r="141" spans="1:20" x14ac:dyDescent="0.25">
      <c r="A141" s="11" t="s">
        <v>168</v>
      </c>
      <c r="B141" s="11">
        <v>11172</v>
      </c>
      <c r="C141" s="11" t="s">
        <v>169</v>
      </c>
      <c r="D141" s="11" t="s">
        <v>33</v>
      </c>
      <c r="E141" s="11">
        <v>0</v>
      </c>
      <c r="F141" s="12">
        <v>50000000</v>
      </c>
      <c r="G141" s="13">
        <v>91.8</v>
      </c>
      <c r="H141" s="13" t="s">
        <v>483</v>
      </c>
      <c r="I141" s="13">
        <v>188257.48160900001</v>
      </c>
      <c r="J141" s="13">
        <v>2543903</v>
      </c>
      <c r="K141" s="13">
        <v>23582630</v>
      </c>
      <c r="L141" s="13">
        <v>107872</v>
      </c>
      <c r="M141" s="13">
        <v>16</v>
      </c>
      <c r="N141" s="13">
        <v>98.483379999999997</v>
      </c>
      <c r="O141" s="13">
        <v>980</v>
      </c>
      <c r="P141" s="13">
        <v>1.5166200000000001</v>
      </c>
      <c r="Q141" s="13">
        <v>996</v>
      </c>
      <c r="R141" s="11">
        <v>2.8</v>
      </c>
      <c r="S141" s="11">
        <v>-1.87</v>
      </c>
      <c r="T141" s="11">
        <v>105.29</v>
      </c>
    </row>
    <row r="142" spans="1:20" x14ac:dyDescent="0.25">
      <c r="A142" s="11" t="s">
        <v>172</v>
      </c>
      <c r="B142" s="11">
        <v>11183</v>
      </c>
      <c r="C142" s="11" t="s">
        <v>171</v>
      </c>
      <c r="D142" s="11" t="s">
        <v>23</v>
      </c>
      <c r="E142" s="11">
        <v>0</v>
      </c>
      <c r="F142" s="12">
        <v>3200000000</v>
      </c>
      <c r="G142" s="13">
        <v>90.3</v>
      </c>
      <c r="H142" s="13" t="s">
        <v>483</v>
      </c>
      <c r="I142" s="13">
        <v>1536154.1139710001</v>
      </c>
      <c r="J142" s="13">
        <v>8599199</v>
      </c>
      <c r="K142" s="13">
        <v>699279760</v>
      </c>
      <c r="L142" s="13">
        <v>12298</v>
      </c>
      <c r="M142" s="13">
        <v>105</v>
      </c>
      <c r="N142" s="13">
        <v>95.742223249999995</v>
      </c>
      <c r="O142" s="13">
        <v>8076</v>
      </c>
      <c r="P142" s="13">
        <v>4.2577767499999997</v>
      </c>
      <c r="Q142" s="13">
        <v>8181</v>
      </c>
      <c r="R142" s="11">
        <v>5.95</v>
      </c>
      <c r="S142" s="11">
        <v>-6.86</v>
      </c>
      <c r="T142" s="11">
        <v>188.29</v>
      </c>
    </row>
    <row r="143" spans="1:20" x14ac:dyDescent="0.25">
      <c r="A143" s="11" t="s">
        <v>177</v>
      </c>
      <c r="B143" s="11">
        <v>11197</v>
      </c>
      <c r="C143" s="11" t="s">
        <v>178</v>
      </c>
      <c r="D143" s="11" t="s">
        <v>23</v>
      </c>
      <c r="E143" s="11">
        <v>0</v>
      </c>
      <c r="F143" s="12">
        <v>700000000</v>
      </c>
      <c r="G143" s="13">
        <v>88.566666666666663</v>
      </c>
      <c r="H143" s="13" t="s">
        <v>483</v>
      </c>
      <c r="I143" s="13">
        <v>1057576.094785</v>
      </c>
      <c r="J143" s="13">
        <v>3013947</v>
      </c>
      <c r="K143" s="13">
        <v>29066400</v>
      </c>
      <c r="L143" s="13">
        <v>103692</v>
      </c>
      <c r="M143" s="13">
        <v>39</v>
      </c>
      <c r="N143" s="13">
        <v>99.701965857142852</v>
      </c>
      <c r="O143" s="13">
        <v>2318</v>
      </c>
      <c r="P143" s="13">
        <v>0.29803414285714286</v>
      </c>
      <c r="Q143" s="13">
        <v>2357</v>
      </c>
      <c r="R143" s="11">
        <v>3.71</v>
      </c>
      <c r="S143" s="11">
        <v>-7.51</v>
      </c>
      <c r="T143" s="11">
        <v>151.76</v>
      </c>
    </row>
    <row r="144" spans="1:20" x14ac:dyDescent="0.25">
      <c r="A144" s="11" t="s">
        <v>179</v>
      </c>
      <c r="B144" s="11">
        <v>11195</v>
      </c>
      <c r="C144" s="11" t="s">
        <v>180</v>
      </c>
      <c r="D144" s="11" t="s">
        <v>23</v>
      </c>
      <c r="E144" s="11">
        <v>0</v>
      </c>
      <c r="F144" s="12">
        <v>50000000</v>
      </c>
      <c r="G144" s="13">
        <v>88.433333333333337</v>
      </c>
      <c r="H144" s="13" t="s">
        <v>483</v>
      </c>
      <c r="I144" s="13">
        <v>492458.27721899998</v>
      </c>
      <c r="J144" s="13">
        <v>3302526</v>
      </c>
      <c r="K144" s="13">
        <v>18190152</v>
      </c>
      <c r="L144" s="13">
        <v>181553</v>
      </c>
      <c r="M144" s="13">
        <v>96</v>
      </c>
      <c r="N144" s="13">
        <v>86.774888000000004</v>
      </c>
      <c r="O144" s="13">
        <v>4370</v>
      </c>
      <c r="P144" s="13">
        <v>13.225111999999999</v>
      </c>
      <c r="Q144" s="13">
        <v>4466</v>
      </c>
      <c r="R144" s="11">
        <v>6.01</v>
      </c>
      <c r="S144" s="11">
        <v>1.73</v>
      </c>
      <c r="T144" s="11">
        <v>231.46</v>
      </c>
    </row>
    <row r="145" spans="1:20" x14ac:dyDescent="0.25">
      <c r="A145" s="11" t="s">
        <v>181</v>
      </c>
      <c r="B145" s="11">
        <v>11215</v>
      </c>
      <c r="C145" s="11" t="s">
        <v>182</v>
      </c>
      <c r="D145" s="11" t="s">
        <v>23</v>
      </c>
      <c r="E145" s="11">
        <v>0</v>
      </c>
      <c r="F145" s="12">
        <v>100000000</v>
      </c>
      <c r="G145" s="13">
        <v>88.066666666666663</v>
      </c>
      <c r="H145" s="13" t="s">
        <v>483</v>
      </c>
      <c r="I145" s="13">
        <v>2027732.3889309999</v>
      </c>
      <c r="J145" s="13">
        <v>8473688</v>
      </c>
      <c r="K145" s="13">
        <v>38853924</v>
      </c>
      <c r="L145" s="13">
        <v>218091</v>
      </c>
      <c r="M145" s="13">
        <v>71</v>
      </c>
      <c r="N145" s="13">
        <v>83.847124776998214</v>
      </c>
      <c r="O145" s="13">
        <v>9233</v>
      </c>
      <c r="P145" s="13">
        <v>16.152875223001782</v>
      </c>
      <c r="Q145" s="13">
        <v>9304</v>
      </c>
      <c r="R145" s="11">
        <v>6.69</v>
      </c>
      <c r="S145" s="11">
        <v>2.37</v>
      </c>
      <c r="T145" s="11">
        <v>189.06</v>
      </c>
    </row>
    <row r="146" spans="1:20" x14ac:dyDescent="0.25">
      <c r="A146" s="11" t="s">
        <v>185</v>
      </c>
      <c r="B146" s="11">
        <v>11196</v>
      </c>
      <c r="C146" s="11" t="s">
        <v>184</v>
      </c>
      <c r="D146" s="11" t="s">
        <v>33</v>
      </c>
      <c r="E146" s="11">
        <v>0</v>
      </c>
      <c r="F146" s="12">
        <v>100000000</v>
      </c>
      <c r="G146" s="13">
        <v>87.033333333333331</v>
      </c>
      <c r="H146" s="13" t="s">
        <v>483</v>
      </c>
      <c r="I146" s="13">
        <v>623502.83824199997</v>
      </c>
      <c r="J146" s="13">
        <v>1812914</v>
      </c>
      <c r="K146" s="13">
        <v>16857539</v>
      </c>
      <c r="L146" s="13">
        <v>107544</v>
      </c>
      <c r="M146" s="13">
        <v>22</v>
      </c>
      <c r="N146" s="13">
        <v>98.255105999999998</v>
      </c>
      <c r="O146" s="13">
        <v>5290</v>
      </c>
      <c r="P146" s="13">
        <v>1.7448939999999999</v>
      </c>
      <c r="Q146" s="13">
        <v>5312</v>
      </c>
      <c r="R146" s="11">
        <v>5.07</v>
      </c>
      <c r="S146" s="11">
        <v>0.7</v>
      </c>
      <c r="T146" s="11">
        <v>149.35</v>
      </c>
    </row>
    <row r="147" spans="1:20" x14ac:dyDescent="0.25">
      <c r="A147" s="11" t="s">
        <v>206</v>
      </c>
      <c r="B147" s="11">
        <v>11260</v>
      </c>
      <c r="C147" s="11" t="s">
        <v>207</v>
      </c>
      <c r="D147" s="11" t="s">
        <v>23</v>
      </c>
      <c r="E147" s="11">
        <v>0</v>
      </c>
      <c r="F147" s="12">
        <v>50000000</v>
      </c>
      <c r="G147" s="13">
        <v>79.7</v>
      </c>
      <c r="H147" s="13" t="s">
        <v>483</v>
      </c>
      <c r="I147" s="13">
        <v>504175.67202</v>
      </c>
      <c r="J147" s="13">
        <v>1328703</v>
      </c>
      <c r="K147" s="13">
        <v>11078690</v>
      </c>
      <c r="L147" s="13">
        <v>119934</v>
      </c>
      <c r="M147" s="13">
        <v>15</v>
      </c>
      <c r="N147" s="13">
        <v>98.868238000000005</v>
      </c>
      <c r="O147" s="13">
        <v>1261</v>
      </c>
      <c r="P147" s="13">
        <v>1.1317619999999999</v>
      </c>
      <c r="Q147" s="13">
        <v>1276</v>
      </c>
      <c r="R147" s="11">
        <v>4.09</v>
      </c>
      <c r="S147" s="11">
        <v>-7.12</v>
      </c>
      <c r="T147" s="11">
        <v>130.22999999999999</v>
      </c>
    </row>
    <row r="148" spans="1:20" x14ac:dyDescent="0.25">
      <c r="A148" s="11" t="s">
        <v>234</v>
      </c>
      <c r="B148" s="11">
        <v>11308</v>
      </c>
      <c r="C148" s="11" t="s">
        <v>235</v>
      </c>
      <c r="D148" s="11" t="s">
        <v>23</v>
      </c>
      <c r="E148" s="11">
        <v>0</v>
      </c>
      <c r="F148" s="12">
        <v>50000000</v>
      </c>
      <c r="G148" s="13">
        <v>74.099999999999994</v>
      </c>
      <c r="H148" s="13" t="s">
        <v>483</v>
      </c>
      <c r="I148" s="13">
        <v>589162.336305</v>
      </c>
      <c r="J148" s="13">
        <v>2622024</v>
      </c>
      <c r="K148" s="13">
        <v>16589732</v>
      </c>
      <c r="L148" s="13">
        <v>158051</v>
      </c>
      <c r="M148" s="13">
        <v>30</v>
      </c>
      <c r="N148" s="13">
        <v>82.895778000000007</v>
      </c>
      <c r="O148" s="13">
        <v>6345</v>
      </c>
      <c r="P148" s="13">
        <v>17.104222</v>
      </c>
      <c r="Q148" s="13">
        <v>6375</v>
      </c>
      <c r="R148" s="11">
        <v>5.94</v>
      </c>
      <c r="S148" s="11">
        <v>-13.76</v>
      </c>
      <c r="T148" s="11">
        <v>161.27000000000001</v>
      </c>
    </row>
    <row r="149" spans="1:20" x14ac:dyDescent="0.25">
      <c r="A149" s="11" t="s">
        <v>243</v>
      </c>
      <c r="B149" s="11">
        <v>11312</v>
      </c>
      <c r="C149" s="11" t="s">
        <v>241</v>
      </c>
      <c r="D149" s="11" t="s">
        <v>23</v>
      </c>
      <c r="E149" s="11">
        <v>0</v>
      </c>
      <c r="F149" s="12">
        <v>100000000</v>
      </c>
      <c r="G149" s="13">
        <v>72.5</v>
      </c>
      <c r="H149" s="13" t="s">
        <v>483</v>
      </c>
      <c r="I149" s="13">
        <v>721182.46081800002</v>
      </c>
      <c r="J149" s="13">
        <v>4144501</v>
      </c>
      <c r="K149" s="13">
        <v>23208335</v>
      </c>
      <c r="L149" s="13">
        <v>178578</v>
      </c>
      <c r="M149" s="13">
        <v>40</v>
      </c>
      <c r="N149" s="13">
        <v>93.253664000000001</v>
      </c>
      <c r="O149" s="13">
        <v>6157</v>
      </c>
      <c r="P149" s="13">
        <v>6.7463360000000003</v>
      </c>
      <c r="Q149" s="13">
        <v>6197</v>
      </c>
      <c r="R149" s="11">
        <v>6.41</v>
      </c>
      <c r="S149" s="11">
        <v>-7.32</v>
      </c>
      <c r="T149" s="11">
        <v>185</v>
      </c>
    </row>
    <row r="150" spans="1:20" x14ac:dyDescent="0.25">
      <c r="A150" s="11" t="s">
        <v>245</v>
      </c>
      <c r="B150" s="11">
        <v>11315</v>
      </c>
      <c r="C150" s="11" t="s">
        <v>246</v>
      </c>
      <c r="D150" s="11" t="s">
        <v>247</v>
      </c>
      <c r="E150" s="11">
        <v>0</v>
      </c>
      <c r="F150" s="12">
        <v>4000000000</v>
      </c>
      <c r="G150" s="13">
        <v>71.86666666666666</v>
      </c>
      <c r="H150" s="13" t="s">
        <v>483</v>
      </c>
      <c r="I150" s="13">
        <v>13795509.024092</v>
      </c>
      <c r="J150" s="13">
        <v>78535289</v>
      </c>
      <c r="K150" s="13">
        <v>2226321420</v>
      </c>
      <c r="L150" s="13">
        <v>35276</v>
      </c>
      <c r="M150" s="13">
        <v>2161</v>
      </c>
      <c r="N150" s="13">
        <v>78.183503371247966</v>
      </c>
      <c r="O150" s="13">
        <v>11456</v>
      </c>
      <c r="P150" s="13">
        <v>21.816496628752041</v>
      </c>
      <c r="Q150" s="13">
        <v>13617</v>
      </c>
      <c r="R150" s="11">
        <v>1.87</v>
      </c>
      <c r="S150" s="11">
        <v>4.6900000000000004</v>
      </c>
      <c r="T150" s="11">
        <v>22.35</v>
      </c>
    </row>
    <row r="151" spans="1:20" x14ac:dyDescent="0.25">
      <c r="A151" s="11" t="s">
        <v>260</v>
      </c>
      <c r="B151" s="11">
        <v>11323</v>
      </c>
      <c r="C151" s="11" t="s">
        <v>261</v>
      </c>
      <c r="D151" s="11" t="s">
        <v>20</v>
      </c>
      <c r="E151" s="11">
        <v>0</v>
      </c>
      <c r="F151" s="12">
        <v>500000000</v>
      </c>
      <c r="G151" s="13">
        <v>69.666666666666671</v>
      </c>
      <c r="H151" s="13" t="s">
        <v>483</v>
      </c>
      <c r="I151" s="13">
        <v>467668.203393</v>
      </c>
      <c r="J151" s="13">
        <v>1682387</v>
      </c>
      <c r="K151" s="13">
        <v>166116786</v>
      </c>
      <c r="L151" s="13">
        <v>10128</v>
      </c>
      <c r="M151" s="13">
        <v>33</v>
      </c>
      <c r="N151" s="13">
        <v>85.163169999999994</v>
      </c>
      <c r="O151" s="13">
        <v>1209</v>
      </c>
      <c r="P151" s="13">
        <v>14.836830000000001</v>
      </c>
      <c r="Q151" s="13">
        <v>1242</v>
      </c>
      <c r="R151" s="11">
        <v>1.95</v>
      </c>
      <c r="S151" s="11">
        <v>4.8499999999999996</v>
      </c>
      <c r="T151" s="11">
        <v>31.8</v>
      </c>
    </row>
    <row r="152" spans="1:20" x14ac:dyDescent="0.25">
      <c r="A152" s="11" t="s">
        <v>264</v>
      </c>
      <c r="B152" s="11">
        <v>11340</v>
      </c>
      <c r="C152" s="11" t="s">
        <v>265</v>
      </c>
      <c r="D152" s="11" t="s">
        <v>20</v>
      </c>
      <c r="E152" s="11">
        <v>0</v>
      </c>
      <c r="F152" s="12">
        <v>500000000</v>
      </c>
      <c r="G152" s="13">
        <v>68.36666666666666</v>
      </c>
      <c r="H152" s="13" t="s">
        <v>483</v>
      </c>
      <c r="I152" s="13">
        <v>1039270.803477</v>
      </c>
      <c r="J152" s="13">
        <v>2663837</v>
      </c>
      <c r="K152" s="13">
        <v>264500000</v>
      </c>
      <c r="L152" s="13">
        <v>10072</v>
      </c>
      <c r="M152" s="13">
        <v>17</v>
      </c>
      <c r="N152" s="13">
        <v>97.817170000000004</v>
      </c>
      <c r="O152" s="13">
        <v>546</v>
      </c>
      <c r="P152" s="13">
        <v>2.18283</v>
      </c>
      <c r="Q152" s="13">
        <v>563</v>
      </c>
      <c r="R152" s="11">
        <v>1.85</v>
      </c>
      <c r="S152" s="11">
        <v>4.46</v>
      </c>
      <c r="T152" s="11">
        <v>29.37</v>
      </c>
    </row>
    <row r="153" spans="1:20" x14ac:dyDescent="0.25">
      <c r="A153" s="11" t="s">
        <v>271</v>
      </c>
      <c r="B153" s="11">
        <v>11327</v>
      </c>
      <c r="C153" s="11" t="s">
        <v>269</v>
      </c>
      <c r="D153" s="11" t="s">
        <v>23</v>
      </c>
      <c r="E153" s="11">
        <v>0</v>
      </c>
      <c r="F153" s="12">
        <v>50000000</v>
      </c>
      <c r="G153" s="13">
        <v>67.900000000000006</v>
      </c>
      <c r="H153" s="13" t="s">
        <v>483</v>
      </c>
      <c r="I153" s="13">
        <v>1507349.5040460001</v>
      </c>
      <c r="J153" s="13">
        <v>3058239</v>
      </c>
      <c r="K153" s="13">
        <v>35660000</v>
      </c>
      <c r="L153" s="13">
        <v>85762</v>
      </c>
      <c r="M153" s="13">
        <v>13</v>
      </c>
      <c r="N153" s="13">
        <v>95.732699999999994</v>
      </c>
      <c r="O153" s="13">
        <v>1160</v>
      </c>
      <c r="P153" s="13">
        <v>4.2672999999999996</v>
      </c>
      <c r="Q153" s="13">
        <v>1173</v>
      </c>
      <c r="R153" s="11">
        <v>4.37</v>
      </c>
      <c r="S153" s="11">
        <v>-10.32</v>
      </c>
      <c r="T153" s="11">
        <v>67.03</v>
      </c>
    </row>
    <row r="154" spans="1:20" x14ac:dyDescent="0.25">
      <c r="A154" s="11" t="s">
        <v>272</v>
      </c>
      <c r="B154" s="11">
        <v>11367</v>
      </c>
      <c r="C154" s="11" t="s">
        <v>273</v>
      </c>
      <c r="D154" s="11" t="s">
        <v>20</v>
      </c>
      <c r="E154" s="11">
        <v>0</v>
      </c>
      <c r="F154" s="12">
        <v>1000000000</v>
      </c>
      <c r="G154" s="13">
        <v>66.933333333333337</v>
      </c>
      <c r="H154" s="13" t="s">
        <v>483</v>
      </c>
      <c r="I154" s="13">
        <v>5005756.312616</v>
      </c>
      <c r="J154" s="13">
        <v>6304129</v>
      </c>
      <c r="K154" s="13">
        <v>620700000</v>
      </c>
      <c r="L154" s="13">
        <v>10156</v>
      </c>
      <c r="M154" s="13">
        <v>24</v>
      </c>
      <c r="N154" s="13">
        <v>74.3671054</v>
      </c>
      <c r="O154" s="13">
        <v>1382</v>
      </c>
      <c r="P154" s="13">
        <v>25.6328946</v>
      </c>
      <c r="Q154" s="13">
        <v>1406</v>
      </c>
      <c r="R154" s="11">
        <v>2.33</v>
      </c>
      <c r="S154" s="11">
        <v>6.32</v>
      </c>
      <c r="T154" s="11">
        <v>27.57</v>
      </c>
    </row>
    <row r="155" spans="1:20" x14ac:dyDescent="0.25">
      <c r="A155" s="11" t="s">
        <v>280</v>
      </c>
      <c r="B155" s="11">
        <v>11341</v>
      </c>
      <c r="C155" s="11" t="s">
        <v>281</v>
      </c>
      <c r="D155" s="11" t="s">
        <v>23</v>
      </c>
      <c r="E155" s="11">
        <v>0</v>
      </c>
      <c r="F155" s="12">
        <v>200000000</v>
      </c>
      <c r="G155" s="13">
        <v>64.833333333333329</v>
      </c>
      <c r="H155" s="13" t="s">
        <v>483</v>
      </c>
      <c r="I155" s="13">
        <v>1599387.3797279999</v>
      </c>
      <c r="J155" s="13">
        <v>10357428</v>
      </c>
      <c r="K155" s="13">
        <v>141100000</v>
      </c>
      <c r="L155" s="13">
        <v>73405</v>
      </c>
      <c r="M155" s="13">
        <v>170</v>
      </c>
      <c r="N155" s="13">
        <v>88.105147500000001</v>
      </c>
      <c r="O155" s="13">
        <v>31067</v>
      </c>
      <c r="P155" s="13">
        <v>11.894852500000001</v>
      </c>
      <c r="Q155" s="13">
        <v>31237</v>
      </c>
      <c r="R155" s="11">
        <v>9.33</v>
      </c>
      <c r="S155" s="11">
        <v>-4.47</v>
      </c>
      <c r="T155" s="11">
        <v>212.11</v>
      </c>
    </row>
    <row r="156" spans="1:20" x14ac:dyDescent="0.25">
      <c r="A156" s="11" t="s">
        <v>301</v>
      </c>
      <c r="B156" s="11">
        <v>11409</v>
      </c>
      <c r="C156" s="11" t="s">
        <v>300</v>
      </c>
      <c r="D156" s="11" t="s">
        <v>20</v>
      </c>
      <c r="E156" s="11">
        <v>0</v>
      </c>
      <c r="F156" s="12">
        <v>500000000</v>
      </c>
      <c r="G156" s="13">
        <v>61.266666666666666</v>
      </c>
      <c r="H156" s="13" t="s">
        <v>483</v>
      </c>
      <c r="I156" s="13">
        <v>8571143.4047350008</v>
      </c>
      <c r="J156" s="13">
        <v>13779994</v>
      </c>
      <c r="K156" s="13">
        <v>442784042</v>
      </c>
      <c r="L156" s="13">
        <v>31122</v>
      </c>
      <c r="M156" s="13">
        <v>88</v>
      </c>
      <c r="N156" s="13">
        <v>50.090733998543683</v>
      </c>
      <c r="O156" s="13">
        <v>4063</v>
      </c>
      <c r="P156" s="13">
        <v>49.909266001456317</v>
      </c>
      <c r="Q156" s="13">
        <v>4151</v>
      </c>
      <c r="R156" s="11">
        <v>1.36</v>
      </c>
      <c r="S156" s="11">
        <v>4.22</v>
      </c>
      <c r="T156" s="11">
        <v>35.450000000000003</v>
      </c>
    </row>
    <row r="157" spans="1:20" x14ac:dyDescent="0.25">
      <c r="A157" s="11" t="s">
        <v>316</v>
      </c>
      <c r="B157" s="11">
        <v>11378</v>
      </c>
      <c r="C157" s="11" t="s">
        <v>315</v>
      </c>
      <c r="D157" s="11" t="s">
        <v>23</v>
      </c>
      <c r="E157" s="11">
        <v>0</v>
      </c>
      <c r="F157" s="12">
        <v>50000000</v>
      </c>
      <c r="G157" s="13">
        <v>56.7</v>
      </c>
      <c r="H157" s="13" t="s">
        <v>483</v>
      </c>
      <c r="I157" s="13">
        <v>748571.78525700001</v>
      </c>
      <c r="J157" s="13">
        <v>3219983</v>
      </c>
      <c r="K157" s="13">
        <v>16459617</v>
      </c>
      <c r="L157" s="13">
        <v>195630</v>
      </c>
      <c r="M157" s="13">
        <v>22</v>
      </c>
      <c r="N157" s="13">
        <v>92.579368000000002</v>
      </c>
      <c r="O157" s="13">
        <v>5421</v>
      </c>
      <c r="P157" s="13">
        <v>7.4206320000000003</v>
      </c>
      <c r="Q157" s="13">
        <v>5443</v>
      </c>
      <c r="R157" s="11">
        <v>5.03</v>
      </c>
      <c r="S157" s="11">
        <v>-11.59</v>
      </c>
      <c r="T157" s="11">
        <v>169.97</v>
      </c>
    </row>
    <row r="158" spans="1:20" x14ac:dyDescent="0.25">
      <c r="A158" s="11" t="s">
        <v>317</v>
      </c>
      <c r="B158" s="11">
        <v>11416</v>
      </c>
      <c r="C158" s="11" t="s">
        <v>318</v>
      </c>
      <c r="D158" s="11" t="s">
        <v>20</v>
      </c>
      <c r="E158" s="11">
        <v>0</v>
      </c>
      <c r="F158" s="12">
        <v>4950000000</v>
      </c>
      <c r="G158" s="13">
        <v>56.4</v>
      </c>
      <c r="H158" s="13" t="s">
        <v>483</v>
      </c>
      <c r="I158" s="13">
        <v>40633048.522862002</v>
      </c>
      <c r="J158" s="13">
        <v>37021727</v>
      </c>
      <c r="K158" s="13">
        <v>3271899999</v>
      </c>
      <c r="L158" s="13">
        <v>11316</v>
      </c>
      <c r="M158" s="13">
        <v>1700</v>
      </c>
      <c r="N158" s="13">
        <v>85.871068953217545</v>
      </c>
      <c r="O158" s="13">
        <v>4629</v>
      </c>
      <c r="P158" s="13">
        <v>14.128931046782453</v>
      </c>
      <c r="Q158" s="13">
        <v>6329</v>
      </c>
      <c r="R158" s="11">
        <v>1.76</v>
      </c>
      <c r="S158" s="11">
        <v>3.96</v>
      </c>
      <c r="T158" s="11">
        <v>35.79</v>
      </c>
    </row>
    <row r="159" spans="1:20" x14ac:dyDescent="0.25">
      <c r="A159" s="11" t="s">
        <v>333</v>
      </c>
      <c r="B159" s="11">
        <v>11459</v>
      </c>
      <c r="C159" s="11" t="s">
        <v>334</v>
      </c>
      <c r="D159" s="11" t="s">
        <v>20</v>
      </c>
      <c r="E159" s="11">
        <v>0</v>
      </c>
      <c r="F159" s="12">
        <v>3000000000</v>
      </c>
      <c r="G159" s="13">
        <v>51.766666666666666</v>
      </c>
      <c r="H159" s="13" t="s">
        <v>483</v>
      </c>
      <c r="I159" s="13">
        <v>6177847.652454</v>
      </c>
      <c r="J159" s="13">
        <v>26163495</v>
      </c>
      <c r="K159" s="13">
        <v>950525485</v>
      </c>
      <c r="L159" s="13">
        <v>27526</v>
      </c>
      <c r="M159" s="13">
        <v>2250</v>
      </c>
      <c r="N159" s="13">
        <v>86.970515357362629</v>
      </c>
      <c r="O159" s="13">
        <v>9571</v>
      </c>
      <c r="P159" s="13">
        <v>13.029484642637366</v>
      </c>
      <c r="Q159" s="13">
        <v>11821</v>
      </c>
      <c r="R159" s="11">
        <v>1.47</v>
      </c>
      <c r="S159" s="11">
        <v>5.09</v>
      </c>
      <c r="T159" s="11">
        <v>33.56</v>
      </c>
    </row>
    <row r="160" spans="1:20" x14ac:dyDescent="0.25">
      <c r="A160" s="11" t="s">
        <v>335</v>
      </c>
      <c r="B160" s="11">
        <v>11460</v>
      </c>
      <c r="C160" s="11" t="s">
        <v>336</v>
      </c>
      <c r="D160" s="11" t="s">
        <v>20</v>
      </c>
      <c r="E160" s="11">
        <v>0</v>
      </c>
      <c r="F160" s="12">
        <v>10000000000</v>
      </c>
      <c r="G160" s="13">
        <v>51.56666666666667</v>
      </c>
      <c r="H160" s="13" t="s">
        <v>483</v>
      </c>
      <c r="I160" s="13">
        <v>19733839.300271001</v>
      </c>
      <c r="J160" s="13">
        <v>77804117</v>
      </c>
      <c r="K160" s="13">
        <v>7714199485</v>
      </c>
      <c r="L160" s="13">
        <v>10086</v>
      </c>
      <c r="M160" s="13">
        <v>245</v>
      </c>
      <c r="N160" s="13">
        <v>65.868654791852833</v>
      </c>
      <c r="O160" s="13">
        <v>16904</v>
      </c>
      <c r="P160" s="13">
        <v>34.131345208147174</v>
      </c>
      <c r="Q160" s="13">
        <v>17149</v>
      </c>
      <c r="R160" s="11">
        <v>1.63</v>
      </c>
      <c r="S160" s="11">
        <v>4.91</v>
      </c>
      <c r="T160" s="11">
        <v>27.21</v>
      </c>
    </row>
    <row r="161" spans="1:20" x14ac:dyDescent="0.25">
      <c r="A161" s="11" t="s">
        <v>343</v>
      </c>
      <c r="B161" s="11">
        <v>11500</v>
      </c>
      <c r="C161" s="11" t="s">
        <v>344</v>
      </c>
      <c r="D161" s="11" t="s">
        <v>247</v>
      </c>
      <c r="E161" s="11">
        <v>18</v>
      </c>
      <c r="F161" s="12">
        <v>1000000000</v>
      </c>
      <c r="G161" s="13">
        <v>47.56666666666667</v>
      </c>
      <c r="H161" s="13" t="s">
        <v>483</v>
      </c>
      <c r="I161" s="13">
        <v>4939405.6696990002</v>
      </c>
      <c r="J161" s="13">
        <v>5925187</v>
      </c>
      <c r="K161" s="13">
        <v>590806618</v>
      </c>
      <c r="L161" s="13">
        <v>10029</v>
      </c>
      <c r="M161" s="13">
        <v>52</v>
      </c>
      <c r="N161" s="13">
        <v>66.3429486</v>
      </c>
      <c r="O161" s="13">
        <v>1729</v>
      </c>
      <c r="P161" s="13">
        <v>33.6570514</v>
      </c>
      <c r="Q161" s="13">
        <v>1781</v>
      </c>
      <c r="R161" s="11">
        <v>1.67</v>
      </c>
      <c r="S161" s="11">
        <v>5.17</v>
      </c>
      <c r="T161" s="11">
        <v>19.57</v>
      </c>
    </row>
    <row r="162" spans="1:20" x14ac:dyDescent="0.25">
      <c r="A162" s="11" t="s">
        <v>345</v>
      </c>
      <c r="B162" s="11">
        <v>11499</v>
      </c>
      <c r="C162" s="11" t="s">
        <v>346</v>
      </c>
      <c r="D162" s="11" t="s">
        <v>20</v>
      </c>
      <c r="E162" s="11">
        <v>0</v>
      </c>
      <c r="F162" s="12">
        <v>1000000000</v>
      </c>
      <c r="G162" s="13">
        <v>47.533333333333331</v>
      </c>
      <c r="H162" s="13" t="s">
        <v>483</v>
      </c>
      <c r="I162" s="13">
        <v>131841.01248</v>
      </c>
      <c r="J162" s="13">
        <v>3956040</v>
      </c>
      <c r="K162" s="13">
        <v>317272400</v>
      </c>
      <c r="L162" s="13">
        <v>12469</v>
      </c>
      <c r="M162" s="13">
        <v>11</v>
      </c>
      <c r="N162" s="13">
        <v>98.828926199999998</v>
      </c>
      <c r="O162" s="13">
        <v>491</v>
      </c>
      <c r="P162" s="13">
        <v>1.1710738000000001</v>
      </c>
      <c r="Q162" s="13">
        <v>502</v>
      </c>
      <c r="R162" s="11">
        <v>1.63</v>
      </c>
      <c r="S162" s="11">
        <v>5.04</v>
      </c>
      <c r="T162" s="11">
        <v>23.6</v>
      </c>
    </row>
    <row r="163" spans="1:20" x14ac:dyDescent="0.25">
      <c r="A163" s="11" t="s">
        <v>354</v>
      </c>
      <c r="B163" s="11">
        <v>11513</v>
      </c>
      <c r="C163" s="11" t="s">
        <v>355</v>
      </c>
      <c r="D163" s="11" t="s">
        <v>20</v>
      </c>
      <c r="E163" s="11">
        <v>0</v>
      </c>
      <c r="F163" s="12">
        <v>12000000000</v>
      </c>
      <c r="G163" s="13">
        <v>43.56666666666667</v>
      </c>
      <c r="H163" s="13" t="s">
        <v>483</v>
      </c>
      <c r="I163" s="13">
        <v>20457051.814746998</v>
      </c>
      <c r="J163" s="13">
        <v>99866191</v>
      </c>
      <c r="K163" s="13">
        <v>9910000000</v>
      </c>
      <c r="L163" s="13">
        <v>10078</v>
      </c>
      <c r="M163" s="13">
        <v>288</v>
      </c>
      <c r="N163" s="13">
        <v>72.493545933890559</v>
      </c>
      <c r="O163" s="13">
        <v>8504</v>
      </c>
      <c r="P163" s="13">
        <v>27.506454066109441</v>
      </c>
      <c r="Q163" s="13">
        <v>8792</v>
      </c>
      <c r="R163" s="11">
        <v>1.61</v>
      </c>
      <c r="S163" s="11">
        <v>4.87</v>
      </c>
      <c r="T163" s="11">
        <v>18.850000000000001</v>
      </c>
    </row>
    <row r="164" spans="1:20" x14ac:dyDescent="0.25">
      <c r="A164" s="11" t="s">
        <v>363</v>
      </c>
      <c r="B164" s="11">
        <v>11518</v>
      </c>
      <c r="C164" s="11" t="s">
        <v>364</v>
      </c>
      <c r="D164" s="11" t="s">
        <v>20</v>
      </c>
      <c r="E164" s="11">
        <v>0</v>
      </c>
      <c r="F164" s="12">
        <v>300000000</v>
      </c>
      <c r="G164" s="13">
        <v>39.299999999999997</v>
      </c>
      <c r="H164" s="13" t="s">
        <v>483</v>
      </c>
      <c r="I164" s="13">
        <v>1659842.949303</v>
      </c>
      <c r="J164" s="13">
        <v>2094171</v>
      </c>
      <c r="K164" s="13">
        <v>93202000</v>
      </c>
      <c r="L164" s="13">
        <v>22470</v>
      </c>
      <c r="M164" s="13">
        <v>40</v>
      </c>
      <c r="N164" s="13">
        <v>87.133026999999998</v>
      </c>
      <c r="O164" s="13">
        <v>987</v>
      </c>
      <c r="P164" s="13">
        <v>12.866973</v>
      </c>
      <c r="Q164" s="13">
        <v>1027</v>
      </c>
      <c r="R164" s="11">
        <v>1.78</v>
      </c>
      <c r="S164" s="11">
        <v>3.8</v>
      </c>
      <c r="T164" s="11">
        <v>26.17</v>
      </c>
    </row>
    <row r="165" spans="1:20" x14ac:dyDescent="0.25">
      <c r="A165" s="11" t="s">
        <v>371</v>
      </c>
      <c r="B165" s="11">
        <v>11233</v>
      </c>
      <c r="C165" s="11" t="s">
        <v>372</v>
      </c>
      <c r="D165" s="11" t="s">
        <v>23</v>
      </c>
      <c r="E165" s="11">
        <v>0</v>
      </c>
      <c r="F165" s="12">
        <v>50000000</v>
      </c>
      <c r="G165" s="13">
        <v>34.266666666666666</v>
      </c>
      <c r="H165" s="13" t="s">
        <v>483</v>
      </c>
      <c r="I165" s="13">
        <v>734231.11607700004</v>
      </c>
      <c r="J165" s="13">
        <v>3399950</v>
      </c>
      <c r="K165" s="13">
        <v>25982581</v>
      </c>
      <c r="L165" s="13">
        <v>130855</v>
      </c>
      <c r="M165" s="13">
        <v>19</v>
      </c>
      <c r="N165" s="13">
        <v>90.830168</v>
      </c>
      <c r="O165" s="13">
        <v>6485</v>
      </c>
      <c r="P165" s="13">
        <v>9.1698319999999995</v>
      </c>
      <c r="Q165" s="13">
        <v>6504</v>
      </c>
      <c r="R165" s="11">
        <v>5</v>
      </c>
      <c r="S165" s="11">
        <v>-10.53</v>
      </c>
      <c r="T165" s="11">
        <v>183.08</v>
      </c>
    </row>
    <row r="166" spans="1:20" x14ac:dyDescent="0.25">
      <c r="A166" s="11" t="s">
        <v>373</v>
      </c>
      <c r="B166" s="11">
        <v>11569</v>
      </c>
      <c r="C166" s="11" t="s">
        <v>374</v>
      </c>
      <c r="D166" s="11" t="s">
        <v>20</v>
      </c>
      <c r="E166" s="11">
        <v>0</v>
      </c>
      <c r="F166" s="12">
        <v>500000000</v>
      </c>
      <c r="G166" s="13">
        <v>33.766666666666666</v>
      </c>
      <c r="H166" s="13" t="s">
        <v>483</v>
      </c>
      <c r="I166" s="13">
        <v>4541795.7047870001</v>
      </c>
      <c r="J166" s="13">
        <v>4121674</v>
      </c>
      <c r="K166" s="13">
        <v>257555500</v>
      </c>
      <c r="L166" s="13">
        <v>16004</v>
      </c>
      <c r="M166" s="13">
        <v>76</v>
      </c>
      <c r="N166" s="13">
        <v>88.238773197440864</v>
      </c>
      <c r="O166" s="13">
        <v>2974</v>
      </c>
      <c r="P166" s="13">
        <v>11.761226802559138</v>
      </c>
      <c r="Q166" s="13">
        <v>3050</v>
      </c>
      <c r="R166" s="11">
        <v>1.99</v>
      </c>
      <c r="S166" s="11">
        <v>4.9000000000000004</v>
      </c>
      <c r="T166" s="11">
        <v>40.880000000000003</v>
      </c>
    </row>
    <row r="167" spans="1:20" x14ac:dyDescent="0.25">
      <c r="A167" s="11" t="s">
        <v>377</v>
      </c>
      <c r="B167" s="11">
        <v>11588</v>
      </c>
      <c r="C167" s="11" t="s">
        <v>378</v>
      </c>
      <c r="D167" s="11" t="s">
        <v>20</v>
      </c>
      <c r="E167" s="11">
        <v>0</v>
      </c>
      <c r="F167" s="12">
        <v>1500000000</v>
      </c>
      <c r="G167" s="13">
        <v>29.966666666666665</v>
      </c>
      <c r="H167" s="13" t="s">
        <v>483</v>
      </c>
      <c r="I167" s="13">
        <v>6472923.4021460004</v>
      </c>
      <c r="J167" s="13">
        <v>17824619</v>
      </c>
      <c r="K167" s="13">
        <v>979298538</v>
      </c>
      <c r="L167" s="13">
        <v>18202</v>
      </c>
      <c r="M167" s="13">
        <v>30</v>
      </c>
      <c r="N167" s="13">
        <v>97.982247799999996</v>
      </c>
      <c r="O167" s="13">
        <v>619</v>
      </c>
      <c r="P167" s="13">
        <v>2.0177521999999999</v>
      </c>
      <c r="Q167" s="13">
        <v>649</v>
      </c>
      <c r="R167" s="11">
        <v>1.76</v>
      </c>
      <c r="S167" s="11">
        <v>4.46</v>
      </c>
      <c r="T167" s="11">
        <v>25.47</v>
      </c>
    </row>
    <row r="168" spans="1:20" x14ac:dyDescent="0.25">
      <c r="A168" s="11" t="s">
        <v>389</v>
      </c>
      <c r="B168" s="11">
        <v>11626</v>
      </c>
      <c r="C168" s="11" t="s">
        <v>390</v>
      </c>
      <c r="D168" s="11" t="s">
        <v>20</v>
      </c>
      <c r="E168" s="11">
        <v>16</v>
      </c>
      <c r="F168" s="12">
        <v>1000000000</v>
      </c>
      <c r="G168" s="13">
        <v>25.333333333333332</v>
      </c>
      <c r="H168" s="13" t="s">
        <v>483</v>
      </c>
      <c r="I168" s="13">
        <v>3659004.665577</v>
      </c>
      <c r="J168" s="13">
        <v>7911461</v>
      </c>
      <c r="K168" s="13">
        <v>670116646</v>
      </c>
      <c r="L168" s="13">
        <v>11806</v>
      </c>
      <c r="M168" s="13">
        <v>46</v>
      </c>
      <c r="N168" s="13">
        <v>85.242195300000006</v>
      </c>
      <c r="O168" s="13">
        <v>733</v>
      </c>
      <c r="P168" s="13">
        <v>14.757804699999999</v>
      </c>
      <c r="Q168" s="13">
        <v>779</v>
      </c>
      <c r="R168" s="11">
        <v>1.99</v>
      </c>
      <c r="S168" s="11">
        <v>5.04</v>
      </c>
      <c r="T168" s="11">
        <v>24.3</v>
      </c>
    </row>
    <row r="169" spans="1:20" x14ac:dyDescent="0.25">
      <c r="A169" s="11" t="s">
        <v>393</v>
      </c>
      <c r="B169" s="11">
        <v>11649</v>
      </c>
      <c r="C169" s="11" t="s">
        <v>394</v>
      </c>
      <c r="D169" s="11" t="s">
        <v>23</v>
      </c>
      <c r="E169" s="11">
        <v>0</v>
      </c>
      <c r="F169" s="12">
        <v>400000000</v>
      </c>
      <c r="G169" s="13">
        <v>21.2</v>
      </c>
      <c r="H169" s="13" t="s">
        <v>483</v>
      </c>
      <c r="I169" s="13">
        <v>359680.75538599998</v>
      </c>
      <c r="J169" s="13">
        <v>6953968</v>
      </c>
      <c r="K169" s="13">
        <v>95912249</v>
      </c>
      <c r="L169" s="13">
        <v>72504</v>
      </c>
      <c r="M169" s="13">
        <v>66</v>
      </c>
      <c r="N169" s="13">
        <v>81.107220994255869</v>
      </c>
      <c r="O169" s="13">
        <v>22135</v>
      </c>
      <c r="P169" s="13">
        <v>18.892779005744131</v>
      </c>
      <c r="Q169" s="13">
        <v>22201</v>
      </c>
      <c r="R169" s="11">
        <v>5.23</v>
      </c>
      <c r="S169" s="11">
        <v>1.24</v>
      </c>
      <c r="T169" s="11">
        <v>246.99</v>
      </c>
    </row>
    <row r="170" spans="1:20" x14ac:dyDescent="0.25">
      <c r="A170" s="11" t="s">
        <v>401</v>
      </c>
      <c r="B170" s="11">
        <v>11660</v>
      </c>
      <c r="C170" s="11" t="s">
        <v>402</v>
      </c>
      <c r="D170" s="11" t="s">
        <v>20</v>
      </c>
      <c r="E170" s="11">
        <v>0</v>
      </c>
      <c r="F170" s="12">
        <v>2000000000</v>
      </c>
      <c r="G170" s="13">
        <v>18.100000000000001</v>
      </c>
      <c r="H170" s="13" t="s">
        <v>483</v>
      </c>
      <c r="I170" s="13">
        <v>1317848.3359419999</v>
      </c>
      <c r="J170" s="13">
        <v>4494622</v>
      </c>
      <c r="K170" s="13">
        <v>446629194</v>
      </c>
      <c r="L170" s="13">
        <v>10064</v>
      </c>
      <c r="M170" s="13">
        <v>53</v>
      </c>
      <c r="N170" s="13">
        <v>95.707108550000001</v>
      </c>
      <c r="O170" s="13">
        <v>1705</v>
      </c>
      <c r="P170" s="13">
        <v>4.2928914499999999</v>
      </c>
      <c r="Q170" s="13">
        <v>1758</v>
      </c>
      <c r="R170" s="11">
        <v>2.0099999999999998</v>
      </c>
      <c r="S170" s="11">
        <v>3.7</v>
      </c>
      <c r="T170" s="11">
        <v>24.6</v>
      </c>
    </row>
    <row r="171" spans="1:20" x14ac:dyDescent="0.25">
      <c r="A171" s="11" t="s">
        <v>409</v>
      </c>
      <c r="B171" s="11">
        <v>11673</v>
      </c>
      <c r="C171" s="11" t="s">
        <v>410</v>
      </c>
      <c r="D171" s="11" t="s">
        <v>20</v>
      </c>
      <c r="E171" s="11">
        <v>18</v>
      </c>
      <c r="F171" s="12">
        <v>500000000</v>
      </c>
      <c r="G171" s="13">
        <v>16.3</v>
      </c>
      <c r="H171" s="13" t="s">
        <v>483</v>
      </c>
      <c r="I171" s="13">
        <v>999945.77159000002</v>
      </c>
      <c r="J171" s="13">
        <v>2109992</v>
      </c>
      <c r="K171" s="13">
        <v>210999990</v>
      </c>
      <c r="L171" s="13">
        <v>10000</v>
      </c>
      <c r="M171" s="13">
        <v>26</v>
      </c>
      <c r="N171" s="13">
        <v>84.616115399999998</v>
      </c>
      <c r="O171" s="13">
        <v>577</v>
      </c>
      <c r="P171" s="13">
        <v>15.3838846</v>
      </c>
      <c r="Q171" s="13">
        <v>603</v>
      </c>
      <c r="R171" s="11">
        <v>1.63</v>
      </c>
      <c r="S171" s="11">
        <v>4.9000000000000004</v>
      </c>
      <c r="T171" s="11">
        <v>26.56</v>
      </c>
    </row>
    <row r="172" spans="1:20" x14ac:dyDescent="0.25">
      <c r="A172" s="11" t="s">
        <v>417</v>
      </c>
      <c r="B172" s="11">
        <v>11692</v>
      </c>
      <c r="C172" s="11" t="s">
        <v>418</v>
      </c>
      <c r="D172" s="11" t="s">
        <v>20</v>
      </c>
      <c r="E172" s="11">
        <v>0</v>
      </c>
      <c r="F172" s="12">
        <v>500000000</v>
      </c>
      <c r="G172" s="13">
        <v>12.466666666666667</v>
      </c>
      <c r="H172" s="13" t="s">
        <v>483</v>
      </c>
      <c r="I172" s="13">
        <v>433189.282145</v>
      </c>
      <c r="J172" s="13">
        <v>3567989</v>
      </c>
      <c r="K172" s="13">
        <v>275924332</v>
      </c>
      <c r="L172" s="13">
        <v>12932</v>
      </c>
      <c r="M172" s="13">
        <v>273</v>
      </c>
      <c r="N172" s="13">
        <v>79.395385599999997</v>
      </c>
      <c r="O172" s="13">
        <v>1424</v>
      </c>
      <c r="P172" s="13">
        <v>20.604614399999999</v>
      </c>
      <c r="Q172" s="13">
        <v>1697</v>
      </c>
      <c r="R172" s="11">
        <v>1.69</v>
      </c>
      <c r="S172" s="11">
        <v>5.05</v>
      </c>
      <c r="T172" s="11">
        <v>28.32</v>
      </c>
    </row>
    <row r="173" spans="1:20" x14ac:dyDescent="0.25">
      <c r="A173" s="11" t="s">
        <v>419</v>
      </c>
      <c r="B173" s="11">
        <v>11698</v>
      </c>
      <c r="C173" s="11" t="s">
        <v>420</v>
      </c>
      <c r="D173" s="11" t="s">
        <v>20</v>
      </c>
      <c r="E173" s="11">
        <v>0</v>
      </c>
      <c r="F173" s="12">
        <v>4000000000</v>
      </c>
      <c r="G173" s="13">
        <v>11.533333333333333</v>
      </c>
      <c r="H173" s="13" t="s">
        <v>483</v>
      </c>
      <c r="I173" s="13">
        <v>0</v>
      </c>
      <c r="J173" s="13">
        <v>26402815</v>
      </c>
      <c r="K173" s="13">
        <v>2184784351</v>
      </c>
      <c r="L173" s="13">
        <v>12085</v>
      </c>
      <c r="M173" s="13">
        <v>121</v>
      </c>
      <c r="N173" s="13">
        <v>96.287118294138068</v>
      </c>
      <c r="O173" s="13">
        <v>3223</v>
      </c>
      <c r="P173" s="13">
        <v>3.7128817058619372</v>
      </c>
      <c r="Q173" s="13">
        <v>3344</v>
      </c>
      <c r="R173" s="11">
        <v>1.38</v>
      </c>
      <c r="S173" s="11">
        <v>4.1399999999999997</v>
      </c>
      <c r="T173" s="11">
        <v>0</v>
      </c>
    </row>
    <row r="174" spans="1:20" x14ac:dyDescent="0.25">
      <c r="A174" s="11" t="s">
        <v>432</v>
      </c>
      <c r="B174" s="11">
        <v>11709</v>
      </c>
      <c r="C174" s="11" t="s">
        <v>433</v>
      </c>
      <c r="D174" s="11" t="s">
        <v>23</v>
      </c>
      <c r="E174" s="11">
        <v>0</v>
      </c>
      <c r="F174" s="12">
        <v>0</v>
      </c>
      <c r="G174" s="13">
        <v>8.9666666666666668</v>
      </c>
      <c r="H174" s="13" t="s">
        <v>483</v>
      </c>
      <c r="I174" s="13">
        <v>0</v>
      </c>
      <c r="J174" s="13">
        <v>117234037</v>
      </c>
      <c r="K174" s="13">
        <v>577061888</v>
      </c>
      <c r="L174" s="13">
        <v>203155</v>
      </c>
      <c r="M174" s="13">
        <v>981</v>
      </c>
      <c r="N174" s="13">
        <v>5.7825599132477983</v>
      </c>
      <c r="O174" s="13">
        <v>2049715</v>
      </c>
      <c r="P174" s="13">
        <v>94.217440086752205</v>
      </c>
      <c r="Q174" s="13">
        <v>2050696</v>
      </c>
      <c r="R174" s="11">
        <v>4.8600000000000003</v>
      </c>
      <c r="S174" s="11">
        <v>-12.38</v>
      </c>
      <c r="T174" s="11">
        <v>0</v>
      </c>
    </row>
    <row r="175" spans="1:20" x14ac:dyDescent="0.25">
      <c r="A175" s="11" t="s">
        <v>434</v>
      </c>
      <c r="B175" s="11">
        <v>11712</v>
      </c>
      <c r="C175" s="11" t="s">
        <v>435</v>
      </c>
      <c r="D175" s="11" t="s">
        <v>23</v>
      </c>
      <c r="E175" s="11">
        <v>0</v>
      </c>
      <c r="F175" s="12">
        <v>400000000</v>
      </c>
      <c r="G175" s="13">
        <v>8.7333333333333325</v>
      </c>
      <c r="H175" s="13" t="s">
        <v>483</v>
      </c>
      <c r="I175" s="13">
        <v>0</v>
      </c>
      <c r="J175" s="13">
        <v>4241533</v>
      </c>
      <c r="K175" s="13">
        <v>387100000</v>
      </c>
      <c r="L175" s="13">
        <v>10958</v>
      </c>
      <c r="M175" s="13">
        <v>76</v>
      </c>
      <c r="N175" s="13">
        <v>23.936412000000001</v>
      </c>
      <c r="O175" s="13">
        <v>54991</v>
      </c>
      <c r="P175" s="13">
        <v>76.063587999999996</v>
      </c>
      <c r="Q175" s="13">
        <v>55067</v>
      </c>
      <c r="R175" s="11">
        <v>2.68</v>
      </c>
      <c r="S175" s="11">
        <v>-3.44</v>
      </c>
      <c r="T175" s="11">
        <v>0</v>
      </c>
    </row>
    <row r="176" spans="1:20" x14ac:dyDescent="0.25">
      <c r="A176" s="11" t="s">
        <v>436</v>
      </c>
      <c r="B176" s="11">
        <v>11725</v>
      </c>
      <c r="C176" s="11" t="s">
        <v>437</v>
      </c>
      <c r="D176" s="11" t="s">
        <v>20</v>
      </c>
      <c r="E176" s="11">
        <v>0</v>
      </c>
      <c r="F176" s="12">
        <v>300000000</v>
      </c>
      <c r="G176" s="13">
        <v>8.1</v>
      </c>
      <c r="H176" s="13" t="s">
        <v>483</v>
      </c>
      <c r="I176" s="13">
        <v>0</v>
      </c>
      <c r="J176" s="13">
        <v>870797</v>
      </c>
      <c r="K176" s="13">
        <v>82400000</v>
      </c>
      <c r="L176" s="13">
        <v>10568</v>
      </c>
      <c r="M176" s="13">
        <v>38</v>
      </c>
      <c r="N176" s="13">
        <v>94.231447000000003</v>
      </c>
      <c r="O176" s="13">
        <v>323</v>
      </c>
      <c r="P176" s="13">
        <v>5.7685529999999998</v>
      </c>
      <c r="Q176" s="13">
        <v>361</v>
      </c>
      <c r="R176" s="11">
        <v>1.36</v>
      </c>
      <c r="S176" s="11">
        <v>1.62</v>
      </c>
      <c r="T176" s="11">
        <v>0</v>
      </c>
    </row>
    <row r="177" spans="1:20" x14ac:dyDescent="0.25">
      <c r="A177" s="11" t="s">
        <v>440</v>
      </c>
      <c r="B177" s="11">
        <v>11729</v>
      </c>
      <c r="C177" s="11" t="s">
        <v>441</v>
      </c>
      <c r="D177" s="11" t="s">
        <v>23</v>
      </c>
      <c r="E177" s="11">
        <v>0</v>
      </c>
      <c r="F177" s="12">
        <v>500000000</v>
      </c>
      <c r="G177" s="13">
        <v>7.8666666666666663</v>
      </c>
      <c r="H177" s="13" t="s">
        <v>483</v>
      </c>
      <c r="I177" s="13">
        <v>0</v>
      </c>
      <c r="J177" s="13">
        <v>3667857</v>
      </c>
      <c r="K177" s="13">
        <v>437849851</v>
      </c>
      <c r="L177" s="13">
        <v>8377</v>
      </c>
      <c r="M177" s="13">
        <v>106</v>
      </c>
      <c r="N177" s="13">
        <v>27.927755168816539</v>
      </c>
      <c r="O177" s="13">
        <v>13084</v>
      </c>
      <c r="P177" s="13">
        <v>72.072244831183454</v>
      </c>
      <c r="Q177" s="13">
        <v>13190</v>
      </c>
      <c r="R177" s="11">
        <v>5.24</v>
      </c>
      <c r="S177" s="11">
        <v>-12.2</v>
      </c>
      <c r="T177" s="11">
        <v>0</v>
      </c>
    </row>
    <row r="178" spans="1:20" x14ac:dyDescent="0.25">
      <c r="A178" s="11" t="s">
        <v>446</v>
      </c>
      <c r="B178" s="11">
        <v>11722</v>
      </c>
      <c r="C178" s="11" t="s">
        <v>445</v>
      </c>
      <c r="D178" s="11" t="s">
        <v>20</v>
      </c>
      <c r="E178" s="11">
        <v>0</v>
      </c>
      <c r="F178" s="12">
        <v>100000000</v>
      </c>
      <c r="G178" s="13">
        <v>6.1333333333333337</v>
      </c>
      <c r="H178" s="13" t="s">
        <v>483</v>
      </c>
      <c r="I178" s="13">
        <v>0</v>
      </c>
      <c r="J178" s="13">
        <v>461937</v>
      </c>
      <c r="K178" s="13">
        <v>40051691</v>
      </c>
      <c r="L178" s="13">
        <v>11534</v>
      </c>
      <c r="M178" s="13">
        <v>9</v>
      </c>
      <c r="N178" s="13">
        <v>84.599446</v>
      </c>
      <c r="O178" s="13">
        <v>1048</v>
      </c>
      <c r="P178" s="13">
        <v>15.400554</v>
      </c>
      <c r="Q178" s="13">
        <v>1057</v>
      </c>
      <c r="R178" s="11">
        <v>3.07</v>
      </c>
      <c r="S178" s="11">
        <v>4.91</v>
      </c>
      <c r="T178" s="11">
        <v>0</v>
      </c>
    </row>
    <row r="179" spans="1:20" x14ac:dyDescent="0.25">
      <c r="A179" s="11" t="s">
        <v>457</v>
      </c>
      <c r="B179" s="11">
        <v>11745</v>
      </c>
      <c r="C179" s="11" t="s">
        <v>458</v>
      </c>
      <c r="D179" s="11" t="s">
        <v>23</v>
      </c>
      <c r="E179" s="11">
        <v>0</v>
      </c>
      <c r="F179" s="12">
        <v>0</v>
      </c>
      <c r="G179" s="13">
        <v>3.7</v>
      </c>
      <c r="H179" s="13" t="s">
        <v>483</v>
      </c>
      <c r="I179" s="13">
        <v>0</v>
      </c>
      <c r="J179" s="13">
        <v>109535987</v>
      </c>
      <c r="K179" s="13">
        <v>1261323170</v>
      </c>
      <c r="L179" s="13">
        <v>86842</v>
      </c>
      <c r="M179" s="13">
        <v>483</v>
      </c>
      <c r="N179" s="13">
        <v>9.745832660615406</v>
      </c>
      <c r="O179" s="13">
        <v>2322727</v>
      </c>
      <c r="P179" s="13">
        <v>90.254167339384594</v>
      </c>
      <c r="Q179" s="13">
        <v>2323210</v>
      </c>
      <c r="R179" s="11">
        <v>10.47</v>
      </c>
      <c r="S179" s="11">
        <v>-2.83</v>
      </c>
      <c r="T179" s="11">
        <v>0</v>
      </c>
    </row>
    <row r="180" spans="1:20" x14ac:dyDescent="0.25">
      <c r="A180" s="11" t="s">
        <v>461</v>
      </c>
      <c r="B180" s="11">
        <v>11753</v>
      </c>
      <c r="C180" s="11" t="s">
        <v>462</v>
      </c>
      <c r="D180" s="11" t="s">
        <v>20</v>
      </c>
      <c r="E180" s="11">
        <v>0</v>
      </c>
      <c r="F180" s="12">
        <v>100000000</v>
      </c>
      <c r="G180" s="13">
        <v>2.7666666666666666</v>
      </c>
      <c r="H180" s="13" t="s">
        <v>483</v>
      </c>
      <c r="I180" s="13">
        <v>0</v>
      </c>
      <c r="J180" s="13">
        <v>899110</v>
      </c>
      <c r="K180" s="13">
        <v>83239593</v>
      </c>
      <c r="L180" s="13">
        <v>10802</v>
      </c>
      <c r="M180" s="13">
        <v>19</v>
      </c>
      <c r="N180" s="13">
        <v>82.069822000000002</v>
      </c>
      <c r="O180" s="13">
        <v>613</v>
      </c>
      <c r="P180" s="13">
        <v>17.930178000000002</v>
      </c>
      <c r="Q180" s="13">
        <v>632</v>
      </c>
      <c r="R180" s="11">
        <v>2.23</v>
      </c>
      <c r="S180" s="11">
        <v>0</v>
      </c>
      <c r="T180" s="11">
        <v>0</v>
      </c>
    </row>
    <row r="181" spans="1:20" x14ac:dyDescent="0.25">
      <c r="A181" s="11" t="s">
        <v>469</v>
      </c>
      <c r="B181" s="11">
        <v>11776</v>
      </c>
      <c r="C181" s="11" t="s">
        <v>470</v>
      </c>
      <c r="D181" s="11" t="s">
        <v>20</v>
      </c>
      <c r="E181" s="11">
        <v>0</v>
      </c>
      <c r="F181" s="12">
        <v>400000000</v>
      </c>
      <c r="G181" s="13">
        <v>1.8666666666666667</v>
      </c>
      <c r="H181" s="13" t="s">
        <v>483</v>
      </c>
      <c r="I181" s="13">
        <v>0</v>
      </c>
      <c r="J181" s="13">
        <v>4158796</v>
      </c>
      <c r="K181" s="13">
        <v>400000000</v>
      </c>
      <c r="L181" s="13">
        <v>10397</v>
      </c>
      <c r="M181" s="13">
        <v>88</v>
      </c>
      <c r="N181" s="13">
        <v>88.115138000000002</v>
      </c>
      <c r="O181" s="13">
        <v>1304</v>
      </c>
      <c r="P181" s="13">
        <v>11.884862</v>
      </c>
      <c r="Q181" s="13">
        <v>1392</v>
      </c>
      <c r="R181" s="11">
        <v>1.98</v>
      </c>
      <c r="S181" s="11">
        <v>0</v>
      </c>
      <c r="T181" s="11">
        <v>0</v>
      </c>
    </row>
    <row r="182" spans="1:20" x14ac:dyDescent="0.25">
      <c r="A182" s="11" t="s">
        <v>471</v>
      </c>
      <c r="B182" s="11">
        <v>11774</v>
      </c>
      <c r="C182" s="11" t="s">
        <v>472</v>
      </c>
      <c r="D182" s="11" t="s">
        <v>23</v>
      </c>
      <c r="E182" s="11">
        <v>0</v>
      </c>
      <c r="F182" s="12">
        <v>100000000</v>
      </c>
      <c r="G182" s="13">
        <v>1.7666666666666666</v>
      </c>
      <c r="H182" s="13" t="s">
        <v>483</v>
      </c>
      <c r="I182" s="13">
        <v>0</v>
      </c>
      <c r="J182" s="13">
        <v>1081911</v>
      </c>
      <c r="K182" s="13">
        <v>97100000</v>
      </c>
      <c r="L182" s="13">
        <v>11143</v>
      </c>
      <c r="M182" s="13">
        <v>47</v>
      </c>
      <c r="N182" s="13">
        <v>74.700125</v>
      </c>
      <c r="O182" s="13">
        <v>5827</v>
      </c>
      <c r="P182" s="13">
        <v>25.299875</v>
      </c>
      <c r="Q182" s="13">
        <v>5874</v>
      </c>
      <c r="R182" s="11">
        <v>11.11</v>
      </c>
      <c r="S182" s="11">
        <v>0</v>
      </c>
      <c r="T182" s="11">
        <v>0</v>
      </c>
    </row>
    <row r="183" spans="1:20" x14ac:dyDescent="0.25">
      <c r="A183" s="11" t="s">
        <v>475</v>
      </c>
      <c r="B183" s="11">
        <v>11763</v>
      </c>
      <c r="C183" s="11" t="s">
        <v>476</v>
      </c>
      <c r="D183" s="11" t="s">
        <v>23</v>
      </c>
      <c r="E183" s="11">
        <v>0</v>
      </c>
      <c r="F183" s="12">
        <v>100000000</v>
      </c>
      <c r="G183" s="13">
        <v>0.6</v>
      </c>
      <c r="H183" s="13" t="s">
        <v>483</v>
      </c>
      <c r="I183" s="13">
        <v>0</v>
      </c>
      <c r="J183" s="13">
        <v>1087270</v>
      </c>
      <c r="K183" s="13">
        <v>100000000</v>
      </c>
      <c r="L183" s="13">
        <v>10873</v>
      </c>
      <c r="M183" s="13">
        <v>187</v>
      </c>
      <c r="N183" s="13">
        <v>55.231819000000002</v>
      </c>
      <c r="O183" s="13">
        <v>8206</v>
      </c>
      <c r="P183" s="13">
        <v>44.768180999999998</v>
      </c>
      <c r="Q183" s="13">
        <v>8393</v>
      </c>
      <c r="R183" s="11">
        <v>0</v>
      </c>
      <c r="S183" s="11">
        <v>0</v>
      </c>
      <c r="T183" s="11">
        <v>0</v>
      </c>
    </row>
    <row r="184" spans="1:20" x14ac:dyDescent="0.25">
      <c r="A184" s="11" t="s">
        <v>479</v>
      </c>
      <c r="B184" s="11">
        <v>11773</v>
      </c>
      <c r="C184" s="11" t="s">
        <v>480</v>
      </c>
      <c r="D184" s="11" t="s">
        <v>23</v>
      </c>
      <c r="E184" s="11">
        <v>0</v>
      </c>
      <c r="F184" s="12">
        <v>100000000</v>
      </c>
      <c r="G184" s="13">
        <v>0.16666666666666666</v>
      </c>
      <c r="H184" s="13" t="s">
        <v>483</v>
      </c>
      <c r="I184" s="13">
        <v>0</v>
      </c>
      <c r="J184" s="13">
        <v>338228</v>
      </c>
      <c r="K184" s="13">
        <v>33486830</v>
      </c>
      <c r="L184" s="13">
        <v>10101</v>
      </c>
      <c r="M184" s="13">
        <v>11</v>
      </c>
      <c r="N184" s="13">
        <v>80.315004999999999</v>
      </c>
      <c r="O184" s="13">
        <v>3564</v>
      </c>
      <c r="P184" s="13">
        <v>19.684995000000001</v>
      </c>
      <c r="Q184" s="13">
        <v>3575</v>
      </c>
      <c r="R184" s="11">
        <v>0</v>
      </c>
      <c r="S184" s="11">
        <v>0</v>
      </c>
      <c r="T184" s="11">
        <v>0</v>
      </c>
    </row>
  </sheetData>
  <autoFilter ref="A2:V1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rightToLeft="1" workbookViewId="0">
      <selection activeCell="A60" sqref="A60:XFD197"/>
    </sheetView>
  </sheetViews>
  <sheetFormatPr defaultColWidth="9.140625" defaultRowHeight="18" x14ac:dyDescent="0.45"/>
  <cols>
    <col min="1" max="1" width="43.42578125" style="16" bestFit="1" customWidth="1"/>
    <col min="2" max="2" width="9.140625" style="16"/>
    <col min="3" max="3" width="23.28515625" style="16" bestFit="1" customWidth="1"/>
    <col min="4" max="4" width="18.28515625" style="17" bestFit="1" customWidth="1"/>
    <col min="5" max="5" width="11" style="16" bestFit="1" customWidth="1"/>
    <col min="6" max="9" width="10" style="16" bestFit="1" customWidth="1"/>
    <col min="10" max="16384" width="9.140625" style="16"/>
  </cols>
  <sheetData>
    <row r="1" spans="1:9" x14ac:dyDescent="0.45">
      <c r="E1" s="16">
        <v>2</v>
      </c>
      <c r="F1" s="16">
        <v>3</v>
      </c>
      <c r="G1" s="16">
        <v>4</v>
      </c>
      <c r="H1" s="16">
        <v>5</v>
      </c>
      <c r="I1" s="16">
        <v>6</v>
      </c>
    </row>
    <row r="2" spans="1:9" ht="47.25" x14ac:dyDescent="0.45">
      <c r="A2" s="14" t="s">
        <v>484</v>
      </c>
      <c r="B2" s="14" t="s">
        <v>1</v>
      </c>
      <c r="C2" s="14" t="s">
        <v>3</v>
      </c>
      <c r="D2" s="18" t="s">
        <v>490</v>
      </c>
      <c r="E2" s="15" t="s">
        <v>485</v>
      </c>
      <c r="F2" s="15" t="s">
        <v>486</v>
      </c>
      <c r="G2" s="15" t="s">
        <v>487</v>
      </c>
      <c r="H2" s="15" t="s">
        <v>488</v>
      </c>
      <c r="I2" s="15" t="s">
        <v>489</v>
      </c>
    </row>
    <row r="3" spans="1:9" x14ac:dyDescent="0.45">
      <c r="A3" s="11" t="s">
        <v>18</v>
      </c>
      <c r="B3" s="11">
        <v>10581</v>
      </c>
      <c r="C3" s="11" t="s">
        <v>20</v>
      </c>
      <c r="D3" s="12">
        <f>VLOOKUP(B3,Sheet1!B:J,9,0)</f>
        <v>30208095</v>
      </c>
      <c r="E3" s="19">
        <v>12.170143889261057</v>
      </c>
      <c r="F3" s="19">
        <v>57.372150339548163</v>
      </c>
      <c r="G3" s="19">
        <v>29.383520257285156</v>
      </c>
      <c r="H3" s="19">
        <v>2.7450378636834926E-2</v>
      </c>
      <c r="I3" s="19">
        <v>1.0467351352687864</v>
      </c>
    </row>
    <row r="4" spans="1:9" x14ac:dyDescent="0.45">
      <c r="A4" s="11" t="s">
        <v>21</v>
      </c>
      <c r="B4" s="11">
        <v>10589</v>
      </c>
      <c r="C4" s="11" t="s">
        <v>23</v>
      </c>
      <c r="D4" s="12">
        <f>VLOOKUP(B4,Sheet1!B:J,9,0)</f>
        <v>2025915</v>
      </c>
      <c r="E4" s="19">
        <v>85.553248883791824</v>
      </c>
      <c r="F4" s="19">
        <v>3.6584067463470249</v>
      </c>
      <c r="G4" s="19">
        <v>10.290961362500347</v>
      </c>
      <c r="H4" s="19">
        <v>2.37587307704079E-4</v>
      </c>
      <c r="I4" s="19">
        <v>0.49714542005309381</v>
      </c>
    </row>
    <row r="5" spans="1:9" x14ac:dyDescent="0.45">
      <c r="A5" s="11" t="s">
        <v>24</v>
      </c>
      <c r="B5" s="11">
        <v>10591</v>
      </c>
      <c r="C5" s="11" t="s">
        <v>23</v>
      </c>
      <c r="D5" s="12">
        <f>VLOOKUP(B5,Sheet1!B:J,9,0)</f>
        <v>2125606</v>
      </c>
      <c r="E5" s="19">
        <v>95.115613553913292</v>
      </c>
      <c r="F5" s="19">
        <v>0</v>
      </c>
      <c r="G5" s="19">
        <v>3.3788381514443921</v>
      </c>
      <c r="H5" s="19">
        <v>3.4010930540932373E-3</v>
      </c>
      <c r="I5" s="19">
        <v>1.502147201588228</v>
      </c>
    </row>
    <row r="6" spans="1:9" x14ac:dyDescent="0.45">
      <c r="A6" s="11" t="s">
        <v>25</v>
      </c>
      <c r="B6" s="11">
        <v>10596</v>
      </c>
      <c r="C6" s="11" t="s">
        <v>23</v>
      </c>
      <c r="D6" s="12">
        <f>VLOOKUP(B6,Sheet1!B:J,9,0)</f>
        <v>5125577</v>
      </c>
      <c r="E6" s="19">
        <v>96.503464211850527</v>
      </c>
      <c r="F6" s="19">
        <v>0</v>
      </c>
      <c r="G6" s="19">
        <v>2.1322000959951875E-5</v>
      </c>
      <c r="H6" s="19">
        <v>1.3482021467158183</v>
      </c>
      <c r="I6" s="19">
        <v>2.148312319432689</v>
      </c>
    </row>
    <row r="7" spans="1:9" x14ac:dyDescent="0.45">
      <c r="A7" s="11" t="s">
        <v>27</v>
      </c>
      <c r="B7" s="11">
        <v>10600</v>
      </c>
      <c r="C7" s="11" t="s">
        <v>23</v>
      </c>
      <c r="D7" s="12">
        <f>VLOOKUP(B7,Sheet1!B:J,9,0)</f>
        <v>21000261</v>
      </c>
      <c r="E7" s="19">
        <v>78.81877478503543</v>
      </c>
      <c r="F7" s="19">
        <v>15.025973771448104</v>
      </c>
      <c r="G7" s="19">
        <v>4.0821684609015261</v>
      </c>
      <c r="H7" s="19">
        <v>0</v>
      </c>
      <c r="I7" s="19">
        <v>2.0730829826149346</v>
      </c>
    </row>
    <row r="8" spans="1:9" x14ac:dyDescent="0.45">
      <c r="A8" s="11" t="s">
        <v>29</v>
      </c>
      <c r="B8" s="11">
        <v>10616</v>
      </c>
      <c r="C8" s="11" t="s">
        <v>23</v>
      </c>
      <c r="D8" s="12">
        <f>VLOOKUP(B8,Sheet1!B:J,9,0)</f>
        <v>9955855</v>
      </c>
      <c r="E8" s="19">
        <v>96.348660617088697</v>
      </c>
      <c r="F8" s="19">
        <v>7.8586311753338217E-2</v>
      </c>
      <c r="G8" s="19">
        <v>2.3795547826983436</v>
      </c>
      <c r="H8" s="19">
        <v>5.6155742945251869E-5</v>
      </c>
      <c r="I8" s="19">
        <v>1.1931421327166791</v>
      </c>
    </row>
    <row r="9" spans="1:9" x14ac:dyDescent="0.45">
      <c r="A9" s="11" t="s">
        <v>31</v>
      </c>
      <c r="B9" s="11">
        <v>10615</v>
      </c>
      <c r="C9" s="11" t="s">
        <v>33</v>
      </c>
      <c r="D9" s="12">
        <f>VLOOKUP(B9,Sheet1!B:J,9,0)</f>
        <v>721183</v>
      </c>
      <c r="E9" s="19">
        <v>46.944293529160895</v>
      </c>
      <c r="F9" s="19">
        <v>41.870045213699022</v>
      </c>
      <c r="G9" s="19">
        <v>10.175506157422696</v>
      </c>
      <c r="H9" s="19">
        <v>6.8013044961896937E-3</v>
      </c>
      <c r="I9" s="19">
        <v>1.0033537952211957</v>
      </c>
    </row>
    <row r="10" spans="1:9" x14ac:dyDescent="0.45">
      <c r="A10" s="11" t="s">
        <v>34</v>
      </c>
      <c r="B10" s="11">
        <v>10630</v>
      </c>
      <c r="C10" s="11" t="s">
        <v>23</v>
      </c>
      <c r="D10" s="12">
        <f>VLOOKUP(B10,Sheet1!B:J,9,0)</f>
        <v>638468</v>
      </c>
      <c r="E10" s="19">
        <v>97.790107605967066</v>
      </c>
      <c r="F10" s="19">
        <v>0</v>
      </c>
      <c r="G10" s="19">
        <v>0.19229061966821809</v>
      </c>
      <c r="H10" s="19">
        <v>0.96521390175851463</v>
      </c>
      <c r="I10" s="19">
        <v>1.0523878726061946</v>
      </c>
    </row>
    <row r="11" spans="1:9" x14ac:dyDescent="0.45">
      <c r="A11" s="11" t="s">
        <v>36</v>
      </c>
      <c r="B11" s="11">
        <v>10639</v>
      </c>
      <c r="C11" s="11" t="s">
        <v>20</v>
      </c>
      <c r="D11" s="12">
        <f>VLOOKUP(B11,Sheet1!B:J,9,0)</f>
        <v>59638932</v>
      </c>
      <c r="E11" s="19">
        <v>9.2024805277322184</v>
      </c>
      <c r="F11" s="19">
        <v>48.072716383589444</v>
      </c>
      <c r="G11" s="19">
        <v>40.620043948200845</v>
      </c>
      <c r="H11" s="19">
        <v>3.0890387527112814E-2</v>
      </c>
      <c r="I11" s="19">
        <v>2.0738687529503821</v>
      </c>
    </row>
    <row r="12" spans="1:9" x14ac:dyDescent="0.45">
      <c r="A12" s="11" t="s">
        <v>38</v>
      </c>
      <c r="B12" s="11">
        <v>10706</v>
      </c>
      <c r="C12" s="11" t="s">
        <v>23</v>
      </c>
      <c r="D12" s="12">
        <f>VLOOKUP(B12,Sheet1!B:J,9,0)</f>
        <v>18550700</v>
      </c>
      <c r="E12" s="19">
        <v>91.213331255912806</v>
      </c>
      <c r="F12" s="19">
        <v>0</v>
      </c>
      <c r="G12" s="19">
        <v>7.7118187737281518</v>
      </c>
      <c r="H12" s="19">
        <v>6.4582543709861939E-2</v>
      </c>
      <c r="I12" s="19">
        <v>1.0102674266491862</v>
      </c>
    </row>
    <row r="13" spans="1:9" x14ac:dyDescent="0.45">
      <c r="A13" s="11" t="s">
        <v>40</v>
      </c>
      <c r="B13" s="11">
        <v>10720</v>
      </c>
      <c r="C13" s="11" t="s">
        <v>20</v>
      </c>
      <c r="D13" s="12">
        <f>VLOOKUP(B13,Sheet1!B:J,9,0)</f>
        <v>3021532</v>
      </c>
      <c r="E13" s="19">
        <v>20.846869033455672</v>
      </c>
      <c r="F13" s="19">
        <v>73.505858600513534</v>
      </c>
      <c r="G13" s="19">
        <v>2.7696594785393862</v>
      </c>
      <c r="H13" s="19">
        <v>1.059074671264943</v>
      </c>
      <c r="I13" s="19">
        <v>1.8185382162264709</v>
      </c>
    </row>
    <row r="14" spans="1:9" x14ac:dyDescent="0.45">
      <c r="A14" s="11" t="s">
        <v>42</v>
      </c>
      <c r="B14" s="11">
        <v>10719</v>
      </c>
      <c r="C14" s="11" t="s">
        <v>23</v>
      </c>
      <c r="D14" s="12">
        <f>VLOOKUP(B14,Sheet1!B:J,9,0)</f>
        <v>3683595</v>
      </c>
      <c r="E14" s="19">
        <v>97.733529280591654</v>
      </c>
      <c r="F14" s="19">
        <v>0</v>
      </c>
      <c r="G14" s="19">
        <v>0</v>
      </c>
      <c r="H14" s="19">
        <v>0.6494096842191992</v>
      </c>
      <c r="I14" s="19">
        <v>1.6170610351891535</v>
      </c>
    </row>
    <row r="15" spans="1:9" x14ac:dyDescent="0.45">
      <c r="A15" s="11" t="s">
        <v>44</v>
      </c>
      <c r="B15" s="11">
        <v>10743</v>
      </c>
      <c r="C15" s="11" t="s">
        <v>23</v>
      </c>
      <c r="D15" s="12">
        <f>VLOOKUP(B15,Sheet1!B:J,9,0)</f>
        <v>7965064</v>
      </c>
      <c r="E15" s="19">
        <v>96.95361963243279</v>
      </c>
      <c r="F15" s="19">
        <v>0</v>
      </c>
      <c r="G15" s="19">
        <v>2.3702794599877723</v>
      </c>
      <c r="H15" s="19">
        <v>1.4845015564994321E-3</v>
      </c>
      <c r="I15" s="19">
        <v>0.67461640602293949</v>
      </c>
    </row>
    <row r="16" spans="1:9" x14ac:dyDescent="0.45">
      <c r="A16" s="11" t="s">
        <v>46</v>
      </c>
      <c r="B16" s="11">
        <v>10748</v>
      </c>
      <c r="C16" s="11" t="s">
        <v>20</v>
      </c>
      <c r="D16" s="12">
        <f>VLOOKUP(B16,Sheet1!B:J,9,0)</f>
        <v>15873726</v>
      </c>
      <c r="E16" s="19">
        <v>3.7852224105122705</v>
      </c>
      <c r="F16" s="19">
        <v>50.165417006384395</v>
      </c>
      <c r="G16" s="19">
        <v>44.604320019167034</v>
      </c>
      <c r="H16" s="19">
        <v>0.17322488405652992</v>
      </c>
      <c r="I16" s="19">
        <v>1.2718156798797704</v>
      </c>
    </row>
    <row r="17" spans="1:9" x14ac:dyDescent="0.45">
      <c r="A17" s="11" t="s">
        <v>48</v>
      </c>
      <c r="B17" s="11">
        <v>10762</v>
      </c>
      <c r="C17" s="11" t="s">
        <v>33</v>
      </c>
      <c r="D17" s="12">
        <f>VLOOKUP(B17,Sheet1!B:J,9,0)</f>
        <v>3282685</v>
      </c>
      <c r="E17" s="19">
        <v>56.767141093960632</v>
      </c>
      <c r="F17" s="19">
        <v>41.782376563266176</v>
      </c>
      <c r="G17" s="19">
        <v>0.24734662292234011</v>
      </c>
      <c r="H17" s="19">
        <v>0</v>
      </c>
      <c r="I17" s="19">
        <v>1.203135719850847</v>
      </c>
    </row>
    <row r="18" spans="1:9" x14ac:dyDescent="0.45">
      <c r="A18" s="11" t="s">
        <v>50</v>
      </c>
      <c r="B18" s="11">
        <v>10753</v>
      </c>
      <c r="C18" s="11" t="s">
        <v>23</v>
      </c>
      <c r="D18" s="12">
        <f>VLOOKUP(B18,Sheet1!B:J,9,0)</f>
        <v>731245</v>
      </c>
      <c r="E18" s="19">
        <v>90.212564662955245</v>
      </c>
      <c r="F18" s="19">
        <v>8.2661634099201837</v>
      </c>
      <c r="G18" s="19">
        <v>0.50053623203602082</v>
      </c>
      <c r="H18" s="19">
        <v>1.000675001965311E-6</v>
      </c>
      <c r="I18" s="19">
        <v>1.0207346944135518</v>
      </c>
    </row>
    <row r="19" spans="1:9" x14ac:dyDescent="0.45">
      <c r="A19" s="11" t="s">
        <v>52</v>
      </c>
      <c r="B19" s="11">
        <v>10782</v>
      </c>
      <c r="C19" s="11" t="s">
        <v>23</v>
      </c>
      <c r="D19" s="12">
        <f>VLOOKUP(B19,Sheet1!B:J,9,0)</f>
        <v>1822991</v>
      </c>
      <c r="E19" s="19">
        <v>98.811661690616845</v>
      </c>
      <c r="F19" s="19">
        <v>1.0838788522803574E-10</v>
      </c>
      <c r="G19" s="19">
        <v>0.6082232136576502</v>
      </c>
      <c r="H19" s="19">
        <v>0</v>
      </c>
      <c r="I19" s="19">
        <v>0.58011509561711883</v>
      </c>
    </row>
    <row r="20" spans="1:9" x14ac:dyDescent="0.45">
      <c r="A20" s="11" t="s">
        <v>54</v>
      </c>
      <c r="B20" s="11">
        <v>10766</v>
      </c>
      <c r="C20" s="11" t="s">
        <v>20</v>
      </c>
      <c r="D20" s="12">
        <f>VLOOKUP(B20,Sheet1!B:J,9,0)</f>
        <v>56257008</v>
      </c>
      <c r="E20" s="19">
        <v>8.6279924914268182</v>
      </c>
      <c r="F20" s="19">
        <v>55.186855742823759</v>
      </c>
      <c r="G20" s="19">
        <v>34.551625626125585</v>
      </c>
      <c r="H20" s="19">
        <v>2.4301775643783005E-3</v>
      </c>
      <c r="I20" s="19">
        <v>1.6310959620594576</v>
      </c>
    </row>
    <row r="21" spans="1:9" x14ac:dyDescent="0.45">
      <c r="A21" s="11" t="s">
        <v>55</v>
      </c>
      <c r="B21" s="11">
        <v>10764</v>
      </c>
      <c r="C21" s="11" t="s">
        <v>23</v>
      </c>
      <c r="D21" s="12">
        <f>VLOOKUP(B21,Sheet1!B:J,9,0)</f>
        <v>1325544</v>
      </c>
      <c r="E21" s="19">
        <v>87.186835184172494</v>
      </c>
      <c r="F21" s="19">
        <v>8.9399223287050358</v>
      </c>
      <c r="G21" s="19">
        <v>0.16484994117831261</v>
      </c>
      <c r="H21" s="19">
        <v>0</v>
      </c>
      <c r="I21" s="19">
        <v>3.7083925459441627</v>
      </c>
    </row>
    <row r="22" spans="1:9" x14ac:dyDescent="0.45">
      <c r="A22" s="11" t="s">
        <v>57</v>
      </c>
      <c r="B22" s="11">
        <v>10767</v>
      </c>
      <c r="C22" s="11" t="s">
        <v>33</v>
      </c>
      <c r="D22" s="12">
        <f>VLOOKUP(B22,Sheet1!B:J,9,0)</f>
        <v>374575</v>
      </c>
      <c r="E22" s="19">
        <v>56.289593971452668</v>
      </c>
      <c r="F22" s="19">
        <v>42.536395126684425</v>
      </c>
      <c r="G22" s="19">
        <v>0.13279431101055272</v>
      </c>
      <c r="H22" s="19">
        <v>6.7682716019348624E-2</v>
      </c>
      <c r="I22" s="19">
        <v>0.97353387483300802</v>
      </c>
    </row>
    <row r="23" spans="1:9" x14ac:dyDescent="0.45">
      <c r="A23" s="11" t="s">
        <v>58</v>
      </c>
      <c r="B23" s="11">
        <v>10771</v>
      </c>
      <c r="C23" s="11" t="s">
        <v>23</v>
      </c>
      <c r="D23" s="12">
        <f>VLOOKUP(B23,Sheet1!B:J,9,0)</f>
        <v>1104555</v>
      </c>
      <c r="E23" s="19">
        <v>65.396136649443676</v>
      </c>
      <c r="F23" s="19">
        <v>0</v>
      </c>
      <c r="G23" s="19">
        <v>33.966862712135544</v>
      </c>
      <c r="H23" s="19">
        <v>2.9915309883024425E-3</v>
      </c>
      <c r="I23" s="19">
        <v>0.63400910743246919</v>
      </c>
    </row>
    <row r="24" spans="1:9" x14ac:dyDescent="0.45">
      <c r="A24" s="11" t="s">
        <v>60</v>
      </c>
      <c r="B24" s="11">
        <v>10765</v>
      </c>
      <c r="C24" s="11" t="s">
        <v>20</v>
      </c>
      <c r="D24" s="12">
        <f>VLOOKUP(B24,Sheet1!B:J,9,0)</f>
        <v>130760822</v>
      </c>
      <c r="E24" s="19">
        <v>12.098460581914136</v>
      </c>
      <c r="F24" s="19">
        <v>51.558774446597376</v>
      </c>
      <c r="G24" s="19">
        <v>34.47613891488237</v>
      </c>
      <c r="H24" s="19">
        <v>0.14234873459699818</v>
      </c>
      <c r="I24" s="19">
        <v>1.7242773220091254</v>
      </c>
    </row>
    <row r="25" spans="1:9" x14ac:dyDescent="0.45">
      <c r="A25" s="11" t="s">
        <v>61</v>
      </c>
      <c r="B25" s="11">
        <v>10763</v>
      </c>
      <c r="C25" s="11" t="s">
        <v>33</v>
      </c>
      <c r="D25" s="12">
        <f>VLOOKUP(B25,Sheet1!B:J,9,0)</f>
        <v>147655</v>
      </c>
      <c r="E25" s="19">
        <v>74.146917734439413</v>
      </c>
      <c r="F25" s="19">
        <v>23.35337912511401</v>
      </c>
      <c r="G25" s="19">
        <v>0.15161224957419187</v>
      </c>
      <c r="H25" s="19">
        <v>7.0392920496449851E-2</v>
      </c>
      <c r="I25" s="19">
        <v>2.2776979703759377</v>
      </c>
    </row>
    <row r="26" spans="1:9" x14ac:dyDescent="0.45">
      <c r="A26" s="11" t="s">
        <v>63</v>
      </c>
      <c r="B26" s="11">
        <v>10778</v>
      </c>
      <c r="C26" s="11" t="s">
        <v>20</v>
      </c>
      <c r="D26" s="12">
        <f>VLOOKUP(B26,Sheet1!B:J,9,0)</f>
        <v>3000360</v>
      </c>
      <c r="E26" s="19">
        <v>9.2266382958748547</v>
      </c>
      <c r="F26" s="19">
        <v>52.860962733366179</v>
      </c>
      <c r="G26" s="19">
        <v>37.036421365693442</v>
      </c>
      <c r="H26" s="19">
        <v>1.7248988547822127E-5</v>
      </c>
      <c r="I26" s="19">
        <v>0.87596035607697675</v>
      </c>
    </row>
    <row r="27" spans="1:9" x14ac:dyDescent="0.45">
      <c r="A27" s="11" t="s">
        <v>65</v>
      </c>
      <c r="B27" s="11">
        <v>10781</v>
      </c>
      <c r="C27" s="11" t="s">
        <v>23</v>
      </c>
      <c r="D27" s="12">
        <f>VLOOKUP(B27,Sheet1!B:J,9,0)</f>
        <v>5928345</v>
      </c>
      <c r="E27" s="19">
        <v>96.402405012301628</v>
      </c>
      <c r="F27" s="19">
        <v>0</v>
      </c>
      <c r="G27" s="19">
        <v>3.9099343756082719E-2</v>
      </c>
      <c r="H27" s="19">
        <v>1.1283394320331335</v>
      </c>
      <c r="I27" s="19">
        <v>2.4301562119091589</v>
      </c>
    </row>
    <row r="28" spans="1:9" x14ac:dyDescent="0.45">
      <c r="A28" s="11" t="s">
        <v>67</v>
      </c>
      <c r="B28" s="11">
        <v>10784</v>
      </c>
      <c r="C28" s="11" t="s">
        <v>20</v>
      </c>
      <c r="D28" s="12">
        <f>VLOOKUP(B28,Sheet1!B:J,9,0)</f>
        <v>22405510</v>
      </c>
      <c r="E28" s="19">
        <v>11.876502592398875</v>
      </c>
      <c r="F28" s="19">
        <v>62.473171877835185</v>
      </c>
      <c r="G28" s="19">
        <v>24.943301269950354</v>
      </c>
      <c r="H28" s="19">
        <v>0</v>
      </c>
      <c r="I28" s="19">
        <v>0.70702425981559114</v>
      </c>
    </row>
    <row r="29" spans="1:9" x14ac:dyDescent="0.45">
      <c r="A29" s="11" t="s">
        <v>69</v>
      </c>
      <c r="B29" s="11">
        <v>10789</v>
      </c>
      <c r="C29" s="11" t="s">
        <v>23</v>
      </c>
      <c r="D29" s="12">
        <f>VLOOKUP(B29,Sheet1!B:J,9,0)</f>
        <v>1431729</v>
      </c>
      <c r="E29" s="19">
        <v>68.427140316353217</v>
      </c>
      <c r="F29" s="19">
        <v>27.692245524958253</v>
      </c>
      <c r="G29" s="19">
        <v>2.3294842694051199</v>
      </c>
      <c r="H29" s="19">
        <v>0</v>
      </c>
      <c r="I29" s="19">
        <v>1.5511298892834116</v>
      </c>
    </row>
    <row r="30" spans="1:9" x14ac:dyDescent="0.45">
      <c r="A30" s="11" t="s">
        <v>71</v>
      </c>
      <c r="B30" s="11">
        <v>10787</v>
      </c>
      <c r="C30" s="11" t="s">
        <v>23</v>
      </c>
      <c r="D30" s="12">
        <f>VLOOKUP(B30,Sheet1!B:J,9,0)</f>
        <v>9465180</v>
      </c>
      <c r="E30" s="19">
        <v>98.566984739226967</v>
      </c>
      <c r="F30" s="19">
        <v>0</v>
      </c>
      <c r="G30" s="19">
        <v>0.11544442481849609</v>
      </c>
      <c r="H30" s="19">
        <v>2.199424498019208E-2</v>
      </c>
      <c r="I30" s="19">
        <v>1.2955765909743391</v>
      </c>
    </row>
    <row r="31" spans="1:9" x14ac:dyDescent="0.45">
      <c r="A31" s="11" t="s">
        <v>73</v>
      </c>
      <c r="B31" s="11">
        <v>10801</v>
      </c>
      <c r="C31" s="11" t="s">
        <v>23</v>
      </c>
      <c r="D31" s="12">
        <f>VLOOKUP(B31,Sheet1!B:J,9,0)</f>
        <v>1236977</v>
      </c>
      <c r="E31" s="19">
        <v>96.308933021152143</v>
      </c>
      <c r="F31" s="19">
        <v>0</v>
      </c>
      <c r="G31" s="19">
        <v>2.7525224703215314</v>
      </c>
      <c r="H31" s="19">
        <v>5.1903593212239609E-3</v>
      </c>
      <c r="I31" s="19">
        <v>0.93335414920510107</v>
      </c>
    </row>
    <row r="32" spans="1:9" x14ac:dyDescent="0.45">
      <c r="A32" s="11" t="s">
        <v>75</v>
      </c>
      <c r="B32" s="11">
        <v>10825</v>
      </c>
      <c r="C32" s="11" t="s">
        <v>23</v>
      </c>
      <c r="D32" s="12">
        <f>VLOOKUP(B32,Sheet1!B:J,9,0)</f>
        <v>284234</v>
      </c>
      <c r="E32" s="19">
        <v>91.375220247015775</v>
      </c>
      <c r="F32" s="19">
        <v>6.5342072276137788</v>
      </c>
      <c r="G32" s="19">
        <v>2.0076998854970194E-3</v>
      </c>
      <c r="H32" s="19">
        <v>0.8684189688661087</v>
      </c>
      <c r="I32" s="19">
        <v>1.2201458566188346</v>
      </c>
    </row>
    <row r="33" spans="1:9" x14ac:dyDescent="0.45">
      <c r="A33" s="11" t="s">
        <v>77</v>
      </c>
      <c r="B33" s="11">
        <v>10830</v>
      </c>
      <c r="C33" s="11" t="s">
        <v>23</v>
      </c>
      <c r="D33" s="12">
        <f>VLOOKUP(B33,Sheet1!B:J,9,0)</f>
        <v>1850640</v>
      </c>
      <c r="E33" s="19">
        <v>93.215283410340589</v>
      </c>
      <c r="F33" s="19">
        <v>2.1454907577019608</v>
      </c>
      <c r="G33" s="19">
        <v>3.5197976807267004</v>
      </c>
      <c r="H33" s="19">
        <v>3.2221529629281314E-4</v>
      </c>
      <c r="I33" s="19">
        <v>1.1191059359344635</v>
      </c>
    </row>
    <row r="34" spans="1:9" x14ac:dyDescent="0.45">
      <c r="A34" s="11" t="s">
        <v>79</v>
      </c>
      <c r="B34" s="11">
        <v>10835</v>
      </c>
      <c r="C34" s="11" t="s">
        <v>23</v>
      </c>
      <c r="D34" s="12">
        <f>VLOOKUP(B34,Sheet1!B:J,9,0)</f>
        <v>2184551</v>
      </c>
      <c r="E34" s="19">
        <v>97.533928437002032</v>
      </c>
      <c r="F34" s="19">
        <v>0</v>
      </c>
      <c r="G34" s="19">
        <v>1.2733699741763274</v>
      </c>
      <c r="H34" s="19">
        <v>9.0971219876964703E-4</v>
      </c>
      <c r="I34" s="19">
        <v>1.1917918766228703</v>
      </c>
    </row>
    <row r="35" spans="1:9" x14ac:dyDescent="0.45">
      <c r="A35" s="11" t="s">
        <v>81</v>
      </c>
      <c r="B35" s="11">
        <v>10837</v>
      </c>
      <c r="C35" s="11" t="s">
        <v>20</v>
      </c>
      <c r="D35" s="12">
        <f>VLOOKUP(B35,Sheet1!B:J,9,0)</f>
        <v>30130233</v>
      </c>
      <c r="E35" s="19">
        <v>15.598197333585354</v>
      </c>
      <c r="F35" s="19">
        <v>40.846241598040585</v>
      </c>
      <c r="G35" s="19">
        <v>40.231647542566549</v>
      </c>
      <c r="H35" s="19">
        <v>2.016366565065562</v>
      </c>
      <c r="I35" s="19">
        <v>1.3075469607419468</v>
      </c>
    </row>
    <row r="36" spans="1:9" x14ac:dyDescent="0.45">
      <c r="A36" s="11" t="s">
        <v>83</v>
      </c>
      <c r="B36" s="11">
        <v>10845</v>
      </c>
      <c r="C36" s="11" t="s">
        <v>20</v>
      </c>
      <c r="D36" s="12">
        <f>VLOOKUP(B36,Sheet1!B:J,9,0)</f>
        <v>23047490</v>
      </c>
      <c r="E36" s="19">
        <v>15.450887483823966</v>
      </c>
      <c r="F36" s="19">
        <v>49.284611050266491</v>
      </c>
      <c r="G36" s="19">
        <v>33.864720770627834</v>
      </c>
      <c r="H36" s="19">
        <v>1.4977304479391357E-3</v>
      </c>
      <c r="I36" s="19">
        <v>1.3982829648337662</v>
      </c>
    </row>
    <row r="37" spans="1:9" x14ac:dyDescent="0.45">
      <c r="A37" s="11" t="s">
        <v>85</v>
      </c>
      <c r="B37" s="11">
        <v>10843</v>
      </c>
      <c r="C37" s="11" t="s">
        <v>23</v>
      </c>
      <c r="D37" s="12">
        <f>VLOOKUP(B37,Sheet1!B:J,9,0)</f>
        <v>1442832</v>
      </c>
      <c r="E37" s="19">
        <v>92.13032753556611</v>
      </c>
      <c r="F37" s="19">
        <v>0</v>
      </c>
      <c r="G37" s="19">
        <v>9.2490106765716676E-4</v>
      </c>
      <c r="H37" s="19">
        <v>2.2527895129212512</v>
      </c>
      <c r="I37" s="19">
        <v>5.6159580504449877</v>
      </c>
    </row>
    <row r="38" spans="1:9" x14ac:dyDescent="0.45">
      <c r="A38" s="11" t="s">
        <v>87</v>
      </c>
      <c r="B38" s="11">
        <v>10851</v>
      </c>
      <c r="C38" s="11" t="s">
        <v>23</v>
      </c>
      <c r="D38" s="12">
        <f>VLOOKUP(B38,Sheet1!B:J,9,0)</f>
        <v>27419307</v>
      </c>
      <c r="E38" s="19">
        <v>86.597852819101902</v>
      </c>
      <c r="F38" s="19">
        <v>10.065904697926669</v>
      </c>
      <c r="G38" s="19">
        <v>1.7851260777630003</v>
      </c>
      <c r="H38" s="19">
        <v>0</v>
      </c>
      <c r="I38" s="19">
        <v>1.5511164052084196</v>
      </c>
    </row>
    <row r="39" spans="1:9" x14ac:dyDescent="0.45">
      <c r="A39" s="11" t="s">
        <v>89</v>
      </c>
      <c r="B39" s="11">
        <v>10855</v>
      </c>
      <c r="C39" s="11" t="s">
        <v>23</v>
      </c>
      <c r="D39" s="12">
        <f>VLOOKUP(B39,Sheet1!B:J,9,0)</f>
        <v>7904138</v>
      </c>
      <c r="E39" s="19">
        <v>98.571353927534716</v>
      </c>
      <c r="F39" s="19">
        <v>0</v>
      </c>
      <c r="G39" s="19">
        <v>9.7665989982343784E-3</v>
      </c>
      <c r="H39" s="19">
        <v>4.6411729724284877E-4</v>
      </c>
      <c r="I39" s="19">
        <v>1.418415356169807</v>
      </c>
    </row>
    <row r="40" spans="1:9" x14ac:dyDescent="0.45">
      <c r="A40" s="11" t="s">
        <v>91</v>
      </c>
      <c r="B40" s="11">
        <v>10864</v>
      </c>
      <c r="C40" s="11" t="s">
        <v>23</v>
      </c>
      <c r="D40" s="12">
        <f>VLOOKUP(B40,Sheet1!B:J,9,0)</f>
        <v>917848</v>
      </c>
      <c r="E40" s="19">
        <v>99.408827665317972</v>
      </c>
      <c r="F40" s="19">
        <v>0</v>
      </c>
      <c r="G40" s="19">
        <v>0.18285691604021656</v>
      </c>
      <c r="H40" s="19">
        <v>2.1397504867287961E-2</v>
      </c>
      <c r="I40" s="19">
        <v>0.38691791377452317</v>
      </c>
    </row>
    <row r="41" spans="1:9" x14ac:dyDescent="0.45">
      <c r="A41" s="11" t="s">
        <v>93</v>
      </c>
      <c r="B41" s="11">
        <v>10869</v>
      </c>
      <c r="C41" s="11" t="s">
        <v>23</v>
      </c>
      <c r="D41" s="12">
        <f>VLOOKUP(B41,Sheet1!B:J,9,0)</f>
        <v>1026617</v>
      </c>
      <c r="E41" s="19">
        <v>93.749650082316478</v>
      </c>
      <c r="F41" s="19">
        <v>0</v>
      </c>
      <c r="G41" s="19">
        <v>4.9500269200589395</v>
      </c>
      <c r="H41" s="19">
        <v>9.4813703831085226E-4</v>
      </c>
      <c r="I41" s="19">
        <v>1.2993748605862776</v>
      </c>
    </row>
    <row r="42" spans="1:9" x14ac:dyDescent="0.45">
      <c r="A42" s="11" t="s">
        <v>95</v>
      </c>
      <c r="B42" s="11">
        <v>10872</v>
      </c>
      <c r="C42" s="11" t="s">
        <v>23</v>
      </c>
      <c r="D42" s="12">
        <f>VLOOKUP(B42,Sheet1!B:J,9,0)</f>
        <v>2516244</v>
      </c>
      <c r="E42" s="19">
        <v>99.011120386932106</v>
      </c>
      <c r="F42" s="19">
        <v>0</v>
      </c>
      <c r="G42" s="19">
        <v>3.3929326361461044E-2</v>
      </c>
      <c r="H42" s="19">
        <v>0</v>
      </c>
      <c r="I42" s="19">
        <v>0.95495028670642967</v>
      </c>
    </row>
    <row r="43" spans="1:9" x14ac:dyDescent="0.45">
      <c r="A43" s="11" t="s">
        <v>97</v>
      </c>
      <c r="B43" s="11">
        <v>10883</v>
      </c>
      <c r="C43" s="11" t="s">
        <v>20</v>
      </c>
      <c r="D43" s="12">
        <f>VLOOKUP(B43,Sheet1!B:J,9,0)</f>
        <v>99879791</v>
      </c>
      <c r="E43" s="19">
        <v>13.696407839887849</v>
      </c>
      <c r="F43" s="19">
        <v>34.835026119495055</v>
      </c>
      <c r="G43" s="19">
        <v>49.757354754698135</v>
      </c>
      <c r="H43" s="19">
        <v>1.6323135873605414E-4</v>
      </c>
      <c r="I43" s="19">
        <v>1.7110480545602247</v>
      </c>
    </row>
    <row r="44" spans="1:9" x14ac:dyDescent="0.45">
      <c r="A44" s="11" t="s">
        <v>99</v>
      </c>
      <c r="B44" s="11">
        <v>10885</v>
      </c>
      <c r="C44" s="11" t="s">
        <v>33</v>
      </c>
      <c r="D44" s="12">
        <f>VLOOKUP(B44,Sheet1!B:J,9,0)</f>
        <v>5822809</v>
      </c>
      <c r="E44" s="19">
        <v>57.270775743407654</v>
      </c>
      <c r="F44" s="19">
        <v>32.415469315130522</v>
      </c>
      <c r="G44" s="19">
        <v>9.3031915590692016</v>
      </c>
      <c r="H44" s="19">
        <v>1.346127562287494E-3</v>
      </c>
      <c r="I44" s="19">
        <v>1.0092172548303411</v>
      </c>
    </row>
    <row r="45" spans="1:9" x14ac:dyDescent="0.45">
      <c r="A45" s="11" t="s">
        <v>101</v>
      </c>
      <c r="B45" s="11">
        <v>10897</v>
      </c>
      <c r="C45" s="11" t="s">
        <v>33</v>
      </c>
      <c r="D45" s="12">
        <f>VLOOKUP(B45,Sheet1!B:J,9,0)</f>
        <v>947559</v>
      </c>
      <c r="E45" s="19">
        <v>63.773893635144901</v>
      </c>
      <c r="F45" s="19">
        <v>14.697478226840966</v>
      </c>
      <c r="G45" s="19">
        <v>20.44370186824408</v>
      </c>
      <c r="H45" s="19">
        <v>0.10875925202183759</v>
      </c>
      <c r="I45" s="19">
        <v>0.97616701774821579</v>
      </c>
    </row>
    <row r="46" spans="1:9" x14ac:dyDescent="0.45">
      <c r="A46" s="11" t="s">
        <v>103</v>
      </c>
      <c r="B46" s="11">
        <v>10895</v>
      </c>
      <c r="C46" s="11" t="s">
        <v>20</v>
      </c>
      <c r="D46" s="12">
        <f>VLOOKUP(B46,Sheet1!B:J,9,0)</f>
        <v>3229243</v>
      </c>
      <c r="E46" s="19">
        <v>23.430167864014745</v>
      </c>
      <c r="F46" s="19">
        <v>61.931791280883296</v>
      </c>
      <c r="G46" s="19">
        <v>14.532886013505628</v>
      </c>
      <c r="H46" s="19">
        <v>1.5887192463410454E-4</v>
      </c>
      <c r="I46" s="19">
        <v>0.10499596967169604</v>
      </c>
    </row>
    <row r="47" spans="1:9" x14ac:dyDescent="0.45">
      <c r="A47" s="11" t="s">
        <v>105</v>
      </c>
      <c r="B47" s="11">
        <v>10896</v>
      </c>
      <c r="C47" s="11" t="s">
        <v>23</v>
      </c>
      <c r="D47" s="12">
        <f>VLOOKUP(B47,Sheet1!B:J,9,0)</f>
        <v>3237570</v>
      </c>
      <c r="E47" s="19">
        <v>98.154553361902458</v>
      </c>
      <c r="F47" s="19">
        <v>0</v>
      </c>
      <c r="G47" s="19">
        <v>1.2386548173915253</v>
      </c>
      <c r="H47" s="19">
        <v>3.9314176776552587E-3</v>
      </c>
      <c r="I47" s="19">
        <v>0.60286040302835675</v>
      </c>
    </row>
    <row r="48" spans="1:9" x14ac:dyDescent="0.45">
      <c r="A48" s="11" t="s">
        <v>107</v>
      </c>
      <c r="B48" s="11">
        <v>10911</v>
      </c>
      <c r="C48" s="11" t="s">
        <v>20</v>
      </c>
      <c r="D48" s="12">
        <f>VLOOKUP(B48,Sheet1!B:J,9,0)</f>
        <v>79943055</v>
      </c>
      <c r="E48" s="19">
        <v>11.746341388793949</v>
      </c>
      <c r="F48" s="19">
        <v>41.811454861294258</v>
      </c>
      <c r="G48" s="19">
        <v>45.327359526091328</v>
      </c>
      <c r="H48" s="19">
        <v>1.2443199864464316E-5</v>
      </c>
      <c r="I48" s="19">
        <v>1.1148317806205976</v>
      </c>
    </row>
    <row r="49" spans="1:9" x14ac:dyDescent="0.45">
      <c r="A49" s="11" t="s">
        <v>109</v>
      </c>
      <c r="B49" s="11">
        <v>10919</v>
      </c>
      <c r="C49" s="11" t="s">
        <v>20</v>
      </c>
      <c r="D49" s="12">
        <f>VLOOKUP(B49,Sheet1!B:J,9,0)</f>
        <v>362486320</v>
      </c>
      <c r="E49" s="19">
        <v>16.384245534834495</v>
      </c>
      <c r="F49" s="19">
        <v>25.059456834159157</v>
      </c>
      <c r="G49" s="19">
        <v>57.438367282878119</v>
      </c>
      <c r="H49" s="19">
        <v>6.7523643450037417E-5</v>
      </c>
      <c r="I49" s="19">
        <v>1.1178628244847766</v>
      </c>
    </row>
    <row r="50" spans="1:9" x14ac:dyDescent="0.45">
      <c r="A50" s="11" t="s">
        <v>111</v>
      </c>
      <c r="B50" s="11">
        <v>10923</v>
      </c>
      <c r="C50" s="11" t="s">
        <v>20</v>
      </c>
      <c r="D50" s="12">
        <f>VLOOKUP(B50,Sheet1!B:J,9,0)</f>
        <v>2962841</v>
      </c>
      <c r="E50" s="19">
        <v>10.534987423962781</v>
      </c>
      <c r="F50" s="19">
        <v>62.828045042518212</v>
      </c>
      <c r="G50" s="19">
        <v>24.875877962697199</v>
      </c>
      <c r="H50" s="19">
        <v>3.2566140862439239E-4</v>
      </c>
      <c r="I50" s="19">
        <v>1.7607639094131839</v>
      </c>
    </row>
    <row r="51" spans="1:9" x14ac:dyDescent="0.45">
      <c r="A51" s="11" t="s">
        <v>115</v>
      </c>
      <c r="B51" s="11">
        <v>10915</v>
      </c>
      <c r="C51" s="11" t="s">
        <v>20</v>
      </c>
      <c r="D51" s="12">
        <f>VLOOKUP(B51,Sheet1!B:J,9,0)</f>
        <v>57489723</v>
      </c>
      <c r="E51" s="19">
        <v>17.22824984278294</v>
      </c>
      <c r="F51" s="19">
        <v>42.747591064919007</v>
      </c>
      <c r="G51" s="19">
        <v>39.252120069502283</v>
      </c>
      <c r="H51" s="19">
        <v>1.3893034651807836E-4</v>
      </c>
      <c r="I51" s="19">
        <v>0.77190009244925084</v>
      </c>
    </row>
    <row r="52" spans="1:9" x14ac:dyDescent="0.45">
      <c r="A52" s="11" t="s">
        <v>117</v>
      </c>
      <c r="B52" s="11">
        <v>10929</v>
      </c>
      <c r="C52" s="11" t="s">
        <v>20</v>
      </c>
      <c r="D52" s="12">
        <f>VLOOKUP(B52,Sheet1!B:J,9,0)</f>
        <v>4280159</v>
      </c>
      <c r="E52" s="19">
        <v>5.8352387790539844</v>
      </c>
      <c r="F52" s="19">
        <v>66.794063763261022</v>
      </c>
      <c r="G52" s="19">
        <v>26.608586683663052</v>
      </c>
      <c r="H52" s="19">
        <v>1.0113638458650336E-5</v>
      </c>
      <c r="I52" s="19">
        <v>0.76210066038347934</v>
      </c>
    </row>
    <row r="53" spans="1:9" x14ac:dyDescent="0.45">
      <c r="A53" s="11" t="s">
        <v>119</v>
      </c>
      <c r="B53" s="11">
        <v>10934</v>
      </c>
      <c r="C53" s="11" t="s">
        <v>33</v>
      </c>
      <c r="D53" s="12">
        <f>VLOOKUP(B53,Sheet1!B:J,9,0)</f>
        <v>164742</v>
      </c>
      <c r="E53" s="19">
        <v>53.182417806285464</v>
      </c>
      <c r="F53" s="19">
        <v>21.511835489880859</v>
      </c>
      <c r="G53" s="19">
        <v>24.753530226028722</v>
      </c>
      <c r="H53" s="19">
        <v>0</v>
      </c>
      <c r="I53" s="19">
        <v>0.55221647780495675</v>
      </c>
    </row>
    <row r="54" spans="1:9" x14ac:dyDescent="0.45">
      <c r="A54" s="11" t="s">
        <v>121</v>
      </c>
      <c r="B54" s="11">
        <v>11008</v>
      </c>
      <c r="C54" s="11" t="s">
        <v>20</v>
      </c>
      <c r="D54" s="12">
        <f>VLOOKUP(B54,Sheet1!B:J,9,0)</f>
        <v>78943149</v>
      </c>
      <c r="E54" s="19">
        <v>11.893730822996098</v>
      </c>
      <c r="F54" s="19">
        <v>36.72995143678537</v>
      </c>
      <c r="G54" s="19">
        <v>49.855842794167714</v>
      </c>
      <c r="H54" s="19">
        <v>2.3159846902616019E-3</v>
      </c>
      <c r="I54" s="19">
        <v>1.5181589613605586</v>
      </c>
    </row>
    <row r="55" spans="1:9" x14ac:dyDescent="0.45">
      <c r="A55" s="11" t="s">
        <v>123</v>
      </c>
      <c r="B55" s="11">
        <v>11014</v>
      </c>
      <c r="C55" s="11" t="s">
        <v>20</v>
      </c>
      <c r="D55" s="12">
        <f>VLOOKUP(B55,Sheet1!B:J,9,0)</f>
        <v>5190367</v>
      </c>
      <c r="E55" s="19">
        <v>24.765628972008358</v>
      </c>
      <c r="F55" s="19">
        <v>33.061061663831218</v>
      </c>
      <c r="G55" s="19">
        <v>42.056241212718653</v>
      </c>
      <c r="H55" s="19">
        <v>0</v>
      </c>
      <c r="I55" s="19">
        <v>0.11706815144176623</v>
      </c>
    </row>
    <row r="56" spans="1:9" x14ac:dyDescent="0.45">
      <c r="A56" s="11" t="s">
        <v>125</v>
      </c>
      <c r="B56" s="11">
        <v>11049</v>
      </c>
      <c r="C56" s="11" t="s">
        <v>20</v>
      </c>
      <c r="D56" s="12">
        <f>VLOOKUP(B56,Sheet1!B:J,9,0)</f>
        <v>40533944</v>
      </c>
      <c r="E56" s="19">
        <v>15.130450539828573</v>
      </c>
      <c r="F56" s="19">
        <v>67.175537139432763</v>
      </c>
      <c r="G56" s="19">
        <v>16.828554600060194</v>
      </c>
      <c r="H56" s="19">
        <v>3.0378508958144416E-2</v>
      </c>
      <c r="I56" s="19">
        <v>0.83507921172031951</v>
      </c>
    </row>
    <row r="57" spans="1:9" x14ac:dyDescent="0.45">
      <c r="A57" s="11" t="s">
        <v>127</v>
      </c>
      <c r="B57" s="11">
        <v>11055</v>
      </c>
      <c r="C57" s="11" t="s">
        <v>23</v>
      </c>
      <c r="D57" s="12">
        <f>VLOOKUP(B57,Sheet1!B:J,9,0)</f>
        <v>3428095</v>
      </c>
      <c r="E57" s="19">
        <v>96.374731656515749</v>
      </c>
      <c r="F57" s="19">
        <v>8.0011156028962239E-3</v>
      </c>
      <c r="G57" s="19">
        <v>0.44814935476578094</v>
      </c>
      <c r="H57" s="19">
        <v>0.28709890257860549</v>
      </c>
      <c r="I57" s="19">
        <v>2.8820189705369645</v>
      </c>
    </row>
    <row r="58" spans="1:9" x14ac:dyDescent="0.45">
      <c r="A58" s="11" t="s">
        <v>129</v>
      </c>
      <c r="B58" s="11">
        <v>11075</v>
      </c>
      <c r="C58" s="11" t="s">
        <v>20</v>
      </c>
      <c r="D58" s="12">
        <f>VLOOKUP(B58,Sheet1!B:J,9,0)</f>
        <v>75922421</v>
      </c>
      <c r="E58" s="19">
        <v>7.7710409618270333</v>
      </c>
      <c r="F58" s="19">
        <v>59.224523787619631</v>
      </c>
      <c r="G58" s="19">
        <v>31.954202376314853</v>
      </c>
      <c r="H58" s="19">
        <v>0</v>
      </c>
      <c r="I58" s="19">
        <v>1.050232874238479</v>
      </c>
    </row>
    <row r="59" spans="1:9" x14ac:dyDescent="0.45">
      <c r="A59" s="11" t="s">
        <v>131</v>
      </c>
      <c r="B59" s="11">
        <v>11087</v>
      </c>
      <c r="C59" s="11" t="s">
        <v>23</v>
      </c>
      <c r="D59" s="12">
        <f>VLOOKUP(B59,Sheet1!B:J,9,0)</f>
        <v>935339</v>
      </c>
      <c r="E59" s="19">
        <v>93.787090114401096</v>
      </c>
      <c r="F59" s="19">
        <v>1.0835198357823157</v>
      </c>
      <c r="G59" s="19">
        <v>3.56947283491085</v>
      </c>
      <c r="H59" s="19">
        <v>1.3699875838315098E-2</v>
      </c>
      <c r="I59" s="19">
        <v>1.5462173390674332</v>
      </c>
    </row>
    <row r="60" spans="1:9" x14ac:dyDescent="0.45">
      <c r="A60" s="11" t="s">
        <v>136</v>
      </c>
      <c r="B60" s="11">
        <v>11090</v>
      </c>
      <c r="C60" s="11" t="s">
        <v>20</v>
      </c>
      <c r="D60" s="12">
        <f>VLOOKUP(B60,Sheet1!B:J,9,0)</f>
        <v>56139018</v>
      </c>
      <c r="E60" s="19">
        <v>10.785780184331283</v>
      </c>
      <c r="F60" s="19">
        <v>51.37176027491266</v>
      </c>
      <c r="G60" s="19">
        <v>36.303631441625541</v>
      </c>
      <c r="H60" s="19">
        <v>2.2155099031181857E-2</v>
      </c>
      <c r="I60" s="19">
        <v>1.5166730000993354</v>
      </c>
    </row>
    <row r="61" spans="1:9" x14ac:dyDescent="0.45">
      <c r="A61" s="11" t="s">
        <v>138</v>
      </c>
      <c r="B61" s="11">
        <v>11095</v>
      </c>
      <c r="C61" s="11" t="s">
        <v>23</v>
      </c>
      <c r="D61" s="12">
        <f>VLOOKUP(B61,Sheet1!B:J,9,0)</f>
        <v>2200678</v>
      </c>
      <c r="E61" s="19">
        <v>97.667539629087941</v>
      </c>
      <c r="F61" s="19">
        <v>1.9829375541383924E-2</v>
      </c>
      <c r="G61" s="19">
        <v>1.4537203205978178</v>
      </c>
      <c r="H61" s="19">
        <v>4.5960754914068673E-3</v>
      </c>
      <c r="I61" s="19">
        <v>0.85431459928144782</v>
      </c>
    </row>
    <row r="62" spans="1:9" x14ac:dyDescent="0.45">
      <c r="A62" s="11" t="s">
        <v>140</v>
      </c>
      <c r="B62" s="11">
        <v>11098</v>
      </c>
      <c r="C62" s="11" t="s">
        <v>20</v>
      </c>
      <c r="D62" s="12">
        <f>VLOOKUP(B62,Sheet1!B:J,9,0)</f>
        <v>300184904</v>
      </c>
      <c r="E62" s="19">
        <v>13.535598052297297</v>
      </c>
      <c r="F62" s="19">
        <v>41.906693681995691</v>
      </c>
      <c r="G62" s="19">
        <v>43.620008440854882</v>
      </c>
      <c r="H62" s="19">
        <v>6.7452818866791063E-6</v>
      </c>
      <c r="I62" s="19">
        <v>0.93769307957024217</v>
      </c>
    </row>
    <row r="63" spans="1:9" x14ac:dyDescent="0.45">
      <c r="A63" s="11" t="s">
        <v>142</v>
      </c>
      <c r="B63" s="11">
        <v>11099</v>
      </c>
      <c r="C63" s="11" t="s">
        <v>23</v>
      </c>
      <c r="D63" s="12">
        <f>VLOOKUP(B63,Sheet1!B:J,9,0)</f>
        <v>11328554</v>
      </c>
      <c r="E63" s="19">
        <v>95.315235723706664</v>
      </c>
      <c r="F63" s="19">
        <v>0.64610506376182086</v>
      </c>
      <c r="G63" s="19">
        <v>2.241296818522974</v>
      </c>
      <c r="H63" s="19">
        <v>2.6895894996408474E-4</v>
      </c>
      <c r="I63" s="19">
        <v>1.7970934350585823</v>
      </c>
    </row>
    <row r="64" spans="1:9" x14ac:dyDescent="0.45">
      <c r="A64" s="11" t="s">
        <v>144</v>
      </c>
      <c r="B64" s="11">
        <v>11131</v>
      </c>
      <c r="C64" s="11" t="s">
        <v>33</v>
      </c>
      <c r="D64" s="12">
        <f>VLOOKUP(B64,Sheet1!B:J,9,0)</f>
        <v>1986069</v>
      </c>
      <c r="E64" s="19">
        <v>58.828254772822334</v>
      </c>
      <c r="F64" s="19">
        <v>37.377542218251016</v>
      </c>
      <c r="G64" s="19">
        <v>1.6561690330753547E-2</v>
      </c>
      <c r="H64" s="19">
        <v>2.9880796296574639</v>
      </c>
      <c r="I64" s="19">
        <v>0.78956168893843559</v>
      </c>
    </row>
    <row r="65" spans="1:9" x14ac:dyDescent="0.45">
      <c r="A65" s="11" t="s">
        <v>146</v>
      </c>
      <c r="B65" s="11">
        <v>11132</v>
      </c>
      <c r="C65" s="11" t="s">
        <v>23</v>
      </c>
      <c r="D65" s="12">
        <f>VLOOKUP(B65,Sheet1!B:J,9,0)</f>
        <v>19795222</v>
      </c>
      <c r="E65" s="19">
        <v>87.225801308319319</v>
      </c>
      <c r="F65" s="19">
        <v>5.6751204766103385</v>
      </c>
      <c r="G65" s="19">
        <v>3.5241760076048245</v>
      </c>
      <c r="H65" s="19">
        <v>0</v>
      </c>
      <c r="I65" s="19">
        <v>3.5749022074655152</v>
      </c>
    </row>
    <row r="66" spans="1:9" x14ac:dyDescent="0.45">
      <c r="A66" s="11" t="s">
        <v>148</v>
      </c>
      <c r="B66" s="11">
        <v>11141</v>
      </c>
      <c r="C66" s="11" t="s">
        <v>23</v>
      </c>
      <c r="D66" s="12">
        <f>VLOOKUP(B66,Sheet1!B:J,9,0)</f>
        <v>715353</v>
      </c>
      <c r="E66" s="19">
        <v>85.474276191283252</v>
      </c>
      <c r="F66" s="19">
        <v>10.54814684461441</v>
      </c>
      <c r="G66" s="19">
        <v>3.2226990616153581</v>
      </c>
      <c r="H66" s="19">
        <v>4.6990585212840185E-5</v>
      </c>
      <c r="I66" s="19">
        <v>0.75483091190176643</v>
      </c>
    </row>
    <row r="67" spans="1:9" x14ac:dyDescent="0.45">
      <c r="A67" s="11" t="s">
        <v>150</v>
      </c>
      <c r="B67" s="11">
        <v>11142</v>
      </c>
      <c r="C67" s="11" t="s">
        <v>20</v>
      </c>
      <c r="D67" s="12">
        <f>VLOOKUP(B67,Sheet1!B:J,9,0)</f>
        <v>150941920</v>
      </c>
      <c r="E67" s="19">
        <v>10.027413888627361</v>
      </c>
      <c r="F67" s="19">
        <v>48.475191636771093</v>
      </c>
      <c r="G67" s="19">
        <v>40.432260327312541</v>
      </c>
      <c r="H67" s="19">
        <v>5.3143790565276779E-4</v>
      </c>
      <c r="I67" s="19">
        <v>1.0646027093833543</v>
      </c>
    </row>
    <row r="68" spans="1:9" x14ac:dyDescent="0.45">
      <c r="A68" s="11" t="s">
        <v>152</v>
      </c>
      <c r="B68" s="11">
        <v>11145</v>
      </c>
      <c r="C68" s="11" t="s">
        <v>20</v>
      </c>
      <c r="D68" s="12">
        <f>VLOOKUP(B68,Sheet1!B:J,9,0)</f>
        <v>150022316</v>
      </c>
      <c r="E68" s="19">
        <v>7.4429517383470687</v>
      </c>
      <c r="F68" s="19">
        <v>29.20057923651191</v>
      </c>
      <c r="G68" s="19">
        <v>62.150232549689981</v>
      </c>
      <c r="H68" s="19">
        <v>3.5497573210570323E-2</v>
      </c>
      <c r="I68" s="19">
        <v>1.1707389022404671</v>
      </c>
    </row>
    <row r="69" spans="1:9" x14ac:dyDescent="0.45">
      <c r="A69" s="11" t="s">
        <v>154</v>
      </c>
      <c r="B69" s="11">
        <v>11148</v>
      </c>
      <c r="C69" s="11" t="s">
        <v>20</v>
      </c>
      <c r="D69" s="12">
        <f>VLOOKUP(B69,Sheet1!B:J,9,0)</f>
        <v>945217</v>
      </c>
      <c r="E69" s="19">
        <v>5.9933552250332633</v>
      </c>
      <c r="F69" s="19">
        <v>54.66408001121259</v>
      </c>
      <c r="G69" s="19">
        <v>35.624821647585904</v>
      </c>
      <c r="H69" s="19">
        <v>3.2114550166108558</v>
      </c>
      <c r="I69" s="19">
        <v>0.50628809955738596</v>
      </c>
    </row>
    <row r="70" spans="1:9" x14ac:dyDescent="0.45">
      <c r="A70" s="11" t="s">
        <v>156</v>
      </c>
      <c r="B70" s="11">
        <v>11149</v>
      </c>
      <c r="C70" s="11" t="s">
        <v>23</v>
      </c>
      <c r="D70" s="12">
        <f>VLOOKUP(B70,Sheet1!B:J,9,0)</f>
        <v>1380682</v>
      </c>
      <c r="E70" s="19">
        <v>97.785396798877443</v>
      </c>
      <c r="F70" s="19">
        <v>0</v>
      </c>
      <c r="G70" s="19">
        <v>0.11121892792734403</v>
      </c>
      <c r="H70" s="19">
        <v>1.6462790326298896E-2</v>
      </c>
      <c r="I70" s="19">
        <v>2.0869214828689167</v>
      </c>
    </row>
    <row r="71" spans="1:9" x14ac:dyDescent="0.45">
      <c r="A71" s="11" t="s">
        <v>158</v>
      </c>
      <c r="B71" s="11">
        <v>11157</v>
      </c>
      <c r="C71" s="11" t="s">
        <v>33</v>
      </c>
      <c r="D71" s="12">
        <f>VLOOKUP(B71,Sheet1!B:J,9,0)</f>
        <v>711014</v>
      </c>
      <c r="E71" s="19">
        <v>54.003656984131368</v>
      </c>
      <c r="F71" s="19">
        <v>18.504119644388691</v>
      </c>
      <c r="G71" s="19">
        <v>25.70963668775045</v>
      </c>
      <c r="H71" s="19">
        <v>0.10488713435929917</v>
      </c>
      <c r="I71" s="19">
        <v>1.6776995493701938</v>
      </c>
    </row>
    <row r="72" spans="1:9" x14ac:dyDescent="0.45">
      <c r="A72" s="11" t="s">
        <v>160</v>
      </c>
      <c r="B72" s="11">
        <v>11158</v>
      </c>
      <c r="C72" s="11" t="s">
        <v>20</v>
      </c>
      <c r="D72" s="12">
        <f>VLOOKUP(B72,Sheet1!B:J,9,0)</f>
        <v>8447738</v>
      </c>
      <c r="E72" s="19">
        <v>26.221526332747001</v>
      </c>
      <c r="F72" s="19">
        <v>45.932205507259987</v>
      </c>
      <c r="G72" s="19">
        <v>25.372322676723343</v>
      </c>
      <c r="H72" s="19">
        <v>3.0323807304506855E-3</v>
      </c>
      <c r="I72" s="19">
        <v>2.4709131025392215</v>
      </c>
    </row>
    <row r="73" spans="1:9" x14ac:dyDescent="0.45">
      <c r="A73" s="11" t="s">
        <v>162</v>
      </c>
      <c r="B73" s="11">
        <v>11173</v>
      </c>
      <c r="C73" s="11" t="s">
        <v>23</v>
      </c>
      <c r="D73" s="12">
        <f>VLOOKUP(B73,Sheet1!B:J,9,0)</f>
        <v>1084138</v>
      </c>
      <c r="E73" s="19">
        <v>86.46453764012503</v>
      </c>
      <c r="F73" s="19">
        <v>0</v>
      </c>
      <c r="G73" s="19">
        <v>12.575264219934549</v>
      </c>
      <c r="H73" s="19">
        <v>1.820483722520921E-3</v>
      </c>
      <c r="I73" s="19">
        <v>0.95837765621789517</v>
      </c>
    </row>
    <row r="74" spans="1:9" x14ac:dyDescent="0.45">
      <c r="A74" s="11" t="s">
        <v>164</v>
      </c>
      <c r="B74" s="11">
        <v>11161</v>
      </c>
      <c r="C74" s="11" t="s">
        <v>20</v>
      </c>
      <c r="D74" s="12">
        <f>VLOOKUP(B74,Sheet1!B:J,9,0)</f>
        <v>17686254</v>
      </c>
      <c r="E74" s="19">
        <v>3.907608083308566</v>
      </c>
      <c r="F74" s="19">
        <v>56.465465712447092</v>
      </c>
      <c r="G74" s="19">
        <v>38.631616348808336</v>
      </c>
      <c r="H74" s="19">
        <v>0</v>
      </c>
      <c r="I74" s="19">
        <v>0.99530985543600792</v>
      </c>
    </row>
    <row r="75" spans="1:9" x14ac:dyDescent="0.45">
      <c r="A75" s="11" t="s">
        <v>166</v>
      </c>
      <c r="B75" s="11">
        <v>11168</v>
      </c>
      <c r="C75" s="11" t="s">
        <v>20</v>
      </c>
      <c r="D75" s="12">
        <f>VLOOKUP(B75,Sheet1!B:J,9,0)</f>
        <v>10042535</v>
      </c>
      <c r="E75" s="19">
        <v>7.5852569034609756</v>
      </c>
      <c r="F75" s="19">
        <v>82.945987018828163</v>
      </c>
      <c r="G75" s="19">
        <v>7.2749866104776633</v>
      </c>
      <c r="H75" s="19">
        <v>1.3280446902737231</v>
      </c>
      <c r="I75" s="19">
        <v>0.86572477695947525</v>
      </c>
    </row>
    <row r="76" spans="1:9" x14ac:dyDescent="0.45">
      <c r="A76" s="11" t="s">
        <v>170</v>
      </c>
      <c r="B76" s="11">
        <v>11182</v>
      </c>
      <c r="C76" s="11" t="s">
        <v>23</v>
      </c>
      <c r="D76" s="12">
        <f>VLOOKUP(B76,Sheet1!B:J,9,0)</f>
        <v>5818350</v>
      </c>
      <c r="E76" s="19">
        <v>97.793971673751187</v>
      </c>
      <c r="F76" s="19">
        <v>0</v>
      </c>
      <c r="G76" s="19">
        <v>0.19970170380946767</v>
      </c>
      <c r="H76" s="19">
        <v>0.62947235426525461</v>
      </c>
      <c r="I76" s="19">
        <v>1.3768542681740903</v>
      </c>
    </row>
    <row r="77" spans="1:9" x14ac:dyDescent="0.45">
      <c r="A77" s="11" t="s">
        <v>173</v>
      </c>
      <c r="B77" s="11">
        <v>11186</v>
      </c>
      <c r="C77" s="11" t="s">
        <v>23</v>
      </c>
      <c r="D77" s="12">
        <f>VLOOKUP(B77,Sheet1!B:J,9,0)</f>
        <v>965769</v>
      </c>
      <c r="E77" s="19">
        <v>98.951234254738822</v>
      </c>
      <c r="F77" s="19">
        <v>0</v>
      </c>
      <c r="G77" s="19">
        <v>0</v>
      </c>
      <c r="H77" s="19">
        <v>0.26091622957224414</v>
      </c>
      <c r="I77" s="19">
        <v>0.78784951568894024</v>
      </c>
    </row>
    <row r="78" spans="1:9" x14ac:dyDescent="0.45">
      <c r="A78" s="11" t="s">
        <v>175</v>
      </c>
      <c r="B78" s="11">
        <v>11188</v>
      </c>
      <c r="C78" s="11" t="s">
        <v>33</v>
      </c>
      <c r="D78" s="12">
        <f>VLOOKUP(B78,Sheet1!B:J,9,0)</f>
        <v>2679802</v>
      </c>
      <c r="E78" s="19">
        <v>54.731009310277827</v>
      </c>
      <c r="F78" s="19">
        <v>42.752371318229812</v>
      </c>
      <c r="G78" s="19">
        <v>1.2758126078907912</v>
      </c>
      <c r="H78" s="19">
        <v>1.1220834094465145E-3</v>
      </c>
      <c r="I78" s="19">
        <v>1.239684680192126</v>
      </c>
    </row>
    <row r="79" spans="1:9" x14ac:dyDescent="0.45">
      <c r="A79" s="11" t="s">
        <v>183</v>
      </c>
      <c r="B79" s="11">
        <v>11198</v>
      </c>
      <c r="C79" s="11" t="s">
        <v>20</v>
      </c>
      <c r="D79" s="12">
        <f>VLOOKUP(B79,Sheet1!B:J,9,0)</f>
        <v>47037</v>
      </c>
      <c r="E79" s="19">
        <v>4.1241191363133307</v>
      </c>
      <c r="F79" s="19">
        <v>88.016946131943342</v>
      </c>
      <c r="G79" s="19">
        <v>7.617004360878183</v>
      </c>
      <c r="H79" s="19">
        <v>0</v>
      </c>
      <c r="I79" s="19">
        <v>0.24193037086513805</v>
      </c>
    </row>
    <row r="80" spans="1:9" x14ac:dyDescent="0.45">
      <c r="A80" s="11" t="s">
        <v>186</v>
      </c>
      <c r="B80" s="11">
        <v>11220</v>
      </c>
      <c r="C80" s="11" t="s">
        <v>23</v>
      </c>
      <c r="D80" s="12">
        <f>VLOOKUP(B80,Sheet1!B:J,9,0)</f>
        <v>882301</v>
      </c>
      <c r="E80" s="19">
        <v>86.553354676297872</v>
      </c>
      <c r="F80" s="19">
        <v>0</v>
      </c>
      <c r="G80" s="19">
        <v>4.489624467636627E-2</v>
      </c>
      <c r="H80" s="19">
        <v>11.566544189204972</v>
      </c>
      <c r="I80" s="19">
        <v>1.8352048898207809</v>
      </c>
    </row>
    <row r="81" spans="1:9" x14ac:dyDescent="0.45">
      <c r="A81" s="11" t="s">
        <v>188</v>
      </c>
      <c r="B81" s="11">
        <v>11222</v>
      </c>
      <c r="C81" s="11" t="s">
        <v>33</v>
      </c>
      <c r="D81" s="12">
        <f>VLOOKUP(B81,Sheet1!B:J,9,0)</f>
        <v>379651</v>
      </c>
      <c r="E81" s="19">
        <v>50.391943605831585</v>
      </c>
      <c r="F81" s="19">
        <v>36.251056205597592</v>
      </c>
      <c r="G81" s="19">
        <v>12.913563784383078</v>
      </c>
      <c r="H81" s="19">
        <v>2.6028095003560319E-4</v>
      </c>
      <c r="I81" s="19">
        <v>0.44317612323770744</v>
      </c>
    </row>
    <row r="82" spans="1:9" x14ac:dyDescent="0.45">
      <c r="A82" s="11" t="s">
        <v>189</v>
      </c>
      <c r="B82" s="11">
        <v>11217</v>
      </c>
      <c r="C82" s="11" t="s">
        <v>20</v>
      </c>
      <c r="D82" s="12">
        <f>VLOOKUP(B82,Sheet1!B:J,9,0)</f>
        <v>15038089</v>
      </c>
      <c r="E82" s="19">
        <v>12.510901960552731</v>
      </c>
      <c r="F82" s="19">
        <v>45.425955422256521</v>
      </c>
      <c r="G82" s="19">
        <v>39.987283261228335</v>
      </c>
      <c r="H82" s="19">
        <v>0.1804055208851521</v>
      </c>
      <c r="I82" s="19">
        <v>1.8954538350772563</v>
      </c>
    </row>
    <row r="83" spans="1:9" x14ac:dyDescent="0.45">
      <c r="A83" s="11" t="s">
        <v>191</v>
      </c>
      <c r="B83" s="11">
        <v>11235</v>
      </c>
      <c r="C83" s="11" t="s">
        <v>23</v>
      </c>
      <c r="D83" s="12">
        <f>VLOOKUP(B83,Sheet1!B:J,9,0)</f>
        <v>5335679</v>
      </c>
      <c r="E83" s="19">
        <v>97.958130121162611</v>
      </c>
      <c r="F83" s="19">
        <v>0</v>
      </c>
      <c r="G83" s="19">
        <v>1.5297457841082935</v>
      </c>
      <c r="H83" s="19">
        <v>3.584586894840608E-4</v>
      </c>
      <c r="I83" s="19">
        <v>0.51176563603961489</v>
      </c>
    </row>
    <row r="84" spans="1:9" x14ac:dyDescent="0.45">
      <c r="A84" s="11" t="s">
        <v>193</v>
      </c>
      <c r="B84" s="11">
        <v>11234</v>
      </c>
      <c r="C84" s="11" t="s">
        <v>23</v>
      </c>
      <c r="D84" s="12">
        <f>VLOOKUP(B84,Sheet1!B:J,9,0)</f>
        <v>15370975</v>
      </c>
      <c r="E84" s="19">
        <v>99.95670317179335</v>
      </c>
      <c r="F84" s="19">
        <v>0</v>
      </c>
      <c r="G84" s="19">
        <v>0</v>
      </c>
      <c r="H84" s="19">
        <v>1.278496626905062E-2</v>
      </c>
      <c r="I84" s="19">
        <v>3.0511861937599624E-2</v>
      </c>
    </row>
    <row r="85" spans="1:9" x14ac:dyDescent="0.45">
      <c r="A85" s="11" t="s">
        <v>195</v>
      </c>
      <c r="B85" s="11">
        <v>11223</v>
      </c>
      <c r="C85" s="11" t="s">
        <v>23</v>
      </c>
      <c r="D85" s="12">
        <f>VLOOKUP(B85,Sheet1!B:J,9,0)</f>
        <v>5957457</v>
      </c>
      <c r="E85" s="19">
        <v>76.091028258894383</v>
      </c>
      <c r="F85" s="19">
        <v>9.7027367468939492</v>
      </c>
      <c r="G85" s="19">
        <v>13.861076427013588</v>
      </c>
      <c r="H85" s="19">
        <v>1.4652242928602261E-3</v>
      </c>
      <c r="I85" s="19">
        <v>0.34369334290522285</v>
      </c>
    </row>
    <row r="86" spans="1:9" x14ac:dyDescent="0.45">
      <c r="A86" s="11" t="s">
        <v>197</v>
      </c>
      <c r="B86" s="11">
        <v>11239</v>
      </c>
      <c r="C86" s="11" t="s">
        <v>33</v>
      </c>
      <c r="D86" s="12">
        <f>VLOOKUP(B86,Sheet1!B:J,9,0)</f>
        <v>398822</v>
      </c>
      <c r="E86" s="19">
        <v>61.510354213465831</v>
      </c>
      <c r="F86" s="19">
        <v>21.993571054371991</v>
      </c>
      <c r="G86" s="19">
        <v>15.172781780391317</v>
      </c>
      <c r="H86" s="19">
        <v>0</v>
      </c>
      <c r="I86" s="19">
        <v>1.3232929517708667</v>
      </c>
    </row>
    <row r="87" spans="1:9" x14ac:dyDescent="0.45">
      <c r="A87" s="11" t="s">
        <v>199</v>
      </c>
      <c r="B87" s="11">
        <v>11256</v>
      </c>
      <c r="C87" s="11" t="s">
        <v>20</v>
      </c>
      <c r="D87" s="12">
        <f>VLOOKUP(B87,Sheet1!B:J,9,0)</f>
        <v>61094</v>
      </c>
      <c r="E87" s="19">
        <v>11.844472850192844</v>
      </c>
      <c r="F87" s="19">
        <v>57.101319136983726</v>
      </c>
      <c r="G87" s="19">
        <v>30.182459358960738</v>
      </c>
      <c r="H87" s="19">
        <v>8.7356933833460146E-2</v>
      </c>
      <c r="I87" s="19">
        <v>0.78439172002923296</v>
      </c>
    </row>
    <row r="88" spans="1:9" x14ac:dyDescent="0.45">
      <c r="A88" s="11" t="s">
        <v>200</v>
      </c>
      <c r="B88" s="11">
        <v>11258</v>
      </c>
      <c r="C88" s="11" t="s">
        <v>33</v>
      </c>
      <c r="D88" s="12">
        <f>VLOOKUP(B88,Sheet1!B:J,9,0)</f>
        <v>216609</v>
      </c>
      <c r="E88" s="19">
        <v>58.175445818005691</v>
      </c>
      <c r="F88" s="19">
        <v>40.229551768966807</v>
      </c>
      <c r="G88" s="19">
        <v>0.65245256516049877</v>
      </c>
      <c r="H88" s="19">
        <v>3.2315486006528782E-2</v>
      </c>
      <c r="I88" s="19">
        <v>0.91023436186047058</v>
      </c>
    </row>
    <row r="89" spans="1:9" x14ac:dyDescent="0.45">
      <c r="A89" s="11" t="s">
        <v>202</v>
      </c>
      <c r="B89" s="11">
        <v>11268</v>
      </c>
      <c r="C89" s="11" t="s">
        <v>23</v>
      </c>
      <c r="D89" s="12">
        <f>VLOOKUP(B89,Sheet1!B:J,9,0)</f>
        <v>2135718</v>
      </c>
      <c r="E89" s="19">
        <v>91.947745581342886</v>
      </c>
      <c r="F89" s="19">
        <v>0</v>
      </c>
      <c r="G89" s="19">
        <v>5.8929908189966298</v>
      </c>
      <c r="H89" s="19">
        <v>6.6103215560648562E-3</v>
      </c>
      <c r="I89" s="19">
        <v>2.1526532781044256</v>
      </c>
    </row>
    <row r="90" spans="1:9" x14ac:dyDescent="0.45">
      <c r="A90" s="11" t="s">
        <v>204</v>
      </c>
      <c r="B90" s="11">
        <v>11273</v>
      </c>
      <c r="C90" s="11" t="s">
        <v>23</v>
      </c>
      <c r="D90" s="12">
        <f>VLOOKUP(B90,Sheet1!B:J,9,0)</f>
        <v>5600698</v>
      </c>
      <c r="E90" s="19">
        <v>91.225218977611632</v>
      </c>
      <c r="F90" s="19">
        <v>2.1016574575796195E-2</v>
      </c>
      <c r="G90" s="19">
        <v>8.5163511180557485</v>
      </c>
      <c r="H90" s="19">
        <v>0</v>
      </c>
      <c r="I90" s="19">
        <v>0.23741332975682519</v>
      </c>
    </row>
    <row r="91" spans="1:9" x14ac:dyDescent="0.45">
      <c r="A91" s="11" t="s">
        <v>208</v>
      </c>
      <c r="B91" s="11">
        <v>11277</v>
      </c>
      <c r="C91" s="11" t="s">
        <v>20</v>
      </c>
      <c r="D91" s="12">
        <f>VLOOKUP(B91,Sheet1!B:J,9,0)</f>
        <v>128140847</v>
      </c>
      <c r="E91" s="19">
        <v>5.4436461439491648</v>
      </c>
      <c r="F91" s="19">
        <v>91.150695099196255</v>
      </c>
      <c r="G91" s="19">
        <v>1.1951127988214985</v>
      </c>
      <c r="H91" s="19">
        <v>7.3217623470961148E-13</v>
      </c>
      <c r="I91" s="19">
        <v>2.2105459580323501</v>
      </c>
    </row>
    <row r="92" spans="1:9" x14ac:dyDescent="0.45">
      <c r="A92" s="11" t="s">
        <v>210</v>
      </c>
      <c r="B92" s="11">
        <v>11280</v>
      </c>
      <c r="C92" s="11" t="s">
        <v>23</v>
      </c>
      <c r="D92" s="12">
        <f>VLOOKUP(B92,Sheet1!B:J,9,0)</f>
        <v>2040413</v>
      </c>
      <c r="E92" s="19">
        <v>83.792855786342116</v>
      </c>
      <c r="F92" s="19">
        <v>0</v>
      </c>
      <c r="G92" s="19">
        <v>14.939503647806573</v>
      </c>
      <c r="H92" s="19">
        <v>0.23191987210516443</v>
      </c>
      <c r="I92" s="19">
        <v>1.0357206937461476</v>
      </c>
    </row>
    <row r="93" spans="1:9" x14ac:dyDescent="0.45">
      <c r="A93" s="11" t="s">
        <v>218</v>
      </c>
      <c r="B93" s="11">
        <v>11290</v>
      </c>
      <c r="C93" s="11" t="s">
        <v>20</v>
      </c>
      <c r="D93" s="12">
        <f>VLOOKUP(B93,Sheet1!B:J,9,0)</f>
        <v>52402</v>
      </c>
      <c r="E93" s="19">
        <v>7.1887842882247543</v>
      </c>
      <c r="F93" s="19">
        <v>77.453729975453243</v>
      </c>
      <c r="G93" s="19">
        <v>14.665613282647026</v>
      </c>
      <c r="H93" s="19">
        <v>9.1350666160619296E-3</v>
      </c>
      <c r="I93" s="19">
        <v>0.68273738705891218</v>
      </c>
    </row>
    <row r="94" spans="1:9" x14ac:dyDescent="0.45">
      <c r="A94" s="11" t="s">
        <v>220</v>
      </c>
      <c r="B94" s="11">
        <v>11285</v>
      </c>
      <c r="C94" s="11" t="s">
        <v>23</v>
      </c>
      <c r="D94" s="12">
        <f>VLOOKUP(B94,Sheet1!B:J,9,0)</f>
        <v>15506858</v>
      </c>
      <c r="E94" s="19">
        <v>96.613291661836129</v>
      </c>
      <c r="F94" s="19">
        <v>2.1493380919420271</v>
      </c>
      <c r="G94" s="19">
        <v>0.30724845911324933</v>
      </c>
      <c r="H94" s="19">
        <v>1.4297969388789208E-4</v>
      </c>
      <c r="I94" s="19">
        <v>0.92997880741470473</v>
      </c>
    </row>
    <row r="95" spans="1:9" x14ac:dyDescent="0.45">
      <c r="A95" s="11" t="s">
        <v>224</v>
      </c>
      <c r="B95" s="11">
        <v>11297</v>
      </c>
      <c r="C95" s="11" t="s">
        <v>23</v>
      </c>
      <c r="D95" s="12">
        <f>VLOOKUP(B95,Sheet1!B:J,9,0)</f>
        <v>4593908</v>
      </c>
      <c r="E95" s="19">
        <v>98.754730703225846</v>
      </c>
      <c r="F95" s="19">
        <v>0</v>
      </c>
      <c r="G95" s="19">
        <v>0.10197694020763566</v>
      </c>
      <c r="H95" s="19">
        <v>0.33836772950952881</v>
      </c>
      <c r="I95" s="19">
        <v>0.80492462705698975</v>
      </c>
    </row>
    <row r="96" spans="1:9" x14ac:dyDescent="0.45">
      <c r="A96" s="11" t="s">
        <v>226</v>
      </c>
      <c r="B96" s="11">
        <v>11302</v>
      </c>
      <c r="C96" s="11" t="s">
        <v>20</v>
      </c>
      <c r="D96" s="12">
        <f>VLOOKUP(B96,Sheet1!B:J,9,0)</f>
        <v>13227185</v>
      </c>
      <c r="E96" s="19">
        <v>12.211514563670219</v>
      </c>
      <c r="F96" s="19">
        <v>35.335084307623312</v>
      </c>
      <c r="G96" s="19">
        <v>50.893072335061866</v>
      </c>
      <c r="H96" s="19">
        <v>1.9854768928396463E-3</v>
      </c>
      <c r="I96" s="19">
        <v>1.5583433167517642</v>
      </c>
    </row>
    <row r="97" spans="1:9" x14ac:dyDescent="0.45">
      <c r="A97" s="11" t="s">
        <v>228</v>
      </c>
      <c r="B97" s="11">
        <v>11304</v>
      </c>
      <c r="C97" s="11" t="s">
        <v>33</v>
      </c>
      <c r="D97" s="12">
        <f>VLOOKUP(B97,Sheet1!B:J,9,0)</f>
        <v>975973</v>
      </c>
      <c r="E97" s="19">
        <v>49.927754537208266</v>
      </c>
      <c r="F97" s="19">
        <v>35.280828614359507</v>
      </c>
      <c r="G97" s="19">
        <v>13.966221785148294</v>
      </c>
      <c r="H97" s="19">
        <v>1.1976980789177997E-2</v>
      </c>
      <c r="I97" s="19">
        <v>0.8132180824947558</v>
      </c>
    </row>
    <row r="98" spans="1:9" x14ac:dyDescent="0.45">
      <c r="A98" s="11" t="s">
        <v>232</v>
      </c>
      <c r="B98" s="11">
        <v>11305</v>
      </c>
      <c r="C98" s="11" t="s">
        <v>33</v>
      </c>
      <c r="D98" s="12">
        <f>VLOOKUP(B98,Sheet1!B:J,9,0)</f>
        <v>242843</v>
      </c>
      <c r="E98" s="19">
        <v>56.557112143290055</v>
      </c>
      <c r="F98" s="19">
        <v>43.074124266040727</v>
      </c>
      <c r="G98" s="19">
        <v>0.20780559542954499</v>
      </c>
      <c r="H98" s="19">
        <v>3.8202751657790756E-6</v>
      </c>
      <c r="I98" s="19">
        <v>0.16095417496450345</v>
      </c>
    </row>
    <row r="99" spans="1:9" x14ac:dyDescent="0.45">
      <c r="A99" s="11" t="s">
        <v>238</v>
      </c>
      <c r="B99" s="11">
        <v>11314</v>
      </c>
      <c r="C99" s="11" t="s">
        <v>23</v>
      </c>
      <c r="D99" s="12">
        <f>VLOOKUP(B99,Sheet1!B:J,9,0)</f>
        <v>172502</v>
      </c>
      <c r="E99" s="19">
        <v>98.886790077916544</v>
      </c>
      <c r="F99" s="19">
        <v>0</v>
      </c>
      <c r="G99" s="19">
        <v>1.3078203521057966E-2</v>
      </c>
      <c r="H99" s="19">
        <v>0.10669688268392807</v>
      </c>
      <c r="I99" s="19">
        <v>0.99343483587847559</v>
      </c>
    </row>
    <row r="100" spans="1:9" x14ac:dyDescent="0.45">
      <c r="A100" s="11" t="s">
        <v>242</v>
      </c>
      <c r="B100" s="11">
        <v>11309</v>
      </c>
      <c r="C100" s="11" t="s">
        <v>23</v>
      </c>
      <c r="D100" s="12">
        <f>VLOOKUP(B100,Sheet1!B:J,9,0)</f>
        <v>2997572</v>
      </c>
      <c r="E100" s="19">
        <v>93.725348374889634</v>
      </c>
      <c r="F100" s="19">
        <v>0</v>
      </c>
      <c r="G100" s="19">
        <v>3.8458183580813503</v>
      </c>
      <c r="H100" s="19">
        <v>7.2279385842760896E-6</v>
      </c>
      <c r="I100" s="19">
        <v>2.4288260390904384</v>
      </c>
    </row>
    <row r="101" spans="1:9" x14ac:dyDescent="0.45">
      <c r="A101" s="11" t="s">
        <v>244</v>
      </c>
      <c r="B101" s="11">
        <v>11310</v>
      </c>
      <c r="C101" s="11" t="s">
        <v>20</v>
      </c>
      <c r="D101" s="12">
        <f>VLOOKUP(B101,Sheet1!B:J,9,0)</f>
        <v>214064556</v>
      </c>
      <c r="E101" s="19">
        <v>11.75419256607727</v>
      </c>
      <c r="F101" s="19">
        <v>49.67419545996357</v>
      </c>
      <c r="G101" s="19">
        <v>37.931803501025733</v>
      </c>
      <c r="H101" s="19">
        <v>2.1897056082886908E-3</v>
      </c>
      <c r="I101" s="19">
        <v>0.63761876732513523</v>
      </c>
    </row>
    <row r="102" spans="1:9" x14ac:dyDescent="0.45">
      <c r="A102" s="11" t="s">
        <v>252</v>
      </c>
      <c r="B102" s="11">
        <v>11334</v>
      </c>
      <c r="C102" s="11" t="s">
        <v>23</v>
      </c>
      <c r="D102" s="12">
        <f>VLOOKUP(B102,Sheet1!B:J,9,0)</f>
        <v>1500623</v>
      </c>
      <c r="E102" s="19">
        <v>93.362160136943643</v>
      </c>
      <c r="F102" s="19">
        <v>0</v>
      </c>
      <c r="G102" s="19">
        <v>3.1567477655790195</v>
      </c>
      <c r="H102" s="19">
        <v>2.1264139335445964E-3</v>
      </c>
      <c r="I102" s="19">
        <v>3.4789656835437941</v>
      </c>
    </row>
    <row r="103" spans="1:9" x14ac:dyDescent="0.45">
      <c r="A103" s="11" t="s">
        <v>254</v>
      </c>
      <c r="B103" s="11">
        <v>11338</v>
      </c>
      <c r="C103" s="11" t="s">
        <v>20</v>
      </c>
      <c r="D103" s="12">
        <f>VLOOKUP(B103,Sheet1!B:J,9,0)</f>
        <v>38453707</v>
      </c>
      <c r="E103" s="19">
        <v>20.14671366056044</v>
      </c>
      <c r="F103" s="19">
        <v>44.931989660572441</v>
      </c>
      <c r="G103" s="19">
        <v>33.212160350294276</v>
      </c>
      <c r="H103" s="19">
        <v>5.2443949633901032E-2</v>
      </c>
      <c r="I103" s="19">
        <v>1.6566923789389381</v>
      </c>
    </row>
    <row r="104" spans="1:9" x14ac:dyDescent="0.45">
      <c r="A104" s="11" t="s">
        <v>256</v>
      </c>
      <c r="B104" s="11">
        <v>11343</v>
      </c>
      <c r="C104" s="11" t="s">
        <v>20</v>
      </c>
      <c r="D104" s="12">
        <f>VLOOKUP(B104,Sheet1!B:J,9,0)</f>
        <v>25892668</v>
      </c>
      <c r="E104" s="19">
        <v>14.47942984461509</v>
      </c>
      <c r="F104" s="19">
        <v>50.256933982629462</v>
      </c>
      <c r="G104" s="19">
        <v>34.290933513119164</v>
      </c>
      <c r="H104" s="19">
        <v>1.5721855739341883E-5</v>
      </c>
      <c r="I104" s="19">
        <v>0.97268693778054194</v>
      </c>
    </row>
    <row r="105" spans="1:9" x14ac:dyDescent="0.45">
      <c r="A105" s="11" t="s">
        <v>274</v>
      </c>
      <c r="B105" s="11">
        <v>11379</v>
      </c>
      <c r="C105" s="11" t="s">
        <v>20</v>
      </c>
      <c r="D105" s="12">
        <f>VLOOKUP(B105,Sheet1!B:J,9,0)</f>
        <v>21600123</v>
      </c>
      <c r="E105" s="19">
        <v>17.92219073661223</v>
      </c>
      <c r="F105" s="19">
        <v>62.984054640583111</v>
      </c>
      <c r="G105" s="19">
        <v>16.91352752778845</v>
      </c>
      <c r="H105" s="19">
        <v>7.3024020772255698E-4</v>
      </c>
      <c r="I105" s="19">
        <v>2.1794968548084892</v>
      </c>
    </row>
    <row r="106" spans="1:9" x14ac:dyDescent="0.45">
      <c r="A106" s="11" t="s">
        <v>276</v>
      </c>
      <c r="B106" s="11">
        <v>11385</v>
      </c>
      <c r="C106" s="11" t="s">
        <v>20</v>
      </c>
      <c r="D106" s="12">
        <f>VLOOKUP(B106,Sheet1!B:J,9,0)</f>
        <v>99060275</v>
      </c>
      <c r="E106" s="19">
        <v>9.8017441874521491</v>
      </c>
      <c r="F106" s="19">
        <v>39.335764964785561</v>
      </c>
      <c r="G106" s="19">
        <v>48.414688918475854</v>
      </c>
      <c r="H106" s="19">
        <v>1.2739267733241211</v>
      </c>
      <c r="I106" s="19">
        <v>1.1738751559623186</v>
      </c>
    </row>
    <row r="107" spans="1:9" x14ac:dyDescent="0.45">
      <c r="A107" s="11" t="s">
        <v>278</v>
      </c>
      <c r="B107" s="11">
        <v>11384</v>
      </c>
      <c r="C107" s="11" t="s">
        <v>23</v>
      </c>
      <c r="D107" s="12">
        <f>VLOOKUP(B107,Sheet1!B:J,9,0)</f>
        <v>910672</v>
      </c>
      <c r="E107" s="19">
        <v>85.618804361875689</v>
      </c>
      <c r="F107" s="19">
        <v>1.9247052047217716E-10</v>
      </c>
      <c r="G107" s="19">
        <v>10.426683424455026</v>
      </c>
      <c r="H107" s="19">
        <v>3.3652102550168848</v>
      </c>
      <c r="I107" s="19">
        <v>0.58930195845992506</v>
      </c>
    </row>
    <row r="108" spans="1:9" x14ac:dyDescent="0.45">
      <c r="A108" s="11" t="s">
        <v>284</v>
      </c>
      <c r="B108" s="11">
        <v>11383</v>
      </c>
      <c r="C108" s="11" t="s">
        <v>20</v>
      </c>
      <c r="D108" s="12">
        <f>VLOOKUP(B108,Sheet1!B:J,9,0)</f>
        <v>35235775</v>
      </c>
      <c r="E108" s="19">
        <v>18.844391897305218</v>
      </c>
      <c r="F108" s="19">
        <v>46.119732538783801</v>
      </c>
      <c r="G108" s="19">
        <v>34.220309887100235</v>
      </c>
      <c r="H108" s="19">
        <v>2.0706952607515326E-12</v>
      </c>
      <c r="I108" s="19">
        <v>0.81556567680867142</v>
      </c>
    </row>
    <row r="109" spans="1:9" x14ac:dyDescent="0.45">
      <c r="A109" s="11" t="s">
        <v>286</v>
      </c>
      <c r="B109" s="11">
        <v>11380</v>
      </c>
      <c r="C109" s="11" t="s">
        <v>20</v>
      </c>
      <c r="D109" s="12">
        <f>VLOOKUP(B109,Sheet1!B:J,9,0)</f>
        <v>319774</v>
      </c>
      <c r="E109" s="19">
        <v>15.457529541588647</v>
      </c>
      <c r="F109" s="19">
        <v>74.69896036585925</v>
      </c>
      <c r="G109" s="19">
        <v>9.4523647554515566</v>
      </c>
      <c r="H109" s="19">
        <v>5.5412345418562599E-5</v>
      </c>
      <c r="I109" s="19">
        <v>0.39108992475512799</v>
      </c>
    </row>
    <row r="110" spans="1:9" x14ac:dyDescent="0.45">
      <c r="A110" s="11" t="s">
        <v>288</v>
      </c>
      <c r="B110" s="11">
        <v>11391</v>
      </c>
      <c r="C110" s="11" t="s">
        <v>20</v>
      </c>
      <c r="D110" s="12">
        <f>VLOOKUP(B110,Sheet1!B:J,9,0)</f>
        <v>466868</v>
      </c>
      <c r="E110" s="19">
        <v>5.8279965223724153</v>
      </c>
      <c r="F110" s="19">
        <v>84.744619863981356</v>
      </c>
      <c r="G110" s="19">
        <v>8.2141537527122619</v>
      </c>
      <c r="H110" s="19">
        <v>2.7782088666665646E-2</v>
      </c>
      <c r="I110" s="19">
        <v>1.1854477722673071</v>
      </c>
    </row>
    <row r="111" spans="1:9" x14ac:dyDescent="0.45">
      <c r="A111" s="11" t="s">
        <v>290</v>
      </c>
      <c r="B111" s="11">
        <v>11381</v>
      </c>
      <c r="C111" s="11" t="s">
        <v>33</v>
      </c>
      <c r="D111" s="12">
        <f>VLOOKUP(B111,Sheet1!B:J,9,0)</f>
        <v>1241250</v>
      </c>
      <c r="E111" s="19">
        <v>49.776416005834164</v>
      </c>
      <c r="F111" s="19">
        <v>42.886143325927584</v>
      </c>
      <c r="G111" s="19">
        <v>6.4597971545876813</v>
      </c>
      <c r="H111" s="19">
        <v>3.5101196353567055E-4</v>
      </c>
      <c r="I111" s="19">
        <v>0.87729250168703177</v>
      </c>
    </row>
    <row r="112" spans="1:9" x14ac:dyDescent="0.45">
      <c r="A112" s="11" t="s">
        <v>292</v>
      </c>
      <c r="B112" s="11">
        <v>11394</v>
      </c>
      <c r="C112" s="11" t="s">
        <v>20</v>
      </c>
      <c r="D112" s="12">
        <f>VLOOKUP(B112,Sheet1!B:J,9,0)</f>
        <v>8791411</v>
      </c>
      <c r="E112" s="19">
        <v>7.4023506779183386</v>
      </c>
      <c r="F112" s="19">
        <v>58.126659636520259</v>
      </c>
      <c r="G112" s="19">
        <v>33.055634679307694</v>
      </c>
      <c r="H112" s="19">
        <v>9.1369141295644649E-4</v>
      </c>
      <c r="I112" s="19">
        <v>1.4144413148407471</v>
      </c>
    </row>
    <row r="113" spans="1:9" x14ac:dyDescent="0.45">
      <c r="A113" s="11" t="s">
        <v>294</v>
      </c>
      <c r="B113" s="11">
        <v>11405</v>
      </c>
      <c r="C113" s="11" t="s">
        <v>20</v>
      </c>
      <c r="D113" s="12">
        <f>VLOOKUP(B113,Sheet1!B:J,9,0)</f>
        <v>53997402</v>
      </c>
      <c r="E113" s="19">
        <v>15.380275092577033</v>
      </c>
      <c r="F113" s="19">
        <v>45.487079544281748</v>
      </c>
      <c r="G113" s="19">
        <v>37.350939442510764</v>
      </c>
      <c r="H113" s="19">
        <v>1.3015627530165634E-3</v>
      </c>
      <c r="I113" s="19">
        <v>1.7804043578774331</v>
      </c>
    </row>
    <row r="114" spans="1:9" x14ac:dyDescent="0.45">
      <c r="A114" s="11" t="s">
        <v>299</v>
      </c>
      <c r="B114" s="11">
        <v>11411</v>
      </c>
      <c r="C114" s="11" t="s">
        <v>20</v>
      </c>
      <c r="D114" s="12">
        <f>VLOOKUP(B114,Sheet1!B:J,9,0)</f>
        <v>777861</v>
      </c>
      <c r="E114" s="19">
        <v>18.626256376699917</v>
      </c>
      <c r="F114" s="19">
        <v>38.407452858971659</v>
      </c>
      <c r="G114" s="19">
        <v>42.205359809339278</v>
      </c>
      <c r="H114" s="19">
        <v>1.3680672017924311E-2</v>
      </c>
      <c r="I114" s="19">
        <v>0.74725028297121854</v>
      </c>
    </row>
    <row r="115" spans="1:9" x14ac:dyDescent="0.45">
      <c r="A115" s="11" t="s">
        <v>302</v>
      </c>
      <c r="B115" s="11">
        <v>11420</v>
      </c>
      <c r="C115" s="11" t="s">
        <v>20</v>
      </c>
      <c r="D115" s="12">
        <f>VLOOKUP(B115,Sheet1!B:J,9,0)</f>
        <v>269182</v>
      </c>
      <c r="E115" s="19">
        <v>19.326805981273505</v>
      </c>
      <c r="F115" s="19">
        <v>78.383500078890066</v>
      </c>
      <c r="G115" s="19">
        <v>1.7259101432229758</v>
      </c>
      <c r="H115" s="19">
        <v>8.6826320917081076E-2</v>
      </c>
      <c r="I115" s="19">
        <v>0.47695747569637037</v>
      </c>
    </row>
    <row r="116" spans="1:9" x14ac:dyDescent="0.45">
      <c r="A116" s="11" t="s">
        <v>306</v>
      </c>
      <c r="B116" s="11">
        <v>11421</v>
      </c>
      <c r="C116" s="11" t="s">
        <v>20</v>
      </c>
      <c r="D116" s="12">
        <f>VLOOKUP(B116,Sheet1!B:J,9,0)</f>
        <v>2001064</v>
      </c>
      <c r="E116" s="19">
        <v>8.2009293859768597</v>
      </c>
      <c r="F116" s="19">
        <v>41.197502659181303</v>
      </c>
      <c r="G116" s="19">
        <v>49.065924941767896</v>
      </c>
      <c r="H116" s="19">
        <v>0.24514142619174345</v>
      </c>
      <c r="I116" s="19">
        <v>1.290501586882199</v>
      </c>
    </row>
    <row r="117" spans="1:9" x14ac:dyDescent="0.45">
      <c r="A117" s="11" t="s">
        <v>310</v>
      </c>
      <c r="B117" s="11">
        <v>11427</v>
      </c>
      <c r="C117" s="11" t="s">
        <v>20</v>
      </c>
      <c r="D117" s="12">
        <f>VLOOKUP(B117,Sheet1!B:J,9,0)</f>
        <v>2766</v>
      </c>
      <c r="E117" s="19">
        <v>14.783028475868344</v>
      </c>
      <c r="F117" s="19">
        <v>73.818654194707165</v>
      </c>
      <c r="G117" s="19">
        <v>7.5565321368601879</v>
      </c>
      <c r="H117" s="19">
        <v>0.39791748873155425</v>
      </c>
      <c r="I117" s="19">
        <v>3.4438677038327468</v>
      </c>
    </row>
    <row r="118" spans="1:9" x14ac:dyDescent="0.45">
      <c r="A118" s="11" t="s">
        <v>314</v>
      </c>
      <c r="B118" s="11">
        <v>11442</v>
      </c>
      <c r="C118" s="11" t="s">
        <v>20</v>
      </c>
      <c r="D118" s="12">
        <f>VLOOKUP(B118,Sheet1!B:J,9,0)</f>
        <v>885743</v>
      </c>
      <c r="E118" s="19">
        <v>15.560913850993908</v>
      </c>
      <c r="F118" s="19">
        <v>79.488839256772224</v>
      </c>
      <c r="G118" s="19">
        <v>4.3938004880064625</v>
      </c>
      <c r="H118" s="19">
        <v>3.3533115728730427E-3</v>
      </c>
      <c r="I118" s="19">
        <v>0.5530930926545361</v>
      </c>
    </row>
    <row r="119" spans="1:9" x14ac:dyDescent="0.45">
      <c r="A119" s="11" t="s">
        <v>323</v>
      </c>
      <c r="B119" s="11">
        <v>11449</v>
      </c>
      <c r="C119" s="11" t="s">
        <v>20</v>
      </c>
      <c r="D119" s="12">
        <f>VLOOKUP(B119,Sheet1!B:J,9,0)</f>
        <v>3340507</v>
      </c>
      <c r="E119" s="19">
        <v>5.8675086677434285</v>
      </c>
      <c r="F119" s="19">
        <v>49.619075668157627</v>
      </c>
      <c r="G119" s="19">
        <v>43.447459210261229</v>
      </c>
      <c r="H119" s="19">
        <v>1.1025203659802444E-2</v>
      </c>
      <c r="I119" s="19">
        <v>1.0549312501779127</v>
      </c>
    </row>
    <row r="120" spans="1:9" x14ac:dyDescent="0.45">
      <c r="A120" s="11" t="s">
        <v>327</v>
      </c>
      <c r="B120" s="11">
        <v>11463</v>
      </c>
      <c r="C120" s="11" t="s">
        <v>23</v>
      </c>
      <c r="D120" s="12">
        <f>VLOOKUP(B120,Sheet1!B:J,9,0)</f>
        <v>185649</v>
      </c>
      <c r="E120" s="19">
        <v>85.427973350267777</v>
      </c>
      <c r="F120" s="19">
        <v>0</v>
      </c>
      <c r="G120" s="19">
        <v>12.770047096848355</v>
      </c>
      <c r="H120" s="19">
        <v>9.9763782751564351E-3</v>
      </c>
      <c r="I120" s="19">
        <v>1.7920031746087108</v>
      </c>
    </row>
    <row r="121" spans="1:9" x14ac:dyDescent="0.45">
      <c r="A121" s="11" t="s">
        <v>329</v>
      </c>
      <c r="B121" s="11">
        <v>11461</v>
      </c>
      <c r="C121" s="11" t="s">
        <v>23</v>
      </c>
      <c r="D121" s="12">
        <f>VLOOKUP(B121,Sheet1!B:J,9,0)</f>
        <v>3097012</v>
      </c>
      <c r="E121" s="19">
        <v>98.274604264495196</v>
      </c>
      <c r="F121" s="19">
        <v>0</v>
      </c>
      <c r="G121" s="19">
        <v>0.93684578866729595</v>
      </c>
      <c r="H121" s="19">
        <v>1.5832956779880222E-3</v>
      </c>
      <c r="I121" s="19">
        <v>0.78696665115951492</v>
      </c>
    </row>
    <row r="122" spans="1:9" x14ac:dyDescent="0.45">
      <c r="A122" s="11" t="s">
        <v>331</v>
      </c>
      <c r="B122" s="11">
        <v>11470</v>
      </c>
      <c r="C122" s="11" t="s">
        <v>23</v>
      </c>
      <c r="D122" s="12">
        <f>VLOOKUP(B122,Sheet1!B:J,9,0)</f>
        <v>1001434</v>
      </c>
      <c r="E122" s="19">
        <v>98.324253129839619</v>
      </c>
      <c r="F122" s="19">
        <v>0</v>
      </c>
      <c r="G122" s="19">
        <v>0.75134961034568415</v>
      </c>
      <c r="H122" s="19">
        <v>2.8994694203185794E-3</v>
      </c>
      <c r="I122" s="19">
        <v>0.92149779039437274</v>
      </c>
    </row>
    <row r="123" spans="1:9" x14ac:dyDescent="0.45">
      <c r="A123" s="11" t="s">
        <v>337</v>
      </c>
      <c r="B123" s="11">
        <v>11454</v>
      </c>
      <c r="C123" s="11" t="s">
        <v>23</v>
      </c>
      <c r="D123" s="12">
        <f>VLOOKUP(B123,Sheet1!B:J,9,0)</f>
        <v>2135870</v>
      </c>
      <c r="E123" s="19">
        <v>94.531668533208716</v>
      </c>
      <c r="F123" s="19">
        <v>0</v>
      </c>
      <c r="G123" s="19">
        <v>2.2131027361610647</v>
      </c>
      <c r="H123" s="19">
        <v>0</v>
      </c>
      <c r="I123" s="19">
        <v>3.2552287306302232</v>
      </c>
    </row>
    <row r="124" spans="1:9" x14ac:dyDescent="0.45">
      <c r="A124" s="11" t="s">
        <v>339</v>
      </c>
      <c r="B124" s="11">
        <v>11477</v>
      </c>
      <c r="C124" s="11" t="s">
        <v>23</v>
      </c>
      <c r="D124" s="12">
        <f>VLOOKUP(B124,Sheet1!B:J,9,0)</f>
        <v>4211669</v>
      </c>
      <c r="E124" s="19">
        <v>98.728018892914378</v>
      </c>
      <c r="F124" s="19">
        <v>0.37764972707320854</v>
      </c>
      <c r="G124" s="19">
        <v>8.8459874383200701E-2</v>
      </c>
      <c r="H124" s="19">
        <v>1.1495389077523668E-3</v>
      </c>
      <c r="I124" s="19">
        <v>0.8047219667214599</v>
      </c>
    </row>
    <row r="125" spans="1:9" x14ac:dyDescent="0.45">
      <c r="A125" s="11" t="s">
        <v>341</v>
      </c>
      <c r="B125" s="11">
        <v>11476</v>
      </c>
      <c r="C125" s="11" t="s">
        <v>20</v>
      </c>
      <c r="D125" s="12">
        <f>VLOOKUP(B125,Sheet1!B:J,9,0)</f>
        <v>285818</v>
      </c>
      <c r="E125" s="19">
        <v>1.6535465152201823</v>
      </c>
      <c r="F125" s="19">
        <v>91.123934719451711</v>
      </c>
      <c r="G125" s="19">
        <v>6.3575645370337259</v>
      </c>
      <c r="H125" s="19">
        <v>1.7261498659477456E-5</v>
      </c>
      <c r="I125" s="19">
        <v>0.86493696679572618</v>
      </c>
    </row>
    <row r="126" spans="1:9" x14ac:dyDescent="0.45">
      <c r="A126" s="11" t="s">
        <v>347</v>
      </c>
      <c r="B126" s="11">
        <v>11495</v>
      </c>
      <c r="C126" s="11" t="s">
        <v>20</v>
      </c>
      <c r="D126" s="12">
        <f>VLOOKUP(B126,Sheet1!B:J,9,0)</f>
        <v>48761392</v>
      </c>
      <c r="E126" s="19">
        <v>16.58191637338745</v>
      </c>
      <c r="F126" s="19">
        <v>35.181005495810489</v>
      </c>
      <c r="G126" s="19">
        <v>46.315958620090136</v>
      </c>
      <c r="H126" s="19">
        <v>4.2244588177154529E-4</v>
      </c>
      <c r="I126" s="19">
        <v>1.9206970648301536</v>
      </c>
    </row>
    <row r="127" spans="1:9" x14ac:dyDescent="0.45">
      <c r="A127" s="11" t="s">
        <v>352</v>
      </c>
      <c r="B127" s="11">
        <v>11517</v>
      </c>
      <c r="C127" s="11" t="s">
        <v>20</v>
      </c>
      <c r="D127" s="12">
        <f>VLOOKUP(B127,Sheet1!B:J,9,0)</f>
        <v>97781546</v>
      </c>
      <c r="E127" s="19">
        <v>11.775615002364773</v>
      </c>
      <c r="F127" s="19">
        <v>50.678644784332946</v>
      </c>
      <c r="G127" s="19">
        <v>35.462289327850932</v>
      </c>
      <c r="H127" s="19">
        <v>0</v>
      </c>
      <c r="I127" s="19">
        <v>2.0834508854513469</v>
      </c>
    </row>
    <row r="128" spans="1:9" x14ac:dyDescent="0.45">
      <c r="A128" s="11" t="s">
        <v>358</v>
      </c>
      <c r="B128" s="11">
        <v>11521</v>
      </c>
      <c r="C128" s="11" t="s">
        <v>20</v>
      </c>
      <c r="D128" s="12">
        <f>VLOOKUP(B128,Sheet1!B:J,9,0)</f>
        <v>2766866</v>
      </c>
      <c r="E128" s="19">
        <v>8.2940330877920161</v>
      </c>
      <c r="F128" s="19">
        <v>70.150618822569413</v>
      </c>
      <c r="G128" s="19">
        <v>19.730127558212288</v>
      </c>
      <c r="H128" s="19">
        <v>1.7437876367931448E-3</v>
      </c>
      <c r="I128" s="19">
        <v>1.8234767437894908</v>
      </c>
    </row>
    <row r="129" spans="1:9" x14ac:dyDescent="0.45">
      <c r="A129" s="11" t="s">
        <v>367</v>
      </c>
      <c r="B129" s="11">
        <v>11551</v>
      </c>
      <c r="C129" s="11" t="s">
        <v>20</v>
      </c>
      <c r="D129" s="12">
        <f>VLOOKUP(B129,Sheet1!B:J,9,0)</f>
        <v>12431623</v>
      </c>
      <c r="E129" s="19">
        <v>6.4020588580366429</v>
      </c>
      <c r="F129" s="19">
        <v>50.334064198897266</v>
      </c>
      <c r="G129" s="19">
        <v>42.141705882162675</v>
      </c>
      <c r="H129" s="19">
        <v>1.0675574264405834E-2</v>
      </c>
      <c r="I129" s="19">
        <v>1.1114954866390134</v>
      </c>
    </row>
    <row r="130" spans="1:9" x14ac:dyDescent="0.45">
      <c r="A130" s="11" t="s">
        <v>369</v>
      </c>
      <c r="B130" s="11">
        <v>11562</v>
      </c>
      <c r="C130" s="11" t="s">
        <v>20</v>
      </c>
      <c r="D130" s="12">
        <f>VLOOKUP(B130,Sheet1!B:J,9,0)</f>
        <v>2896032</v>
      </c>
      <c r="E130" s="19">
        <v>3.7985974238860662</v>
      </c>
      <c r="F130" s="19">
        <v>86.302033254466892</v>
      </c>
      <c r="G130" s="19">
        <v>0.19747598841120842</v>
      </c>
      <c r="H130" s="19">
        <v>7.6160902572120817</v>
      </c>
      <c r="I130" s="19">
        <v>2.0858030760237529</v>
      </c>
    </row>
    <row r="131" spans="1:9" x14ac:dyDescent="0.45">
      <c r="A131" s="11" t="s">
        <v>387</v>
      </c>
      <c r="B131" s="11">
        <v>11621</v>
      </c>
      <c r="C131" s="11" t="s">
        <v>20</v>
      </c>
      <c r="D131" s="12">
        <f>VLOOKUP(B131,Sheet1!B:J,9,0)</f>
        <v>1325412</v>
      </c>
      <c r="E131" s="19">
        <v>16.306253147662286</v>
      </c>
      <c r="F131" s="19">
        <v>47.449996825108798</v>
      </c>
      <c r="G131" s="19">
        <v>35.323708640958806</v>
      </c>
      <c r="H131" s="19">
        <v>2.1931695252371954E-4</v>
      </c>
      <c r="I131" s="19">
        <v>0.91982206931758304</v>
      </c>
    </row>
    <row r="132" spans="1:9" x14ac:dyDescent="0.45">
      <c r="A132" s="11" t="s">
        <v>397</v>
      </c>
      <c r="B132" s="11">
        <v>11661</v>
      </c>
      <c r="C132" s="11" t="s">
        <v>20</v>
      </c>
      <c r="D132" s="12">
        <f>VLOOKUP(B132,Sheet1!B:J,9,0)</f>
        <v>553471</v>
      </c>
      <c r="E132" s="19">
        <v>20.075415657433414</v>
      </c>
      <c r="F132" s="19">
        <v>42.233075804772263</v>
      </c>
      <c r="G132" s="19">
        <v>37.12736560870421</v>
      </c>
      <c r="H132" s="19">
        <v>0</v>
      </c>
      <c r="I132" s="19">
        <v>0.56414292909011543</v>
      </c>
    </row>
    <row r="133" spans="1:9" x14ac:dyDescent="0.45">
      <c r="A133" s="11" t="s">
        <v>405</v>
      </c>
      <c r="B133" s="11">
        <v>11665</v>
      </c>
      <c r="C133" s="11" t="s">
        <v>20</v>
      </c>
      <c r="D133" s="12">
        <f>VLOOKUP(B133,Sheet1!B:J,9,0)</f>
        <v>744355</v>
      </c>
      <c r="E133" s="19">
        <v>1.7135098747676003</v>
      </c>
      <c r="F133" s="19">
        <v>65.755825141847197</v>
      </c>
      <c r="G133" s="19">
        <v>28.94036854197163</v>
      </c>
      <c r="H133" s="19">
        <v>0.25488769553613705</v>
      </c>
      <c r="I133" s="19">
        <v>3.3354087458774351</v>
      </c>
    </row>
    <row r="134" spans="1:9" x14ac:dyDescent="0.45">
      <c r="A134" s="11" t="s">
        <v>423</v>
      </c>
      <c r="B134" s="11">
        <v>11706</v>
      </c>
      <c r="C134" s="11" t="s">
        <v>23</v>
      </c>
      <c r="D134" s="12">
        <f>VLOOKUP(B134,Sheet1!B:J,9,0)</f>
        <v>854288</v>
      </c>
      <c r="E134" s="19">
        <v>97.785108893449333</v>
      </c>
      <c r="F134" s="19">
        <v>0</v>
      </c>
      <c r="G134" s="19">
        <v>1.2167768770698519</v>
      </c>
      <c r="H134" s="19">
        <v>3.4781242805155808E-3</v>
      </c>
      <c r="I134" s="19">
        <v>0.99463610520030588</v>
      </c>
    </row>
    <row r="135" spans="1:9" x14ac:dyDescent="0.45">
      <c r="A135" s="11" t="s">
        <v>430</v>
      </c>
      <c r="B135" s="11">
        <v>11691</v>
      </c>
      <c r="C135" s="11" t="s">
        <v>33</v>
      </c>
      <c r="D135" s="12">
        <f>VLOOKUP(B135,Sheet1!B:J,9,0)</f>
        <v>39342</v>
      </c>
      <c r="E135" s="19">
        <v>55.635265232692809</v>
      </c>
      <c r="F135" s="19">
        <v>33.170864031685873</v>
      </c>
      <c r="G135" s="19">
        <v>10.397405535474741</v>
      </c>
      <c r="H135" s="19">
        <v>0</v>
      </c>
      <c r="I135" s="19">
        <v>0.79646520014657851</v>
      </c>
    </row>
    <row r="136" spans="1:9" x14ac:dyDescent="0.45">
      <c r="A136" s="11" t="s">
        <v>438</v>
      </c>
      <c r="B136" s="11">
        <v>11701</v>
      </c>
      <c r="C136" s="11" t="s">
        <v>20</v>
      </c>
      <c r="D136" s="12">
        <f>VLOOKUP(B136,Sheet1!B:J,9,0)</f>
        <v>195906</v>
      </c>
      <c r="E136" s="19">
        <v>6.5381415720586649</v>
      </c>
      <c r="F136" s="19">
        <v>47.793105007698038</v>
      </c>
      <c r="G136" s="19">
        <v>43.319476564173492</v>
      </c>
      <c r="H136" s="19">
        <v>5.0860349896103972E-6</v>
      </c>
      <c r="I136" s="19">
        <v>2.3492717700348211</v>
      </c>
    </row>
    <row r="137" spans="1:9" x14ac:dyDescent="0.45">
      <c r="A137" s="11" t="s">
        <v>442</v>
      </c>
      <c r="B137" s="11">
        <v>11736</v>
      </c>
      <c r="C137" s="11" t="s">
        <v>23</v>
      </c>
      <c r="D137" s="12">
        <f>VLOOKUP(B137,Sheet1!B:J,9,0)</f>
        <v>4150700</v>
      </c>
      <c r="E137" s="19">
        <v>96.170485166918411</v>
      </c>
      <c r="F137" s="19">
        <v>2.8619879576953204</v>
      </c>
      <c r="G137" s="19">
        <v>0.83753051378294041</v>
      </c>
      <c r="H137" s="19">
        <v>0</v>
      </c>
      <c r="I137" s="19">
        <v>0.1299963616033287</v>
      </c>
    </row>
    <row r="138" spans="1:9" x14ac:dyDescent="0.45">
      <c r="A138" s="11" t="s">
        <v>444</v>
      </c>
      <c r="B138" s="11">
        <v>11738</v>
      </c>
      <c r="C138" s="11" t="s">
        <v>20</v>
      </c>
      <c r="D138" s="12">
        <f>VLOOKUP(B138,Sheet1!B:J,9,0)</f>
        <v>2620897</v>
      </c>
      <c r="E138" s="19">
        <v>5.3279134115434728</v>
      </c>
      <c r="F138" s="19">
        <v>51.903087831712703</v>
      </c>
      <c r="G138" s="19">
        <v>40.581662592794586</v>
      </c>
      <c r="H138" s="19">
        <v>1.1095960261263593E-3</v>
      </c>
      <c r="I138" s="19">
        <v>2.1862265679231068</v>
      </c>
    </row>
    <row r="139" spans="1:9" x14ac:dyDescent="0.45">
      <c r="A139" s="11" t="s">
        <v>447</v>
      </c>
      <c r="B139" s="11">
        <v>11741</v>
      </c>
      <c r="C139" s="11" t="s">
        <v>20</v>
      </c>
      <c r="D139" s="12">
        <f>VLOOKUP(B139,Sheet1!B:J,9,0)</f>
        <v>1621282</v>
      </c>
      <c r="E139" s="19">
        <v>12.139820201483461</v>
      </c>
      <c r="F139" s="19">
        <v>39.680598164910414</v>
      </c>
      <c r="G139" s="19">
        <v>31.185057681199869</v>
      </c>
      <c r="H139" s="19">
        <v>2.6152931411949873E-4</v>
      </c>
      <c r="I139" s="19">
        <v>16.994262423092135</v>
      </c>
    </row>
    <row r="140" spans="1:9" x14ac:dyDescent="0.45">
      <c r="A140" s="11" t="s">
        <v>113</v>
      </c>
      <c r="B140" s="11">
        <v>10920</v>
      </c>
      <c r="C140" s="11" t="s">
        <v>20</v>
      </c>
      <c r="D140" s="12">
        <f>VLOOKUP(B140,Sheet1!B:J,9,0)</f>
        <v>4060403</v>
      </c>
      <c r="E140" s="19">
        <v>2.6480408869664744</v>
      </c>
      <c r="F140" s="19">
        <v>79.64121666175221</v>
      </c>
      <c r="G140" s="19">
        <v>16.000047908881779</v>
      </c>
      <c r="H140" s="19">
        <v>9.6639432716353248E-3</v>
      </c>
      <c r="I140" s="19">
        <v>1.7010305991279058</v>
      </c>
    </row>
    <row r="141" spans="1:9" x14ac:dyDescent="0.45">
      <c r="A141" s="11" t="s">
        <v>168</v>
      </c>
      <c r="B141" s="11">
        <v>11172</v>
      </c>
      <c r="C141" s="11" t="s">
        <v>33</v>
      </c>
      <c r="D141" s="12">
        <f>VLOOKUP(B141,Sheet1!B:J,9,0)</f>
        <v>2543903</v>
      </c>
      <c r="E141" s="19">
        <v>56.407090486163753</v>
      </c>
      <c r="F141" s="19">
        <v>21.669034790753106</v>
      </c>
      <c r="G141" s="19">
        <v>20.978357985526895</v>
      </c>
      <c r="H141" s="19">
        <v>4.0935797534798774E-3</v>
      </c>
      <c r="I141" s="19">
        <v>0.94142315780276931</v>
      </c>
    </row>
    <row r="142" spans="1:9" x14ac:dyDescent="0.45">
      <c r="A142" s="11" t="s">
        <v>172</v>
      </c>
      <c r="B142" s="11">
        <v>11183</v>
      </c>
      <c r="C142" s="11" t="s">
        <v>23</v>
      </c>
      <c r="D142" s="12">
        <f>VLOOKUP(B142,Sheet1!B:J,9,0)</f>
        <v>8599199</v>
      </c>
      <c r="E142" s="19">
        <v>99.344931906413279</v>
      </c>
      <c r="F142" s="19">
        <v>0</v>
      </c>
      <c r="G142" s="19">
        <v>7.9873846759248732E-2</v>
      </c>
      <c r="H142" s="19">
        <v>1.1463754858971346E-4</v>
      </c>
      <c r="I142" s="19">
        <v>0.57507960927888213</v>
      </c>
    </row>
    <row r="143" spans="1:9" x14ac:dyDescent="0.45">
      <c r="A143" s="11" t="s">
        <v>177</v>
      </c>
      <c r="B143" s="11">
        <v>11197</v>
      </c>
      <c r="C143" s="11" t="s">
        <v>23</v>
      </c>
      <c r="D143" s="12">
        <f>VLOOKUP(B143,Sheet1!B:J,9,0)</f>
        <v>3013947</v>
      </c>
      <c r="E143" s="19">
        <v>98.638717928225134</v>
      </c>
      <c r="F143" s="19">
        <v>5.7460396382281544E-2</v>
      </c>
      <c r="G143" s="19">
        <v>0.4761591696601547</v>
      </c>
      <c r="H143" s="19">
        <v>0</v>
      </c>
      <c r="I143" s="19">
        <v>0.82766250573243338</v>
      </c>
    </row>
    <row r="144" spans="1:9" x14ac:dyDescent="0.45">
      <c r="A144" s="11" t="s">
        <v>179</v>
      </c>
      <c r="B144" s="11">
        <v>11195</v>
      </c>
      <c r="C144" s="11" t="s">
        <v>23</v>
      </c>
      <c r="D144" s="12">
        <f>VLOOKUP(B144,Sheet1!B:J,9,0)</f>
        <v>3302526</v>
      </c>
      <c r="E144" s="19">
        <v>97.520091358891719</v>
      </c>
      <c r="F144" s="19">
        <v>0</v>
      </c>
      <c r="G144" s="19">
        <v>0.91592851766484751</v>
      </c>
      <c r="H144" s="19">
        <v>2.3273002636714337E-3</v>
      </c>
      <c r="I144" s="19">
        <v>1.5616528231797655</v>
      </c>
    </row>
    <row r="145" spans="1:9" x14ac:dyDescent="0.45">
      <c r="A145" s="11" t="s">
        <v>181</v>
      </c>
      <c r="B145" s="11">
        <v>11215</v>
      </c>
      <c r="C145" s="11" t="s">
        <v>23</v>
      </c>
      <c r="D145" s="12">
        <f>VLOOKUP(B145,Sheet1!B:J,9,0)</f>
        <v>8473688</v>
      </c>
      <c r="E145" s="19">
        <v>82.18701667677233</v>
      </c>
      <c r="F145" s="19">
        <v>8.4554943655578114</v>
      </c>
      <c r="G145" s="19">
        <v>8.0031861656816403</v>
      </c>
      <c r="H145" s="19">
        <v>0</v>
      </c>
      <c r="I145" s="19">
        <v>1.3543027919882176</v>
      </c>
    </row>
    <row r="146" spans="1:9" x14ac:dyDescent="0.45">
      <c r="A146" s="11" t="s">
        <v>185</v>
      </c>
      <c r="B146" s="11">
        <v>11196</v>
      </c>
      <c r="C146" s="11" t="s">
        <v>33</v>
      </c>
      <c r="D146" s="12">
        <f>VLOOKUP(B146,Sheet1!B:J,9,0)</f>
        <v>1812914</v>
      </c>
      <c r="E146" s="19">
        <v>41.728440348546016</v>
      </c>
      <c r="F146" s="19">
        <v>36.43062425711387</v>
      </c>
      <c r="G146" s="19">
        <v>20.784166020164136</v>
      </c>
      <c r="H146" s="19">
        <v>2.746384218283941E-3</v>
      </c>
      <c r="I146" s="19">
        <v>1.0540229899576936</v>
      </c>
    </row>
    <row r="147" spans="1:9" x14ac:dyDescent="0.45">
      <c r="A147" s="11" t="s">
        <v>206</v>
      </c>
      <c r="B147" s="11">
        <v>11260</v>
      </c>
      <c r="C147" s="11" t="s">
        <v>23</v>
      </c>
      <c r="D147" s="12">
        <f>VLOOKUP(B147,Sheet1!B:J,9,0)</f>
        <v>1328703</v>
      </c>
      <c r="E147" s="19">
        <v>98.615546486916685</v>
      </c>
      <c r="F147" s="19">
        <v>0</v>
      </c>
      <c r="G147" s="19">
        <v>0.18713837734124994</v>
      </c>
      <c r="H147" s="19">
        <v>3.3707853000883282E-2</v>
      </c>
      <c r="I147" s="19">
        <v>1.1636072827411776</v>
      </c>
    </row>
    <row r="148" spans="1:9" x14ac:dyDescent="0.45">
      <c r="A148" s="11" t="s">
        <v>234</v>
      </c>
      <c r="B148" s="11">
        <v>11308</v>
      </c>
      <c r="C148" s="11" t="s">
        <v>23</v>
      </c>
      <c r="D148" s="12">
        <f>VLOOKUP(B148,Sheet1!B:J,9,0)</f>
        <v>2622024</v>
      </c>
      <c r="E148" s="19">
        <v>88.75260222593198</v>
      </c>
      <c r="F148" s="19">
        <v>8.942287037851937</v>
      </c>
      <c r="G148" s="19">
        <v>0.72420584536806165</v>
      </c>
      <c r="H148" s="19">
        <v>1.8949602074103545E-3</v>
      </c>
      <c r="I148" s="19">
        <v>1.5790099306406122</v>
      </c>
    </row>
    <row r="149" spans="1:9" x14ac:dyDescent="0.45">
      <c r="A149" s="11" t="s">
        <v>243</v>
      </c>
      <c r="B149" s="11">
        <v>11312</v>
      </c>
      <c r="C149" s="11" t="s">
        <v>23</v>
      </c>
      <c r="D149" s="12">
        <f>VLOOKUP(B149,Sheet1!B:J,9,0)</f>
        <v>4144501</v>
      </c>
      <c r="E149" s="19">
        <v>92.371773501081364</v>
      </c>
      <c r="F149" s="19">
        <v>0</v>
      </c>
      <c r="G149" s="19">
        <v>5.9427604002128751</v>
      </c>
      <c r="H149" s="19">
        <v>1.2408962328141293E-5</v>
      </c>
      <c r="I149" s="19">
        <v>1.6854536897434389</v>
      </c>
    </row>
    <row r="150" spans="1:9" x14ac:dyDescent="0.45">
      <c r="A150" s="11" t="s">
        <v>245</v>
      </c>
      <c r="B150" s="11">
        <v>11315</v>
      </c>
      <c r="C150" s="11" t="s">
        <v>247</v>
      </c>
      <c r="D150" s="12">
        <f>VLOOKUP(B150,Sheet1!B:J,9,0)</f>
        <v>78535289</v>
      </c>
      <c r="E150" s="19">
        <v>5.4950535968295702</v>
      </c>
      <c r="F150" s="19">
        <v>60.399364014357644</v>
      </c>
      <c r="G150" s="19">
        <v>32.927845750818008</v>
      </c>
      <c r="H150" s="19">
        <v>6.0387873248317677E-3</v>
      </c>
      <c r="I150" s="19">
        <v>1.1716978506699431</v>
      </c>
    </row>
    <row r="151" spans="1:9" x14ac:dyDescent="0.45">
      <c r="A151" s="11" t="s">
        <v>260</v>
      </c>
      <c r="B151" s="11">
        <v>11323</v>
      </c>
      <c r="C151" s="11" t="s">
        <v>20</v>
      </c>
      <c r="D151" s="12">
        <f>VLOOKUP(B151,Sheet1!B:J,9,0)</f>
        <v>1682387</v>
      </c>
      <c r="E151" s="19">
        <v>4.9320088093875034</v>
      </c>
      <c r="F151" s="19">
        <v>57.079466747213132</v>
      </c>
      <c r="G151" s="19">
        <v>36.487061581924273</v>
      </c>
      <c r="H151" s="19">
        <v>1.7771325844298225E-3</v>
      </c>
      <c r="I151" s="19">
        <v>1.499685728890662</v>
      </c>
    </row>
    <row r="152" spans="1:9" x14ac:dyDescent="0.45">
      <c r="A152" s="11" t="s">
        <v>264</v>
      </c>
      <c r="B152" s="11">
        <v>11340</v>
      </c>
      <c r="C152" s="11" t="s">
        <v>20</v>
      </c>
      <c r="D152" s="12">
        <f>VLOOKUP(B152,Sheet1!B:J,9,0)</f>
        <v>2663837</v>
      </c>
      <c r="E152" s="19">
        <v>8.054191099563182</v>
      </c>
      <c r="F152" s="19">
        <v>58.902986441226872</v>
      </c>
      <c r="G152" s="19">
        <v>31.026617580266699</v>
      </c>
      <c r="H152" s="19">
        <v>1.8184534976302492E-2</v>
      </c>
      <c r="I152" s="19">
        <v>1.9980203439669466</v>
      </c>
    </row>
    <row r="153" spans="1:9" x14ac:dyDescent="0.45">
      <c r="A153" s="11" t="s">
        <v>271</v>
      </c>
      <c r="B153" s="11">
        <v>11327</v>
      </c>
      <c r="C153" s="11" t="s">
        <v>23</v>
      </c>
      <c r="D153" s="12">
        <f>VLOOKUP(B153,Sheet1!B:J,9,0)</f>
        <v>3058239</v>
      </c>
      <c r="E153" s="19">
        <v>91.028602564291404</v>
      </c>
      <c r="F153" s="19">
        <v>1.9670943107352754</v>
      </c>
      <c r="G153" s="19">
        <v>4.9528015795129692</v>
      </c>
      <c r="H153" s="19">
        <v>6.4746410187027821E-4</v>
      </c>
      <c r="I153" s="19">
        <v>2.0508540813584779</v>
      </c>
    </row>
    <row r="154" spans="1:9" x14ac:dyDescent="0.45">
      <c r="A154" s="11" t="s">
        <v>272</v>
      </c>
      <c r="B154" s="11">
        <v>11367</v>
      </c>
      <c r="C154" s="11" t="s">
        <v>20</v>
      </c>
      <c r="D154" s="12">
        <f>VLOOKUP(B154,Sheet1!B:J,9,0)</f>
        <v>6304129</v>
      </c>
      <c r="E154" s="19">
        <v>7.4871575660046297</v>
      </c>
      <c r="F154" s="19">
        <v>45.530975734031962</v>
      </c>
      <c r="G154" s="19">
        <v>45.923551279539851</v>
      </c>
      <c r="H154" s="19">
        <v>5.101932095241562E-4</v>
      </c>
      <c r="I154" s="19">
        <v>1.0578052272140348</v>
      </c>
    </row>
    <row r="155" spans="1:9" x14ac:dyDescent="0.45">
      <c r="A155" s="11" t="s">
        <v>280</v>
      </c>
      <c r="B155" s="11">
        <v>11341</v>
      </c>
      <c r="C155" s="11" t="s">
        <v>23</v>
      </c>
      <c r="D155" s="12">
        <f>VLOOKUP(B155,Sheet1!B:J,9,0)</f>
        <v>10357428</v>
      </c>
      <c r="E155" s="19">
        <v>97.397905500135892</v>
      </c>
      <c r="F155" s="19">
        <v>1.1386423043327403</v>
      </c>
      <c r="G155" s="19">
        <v>0.24525113626393227</v>
      </c>
      <c r="H155" s="19">
        <v>9.4467127053635427E-6</v>
      </c>
      <c r="I155" s="19">
        <v>1.2181916125547272</v>
      </c>
    </row>
    <row r="156" spans="1:9" x14ac:dyDescent="0.45">
      <c r="A156" s="11" t="s">
        <v>301</v>
      </c>
      <c r="B156" s="11">
        <v>11409</v>
      </c>
      <c r="C156" s="11" t="s">
        <v>20</v>
      </c>
      <c r="D156" s="12">
        <f>VLOOKUP(B156,Sheet1!B:J,9,0)</f>
        <v>13779994</v>
      </c>
      <c r="E156" s="19">
        <v>5.9928891926036094</v>
      </c>
      <c r="F156" s="19">
        <v>45.808977413529171</v>
      </c>
      <c r="G156" s="19">
        <v>45.954575580641418</v>
      </c>
      <c r="H156" s="19">
        <v>1.7077938890889416E-3</v>
      </c>
      <c r="I156" s="19">
        <v>2.2418500193367161</v>
      </c>
    </row>
    <row r="157" spans="1:9" x14ac:dyDescent="0.45">
      <c r="A157" s="11" t="s">
        <v>316</v>
      </c>
      <c r="B157" s="11">
        <v>11378</v>
      </c>
      <c r="C157" s="11" t="s">
        <v>23</v>
      </c>
      <c r="D157" s="12">
        <f>VLOOKUP(B157,Sheet1!B:J,9,0)</f>
        <v>3219983</v>
      </c>
      <c r="E157" s="19">
        <v>95.957357969279585</v>
      </c>
      <c r="F157" s="19">
        <v>2.9144517868110752E-2</v>
      </c>
      <c r="G157" s="19">
        <v>2.5924663650183195</v>
      </c>
      <c r="H157" s="19">
        <v>9.1762228526576998E-4</v>
      </c>
      <c r="I157" s="19">
        <v>1.4201135255487154</v>
      </c>
    </row>
    <row r="158" spans="1:9" x14ac:dyDescent="0.45">
      <c r="A158" s="11" t="s">
        <v>317</v>
      </c>
      <c r="B158" s="11">
        <v>11416</v>
      </c>
      <c r="C158" s="11" t="s">
        <v>20</v>
      </c>
      <c r="D158" s="12">
        <f>VLOOKUP(B158,Sheet1!B:J,9,0)</f>
        <v>37021727</v>
      </c>
      <c r="E158" s="19">
        <v>12.495594720127878</v>
      </c>
      <c r="F158" s="19">
        <v>41.650130571647409</v>
      </c>
      <c r="G158" s="19">
        <v>43.852663239925477</v>
      </c>
      <c r="H158" s="19">
        <v>1.0554729055862352E-4</v>
      </c>
      <c r="I158" s="19">
        <v>2.0015059210086803</v>
      </c>
    </row>
    <row r="159" spans="1:9" x14ac:dyDescent="0.45">
      <c r="A159" s="11" t="s">
        <v>333</v>
      </c>
      <c r="B159" s="11">
        <v>11459</v>
      </c>
      <c r="C159" s="11" t="s">
        <v>20</v>
      </c>
      <c r="D159" s="12">
        <f>VLOOKUP(B159,Sheet1!B:J,9,0)</f>
        <v>26163495</v>
      </c>
      <c r="E159" s="19">
        <v>4.2977298748401793</v>
      </c>
      <c r="F159" s="19">
        <v>36.93834570058354</v>
      </c>
      <c r="G159" s="19">
        <v>57.8004296773357</v>
      </c>
      <c r="H159" s="19">
        <v>1.9058131042552911E-4</v>
      </c>
      <c r="I159" s="19">
        <v>0.96330416593015589</v>
      </c>
    </row>
    <row r="160" spans="1:9" x14ac:dyDescent="0.45">
      <c r="A160" s="11" t="s">
        <v>335</v>
      </c>
      <c r="B160" s="11">
        <v>11460</v>
      </c>
      <c r="C160" s="11" t="s">
        <v>20</v>
      </c>
      <c r="D160" s="12">
        <f>VLOOKUP(B160,Sheet1!B:J,9,0)</f>
        <v>77804117</v>
      </c>
      <c r="E160" s="19">
        <v>6.9382089244454379</v>
      </c>
      <c r="F160" s="19">
        <v>53.07417546027591</v>
      </c>
      <c r="G160" s="19">
        <v>39.21613882150686</v>
      </c>
      <c r="H160" s="19">
        <v>1.0512385837259776E-3</v>
      </c>
      <c r="I160" s="19">
        <v>0.77042555518806699</v>
      </c>
    </row>
    <row r="161" spans="1:9" x14ac:dyDescent="0.45">
      <c r="A161" s="11" t="s">
        <v>343</v>
      </c>
      <c r="B161" s="11">
        <v>11500</v>
      </c>
      <c r="C161" s="11" t="s">
        <v>247</v>
      </c>
      <c r="D161" s="12">
        <f>VLOOKUP(B161,Sheet1!B:J,9,0)</f>
        <v>5925187</v>
      </c>
      <c r="E161" s="19">
        <v>4.48525359047576</v>
      </c>
      <c r="F161" s="19">
        <v>49.201656409306381</v>
      </c>
      <c r="G161" s="19">
        <v>45.175092497879987</v>
      </c>
      <c r="H161" s="19">
        <v>4.5743358505261441E-4</v>
      </c>
      <c r="I161" s="19">
        <v>1.1375400687528185</v>
      </c>
    </row>
    <row r="162" spans="1:9" x14ac:dyDescent="0.45">
      <c r="A162" s="11" t="s">
        <v>345</v>
      </c>
      <c r="B162" s="11">
        <v>11499</v>
      </c>
      <c r="C162" s="11" t="s">
        <v>20</v>
      </c>
      <c r="D162" s="12">
        <f>VLOOKUP(B162,Sheet1!B:J,9,0)</f>
        <v>3956040</v>
      </c>
      <c r="E162" s="19">
        <v>17.389355755005536</v>
      </c>
      <c r="F162" s="19">
        <v>51.607679847834603</v>
      </c>
      <c r="G162" s="19">
        <v>30.191576378060599</v>
      </c>
      <c r="H162" s="19">
        <v>0.16327855974363301</v>
      </c>
      <c r="I162" s="19">
        <v>0.64810945935563324</v>
      </c>
    </row>
    <row r="163" spans="1:9" x14ac:dyDescent="0.45">
      <c r="A163" s="11" t="s">
        <v>354</v>
      </c>
      <c r="B163" s="11">
        <v>11513</v>
      </c>
      <c r="C163" s="11" t="s">
        <v>20</v>
      </c>
      <c r="D163" s="12">
        <f>VLOOKUP(B163,Sheet1!B:J,9,0)</f>
        <v>99866191</v>
      </c>
      <c r="E163" s="19">
        <v>15.24679145477767</v>
      </c>
      <c r="F163" s="19">
        <v>55.155120582758641</v>
      </c>
      <c r="G163" s="19">
        <v>27.889750347839097</v>
      </c>
      <c r="H163" s="19">
        <v>2.9386058262735073E-5</v>
      </c>
      <c r="I163" s="19">
        <v>1.7083082285663302</v>
      </c>
    </row>
    <row r="164" spans="1:9" x14ac:dyDescent="0.45">
      <c r="A164" s="11" t="s">
        <v>363</v>
      </c>
      <c r="B164" s="11">
        <v>11518</v>
      </c>
      <c r="C164" s="11" t="s">
        <v>20</v>
      </c>
      <c r="D164" s="12">
        <f>VLOOKUP(B164,Sheet1!B:J,9,0)</f>
        <v>2094171</v>
      </c>
      <c r="E164" s="19">
        <v>5.187423033119769</v>
      </c>
      <c r="F164" s="19">
        <v>94.213016664230793</v>
      </c>
      <c r="G164" s="19">
        <v>1.5704134612692201E-2</v>
      </c>
      <c r="H164" s="19">
        <v>4.7606312619008739E-4</v>
      </c>
      <c r="I164" s="19">
        <v>0.58338010491055903</v>
      </c>
    </row>
    <row r="165" spans="1:9" x14ac:dyDescent="0.45">
      <c r="A165" s="11" t="s">
        <v>371</v>
      </c>
      <c r="B165" s="11">
        <v>11233</v>
      </c>
      <c r="C165" s="11" t="s">
        <v>23</v>
      </c>
      <c r="D165" s="12">
        <f>VLOOKUP(B165,Sheet1!B:J,9,0)</f>
        <v>3399950</v>
      </c>
      <c r="E165" s="19">
        <v>95.928674831221485</v>
      </c>
      <c r="F165" s="19">
        <v>0</v>
      </c>
      <c r="G165" s="19">
        <v>3.7534919480546036</v>
      </c>
      <c r="H165" s="19">
        <v>0</v>
      </c>
      <c r="I165" s="19">
        <v>0.31783322072391285</v>
      </c>
    </row>
    <row r="166" spans="1:9" x14ac:dyDescent="0.45">
      <c r="A166" s="11" t="s">
        <v>373</v>
      </c>
      <c r="B166" s="11">
        <v>11569</v>
      </c>
      <c r="C166" s="11" t="s">
        <v>20</v>
      </c>
      <c r="D166" s="12">
        <f>VLOOKUP(B166,Sheet1!B:J,9,0)</f>
        <v>4121674</v>
      </c>
      <c r="E166" s="19">
        <v>19.743384232975117</v>
      </c>
      <c r="F166" s="19">
        <v>33.748327989322142</v>
      </c>
      <c r="G166" s="19">
        <v>45.380267325578309</v>
      </c>
      <c r="H166" s="19">
        <v>1.8661412129103224E-5</v>
      </c>
      <c r="I166" s="19">
        <v>1.1280017907123063</v>
      </c>
    </row>
    <row r="167" spans="1:9" x14ac:dyDescent="0.45">
      <c r="A167" s="11" t="s">
        <v>377</v>
      </c>
      <c r="B167" s="11">
        <v>11588</v>
      </c>
      <c r="C167" s="11" t="s">
        <v>20</v>
      </c>
      <c r="D167" s="12">
        <f>VLOOKUP(B167,Sheet1!B:J,9,0)</f>
        <v>17824619</v>
      </c>
      <c r="E167" s="19">
        <v>12.753647912396726</v>
      </c>
      <c r="F167" s="19">
        <v>48.673119010173366</v>
      </c>
      <c r="G167" s="19">
        <v>37.583846683746117</v>
      </c>
      <c r="H167" s="19">
        <v>0</v>
      </c>
      <c r="I167" s="19">
        <v>0.98938639368379155</v>
      </c>
    </row>
    <row r="168" spans="1:9" x14ac:dyDescent="0.45">
      <c r="A168" s="11" t="s">
        <v>389</v>
      </c>
      <c r="B168" s="11">
        <v>11626</v>
      </c>
      <c r="C168" s="11" t="s">
        <v>20</v>
      </c>
      <c r="D168" s="12">
        <f>VLOOKUP(B168,Sheet1!B:J,9,0)</f>
        <v>7911461</v>
      </c>
      <c r="E168" s="19">
        <v>24.956732764815857</v>
      </c>
      <c r="F168" s="19">
        <v>61.088087676728868</v>
      </c>
      <c r="G168" s="19">
        <v>12.91875628527808</v>
      </c>
      <c r="H168" s="19">
        <v>1.5575127699843192E-3</v>
      </c>
      <c r="I168" s="19">
        <v>1.03486576040721</v>
      </c>
    </row>
    <row r="169" spans="1:9" x14ac:dyDescent="0.45">
      <c r="A169" s="11" t="s">
        <v>393</v>
      </c>
      <c r="B169" s="11">
        <v>11649</v>
      </c>
      <c r="C169" s="11" t="s">
        <v>23</v>
      </c>
      <c r="D169" s="12">
        <f>VLOOKUP(B169,Sheet1!B:J,9,0)</f>
        <v>6953968</v>
      </c>
      <c r="E169" s="19">
        <v>95.293896357131302</v>
      </c>
      <c r="F169" s="19">
        <v>2.4812612701591297</v>
      </c>
      <c r="G169" s="19">
        <v>2.0511221943191306E-2</v>
      </c>
      <c r="H169" s="19">
        <v>1.7080133205104797E-3</v>
      </c>
      <c r="I169" s="19">
        <v>2.2026231374458716</v>
      </c>
    </row>
    <row r="170" spans="1:9" x14ac:dyDescent="0.45">
      <c r="A170" s="11" t="s">
        <v>401</v>
      </c>
      <c r="B170" s="11">
        <v>11660</v>
      </c>
      <c r="C170" s="11" t="s">
        <v>20</v>
      </c>
      <c r="D170" s="12">
        <f>VLOOKUP(B170,Sheet1!B:J,9,0)</f>
        <v>4494622</v>
      </c>
      <c r="E170" s="19">
        <v>13.62260084173071</v>
      </c>
      <c r="F170" s="19">
        <v>38.447675175321628</v>
      </c>
      <c r="G170" s="19">
        <v>46.841026673744189</v>
      </c>
      <c r="H170" s="19">
        <v>2.1520314379153463E-3</v>
      </c>
      <c r="I170" s="19">
        <v>1.0865452777655613</v>
      </c>
    </row>
    <row r="171" spans="1:9" x14ac:dyDescent="0.45">
      <c r="A171" s="11" t="s">
        <v>409</v>
      </c>
      <c r="B171" s="11">
        <v>11673</v>
      </c>
      <c r="C171" s="11" t="s">
        <v>20</v>
      </c>
      <c r="D171" s="12">
        <f>VLOOKUP(B171,Sheet1!B:J,9,0)</f>
        <v>2109992</v>
      </c>
      <c r="E171" s="19">
        <v>9.9527170242975345</v>
      </c>
      <c r="F171" s="19">
        <v>47.99074241770392</v>
      </c>
      <c r="G171" s="19">
        <v>41.353612289623996</v>
      </c>
      <c r="H171" s="19">
        <v>0.15987855692325836</v>
      </c>
      <c r="I171" s="19">
        <v>0.54304971145129355</v>
      </c>
    </row>
    <row r="172" spans="1:9" x14ac:dyDescent="0.45">
      <c r="A172" s="11" t="s">
        <v>417</v>
      </c>
      <c r="B172" s="11">
        <v>11692</v>
      </c>
      <c r="C172" s="11" t="s">
        <v>20</v>
      </c>
      <c r="D172" s="12">
        <f>VLOOKUP(B172,Sheet1!B:J,9,0)</f>
        <v>3567989</v>
      </c>
      <c r="E172" s="19">
        <v>4.0115731822609897</v>
      </c>
      <c r="F172" s="19">
        <v>61.978916288357588</v>
      </c>
      <c r="G172" s="19">
        <v>32.355973169017574</v>
      </c>
      <c r="H172" s="19">
        <v>5.9916226162515976E-2</v>
      </c>
      <c r="I172" s="19">
        <v>1.5936211342013356</v>
      </c>
    </row>
    <row r="173" spans="1:9" x14ac:dyDescent="0.45">
      <c r="A173" s="11" t="s">
        <v>419</v>
      </c>
      <c r="B173" s="11">
        <v>11698</v>
      </c>
      <c r="C173" s="11" t="s">
        <v>20</v>
      </c>
      <c r="D173" s="12">
        <f>VLOOKUP(B173,Sheet1!B:J,9,0)</f>
        <v>26402815</v>
      </c>
      <c r="E173" s="19">
        <v>13.792820527026782</v>
      </c>
      <c r="F173" s="19">
        <v>45.709657637310386</v>
      </c>
      <c r="G173" s="19">
        <v>39.511316462092495</v>
      </c>
      <c r="H173" s="19">
        <v>7.4726428634493692E-5</v>
      </c>
      <c r="I173" s="19">
        <v>0.98613064714170784</v>
      </c>
    </row>
    <row r="174" spans="1:9" x14ac:dyDescent="0.45">
      <c r="A174" s="11" t="s">
        <v>432</v>
      </c>
      <c r="B174" s="11">
        <v>11709</v>
      </c>
      <c r="C174" s="11" t="s">
        <v>23</v>
      </c>
      <c r="D174" s="12">
        <f>VLOOKUP(B174,Sheet1!B:J,9,0)</f>
        <v>117234037</v>
      </c>
      <c r="E174" s="19">
        <v>99.926799504897687</v>
      </c>
      <c r="F174" s="19">
        <v>0</v>
      </c>
      <c r="G174" s="19">
        <v>7.1630157851699114E-2</v>
      </c>
      <c r="H174" s="19">
        <v>-3.5627677135551858E-2</v>
      </c>
      <c r="I174" s="19">
        <v>3.7198014386171728E-2</v>
      </c>
    </row>
    <row r="175" spans="1:9" x14ac:dyDescent="0.45">
      <c r="A175" s="11" t="s">
        <v>434</v>
      </c>
      <c r="B175" s="11">
        <v>11712</v>
      </c>
      <c r="C175" s="11" t="s">
        <v>23</v>
      </c>
      <c r="D175" s="12">
        <f>VLOOKUP(B175,Sheet1!B:J,9,0)</f>
        <v>4241533</v>
      </c>
      <c r="E175" s="19">
        <v>99.104483260335257</v>
      </c>
      <c r="F175" s="19">
        <v>0</v>
      </c>
      <c r="G175" s="19">
        <v>0.23781908181798481</v>
      </c>
      <c r="H175" s="19">
        <v>4.6423204081176414E-3</v>
      </c>
      <c r="I175" s="19">
        <v>0.65305533743864397</v>
      </c>
    </row>
    <row r="176" spans="1:9" x14ac:dyDescent="0.45">
      <c r="A176" s="11" t="s">
        <v>436</v>
      </c>
      <c r="B176" s="11">
        <v>11725</v>
      </c>
      <c r="C176" s="11" t="s">
        <v>20</v>
      </c>
      <c r="D176" s="12">
        <f>VLOOKUP(B176,Sheet1!B:J,9,0)</f>
        <v>870797</v>
      </c>
      <c r="E176" s="19">
        <v>15.436371801622904</v>
      </c>
      <c r="F176" s="19">
        <v>82.51704290722229</v>
      </c>
      <c r="G176" s="19">
        <v>1.3542384274708224E-2</v>
      </c>
      <c r="H176" s="19">
        <v>9.5127569865317424E-3</v>
      </c>
      <c r="I176" s="19">
        <v>2.0235301498935621</v>
      </c>
    </row>
    <row r="177" spans="1:9" x14ac:dyDescent="0.45">
      <c r="A177" s="11" t="s">
        <v>440</v>
      </c>
      <c r="B177" s="11">
        <v>11729</v>
      </c>
      <c r="C177" s="11" t="s">
        <v>23</v>
      </c>
      <c r="D177" s="12">
        <f>VLOOKUP(B177,Sheet1!B:J,9,0)</f>
        <v>3667857</v>
      </c>
      <c r="E177" s="19">
        <v>99.329071670592313</v>
      </c>
      <c r="F177" s="19">
        <v>0</v>
      </c>
      <c r="G177" s="19">
        <v>1.40802574169715E-5</v>
      </c>
      <c r="H177" s="19">
        <v>0.55598294132053372</v>
      </c>
      <c r="I177" s="19">
        <v>0.11493130782973229</v>
      </c>
    </row>
    <row r="178" spans="1:9" x14ac:dyDescent="0.45">
      <c r="A178" s="11" t="s">
        <v>446</v>
      </c>
      <c r="B178" s="11">
        <v>11722</v>
      </c>
      <c r="C178" s="11" t="s">
        <v>20</v>
      </c>
      <c r="D178" s="12">
        <f>VLOOKUP(B178,Sheet1!B:J,9,0)</f>
        <v>461937</v>
      </c>
      <c r="E178" s="19">
        <v>13.949540728102695</v>
      </c>
      <c r="F178" s="19">
        <v>71.736205024016854</v>
      </c>
      <c r="G178" s="19">
        <v>12.954568416133176</v>
      </c>
      <c r="H178" s="19">
        <v>4.3077477975726204E-2</v>
      </c>
      <c r="I178" s="19">
        <v>1.3166083537715489</v>
      </c>
    </row>
    <row r="179" spans="1:9" x14ac:dyDescent="0.45">
      <c r="A179" s="11" t="s">
        <v>457</v>
      </c>
      <c r="B179" s="11">
        <v>11745</v>
      </c>
      <c r="C179" s="11" t="s">
        <v>23</v>
      </c>
      <c r="D179" s="12">
        <f>VLOOKUP(B179,Sheet1!B:J,9,0)</f>
        <v>109535987</v>
      </c>
      <c r="E179" s="19">
        <v>99.636595825634259</v>
      </c>
      <c r="F179" s="19">
        <v>0</v>
      </c>
      <c r="G179" s="19">
        <v>0.72093560632575127</v>
      </c>
      <c r="H179" s="19">
        <v>-0.360392171202433</v>
      </c>
      <c r="I179" s="19">
        <v>2.8607392424197177E-3</v>
      </c>
    </row>
    <row r="180" spans="1:9" x14ac:dyDescent="0.45">
      <c r="A180" s="11" t="s">
        <v>461</v>
      </c>
      <c r="B180" s="11">
        <v>11753</v>
      </c>
      <c r="C180" s="11" t="s">
        <v>20</v>
      </c>
      <c r="D180" s="12">
        <f>VLOOKUP(B180,Sheet1!B:J,9,0)</f>
        <v>899110</v>
      </c>
      <c r="E180" s="19">
        <v>3.549777290652341</v>
      </c>
      <c r="F180" s="19">
        <v>50.662563683123892</v>
      </c>
      <c r="G180" s="19">
        <v>44.360646188954767</v>
      </c>
      <c r="H180" s="19">
        <v>3.9353638334046456E-5</v>
      </c>
      <c r="I180" s="19">
        <v>1.4269734836306625</v>
      </c>
    </row>
    <row r="181" spans="1:9" x14ac:dyDescent="0.45">
      <c r="A181" s="11" t="s">
        <v>469</v>
      </c>
      <c r="B181" s="11">
        <v>11776</v>
      </c>
      <c r="C181" s="11" t="s">
        <v>20</v>
      </c>
      <c r="D181" s="12">
        <f>VLOOKUP(B181,Sheet1!B:J,9,0)</f>
        <v>4158796</v>
      </c>
      <c r="E181" s="19">
        <v>3.1242905374093461</v>
      </c>
      <c r="F181" s="19">
        <v>47.479134044565846</v>
      </c>
      <c r="G181" s="19">
        <v>48.490218268631082</v>
      </c>
      <c r="H181" s="19">
        <v>1.3527344303601163E-5</v>
      </c>
      <c r="I181" s="19">
        <v>0.90634362204942298</v>
      </c>
    </row>
    <row r="182" spans="1:9" x14ac:dyDescent="0.45">
      <c r="A182" s="11" t="s">
        <v>471</v>
      </c>
      <c r="B182" s="11">
        <v>11774</v>
      </c>
      <c r="C182" s="11" t="s">
        <v>23</v>
      </c>
      <c r="D182" s="12">
        <f>VLOOKUP(B182,Sheet1!B:J,9,0)</f>
        <v>1081911</v>
      </c>
      <c r="E182" s="19">
        <v>89.165551797172299</v>
      </c>
      <c r="F182" s="19">
        <v>0</v>
      </c>
      <c r="G182" s="19">
        <v>0.14910456840292655</v>
      </c>
      <c r="H182" s="19">
        <v>0</v>
      </c>
      <c r="I182" s="19">
        <v>10.685343634424775</v>
      </c>
    </row>
    <row r="183" spans="1:9" x14ac:dyDescent="0.45">
      <c r="A183" s="11" t="s">
        <v>475</v>
      </c>
      <c r="B183" s="11">
        <v>11763</v>
      </c>
      <c r="C183" s="11" t="s">
        <v>23</v>
      </c>
      <c r="D183" s="12">
        <f>VLOOKUP(B183,Sheet1!B:J,9,0)</f>
        <v>1087270</v>
      </c>
      <c r="E183" s="19">
        <v>85.639047324543355</v>
      </c>
      <c r="F183" s="19">
        <v>13.538199034714445</v>
      </c>
      <c r="G183" s="19">
        <v>0.1941137471714254</v>
      </c>
      <c r="H183" s="19">
        <v>0.40389057543322726</v>
      </c>
      <c r="I183" s="19">
        <v>0.22474931813754956</v>
      </c>
    </row>
    <row r="184" spans="1:9" x14ac:dyDescent="0.45">
      <c r="A184" s="11" t="s">
        <v>479</v>
      </c>
      <c r="B184" s="11">
        <v>11773</v>
      </c>
      <c r="C184" s="11" t="s">
        <v>23</v>
      </c>
      <c r="D184" s="12">
        <f>VLOOKUP(B184,Sheet1!B:J,9,0)</f>
        <v>338228</v>
      </c>
      <c r="E184" s="19">
        <v>0</v>
      </c>
      <c r="F184" s="19">
        <v>0</v>
      </c>
      <c r="G184" s="19">
        <v>95.889193718589425</v>
      </c>
      <c r="H184" s="19">
        <v>3.0474505182539438</v>
      </c>
      <c r="I184" s="19">
        <v>1.0633557631566293</v>
      </c>
    </row>
  </sheetData>
  <autoFilter ref="A2:I18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rightToLeft="1" workbookViewId="0">
      <selection activeCell="A61" sqref="A61:XFD198"/>
    </sheetView>
  </sheetViews>
  <sheetFormatPr defaultColWidth="8.85546875" defaultRowHeight="18" x14ac:dyDescent="0.45"/>
  <cols>
    <col min="1" max="1" width="39.7109375" style="16" bestFit="1" customWidth="1"/>
    <col min="2" max="2" width="8.28515625" style="16" bestFit="1" customWidth="1"/>
    <col min="3" max="3" width="23.28515625" style="16" bestFit="1" customWidth="1"/>
    <col min="4" max="4" width="16.28515625" style="24" bestFit="1" customWidth="1"/>
    <col min="5" max="5" width="15.42578125" style="24" bestFit="1" customWidth="1"/>
    <col min="6" max="6" width="16.7109375" style="24" customWidth="1"/>
    <col min="7" max="7" width="15.5703125" style="24" customWidth="1"/>
    <col min="8" max="8" width="15.42578125" style="23" bestFit="1" customWidth="1"/>
    <col min="9" max="9" width="14.5703125" style="23" bestFit="1" customWidth="1"/>
    <col min="10" max="10" width="13" style="24" customWidth="1"/>
    <col min="11" max="11" width="13.7109375" style="24" customWidth="1"/>
    <col min="12" max="12" width="10.85546875" style="24" bestFit="1" customWidth="1"/>
    <col min="13" max="13" width="9.7109375" style="24" bestFit="1" customWidth="1"/>
    <col min="14" max="14" width="13.28515625" style="24" bestFit="1" customWidth="1"/>
    <col min="15" max="15" width="9.85546875" style="24" bestFit="1" customWidth="1"/>
    <col min="16" max="16" width="9" style="24" bestFit="1" customWidth="1"/>
    <col min="17" max="17" width="13.28515625" style="24" bestFit="1" customWidth="1"/>
    <col min="18" max="16384" width="8.85546875" style="16"/>
  </cols>
  <sheetData>
    <row r="1" spans="1:17" x14ac:dyDescent="0.45">
      <c r="D1" s="40" t="s">
        <v>491</v>
      </c>
      <c r="E1" s="40"/>
      <c r="F1" s="40"/>
      <c r="G1" s="40"/>
      <c r="H1" s="40"/>
      <c r="I1" s="40"/>
      <c r="J1" s="40"/>
      <c r="K1" s="40"/>
      <c r="L1" s="41" t="s">
        <v>492</v>
      </c>
      <c r="M1" s="41"/>
      <c r="N1" s="41"/>
      <c r="O1" s="41"/>
      <c r="P1" s="41"/>
      <c r="Q1" s="41"/>
    </row>
    <row r="2" spans="1:17" x14ac:dyDescent="0.45">
      <c r="D2" s="40" t="s">
        <v>499</v>
      </c>
      <c r="E2" s="40"/>
      <c r="F2" s="40"/>
      <c r="G2" s="40"/>
      <c r="H2" s="40" t="s">
        <v>500</v>
      </c>
      <c r="I2" s="40"/>
      <c r="J2" s="40"/>
      <c r="K2" s="40"/>
      <c r="L2" s="40" t="s">
        <v>499</v>
      </c>
      <c r="M2" s="40"/>
      <c r="N2" s="40"/>
      <c r="O2" s="40" t="s">
        <v>500</v>
      </c>
      <c r="P2" s="40"/>
      <c r="Q2" s="40"/>
    </row>
    <row r="3" spans="1:17" ht="47.25" x14ac:dyDescent="0.45">
      <c r="A3" s="20" t="s">
        <v>484</v>
      </c>
      <c r="B3" s="20" t="s">
        <v>1</v>
      </c>
      <c r="C3" s="21" t="s">
        <v>3</v>
      </c>
      <c r="D3" s="22" t="s">
        <v>493</v>
      </c>
      <c r="E3" s="22" t="s">
        <v>494</v>
      </c>
      <c r="F3" s="22" t="s">
        <v>495</v>
      </c>
      <c r="G3" s="22" t="s">
        <v>496</v>
      </c>
      <c r="H3" s="22" t="s">
        <v>493</v>
      </c>
      <c r="I3" s="22" t="s">
        <v>494</v>
      </c>
      <c r="J3" s="22" t="s">
        <v>495</v>
      </c>
      <c r="K3" s="22" t="s">
        <v>496</v>
      </c>
      <c r="L3" s="22" t="s">
        <v>497</v>
      </c>
      <c r="M3" s="22" t="s">
        <v>498</v>
      </c>
      <c r="N3" s="22" t="s">
        <v>496</v>
      </c>
      <c r="O3" s="22" t="s">
        <v>497</v>
      </c>
      <c r="P3" s="22" t="s">
        <v>498</v>
      </c>
      <c r="Q3" s="22" t="s">
        <v>496</v>
      </c>
    </row>
    <row r="4" spans="1:17" x14ac:dyDescent="0.45">
      <c r="A4" s="25" t="s">
        <v>18</v>
      </c>
      <c r="B4" s="25">
        <v>10581</v>
      </c>
      <c r="C4" s="25" t="s">
        <v>20</v>
      </c>
      <c r="D4" s="26">
        <v>3451690.6621790002</v>
      </c>
      <c r="E4" s="26">
        <v>5181830.3357600002</v>
      </c>
      <c r="F4" s="27">
        <f>D4+E4</f>
        <v>8633520.9979389999</v>
      </c>
      <c r="G4" s="27">
        <f>D4-E4</f>
        <v>-1730139.673581</v>
      </c>
      <c r="H4" s="26">
        <v>779553.12937800004</v>
      </c>
      <c r="I4" s="26">
        <v>2909.7237060000002</v>
      </c>
      <c r="J4" s="27">
        <f>H4+I4</f>
        <v>782462.85308400006</v>
      </c>
      <c r="K4" s="27">
        <f>H4-I4</f>
        <v>776643.40567200002</v>
      </c>
      <c r="L4" s="27">
        <v>29969720</v>
      </c>
      <c r="M4" s="27">
        <v>15222655</v>
      </c>
      <c r="N4" s="27">
        <f>L4-M4</f>
        <v>14747065</v>
      </c>
      <c r="O4" s="27">
        <v>2355682</v>
      </c>
      <c r="P4" s="27">
        <v>2359171</v>
      </c>
      <c r="Q4" s="27">
        <f>O4-P4</f>
        <v>-3489</v>
      </c>
    </row>
    <row r="5" spans="1:17" x14ac:dyDescent="0.45">
      <c r="A5" s="25" t="s">
        <v>21</v>
      </c>
      <c r="B5" s="25">
        <v>10589</v>
      </c>
      <c r="C5" s="25" t="s">
        <v>23</v>
      </c>
      <c r="D5" s="26">
        <v>1639178.7461290001</v>
      </c>
      <c r="E5" s="26">
        <v>1407240.595582</v>
      </c>
      <c r="F5" s="27">
        <f t="shared" ref="F5:F67" si="0">D5+E5</f>
        <v>3046419.3417110001</v>
      </c>
      <c r="G5" s="27">
        <f t="shared" ref="G5:G67" si="1">D5-E5</f>
        <v>231938.15054700011</v>
      </c>
      <c r="H5" s="26">
        <v>64874.501574000002</v>
      </c>
      <c r="I5" s="26">
        <v>1630.1156000000001</v>
      </c>
      <c r="J5" s="27">
        <f t="shared" ref="J5:J67" si="2">H5+I5</f>
        <v>66504.617173999999</v>
      </c>
      <c r="K5" s="27">
        <f t="shared" ref="K5:K67" si="3">H5-I5</f>
        <v>63244.385974000004</v>
      </c>
      <c r="L5" s="27">
        <v>1847260</v>
      </c>
      <c r="M5" s="27">
        <v>1542288</v>
      </c>
      <c r="N5" s="27">
        <f t="shared" ref="N5:N67" si="4">L5-M5</f>
        <v>304972</v>
      </c>
      <c r="O5" s="27">
        <v>2139</v>
      </c>
      <c r="P5" s="27">
        <v>17127</v>
      </c>
      <c r="Q5" s="27">
        <f t="shared" ref="Q5:Q67" si="5">O5-P5</f>
        <v>-14988</v>
      </c>
    </row>
    <row r="6" spans="1:17" x14ac:dyDescent="0.45">
      <c r="A6" s="25" t="s">
        <v>24</v>
      </c>
      <c r="B6" s="25">
        <v>10591</v>
      </c>
      <c r="C6" s="25" t="s">
        <v>23</v>
      </c>
      <c r="D6" s="26">
        <v>6162238.9636530001</v>
      </c>
      <c r="E6" s="26">
        <v>5726989.3703889996</v>
      </c>
      <c r="F6" s="27">
        <f t="shared" si="0"/>
        <v>11889228.334042</v>
      </c>
      <c r="G6" s="27">
        <f t="shared" si="1"/>
        <v>435249.59326400049</v>
      </c>
      <c r="H6" s="26">
        <v>20355.627420000001</v>
      </c>
      <c r="I6" s="26">
        <v>291275.55341400002</v>
      </c>
      <c r="J6" s="27">
        <f t="shared" si="2"/>
        <v>311631.180834</v>
      </c>
      <c r="K6" s="27">
        <f t="shared" si="3"/>
        <v>-270919.92599400005</v>
      </c>
      <c r="L6" s="27">
        <v>4430573</v>
      </c>
      <c r="M6" s="27">
        <v>3875810</v>
      </c>
      <c r="N6" s="27">
        <f t="shared" si="4"/>
        <v>554763</v>
      </c>
      <c r="O6" s="27">
        <v>14906</v>
      </c>
      <c r="P6" s="27">
        <v>243907</v>
      </c>
      <c r="Q6" s="27">
        <f t="shared" si="5"/>
        <v>-229001</v>
      </c>
    </row>
    <row r="7" spans="1:17" x14ac:dyDescent="0.45">
      <c r="A7" s="25" t="s">
        <v>25</v>
      </c>
      <c r="B7" s="25">
        <v>10596</v>
      </c>
      <c r="C7" s="25" t="s">
        <v>23</v>
      </c>
      <c r="D7" s="26">
        <v>4673108.2864319999</v>
      </c>
      <c r="E7" s="26">
        <v>3687623.0305929999</v>
      </c>
      <c r="F7" s="27">
        <f t="shared" si="0"/>
        <v>8360731.3170250002</v>
      </c>
      <c r="G7" s="27">
        <f t="shared" si="1"/>
        <v>985485.25583899999</v>
      </c>
      <c r="H7" s="26">
        <v>35797.640733</v>
      </c>
      <c r="I7" s="26">
        <v>89400.681840999998</v>
      </c>
      <c r="J7" s="27">
        <f t="shared" si="2"/>
        <v>125198.32257399999</v>
      </c>
      <c r="K7" s="27">
        <f t="shared" si="3"/>
        <v>-53603.041107999998</v>
      </c>
      <c r="L7" s="27">
        <v>5721636</v>
      </c>
      <c r="M7" s="27">
        <v>4724565</v>
      </c>
      <c r="N7" s="27">
        <f t="shared" si="4"/>
        <v>997071</v>
      </c>
      <c r="O7" s="27">
        <v>7713</v>
      </c>
      <c r="P7" s="27">
        <v>136018</v>
      </c>
      <c r="Q7" s="27">
        <f t="shared" si="5"/>
        <v>-128305</v>
      </c>
    </row>
    <row r="8" spans="1:17" x14ac:dyDescent="0.45">
      <c r="A8" s="25" t="s">
        <v>27</v>
      </c>
      <c r="B8" s="25">
        <v>10600</v>
      </c>
      <c r="C8" s="25" t="s">
        <v>23</v>
      </c>
      <c r="D8" s="26">
        <v>8105812.2976989998</v>
      </c>
      <c r="E8" s="26">
        <v>7465478.9860490002</v>
      </c>
      <c r="F8" s="27">
        <f t="shared" si="0"/>
        <v>15571291.283748001</v>
      </c>
      <c r="G8" s="27">
        <f t="shared" si="1"/>
        <v>640333.31164999958</v>
      </c>
      <c r="H8" s="26">
        <v>358263.27383800002</v>
      </c>
      <c r="I8" s="26">
        <v>135510.783066</v>
      </c>
      <c r="J8" s="27">
        <f t="shared" si="2"/>
        <v>493774.056904</v>
      </c>
      <c r="K8" s="27">
        <f t="shared" si="3"/>
        <v>222752.49077200002</v>
      </c>
      <c r="L8" s="27">
        <v>14668884</v>
      </c>
      <c r="M8" s="27">
        <v>12780195</v>
      </c>
      <c r="N8" s="27">
        <f t="shared" si="4"/>
        <v>1888689</v>
      </c>
      <c r="O8" s="27">
        <v>556785</v>
      </c>
      <c r="P8" s="27">
        <v>700198</v>
      </c>
      <c r="Q8" s="27">
        <f t="shared" si="5"/>
        <v>-143413</v>
      </c>
    </row>
    <row r="9" spans="1:17" x14ac:dyDescent="0.45">
      <c r="A9" s="25" t="s">
        <v>29</v>
      </c>
      <c r="B9" s="25">
        <v>10616</v>
      </c>
      <c r="C9" s="25" t="s">
        <v>23</v>
      </c>
      <c r="D9" s="26">
        <v>7278226.227066</v>
      </c>
      <c r="E9" s="26">
        <v>8349367.6837160001</v>
      </c>
      <c r="F9" s="27">
        <f t="shared" si="0"/>
        <v>15627593.910782</v>
      </c>
      <c r="G9" s="27">
        <f t="shared" si="1"/>
        <v>-1071141.4566500001</v>
      </c>
      <c r="H9" s="26">
        <v>52667.069045999997</v>
      </c>
      <c r="I9" s="26">
        <v>268407.40799500002</v>
      </c>
      <c r="J9" s="27">
        <f t="shared" si="2"/>
        <v>321074.47704100003</v>
      </c>
      <c r="K9" s="27">
        <f t="shared" si="3"/>
        <v>-215740.33894900003</v>
      </c>
      <c r="L9" s="27">
        <v>14192016</v>
      </c>
      <c r="M9" s="27">
        <v>15725465</v>
      </c>
      <c r="N9" s="27">
        <f t="shared" si="4"/>
        <v>-1533449</v>
      </c>
      <c r="O9" s="27">
        <v>389297</v>
      </c>
      <c r="P9" s="27">
        <v>799577</v>
      </c>
      <c r="Q9" s="27">
        <f t="shared" si="5"/>
        <v>-410280</v>
      </c>
    </row>
    <row r="10" spans="1:17" x14ac:dyDescent="0.45">
      <c r="A10" s="25" t="s">
        <v>31</v>
      </c>
      <c r="B10" s="25">
        <v>10615</v>
      </c>
      <c r="C10" s="25" t="s">
        <v>33</v>
      </c>
      <c r="D10" s="26">
        <v>616622.68257900001</v>
      </c>
      <c r="E10" s="26">
        <v>860998.20670700003</v>
      </c>
      <c r="F10" s="27">
        <f t="shared" si="0"/>
        <v>1477620.889286</v>
      </c>
      <c r="G10" s="27">
        <f t="shared" si="1"/>
        <v>-244375.52412800002</v>
      </c>
      <c r="H10" s="26">
        <v>414.60444000000001</v>
      </c>
      <c r="I10" s="26">
        <v>81491.055437999996</v>
      </c>
      <c r="J10" s="27">
        <f t="shared" si="2"/>
        <v>81905.659877999991</v>
      </c>
      <c r="K10" s="27">
        <f t="shared" si="3"/>
        <v>-81076.450998</v>
      </c>
      <c r="L10" s="27">
        <v>271501</v>
      </c>
      <c r="M10" s="27">
        <v>416160</v>
      </c>
      <c r="N10" s="27">
        <f t="shared" si="4"/>
        <v>-144659</v>
      </c>
      <c r="O10" s="27">
        <v>0</v>
      </c>
      <c r="P10" s="27">
        <v>23374</v>
      </c>
      <c r="Q10" s="27">
        <f t="shared" si="5"/>
        <v>-23374</v>
      </c>
    </row>
    <row r="11" spans="1:17" x14ac:dyDescent="0.45">
      <c r="A11" s="25" t="s">
        <v>34</v>
      </c>
      <c r="B11" s="25">
        <v>10630</v>
      </c>
      <c r="C11" s="25" t="s">
        <v>23</v>
      </c>
      <c r="D11" s="26">
        <v>1471322.015132</v>
      </c>
      <c r="E11" s="26">
        <v>1448529.6855889999</v>
      </c>
      <c r="F11" s="27">
        <f t="shared" si="0"/>
        <v>2919851.7007209999</v>
      </c>
      <c r="G11" s="27">
        <f t="shared" si="1"/>
        <v>22792.329543000087</v>
      </c>
      <c r="H11" s="26">
        <v>55106.369420000003</v>
      </c>
      <c r="I11" s="26">
        <v>93745.363595000003</v>
      </c>
      <c r="J11" s="27">
        <f t="shared" si="2"/>
        <v>148851.73301500001</v>
      </c>
      <c r="K11" s="27">
        <f t="shared" si="3"/>
        <v>-38638.994175</v>
      </c>
      <c r="L11" s="27">
        <v>682347</v>
      </c>
      <c r="M11" s="27">
        <v>651898</v>
      </c>
      <c r="N11" s="27">
        <f t="shared" si="4"/>
        <v>30449</v>
      </c>
      <c r="O11" s="27">
        <v>1510</v>
      </c>
      <c r="P11" s="27">
        <v>38377</v>
      </c>
      <c r="Q11" s="27">
        <f t="shared" si="5"/>
        <v>-36867</v>
      </c>
    </row>
    <row r="12" spans="1:17" x14ac:dyDescent="0.45">
      <c r="A12" s="25" t="s">
        <v>36</v>
      </c>
      <c r="B12" s="25">
        <v>10639</v>
      </c>
      <c r="C12" s="25" t="s">
        <v>20</v>
      </c>
      <c r="D12" s="26">
        <v>5352756.9540950004</v>
      </c>
      <c r="E12" s="26">
        <v>7563103.7620299999</v>
      </c>
      <c r="F12" s="27">
        <f t="shared" si="0"/>
        <v>12915860.716125</v>
      </c>
      <c r="G12" s="27">
        <f t="shared" si="1"/>
        <v>-2210346.8079349995</v>
      </c>
      <c r="H12" s="26">
        <v>1424885.7351800001</v>
      </c>
      <c r="I12" s="26">
        <v>0</v>
      </c>
      <c r="J12" s="27">
        <f t="shared" si="2"/>
        <v>1424885.7351800001</v>
      </c>
      <c r="K12" s="27">
        <f t="shared" si="3"/>
        <v>1424885.7351800001</v>
      </c>
      <c r="L12" s="27">
        <v>76403277</v>
      </c>
      <c r="M12" s="27">
        <v>38834925</v>
      </c>
      <c r="N12" s="27">
        <f t="shared" si="4"/>
        <v>37568352</v>
      </c>
      <c r="O12" s="27">
        <v>10407805</v>
      </c>
      <c r="P12" s="27">
        <v>3351959</v>
      </c>
      <c r="Q12" s="27">
        <f t="shared" si="5"/>
        <v>7055846</v>
      </c>
    </row>
    <row r="13" spans="1:17" x14ac:dyDescent="0.45">
      <c r="A13" s="25" t="s">
        <v>38</v>
      </c>
      <c r="B13" s="25">
        <v>10706</v>
      </c>
      <c r="C13" s="25" t="s">
        <v>23</v>
      </c>
      <c r="D13" s="26">
        <v>18514240.563235998</v>
      </c>
      <c r="E13" s="26">
        <v>25313341.035627</v>
      </c>
      <c r="F13" s="27">
        <f t="shared" si="0"/>
        <v>43827581.598862998</v>
      </c>
      <c r="G13" s="27">
        <f t="shared" si="1"/>
        <v>-6799100.4723910019</v>
      </c>
      <c r="H13" s="26">
        <v>403147.64533999999</v>
      </c>
      <c r="I13" s="26">
        <v>434498.11001800001</v>
      </c>
      <c r="J13" s="27">
        <f t="shared" si="2"/>
        <v>837645.75535800005</v>
      </c>
      <c r="K13" s="27">
        <f t="shared" si="3"/>
        <v>-31350.464678000018</v>
      </c>
      <c r="L13" s="27">
        <v>23650812</v>
      </c>
      <c r="M13" s="27">
        <v>29025030</v>
      </c>
      <c r="N13" s="27">
        <f t="shared" si="4"/>
        <v>-5374218</v>
      </c>
      <c r="O13" s="27">
        <v>68034</v>
      </c>
      <c r="P13" s="27">
        <v>766175</v>
      </c>
      <c r="Q13" s="27">
        <f t="shared" si="5"/>
        <v>-698141</v>
      </c>
    </row>
    <row r="14" spans="1:17" x14ac:dyDescent="0.45">
      <c r="A14" s="25" t="s">
        <v>40</v>
      </c>
      <c r="B14" s="25">
        <v>10720</v>
      </c>
      <c r="C14" s="25" t="s">
        <v>20</v>
      </c>
      <c r="D14" s="26">
        <v>897518.12710399996</v>
      </c>
      <c r="E14" s="26">
        <v>1659923.8937969999</v>
      </c>
      <c r="F14" s="27">
        <f t="shared" si="0"/>
        <v>2557442.0209010001</v>
      </c>
      <c r="G14" s="27">
        <f t="shared" si="1"/>
        <v>-762405.76669299998</v>
      </c>
      <c r="H14" s="26">
        <v>394.62065999999999</v>
      </c>
      <c r="I14" s="26">
        <v>12696.346149999999</v>
      </c>
      <c r="J14" s="27">
        <f t="shared" si="2"/>
        <v>13090.96681</v>
      </c>
      <c r="K14" s="27">
        <f t="shared" si="3"/>
        <v>-12301.725489999999</v>
      </c>
      <c r="L14" s="27">
        <v>4234545</v>
      </c>
      <c r="M14" s="27">
        <v>4548151</v>
      </c>
      <c r="N14" s="27">
        <f t="shared" si="4"/>
        <v>-313606</v>
      </c>
      <c r="O14" s="27">
        <v>3204</v>
      </c>
      <c r="P14" s="27">
        <v>87448</v>
      </c>
      <c r="Q14" s="27">
        <f t="shared" si="5"/>
        <v>-84244</v>
      </c>
    </row>
    <row r="15" spans="1:17" x14ac:dyDescent="0.45">
      <c r="A15" s="25" t="s">
        <v>42</v>
      </c>
      <c r="B15" s="25">
        <v>10719</v>
      </c>
      <c r="C15" s="25" t="s">
        <v>23</v>
      </c>
      <c r="D15" s="26">
        <v>7336682.778829</v>
      </c>
      <c r="E15" s="26">
        <v>23205608.958762001</v>
      </c>
      <c r="F15" s="27">
        <f t="shared" si="0"/>
        <v>30542291.737591002</v>
      </c>
      <c r="G15" s="27">
        <f t="shared" si="1"/>
        <v>-15868926.179933</v>
      </c>
      <c r="H15" s="26">
        <v>4767.4596600000004</v>
      </c>
      <c r="I15" s="26">
        <v>349280.45636000001</v>
      </c>
      <c r="J15" s="27">
        <f t="shared" si="2"/>
        <v>354047.91602</v>
      </c>
      <c r="K15" s="27">
        <f t="shared" si="3"/>
        <v>-344512.99670000002</v>
      </c>
      <c r="L15" s="27">
        <v>2938890</v>
      </c>
      <c r="M15" s="27">
        <v>19041493</v>
      </c>
      <c r="N15" s="27">
        <f t="shared" si="4"/>
        <v>-16102603</v>
      </c>
      <c r="O15" s="27">
        <v>0</v>
      </c>
      <c r="P15" s="27">
        <v>200237</v>
      </c>
      <c r="Q15" s="27">
        <f t="shared" si="5"/>
        <v>-200237</v>
      </c>
    </row>
    <row r="16" spans="1:17" x14ac:dyDescent="0.45">
      <c r="A16" s="25" t="s">
        <v>44</v>
      </c>
      <c r="B16" s="25">
        <v>10743</v>
      </c>
      <c r="C16" s="25" t="s">
        <v>23</v>
      </c>
      <c r="D16" s="26">
        <v>45738069.099518001</v>
      </c>
      <c r="E16" s="26">
        <v>44029620.077963002</v>
      </c>
      <c r="F16" s="27">
        <f t="shared" si="0"/>
        <v>89767689.177480996</v>
      </c>
      <c r="G16" s="27">
        <f t="shared" si="1"/>
        <v>1708449.0215549991</v>
      </c>
      <c r="H16" s="26">
        <v>638242.55387900001</v>
      </c>
      <c r="I16" s="26">
        <v>444910.01505300001</v>
      </c>
      <c r="J16" s="27">
        <f t="shared" si="2"/>
        <v>1083152.5689320001</v>
      </c>
      <c r="K16" s="27">
        <f t="shared" si="3"/>
        <v>193332.538826</v>
      </c>
      <c r="L16" s="27">
        <v>11497527</v>
      </c>
      <c r="M16" s="27">
        <v>9738598</v>
      </c>
      <c r="N16" s="27">
        <f t="shared" si="4"/>
        <v>1758929</v>
      </c>
      <c r="O16" s="27">
        <v>157864</v>
      </c>
      <c r="P16" s="27">
        <v>510023</v>
      </c>
      <c r="Q16" s="27">
        <f t="shared" si="5"/>
        <v>-352159</v>
      </c>
    </row>
    <row r="17" spans="1:17" x14ac:dyDescent="0.45">
      <c r="A17" s="25" t="s">
        <v>46</v>
      </c>
      <c r="B17" s="25">
        <v>10748</v>
      </c>
      <c r="C17" s="25" t="s">
        <v>20</v>
      </c>
      <c r="D17" s="26">
        <v>593828.369007</v>
      </c>
      <c r="E17" s="26">
        <v>1310915.7865190001</v>
      </c>
      <c r="F17" s="27">
        <f t="shared" si="0"/>
        <v>1904744.1555260001</v>
      </c>
      <c r="G17" s="27">
        <f t="shared" si="1"/>
        <v>-717087.41751200007</v>
      </c>
      <c r="H17" s="26">
        <v>183053.18007999999</v>
      </c>
      <c r="I17" s="26">
        <v>4452</v>
      </c>
      <c r="J17" s="27">
        <f t="shared" si="2"/>
        <v>187505.18007999999</v>
      </c>
      <c r="K17" s="27">
        <f t="shared" si="3"/>
        <v>178601.18007999999</v>
      </c>
      <c r="L17" s="27">
        <v>20874793</v>
      </c>
      <c r="M17" s="27">
        <v>8592832</v>
      </c>
      <c r="N17" s="27">
        <f t="shared" si="4"/>
        <v>12281961</v>
      </c>
      <c r="O17" s="27">
        <v>3786912</v>
      </c>
      <c r="P17" s="27">
        <v>2259926</v>
      </c>
      <c r="Q17" s="27">
        <f t="shared" si="5"/>
        <v>1526986</v>
      </c>
    </row>
    <row r="18" spans="1:17" x14ac:dyDescent="0.45">
      <c r="A18" s="25" t="s">
        <v>48</v>
      </c>
      <c r="B18" s="25">
        <v>10762</v>
      </c>
      <c r="C18" s="25" t="s">
        <v>33</v>
      </c>
      <c r="D18" s="26">
        <v>2094368.317849</v>
      </c>
      <c r="E18" s="26">
        <v>2339998.1371189998</v>
      </c>
      <c r="F18" s="27">
        <f t="shared" si="0"/>
        <v>4434366.4549679998</v>
      </c>
      <c r="G18" s="27">
        <f t="shared" si="1"/>
        <v>-245629.81926999986</v>
      </c>
      <c r="H18" s="26">
        <v>293519.48516699998</v>
      </c>
      <c r="I18" s="26">
        <v>53739.621716000001</v>
      </c>
      <c r="J18" s="27">
        <f t="shared" si="2"/>
        <v>347259.106883</v>
      </c>
      <c r="K18" s="27">
        <f t="shared" si="3"/>
        <v>239779.86345099998</v>
      </c>
      <c r="L18" s="27">
        <v>3235571</v>
      </c>
      <c r="M18" s="27">
        <v>3104790</v>
      </c>
      <c r="N18" s="27">
        <f t="shared" si="4"/>
        <v>130781</v>
      </c>
      <c r="O18" s="27">
        <v>773894</v>
      </c>
      <c r="P18" s="27">
        <v>178747</v>
      </c>
      <c r="Q18" s="27">
        <f t="shared" si="5"/>
        <v>595147</v>
      </c>
    </row>
    <row r="19" spans="1:17" x14ac:dyDescent="0.45">
      <c r="A19" s="25" t="s">
        <v>50</v>
      </c>
      <c r="B19" s="25">
        <v>10753</v>
      </c>
      <c r="C19" s="25" t="s">
        <v>23</v>
      </c>
      <c r="D19" s="26">
        <v>5244587.0055959998</v>
      </c>
      <c r="E19" s="26">
        <v>5358094.0669210004</v>
      </c>
      <c r="F19" s="27">
        <f t="shared" si="0"/>
        <v>10602681.072517</v>
      </c>
      <c r="G19" s="27">
        <f t="shared" si="1"/>
        <v>-113507.0613250006</v>
      </c>
      <c r="H19" s="26">
        <v>301677.97538000002</v>
      </c>
      <c r="I19" s="26">
        <v>238553.42376999999</v>
      </c>
      <c r="J19" s="27">
        <f t="shared" si="2"/>
        <v>540231.39914999995</v>
      </c>
      <c r="K19" s="27">
        <f t="shared" si="3"/>
        <v>63124.551610000024</v>
      </c>
      <c r="L19" s="27">
        <v>1679184</v>
      </c>
      <c r="M19" s="27">
        <v>1742867</v>
      </c>
      <c r="N19" s="27">
        <f t="shared" si="4"/>
        <v>-63683</v>
      </c>
      <c r="O19" s="27">
        <v>1803</v>
      </c>
      <c r="P19" s="27">
        <v>14267</v>
      </c>
      <c r="Q19" s="27">
        <f t="shared" si="5"/>
        <v>-12464</v>
      </c>
    </row>
    <row r="20" spans="1:17" x14ac:dyDescent="0.45">
      <c r="A20" s="25" t="s">
        <v>52</v>
      </c>
      <c r="B20" s="25">
        <v>10782</v>
      </c>
      <c r="C20" s="25" t="s">
        <v>23</v>
      </c>
      <c r="D20" s="26">
        <v>1754635.3694529999</v>
      </c>
      <c r="E20" s="26">
        <v>963552.58241699997</v>
      </c>
      <c r="F20" s="27">
        <f t="shared" si="0"/>
        <v>2718187.95187</v>
      </c>
      <c r="G20" s="27">
        <f t="shared" si="1"/>
        <v>791082.78703599994</v>
      </c>
      <c r="H20" s="26">
        <v>16594.650000000001</v>
      </c>
      <c r="I20" s="26">
        <v>38093.760450000002</v>
      </c>
      <c r="J20" s="27">
        <f t="shared" si="2"/>
        <v>54688.410450000003</v>
      </c>
      <c r="K20" s="27">
        <f t="shared" si="3"/>
        <v>-21499.11045</v>
      </c>
      <c r="L20" s="27">
        <v>2672366</v>
      </c>
      <c r="M20" s="27">
        <v>1892875</v>
      </c>
      <c r="N20" s="27">
        <f t="shared" si="4"/>
        <v>779491</v>
      </c>
      <c r="O20" s="27">
        <v>662</v>
      </c>
      <c r="P20" s="27">
        <v>53294</v>
      </c>
      <c r="Q20" s="27">
        <f t="shared" si="5"/>
        <v>-52632</v>
      </c>
    </row>
    <row r="21" spans="1:17" x14ac:dyDescent="0.45">
      <c r="A21" s="25" t="s">
        <v>54</v>
      </c>
      <c r="B21" s="25">
        <v>10766</v>
      </c>
      <c r="C21" s="25" t="s">
        <v>20</v>
      </c>
      <c r="D21" s="26">
        <v>6846521.1685920004</v>
      </c>
      <c r="E21" s="26">
        <v>4011519.1752889999</v>
      </c>
      <c r="F21" s="27">
        <f t="shared" si="0"/>
        <v>10858040.343881</v>
      </c>
      <c r="G21" s="27">
        <f t="shared" si="1"/>
        <v>2835001.9933030005</v>
      </c>
      <c r="H21" s="26">
        <v>1509343.3775220001</v>
      </c>
      <c r="I21" s="26">
        <v>21987.834290999999</v>
      </c>
      <c r="J21" s="27">
        <f t="shared" si="2"/>
        <v>1531331.211813</v>
      </c>
      <c r="K21" s="27">
        <f t="shared" si="3"/>
        <v>1487355.5432310002</v>
      </c>
      <c r="L21" s="27">
        <v>74804499</v>
      </c>
      <c r="M21" s="27">
        <v>27719892</v>
      </c>
      <c r="N21" s="27">
        <f t="shared" si="4"/>
        <v>47084607</v>
      </c>
      <c r="O21" s="27">
        <v>11515796</v>
      </c>
      <c r="P21" s="27">
        <v>5321395</v>
      </c>
      <c r="Q21" s="27">
        <f t="shared" si="5"/>
        <v>6194401</v>
      </c>
    </row>
    <row r="22" spans="1:17" x14ac:dyDescent="0.45">
      <c r="A22" s="25" t="s">
        <v>55</v>
      </c>
      <c r="B22" s="25">
        <v>10764</v>
      </c>
      <c r="C22" s="25" t="s">
        <v>23</v>
      </c>
      <c r="D22" s="26">
        <v>3758383.8369009998</v>
      </c>
      <c r="E22" s="26">
        <v>3839868.3145829998</v>
      </c>
      <c r="F22" s="27">
        <f t="shared" si="0"/>
        <v>7598252.1514839996</v>
      </c>
      <c r="G22" s="27">
        <f t="shared" si="1"/>
        <v>-81484.477682000026</v>
      </c>
      <c r="H22" s="26">
        <v>218563.269179</v>
      </c>
      <c r="I22" s="26">
        <v>212883.229284</v>
      </c>
      <c r="J22" s="27">
        <f t="shared" si="2"/>
        <v>431446.498463</v>
      </c>
      <c r="K22" s="27">
        <f t="shared" si="3"/>
        <v>5680.0398949999944</v>
      </c>
      <c r="L22" s="27">
        <v>1116129</v>
      </c>
      <c r="M22" s="27">
        <v>1103903</v>
      </c>
      <c r="N22" s="27">
        <f t="shared" si="4"/>
        <v>12226</v>
      </c>
      <c r="O22" s="27">
        <v>254793</v>
      </c>
      <c r="P22" s="27">
        <v>136376</v>
      </c>
      <c r="Q22" s="27">
        <f t="shared" si="5"/>
        <v>118417</v>
      </c>
    </row>
    <row r="23" spans="1:17" x14ac:dyDescent="0.45">
      <c r="A23" s="25" t="s">
        <v>57</v>
      </c>
      <c r="B23" s="25">
        <v>10767</v>
      </c>
      <c r="C23" s="25" t="s">
        <v>33</v>
      </c>
      <c r="D23" s="26">
        <v>647573.86182700004</v>
      </c>
      <c r="E23" s="26">
        <v>699467.07465199998</v>
      </c>
      <c r="F23" s="27">
        <f t="shared" si="0"/>
        <v>1347040.9364789999</v>
      </c>
      <c r="G23" s="27">
        <f t="shared" si="1"/>
        <v>-51893.212824999937</v>
      </c>
      <c r="H23" s="26">
        <v>19049.39645</v>
      </c>
      <c r="I23" s="26">
        <v>552.485679</v>
      </c>
      <c r="J23" s="27">
        <f t="shared" si="2"/>
        <v>19601.882129000001</v>
      </c>
      <c r="K23" s="27">
        <f t="shared" si="3"/>
        <v>18496.910770999999</v>
      </c>
      <c r="L23" s="27">
        <v>60484</v>
      </c>
      <c r="M23" s="27">
        <v>72288</v>
      </c>
      <c r="N23" s="27">
        <f t="shared" si="4"/>
        <v>-11804</v>
      </c>
      <c r="O23" s="27">
        <v>0</v>
      </c>
      <c r="P23" s="27">
        <v>361</v>
      </c>
      <c r="Q23" s="27">
        <f t="shared" si="5"/>
        <v>-361</v>
      </c>
    </row>
    <row r="24" spans="1:17" x14ac:dyDescent="0.45">
      <c r="A24" s="25" t="s">
        <v>58</v>
      </c>
      <c r="B24" s="25">
        <v>10771</v>
      </c>
      <c r="C24" s="25" t="s">
        <v>23</v>
      </c>
      <c r="D24" s="26">
        <v>1261143.140477</v>
      </c>
      <c r="E24" s="26">
        <v>1148808.238997</v>
      </c>
      <c r="F24" s="27">
        <f t="shared" si="0"/>
        <v>2409951.3794740001</v>
      </c>
      <c r="G24" s="27">
        <f t="shared" si="1"/>
        <v>112334.90148</v>
      </c>
      <c r="H24" s="26">
        <v>1185.2778599999999</v>
      </c>
      <c r="I24" s="26">
        <v>0</v>
      </c>
      <c r="J24" s="27">
        <f t="shared" si="2"/>
        <v>1185.2778599999999</v>
      </c>
      <c r="K24" s="27">
        <f t="shared" si="3"/>
        <v>1185.2778599999999</v>
      </c>
      <c r="L24" s="27">
        <v>1468487</v>
      </c>
      <c r="M24" s="27">
        <v>1074149</v>
      </c>
      <c r="N24" s="27">
        <f t="shared" si="4"/>
        <v>394338</v>
      </c>
      <c r="O24" s="27">
        <v>553209</v>
      </c>
      <c r="P24" s="27">
        <v>559852</v>
      </c>
      <c r="Q24" s="27">
        <f t="shared" si="5"/>
        <v>-6643</v>
      </c>
    </row>
    <row r="25" spans="1:17" x14ac:dyDescent="0.45">
      <c r="A25" s="25" t="s">
        <v>60</v>
      </c>
      <c r="B25" s="25">
        <v>10765</v>
      </c>
      <c r="C25" s="25" t="s">
        <v>20</v>
      </c>
      <c r="D25" s="26">
        <v>15565586.276523</v>
      </c>
      <c r="E25" s="26">
        <v>26054357.397932999</v>
      </c>
      <c r="F25" s="27">
        <f t="shared" si="0"/>
        <v>41619943.674456</v>
      </c>
      <c r="G25" s="27">
        <f t="shared" si="1"/>
        <v>-10488771.121409999</v>
      </c>
      <c r="H25" s="26">
        <v>4108625.7280700002</v>
      </c>
      <c r="I25" s="26">
        <v>0</v>
      </c>
      <c r="J25" s="27">
        <f t="shared" si="2"/>
        <v>4108625.7280700002</v>
      </c>
      <c r="K25" s="27">
        <f t="shared" si="3"/>
        <v>4108625.7280700002</v>
      </c>
      <c r="L25" s="27">
        <v>128384241</v>
      </c>
      <c r="M25" s="27">
        <v>94138727</v>
      </c>
      <c r="N25" s="27">
        <f t="shared" si="4"/>
        <v>34245514</v>
      </c>
      <c r="O25" s="27">
        <v>16112413</v>
      </c>
      <c r="P25" s="27">
        <v>6651416</v>
      </c>
      <c r="Q25" s="27">
        <f t="shared" si="5"/>
        <v>9460997</v>
      </c>
    </row>
    <row r="26" spans="1:17" x14ac:dyDescent="0.45">
      <c r="A26" s="25" t="s">
        <v>61</v>
      </c>
      <c r="B26" s="25">
        <v>10763</v>
      </c>
      <c r="C26" s="25" t="s">
        <v>33</v>
      </c>
      <c r="D26" s="26">
        <v>288182.54955499998</v>
      </c>
      <c r="E26" s="26">
        <v>274727.18530399998</v>
      </c>
      <c r="F26" s="27">
        <f t="shared" si="0"/>
        <v>562909.73485899996</v>
      </c>
      <c r="G26" s="27">
        <f t="shared" si="1"/>
        <v>13455.364250999992</v>
      </c>
      <c r="H26" s="26">
        <v>67464.998561</v>
      </c>
      <c r="I26" s="26">
        <v>40503.737681999999</v>
      </c>
      <c r="J26" s="27">
        <f t="shared" si="2"/>
        <v>107968.73624299999</v>
      </c>
      <c r="K26" s="27">
        <f t="shared" si="3"/>
        <v>26961.260879000001</v>
      </c>
      <c r="L26" s="27">
        <v>101483</v>
      </c>
      <c r="M26" s="27">
        <v>63688</v>
      </c>
      <c r="N26" s="27">
        <f t="shared" si="4"/>
        <v>37795</v>
      </c>
      <c r="O26" s="27">
        <v>0</v>
      </c>
      <c r="P26" s="27">
        <v>31458</v>
      </c>
      <c r="Q26" s="27">
        <f t="shared" si="5"/>
        <v>-31458</v>
      </c>
    </row>
    <row r="27" spans="1:17" x14ac:dyDescent="0.45">
      <c r="A27" s="25" t="s">
        <v>63</v>
      </c>
      <c r="B27" s="25">
        <v>10778</v>
      </c>
      <c r="C27" s="25" t="s">
        <v>20</v>
      </c>
      <c r="D27" s="26">
        <v>459388.60388499999</v>
      </c>
      <c r="E27" s="26">
        <v>853279.35600499995</v>
      </c>
      <c r="F27" s="27">
        <f t="shared" si="0"/>
        <v>1312667.9598900001</v>
      </c>
      <c r="G27" s="27">
        <f t="shared" si="1"/>
        <v>-393890.75211999996</v>
      </c>
      <c r="H27" s="26">
        <v>691.74432000000002</v>
      </c>
      <c r="I27" s="26">
        <v>776.40224000000001</v>
      </c>
      <c r="J27" s="27">
        <f t="shared" si="2"/>
        <v>1468.1465600000001</v>
      </c>
      <c r="K27" s="27">
        <f t="shared" si="3"/>
        <v>-84.65791999999999</v>
      </c>
      <c r="L27" s="27">
        <v>5553447</v>
      </c>
      <c r="M27" s="27">
        <v>4098999</v>
      </c>
      <c r="N27" s="27">
        <f t="shared" si="4"/>
        <v>1454448</v>
      </c>
      <c r="O27" s="27">
        <v>105899</v>
      </c>
      <c r="P27" s="27">
        <v>159219</v>
      </c>
      <c r="Q27" s="27">
        <f t="shared" si="5"/>
        <v>-53320</v>
      </c>
    </row>
    <row r="28" spans="1:17" x14ac:dyDescent="0.45">
      <c r="A28" s="25" t="s">
        <v>65</v>
      </c>
      <c r="B28" s="25">
        <v>10781</v>
      </c>
      <c r="C28" s="25" t="s">
        <v>23</v>
      </c>
      <c r="D28" s="26">
        <v>9617013.7688609995</v>
      </c>
      <c r="E28" s="26">
        <v>11089033.483632</v>
      </c>
      <c r="F28" s="27">
        <f t="shared" si="0"/>
        <v>20706047.252493002</v>
      </c>
      <c r="G28" s="27">
        <f t="shared" si="1"/>
        <v>-1472019.7147710007</v>
      </c>
      <c r="H28" s="26">
        <v>111052.384645</v>
      </c>
      <c r="I28" s="26">
        <v>435331.78177399997</v>
      </c>
      <c r="J28" s="27">
        <f t="shared" si="2"/>
        <v>546384.16641900002</v>
      </c>
      <c r="K28" s="27">
        <f t="shared" si="3"/>
        <v>-324279.39712899999</v>
      </c>
      <c r="L28" s="27">
        <v>12128676</v>
      </c>
      <c r="M28" s="27">
        <v>13817146</v>
      </c>
      <c r="N28" s="27">
        <f t="shared" si="4"/>
        <v>-1688470</v>
      </c>
      <c r="O28" s="27">
        <v>4665</v>
      </c>
      <c r="P28" s="27">
        <v>354328</v>
      </c>
      <c r="Q28" s="27">
        <f t="shared" si="5"/>
        <v>-349663</v>
      </c>
    </row>
    <row r="29" spans="1:17" x14ac:dyDescent="0.45">
      <c r="A29" s="25" t="s">
        <v>67</v>
      </c>
      <c r="B29" s="25">
        <v>10784</v>
      </c>
      <c r="C29" s="25" t="s">
        <v>20</v>
      </c>
      <c r="D29" s="26">
        <v>3283521.1377909998</v>
      </c>
      <c r="E29" s="26">
        <v>4907750.9974300005</v>
      </c>
      <c r="F29" s="27">
        <f t="shared" si="0"/>
        <v>8191272.1352210008</v>
      </c>
      <c r="G29" s="27">
        <f t="shared" si="1"/>
        <v>-1624229.8596390006</v>
      </c>
      <c r="H29" s="26">
        <v>474534.25476099999</v>
      </c>
      <c r="I29" s="26">
        <v>32905.499620000002</v>
      </c>
      <c r="J29" s="27">
        <f t="shared" si="2"/>
        <v>507439.75438100001</v>
      </c>
      <c r="K29" s="27">
        <f t="shared" si="3"/>
        <v>441628.75514099997</v>
      </c>
      <c r="L29" s="27">
        <v>29412714</v>
      </c>
      <c r="M29" s="27">
        <v>18456613</v>
      </c>
      <c r="N29" s="27">
        <f t="shared" si="4"/>
        <v>10956101</v>
      </c>
      <c r="O29" s="27">
        <v>6809650</v>
      </c>
      <c r="P29" s="27">
        <v>2726881</v>
      </c>
      <c r="Q29" s="27">
        <f t="shared" si="5"/>
        <v>4082769</v>
      </c>
    </row>
    <row r="30" spans="1:17" x14ac:dyDescent="0.45">
      <c r="A30" s="25" t="s">
        <v>69</v>
      </c>
      <c r="B30" s="25">
        <v>10789</v>
      </c>
      <c r="C30" s="25" t="s">
        <v>23</v>
      </c>
      <c r="D30" s="26">
        <v>1934048.0436780001</v>
      </c>
      <c r="E30" s="26">
        <v>3244813.1337589999</v>
      </c>
      <c r="F30" s="27">
        <f t="shared" si="0"/>
        <v>5178861.177437</v>
      </c>
      <c r="G30" s="27">
        <f t="shared" si="1"/>
        <v>-1310765.0900809998</v>
      </c>
      <c r="H30" s="26">
        <v>20280.157999999999</v>
      </c>
      <c r="I30" s="26">
        <v>74112.78976</v>
      </c>
      <c r="J30" s="27">
        <f t="shared" si="2"/>
        <v>94392.947759999995</v>
      </c>
      <c r="K30" s="27">
        <f t="shared" si="3"/>
        <v>-53832.631760000004</v>
      </c>
      <c r="L30" s="27">
        <v>1062648</v>
      </c>
      <c r="M30" s="27">
        <v>2408998</v>
      </c>
      <c r="N30" s="27">
        <f t="shared" si="4"/>
        <v>-1346350</v>
      </c>
      <c r="O30" s="27">
        <v>1934</v>
      </c>
      <c r="P30" s="27">
        <v>29633</v>
      </c>
      <c r="Q30" s="27">
        <f t="shared" si="5"/>
        <v>-27699</v>
      </c>
    </row>
    <row r="31" spans="1:17" x14ac:dyDescent="0.45">
      <c r="A31" s="25" t="s">
        <v>71</v>
      </c>
      <c r="B31" s="25">
        <v>10787</v>
      </c>
      <c r="C31" s="25" t="s">
        <v>23</v>
      </c>
      <c r="D31" s="26">
        <v>27415736.394131999</v>
      </c>
      <c r="E31" s="26">
        <v>15234541.818877</v>
      </c>
      <c r="F31" s="27">
        <f t="shared" si="0"/>
        <v>42650278.213009</v>
      </c>
      <c r="G31" s="27">
        <f t="shared" si="1"/>
        <v>12181194.575254999</v>
      </c>
      <c r="H31" s="26">
        <v>405249.62672</v>
      </c>
      <c r="I31" s="26">
        <v>682808.82871000003</v>
      </c>
      <c r="J31" s="27">
        <f t="shared" si="2"/>
        <v>1088058.4554300001</v>
      </c>
      <c r="K31" s="27">
        <f t="shared" si="3"/>
        <v>-277559.20199000003</v>
      </c>
      <c r="L31" s="27">
        <v>27185109</v>
      </c>
      <c r="M31" s="27">
        <v>15032418</v>
      </c>
      <c r="N31" s="27">
        <f t="shared" si="4"/>
        <v>12152691</v>
      </c>
      <c r="O31" s="27">
        <v>23061</v>
      </c>
      <c r="P31" s="27">
        <v>521973</v>
      </c>
      <c r="Q31" s="27">
        <f t="shared" si="5"/>
        <v>-498912</v>
      </c>
    </row>
    <row r="32" spans="1:17" x14ac:dyDescent="0.45">
      <c r="A32" s="25" t="s">
        <v>73</v>
      </c>
      <c r="B32" s="25">
        <v>10801</v>
      </c>
      <c r="C32" s="25" t="s">
        <v>23</v>
      </c>
      <c r="D32" s="26">
        <v>1132831.1154090001</v>
      </c>
      <c r="E32" s="26">
        <v>731524.09783400001</v>
      </c>
      <c r="F32" s="27">
        <f t="shared" si="0"/>
        <v>1864355.2132430002</v>
      </c>
      <c r="G32" s="27">
        <f t="shared" si="1"/>
        <v>401307.01757500006</v>
      </c>
      <c r="H32" s="26">
        <v>0</v>
      </c>
      <c r="I32" s="26">
        <v>10054.904270000001</v>
      </c>
      <c r="J32" s="27">
        <f t="shared" si="2"/>
        <v>10054.904270000001</v>
      </c>
      <c r="K32" s="27">
        <f t="shared" si="3"/>
        <v>-10054.904270000001</v>
      </c>
      <c r="L32" s="27">
        <v>1921188</v>
      </c>
      <c r="M32" s="27">
        <v>1485802</v>
      </c>
      <c r="N32" s="27">
        <f t="shared" si="4"/>
        <v>435386</v>
      </c>
      <c r="O32" s="27">
        <v>46224</v>
      </c>
      <c r="P32" s="27">
        <v>60857</v>
      </c>
      <c r="Q32" s="27">
        <f t="shared" si="5"/>
        <v>-14633</v>
      </c>
    </row>
    <row r="33" spans="1:17" x14ac:dyDescent="0.45">
      <c r="A33" s="25" t="s">
        <v>75</v>
      </c>
      <c r="B33" s="25">
        <v>10825</v>
      </c>
      <c r="C33" s="25" t="s">
        <v>23</v>
      </c>
      <c r="D33" s="26">
        <v>250525.49562199999</v>
      </c>
      <c r="E33" s="26">
        <v>224849.72465600001</v>
      </c>
      <c r="F33" s="27">
        <f t="shared" si="0"/>
        <v>475375.22027799999</v>
      </c>
      <c r="G33" s="27">
        <f t="shared" si="1"/>
        <v>25675.770965999982</v>
      </c>
      <c r="H33" s="26">
        <v>0</v>
      </c>
      <c r="I33" s="26">
        <v>0</v>
      </c>
      <c r="J33" s="27">
        <f t="shared" si="2"/>
        <v>0</v>
      </c>
      <c r="K33" s="27">
        <f t="shared" si="3"/>
        <v>0</v>
      </c>
      <c r="L33" s="27">
        <v>15393</v>
      </c>
      <c r="M33" s="27">
        <v>14358</v>
      </c>
      <c r="N33" s="27">
        <f t="shared" si="4"/>
        <v>1035</v>
      </c>
      <c r="O33" s="27">
        <v>0</v>
      </c>
      <c r="P33" s="27">
        <v>52</v>
      </c>
      <c r="Q33" s="27">
        <f t="shared" si="5"/>
        <v>-52</v>
      </c>
    </row>
    <row r="34" spans="1:17" x14ac:dyDescent="0.45">
      <c r="A34" s="25" t="s">
        <v>77</v>
      </c>
      <c r="B34" s="25">
        <v>10830</v>
      </c>
      <c r="C34" s="25" t="s">
        <v>23</v>
      </c>
      <c r="D34" s="26">
        <v>1399257.9706019999</v>
      </c>
      <c r="E34" s="26">
        <v>1075747.2073260001</v>
      </c>
      <c r="F34" s="27">
        <f t="shared" si="0"/>
        <v>2475005.1779279998</v>
      </c>
      <c r="G34" s="27">
        <f t="shared" si="1"/>
        <v>323510.76327599981</v>
      </c>
      <c r="H34" s="26">
        <v>16697.704020000001</v>
      </c>
      <c r="I34" s="26">
        <v>117822.54192</v>
      </c>
      <c r="J34" s="27">
        <f t="shared" si="2"/>
        <v>134520.24593999999</v>
      </c>
      <c r="K34" s="27">
        <f t="shared" si="3"/>
        <v>-101124.8379</v>
      </c>
      <c r="L34" s="27">
        <v>2736500</v>
      </c>
      <c r="M34" s="27">
        <v>2384054</v>
      </c>
      <c r="N34" s="27">
        <f t="shared" si="4"/>
        <v>352446</v>
      </c>
      <c r="O34" s="27">
        <v>1869</v>
      </c>
      <c r="P34" s="27">
        <v>94492</v>
      </c>
      <c r="Q34" s="27">
        <f t="shared" si="5"/>
        <v>-92623</v>
      </c>
    </row>
    <row r="35" spans="1:17" x14ac:dyDescent="0.45">
      <c r="A35" s="25" t="s">
        <v>79</v>
      </c>
      <c r="B35" s="25">
        <v>10835</v>
      </c>
      <c r="C35" s="25" t="s">
        <v>23</v>
      </c>
      <c r="D35" s="26">
        <v>3919645.477467</v>
      </c>
      <c r="E35" s="26">
        <v>2485885.797394</v>
      </c>
      <c r="F35" s="27">
        <f t="shared" si="0"/>
        <v>6405531.2748610005</v>
      </c>
      <c r="G35" s="27">
        <f t="shared" si="1"/>
        <v>1433759.680073</v>
      </c>
      <c r="H35" s="26">
        <v>7688.3218999999999</v>
      </c>
      <c r="I35" s="26">
        <v>22177.301940000001</v>
      </c>
      <c r="J35" s="27">
        <f t="shared" si="2"/>
        <v>29865.62384</v>
      </c>
      <c r="K35" s="27">
        <f t="shared" si="3"/>
        <v>-14488.980040000002</v>
      </c>
      <c r="L35" s="27">
        <v>5419281</v>
      </c>
      <c r="M35" s="27">
        <v>3947190</v>
      </c>
      <c r="N35" s="27">
        <f t="shared" si="4"/>
        <v>1472091</v>
      </c>
      <c r="O35" s="27">
        <v>145001</v>
      </c>
      <c r="P35" s="27">
        <v>169105</v>
      </c>
      <c r="Q35" s="27">
        <f t="shared" si="5"/>
        <v>-24104</v>
      </c>
    </row>
    <row r="36" spans="1:17" x14ac:dyDescent="0.45">
      <c r="A36" s="25" t="s">
        <v>81</v>
      </c>
      <c r="B36" s="25">
        <v>10837</v>
      </c>
      <c r="C36" s="25" t="s">
        <v>20</v>
      </c>
      <c r="D36" s="26">
        <v>2073488.868182</v>
      </c>
      <c r="E36" s="26">
        <v>9312603.7713130005</v>
      </c>
      <c r="F36" s="27">
        <f t="shared" si="0"/>
        <v>11386092.639495</v>
      </c>
      <c r="G36" s="27">
        <f t="shared" si="1"/>
        <v>-7239114.9031310007</v>
      </c>
      <c r="H36" s="26">
        <v>1002776.1791</v>
      </c>
      <c r="I36" s="26">
        <v>17385.052282000001</v>
      </c>
      <c r="J36" s="27">
        <f t="shared" si="2"/>
        <v>1020161.2313819999</v>
      </c>
      <c r="K36" s="27">
        <f t="shared" si="3"/>
        <v>985391.12681799999</v>
      </c>
      <c r="L36" s="27">
        <v>229297</v>
      </c>
      <c r="M36" s="27">
        <v>36777190</v>
      </c>
      <c r="N36" s="27">
        <f t="shared" si="4"/>
        <v>-36547893</v>
      </c>
      <c r="O36" s="27">
        <v>7966</v>
      </c>
      <c r="P36" s="27">
        <v>645528</v>
      </c>
      <c r="Q36" s="27">
        <f t="shared" si="5"/>
        <v>-637562</v>
      </c>
    </row>
    <row r="37" spans="1:17" x14ac:dyDescent="0.45">
      <c r="A37" s="25" t="s">
        <v>83</v>
      </c>
      <c r="B37" s="25">
        <v>10845</v>
      </c>
      <c r="C37" s="25" t="s">
        <v>20</v>
      </c>
      <c r="D37" s="26">
        <v>2911387.5313499998</v>
      </c>
      <c r="E37" s="26">
        <v>3525940.8047949998</v>
      </c>
      <c r="F37" s="27">
        <f t="shared" si="0"/>
        <v>6437328.3361449996</v>
      </c>
      <c r="G37" s="27">
        <f t="shared" si="1"/>
        <v>-614553.27344499994</v>
      </c>
      <c r="H37" s="26">
        <v>740411.44589800003</v>
      </c>
      <c r="I37" s="26">
        <v>2921.8409980000001</v>
      </c>
      <c r="J37" s="27">
        <f t="shared" si="2"/>
        <v>743333.28689600003</v>
      </c>
      <c r="K37" s="27">
        <f t="shared" si="3"/>
        <v>737489.60490000003</v>
      </c>
      <c r="L37" s="27">
        <v>20358871</v>
      </c>
      <c r="M37" s="27">
        <v>11267281</v>
      </c>
      <c r="N37" s="27">
        <f t="shared" si="4"/>
        <v>9091590</v>
      </c>
      <c r="O37" s="27">
        <v>2987430</v>
      </c>
      <c r="P37" s="27">
        <v>1719555</v>
      </c>
      <c r="Q37" s="27">
        <f t="shared" si="5"/>
        <v>1267875</v>
      </c>
    </row>
    <row r="38" spans="1:17" x14ac:dyDescent="0.45">
      <c r="A38" s="25" t="s">
        <v>85</v>
      </c>
      <c r="B38" s="25">
        <v>10843</v>
      </c>
      <c r="C38" s="25" t="s">
        <v>23</v>
      </c>
      <c r="D38" s="26">
        <v>3677134.5945700002</v>
      </c>
      <c r="E38" s="26">
        <v>4481427.8587880004</v>
      </c>
      <c r="F38" s="27">
        <f t="shared" si="0"/>
        <v>8158562.4533580001</v>
      </c>
      <c r="G38" s="27">
        <f t="shared" si="1"/>
        <v>-804293.26421800023</v>
      </c>
      <c r="H38" s="26">
        <v>42210.933530000002</v>
      </c>
      <c r="I38" s="26">
        <v>525016.87653899996</v>
      </c>
      <c r="J38" s="27">
        <f t="shared" si="2"/>
        <v>567227.810069</v>
      </c>
      <c r="K38" s="27">
        <f t="shared" si="3"/>
        <v>-482805.94300899998</v>
      </c>
      <c r="L38" s="27">
        <v>2716731</v>
      </c>
      <c r="M38" s="27">
        <v>3413448</v>
      </c>
      <c r="N38" s="27">
        <f t="shared" si="4"/>
        <v>-696717</v>
      </c>
      <c r="O38" s="27">
        <v>8356</v>
      </c>
      <c r="P38" s="27">
        <v>347952</v>
      </c>
      <c r="Q38" s="27">
        <f t="shared" si="5"/>
        <v>-339596</v>
      </c>
    </row>
    <row r="39" spans="1:17" x14ac:dyDescent="0.45">
      <c r="A39" s="25" t="s">
        <v>87</v>
      </c>
      <c r="B39" s="25">
        <v>10851</v>
      </c>
      <c r="C39" s="25" t="s">
        <v>23</v>
      </c>
      <c r="D39" s="26">
        <v>11826551.164364999</v>
      </c>
      <c r="E39" s="26">
        <v>14508363.063846</v>
      </c>
      <c r="F39" s="27">
        <f t="shared" si="0"/>
        <v>26334914.228211001</v>
      </c>
      <c r="G39" s="27">
        <f t="shared" si="1"/>
        <v>-2681811.8994810004</v>
      </c>
      <c r="H39" s="26">
        <v>631139.15223799995</v>
      </c>
      <c r="I39" s="26">
        <v>231963.51855099999</v>
      </c>
      <c r="J39" s="27">
        <f t="shared" si="2"/>
        <v>863102.67078899988</v>
      </c>
      <c r="K39" s="27">
        <f t="shared" si="3"/>
        <v>399175.63368699996</v>
      </c>
      <c r="L39" s="27">
        <v>30640697</v>
      </c>
      <c r="M39" s="27">
        <v>32912908</v>
      </c>
      <c r="N39" s="27">
        <f t="shared" si="4"/>
        <v>-2272211</v>
      </c>
      <c r="O39" s="27">
        <v>944307</v>
      </c>
      <c r="P39" s="27">
        <v>1481322</v>
      </c>
      <c r="Q39" s="27">
        <f t="shared" si="5"/>
        <v>-537015</v>
      </c>
    </row>
    <row r="40" spans="1:17" x14ac:dyDescent="0.45">
      <c r="A40" s="25" t="s">
        <v>89</v>
      </c>
      <c r="B40" s="25">
        <v>10855</v>
      </c>
      <c r="C40" s="25" t="s">
        <v>23</v>
      </c>
      <c r="D40" s="26">
        <v>16463856.941322001</v>
      </c>
      <c r="E40" s="26">
        <v>11843540.139762999</v>
      </c>
      <c r="F40" s="27">
        <f t="shared" si="0"/>
        <v>28307397.081085</v>
      </c>
      <c r="G40" s="27">
        <f t="shared" si="1"/>
        <v>4620316.8015590012</v>
      </c>
      <c r="H40" s="26">
        <v>0</v>
      </c>
      <c r="I40" s="26">
        <v>290313.68536599999</v>
      </c>
      <c r="J40" s="27">
        <f t="shared" si="2"/>
        <v>290313.68536599999</v>
      </c>
      <c r="K40" s="27">
        <f t="shared" si="3"/>
        <v>-290313.68536599999</v>
      </c>
      <c r="L40" s="27">
        <v>17637478</v>
      </c>
      <c r="M40" s="27">
        <v>13139764</v>
      </c>
      <c r="N40" s="27">
        <f t="shared" si="4"/>
        <v>4497714</v>
      </c>
      <c r="O40" s="27">
        <v>0</v>
      </c>
      <c r="P40" s="27">
        <v>244315</v>
      </c>
      <c r="Q40" s="27">
        <f t="shared" si="5"/>
        <v>-244315</v>
      </c>
    </row>
    <row r="41" spans="1:17" x14ac:dyDescent="0.45">
      <c r="A41" s="25" t="s">
        <v>91</v>
      </c>
      <c r="B41" s="25">
        <v>10864</v>
      </c>
      <c r="C41" s="25" t="s">
        <v>23</v>
      </c>
      <c r="D41" s="26">
        <v>2339948.3345229998</v>
      </c>
      <c r="E41" s="26">
        <v>1692754.814671</v>
      </c>
      <c r="F41" s="27">
        <f t="shared" si="0"/>
        <v>4032703.1491939998</v>
      </c>
      <c r="G41" s="27">
        <f t="shared" si="1"/>
        <v>647193.51985199982</v>
      </c>
      <c r="H41" s="26">
        <v>9930.6447800000005</v>
      </c>
      <c r="I41" s="26">
        <v>65503.270934</v>
      </c>
      <c r="J41" s="27">
        <f t="shared" si="2"/>
        <v>75433.915714000002</v>
      </c>
      <c r="K41" s="27">
        <f t="shared" si="3"/>
        <v>-55572.626153999998</v>
      </c>
      <c r="L41" s="27">
        <v>2088054</v>
      </c>
      <c r="M41" s="27">
        <v>1464176</v>
      </c>
      <c r="N41" s="27">
        <f t="shared" si="4"/>
        <v>623878</v>
      </c>
      <c r="O41" s="27">
        <v>3081</v>
      </c>
      <c r="P41" s="27">
        <v>60124</v>
      </c>
      <c r="Q41" s="27">
        <f t="shared" si="5"/>
        <v>-57043</v>
      </c>
    </row>
    <row r="42" spans="1:17" x14ac:dyDescent="0.45">
      <c r="A42" s="25" t="s">
        <v>93</v>
      </c>
      <c r="B42" s="25">
        <v>10869</v>
      </c>
      <c r="C42" s="25" t="s">
        <v>23</v>
      </c>
      <c r="D42" s="26">
        <v>3090989.267432</v>
      </c>
      <c r="E42" s="26">
        <v>2998161.8325390001</v>
      </c>
      <c r="F42" s="27">
        <f t="shared" si="0"/>
        <v>6089151.0999710001</v>
      </c>
      <c r="G42" s="27">
        <f t="shared" si="1"/>
        <v>92827.43489299994</v>
      </c>
      <c r="H42" s="26">
        <v>151392.38656099999</v>
      </c>
      <c r="I42" s="26">
        <v>213508.323362</v>
      </c>
      <c r="J42" s="27">
        <f t="shared" si="2"/>
        <v>364900.70992299996</v>
      </c>
      <c r="K42" s="27">
        <f t="shared" si="3"/>
        <v>-62115.936801000003</v>
      </c>
      <c r="L42" s="27">
        <v>2552963</v>
      </c>
      <c r="M42" s="27">
        <v>2459445</v>
      </c>
      <c r="N42" s="27">
        <f t="shared" si="4"/>
        <v>93518</v>
      </c>
      <c r="O42" s="27">
        <v>40531</v>
      </c>
      <c r="P42" s="27">
        <v>56533</v>
      </c>
      <c r="Q42" s="27">
        <f t="shared" si="5"/>
        <v>-16002</v>
      </c>
    </row>
    <row r="43" spans="1:17" x14ac:dyDescent="0.45">
      <c r="A43" s="25" t="s">
        <v>95</v>
      </c>
      <c r="B43" s="25">
        <v>10872</v>
      </c>
      <c r="C43" s="25" t="s">
        <v>23</v>
      </c>
      <c r="D43" s="26">
        <v>8830380.8738320004</v>
      </c>
      <c r="E43" s="26">
        <v>7416299.1368049998</v>
      </c>
      <c r="F43" s="27">
        <f t="shared" si="0"/>
        <v>16246680.010637</v>
      </c>
      <c r="G43" s="27">
        <f t="shared" si="1"/>
        <v>1414081.7370270006</v>
      </c>
      <c r="H43" s="26">
        <v>35168.392220000002</v>
      </c>
      <c r="I43" s="26">
        <v>131086.94644900001</v>
      </c>
      <c r="J43" s="27">
        <f t="shared" si="2"/>
        <v>166255.33866900002</v>
      </c>
      <c r="K43" s="27">
        <f t="shared" si="3"/>
        <v>-95918.554229000001</v>
      </c>
      <c r="L43" s="27">
        <v>7918276</v>
      </c>
      <c r="M43" s="27">
        <v>6613554</v>
      </c>
      <c r="N43" s="27">
        <f t="shared" si="4"/>
        <v>1304722</v>
      </c>
      <c r="O43" s="27">
        <v>862</v>
      </c>
      <c r="P43" s="27">
        <v>109980</v>
      </c>
      <c r="Q43" s="27">
        <f t="shared" si="5"/>
        <v>-109118</v>
      </c>
    </row>
    <row r="44" spans="1:17" x14ac:dyDescent="0.45">
      <c r="A44" s="25" t="s">
        <v>97</v>
      </c>
      <c r="B44" s="25">
        <v>10883</v>
      </c>
      <c r="C44" s="25" t="s">
        <v>20</v>
      </c>
      <c r="D44" s="26">
        <v>13029451.380741</v>
      </c>
      <c r="E44" s="26">
        <v>11073060.319150001</v>
      </c>
      <c r="F44" s="27">
        <f t="shared" si="0"/>
        <v>24102511.699891001</v>
      </c>
      <c r="G44" s="27">
        <f t="shared" si="1"/>
        <v>1956391.0615909994</v>
      </c>
      <c r="H44" s="26">
        <v>6551150.4909079997</v>
      </c>
      <c r="I44" s="26">
        <v>356242.42670900002</v>
      </c>
      <c r="J44" s="27">
        <f t="shared" si="2"/>
        <v>6907392.9176169997</v>
      </c>
      <c r="K44" s="27">
        <f t="shared" si="3"/>
        <v>6194908.0641989997</v>
      </c>
      <c r="L44" s="27">
        <v>143366922</v>
      </c>
      <c r="M44" s="27">
        <v>66419599</v>
      </c>
      <c r="N44" s="27">
        <f t="shared" si="4"/>
        <v>76947323</v>
      </c>
      <c r="O44" s="27">
        <v>18835327</v>
      </c>
      <c r="P44" s="27">
        <v>14605505</v>
      </c>
      <c r="Q44" s="27">
        <f t="shared" si="5"/>
        <v>4229822</v>
      </c>
    </row>
    <row r="45" spans="1:17" x14ac:dyDescent="0.45">
      <c r="A45" s="25" t="s">
        <v>99</v>
      </c>
      <c r="B45" s="25">
        <v>10885</v>
      </c>
      <c r="C45" s="25" t="s">
        <v>33</v>
      </c>
      <c r="D45" s="26">
        <v>7255573.4715809999</v>
      </c>
      <c r="E45" s="26">
        <v>8590795.1571340002</v>
      </c>
      <c r="F45" s="27">
        <f t="shared" si="0"/>
        <v>15846368.628715001</v>
      </c>
      <c r="G45" s="27">
        <f t="shared" si="1"/>
        <v>-1335221.6855530003</v>
      </c>
      <c r="H45" s="26">
        <v>9935.0064000000002</v>
      </c>
      <c r="I45" s="26">
        <v>297235.07069099997</v>
      </c>
      <c r="J45" s="27">
        <f t="shared" si="2"/>
        <v>307170.07709099998</v>
      </c>
      <c r="K45" s="27">
        <f t="shared" si="3"/>
        <v>-287300.06429099996</v>
      </c>
      <c r="L45" s="27">
        <v>23051383</v>
      </c>
      <c r="M45" s="27">
        <v>23306097</v>
      </c>
      <c r="N45" s="27">
        <f t="shared" si="4"/>
        <v>-254714</v>
      </c>
      <c r="O45" s="27">
        <v>985</v>
      </c>
      <c r="P45" s="27">
        <v>732139</v>
      </c>
      <c r="Q45" s="27">
        <f t="shared" si="5"/>
        <v>-731154</v>
      </c>
    </row>
    <row r="46" spans="1:17" x14ac:dyDescent="0.45">
      <c r="A46" s="25" t="s">
        <v>101</v>
      </c>
      <c r="B46" s="25">
        <v>10897</v>
      </c>
      <c r="C46" s="25" t="s">
        <v>33</v>
      </c>
      <c r="D46" s="26">
        <v>1323330.457225</v>
      </c>
      <c r="E46" s="26">
        <v>1440432.171442</v>
      </c>
      <c r="F46" s="27">
        <f t="shared" si="0"/>
        <v>2763762.6286669997</v>
      </c>
      <c r="G46" s="27">
        <f t="shared" si="1"/>
        <v>-117101.71421699994</v>
      </c>
      <c r="H46" s="26">
        <v>8631.0992999999999</v>
      </c>
      <c r="I46" s="26">
        <v>881.14739999999995</v>
      </c>
      <c r="J46" s="27">
        <f t="shared" si="2"/>
        <v>9512.2466999999997</v>
      </c>
      <c r="K46" s="27">
        <f t="shared" si="3"/>
        <v>7749.9519</v>
      </c>
      <c r="L46" s="27">
        <v>701713</v>
      </c>
      <c r="M46" s="27">
        <v>701590</v>
      </c>
      <c r="N46" s="27">
        <f t="shared" si="4"/>
        <v>123</v>
      </c>
      <c r="O46" s="27">
        <v>36177</v>
      </c>
      <c r="P46" s="27">
        <v>7970</v>
      </c>
      <c r="Q46" s="27">
        <f t="shared" si="5"/>
        <v>28207</v>
      </c>
    </row>
    <row r="47" spans="1:17" x14ac:dyDescent="0.45">
      <c r="A47" s="25" t="s">
        <v>103</v>
      </c>
      <c r="B47" s="25">
        <v>10895</v>
      </c>
      <c r="C47" s="25" t="s">
        <v>20</v>
      </c>
      <c r="D47" s="26">
        <v>850804.69579200004</v>
      </c>
      <c r="E47" s="26">
        <v>486026.57669100002</v>
      </c>
      <c r="F47" s="27">
        <f t="shared" si="0"/>
        <v>1336831.2724830001</v>
      </c>
      <c r="G47" s="27">
        <f t="shared" si="1"/>
        <v>364778.11910100002</v>
      </c>
      <c r="H47" s="26">
        <v>24937.25</v>
      </c>
      <c r="I47" s="26">
        <v>0</v>
      </c>
      <c r="J47" s="27">
        <f t="shared" si="2"/>
        <v>24937.25</v>
      </c>
      <c r="K47" s="27">
        <f t="shared" si="3"/>
        <v>24937.25</v>
      </c>
      <c r="L47" s="27">
        <v>5618575</v>
      </c>
      <c r="M47" s="27">
        <v>2906129</v>
      </c>
      <c r="N47" s="27">
        <f t="shared" si="4"/>
        <v>2712446</v>
      </c>
      <c r="O47" s="27">
        <v>147776</v>
      </c>
      <c r="P47" s="27">
        <v>352478</v>
      </c>
      <c r="Q47" s="27">
        <f t="shared" si="5"/>
        <v>-204702</v>
      </c>
    </row>
    <row r="48" spans="1:17" x14ac:dyDescent="0.45">
      <c r="A48" s="25" t="s">
        <v>105</v>
      </c>
      <c r="B48" s="25">
        <v>10896</v>
      </c>
      <c r="C48" s="25" t="s">
        <v>23</v>
      </c>
      <c r="D48" s="26">
        <v>11679669.34245</v>
      </c>
      <c r="E48" s="26">
        <v>10393127.596378</v>
      </c>
      <c r="F48" s="27">
        <f t="shared" si="0"/>
        <v>22072796.938827999</v>
      </c>
      <c r="G48" s="27">
        <f t="shared" si="1"/>
        <v>1286541.7460719999</v>
      </c>
      <c r="H48" s="26">
        <v>115781.32335200001</v>
      </c>
      <c r="I48" s="26">
        <v>82263.249001999997</v>
      </c>
      <c r="J48" s="27">
        <f t="shared" si="2"/>
        <v>198044.572354</v>
      </c>
      <c r="K48" s="27">
        <f t="shared" si="3"/>
        <v>33518.07435000001</v>
      </c>
      <c r="L48" s="27">
        <v>4122030</v>
      </c>
      <c r="M48" s="27">
        <v>2703652</v>
      </c>
      <c r="N48" s="27">
        <f t="shared" si="4"/>
        <v>1418378</v>
      </c>
      <c r="O48" s="27">
        <v>26130</v>
      </c>
      <c r="P48" s="27">
        <v>70743</v>
      </c>
      <c r="Q48" s="27">
        <f t="shared" si="5"/>
        <v>-44613</v>
      </c>
    </row>
    <row r="49" spans="1:17" x14ac:dyDescent="0.45">
      <c r="A49" s="25" t="s">
        <v>107</v>
      </c>
      <c r="B49" s="25">
        <v>10911</v>
      </c>
      <c r="C49" s="25" t="s">
        <v>20</v>
      </c>
      <c r="D49" s="26">
        <v>10372685.492566001</v>
      </c>
      <c r="E49" s="26">
        <v>14451380.023313001</v>
      </c>
      <c r="F49" s="27">
        <f t="shared" si="0"/>
        <v>24824065.515879001</v>
      </c>
      <c r="G49" s="27">
        <f t="shared" si="1"/>
        <v>-4078694.5307470001</v>
      </c>
      <c r="H49" s="26">
        <v>504436.30283499998</v>
      </c>
      <c r="I49" s="26">
        <v>223198.48771700001</v>
      </c>
      <c r="J49" s="27">
        <f t="shared" si="2"/>
        <v>727634.79055200005</v>
      </c>
      <c r="K49" s="27">
        <f t="shared" si="3"/>
        <v>281237.81511799997</v>
      </c>
      <c r="L49" s="27">
        <v>69435627</v>
      </c>
      <c r="M49" s="27">
        <v>55279659</v>
      </c>
      <c r="N49" s="27">
        <f t="shared" si="4"/>
        <v>14155968</v>
      </c>
      <c r="O49" s="27">
        <v>5685225</v>
      </c>
      <c r="P49" s="27">
        <v>5785117</v>
      </c>
      <c r="Q49" s="27">
        <f t="shared" si="5"/>
        <v>-99892</v>
      </c>
    </row>
    <row r="50" spans="1:17" x14ac:dyDescent="0.45">
      <c r="A50" s="25" t="s">
        <v>109</v>
      </c>
      <c r="B50" s="25">
        <v>10919</v>
      </c>
      <c r="C50" s="25" t="s">
        <v>20</v>
      </c>
      <c r="D50" s="26">
        <v>75224329.423662007</v>
      </c>
      <c r="E50" s="26">
        <v>73521743.845173001</v>
      </c>
      <c r="F50" s="27">
        <f t="shared" si="0"/>
        <v>148746073.26883501</v>
      </c>
      <c r="G50" s="27">
        <f t="shared" si="1"/>
        <v>1702585.5784890056</v>
      </c>
      <c r="H50" s="26">
        <v>6680269.140869</v>
      </c>
      <c r="I50" s="26">
        <v>784431.80992799997</v>
      </c>
      <c r="J50" s="27">
        <f t="shared" si="2"/>
        <v>7464700.950797</v>
      </c>
      <c r="K50" s="27">
        <f t="shared" si="3"/>
        <v>5895837.330941</v>
      </c>
      <c r="L50" s="27">
        <v>477399152</v>
      </c>
      <c r="M50" s="27">
        <v>388276765</v>
      </c>
      <c r="N50" s="27">
        <f t="shared" si="4"/>
        <v>89122387</v>
      </c>
      <c r="O50" s="27">
        <v>50717594</v>
      </c>
      <c r="P50" s="27">
        <v>32984997</v>
      </c>
      <c r="Q50" s="27">
        <f t="shared" si="5"/>
        <v>17732597</v>
      </c>
    </row>
    <row r="51" spans="1:17" x14ac:dyDescent="0.45">
      <c r="A51" s="25" t="s">
        <v>111</v>
      </c>
      <c r="B51" s="25">
        <v>10923</v>
      </c>
      <c r="C51" s="25" t="s">
        <v>20</v>
      </c>
      <c r="D51" s="26">
        <v>346797.86186300003</v>
      </c>
      <c r="E51" s="26">
        <v>368425.95434499998</v>
      </c>
      <c r="F51" s="27">
        <f t="shared" si="0"/>
        <v>715223.81620800006</v>
      </c>
      <c r="G51" s="27">
        <f t="shared" si="1"/>
        <v>-21628.092481999949</v>
      </c>
      <c r="H51" s="26">
        <v>80136.727799999993</v>
      </c>
      <c r="I51" s="26">
        <v>0</v>
      </c>
      <c r="J51" s="27">
        <f t="shared" si="2"/>
        <v>80136.727799999993</v>
      </c>
      <c r="K51" s="27">
        <f t="shared" si="3"/>
        <v>80136.727799999993</v>
      </c>
      <c r="L51" s="27">
        <v>5398646</v>
      </c>
      <c r="M51" s="27">
        <v>3897906</v>
      </c>
      <c r="N51" s="27">
        <f t="shared" si="4"/>
        <v>1500740</v>
      </c>
      <c r="O51" s="27">
        <v>278608</v>
      </c>
      <c r="P51" s="27">
        <v>218469</v>
      </c>
      <c r="Q51" s="27">
        <f t="shared" si="5"/>
        <v>60139</v>
      </c>
    </row>
    <row r="52" spans="1:17" x14ac:dyDescent="0.45">
      <c r="A52" s="25" t="s">
        <v>115</v>
      </c>
      <c r="B52" s="25">
        <v>10915</v>
      </c>
      <c r="C52" s="25" t="s">
        <v>20</v>
      </c>
      <c r="D52" s="26">
        <v>4939987.9114239998</v>
      </c>
      <c r="E52" s="26">
        <v>21886417.119635001</v>
      </c>
      <c r="F52" s="27">
        <f t="shared" si="0"/>
        <v>26826405.031059001</v>
      </c>
      <c r="G52" s="27">
        <f t="shared" si="1"/>
        <v>-16946429.208211001</v>
      </c>
      <c r="H52" s="26">
        <v>465664.02429999999</v>
      </c>
      <c r="I52" s="26">
        <v>441749.15573100001</v>
      </c>
      <c r="J52" s="27">
        <f t="shared" si="2"/>
        <v>907413.18003099994</v>
      </c>
      <c r="K52" s="27">
        <f t="shared" si="3"/>
        <v>23914.868568999984</v>
      </c>
      <c r="L52" s="27">
        <v>44552535</v>
      </c>
      <c r="M52" s="27">
        <v>60824240</v>
      </c>
      <c r="N52" s="27">
        <f t="shared" si="4"/>
        <v>-16271705</v>
      </c>
      <c r="O52" s="27">
        <v>164321</v>
      </c>
      <c r="P52" s="27">
        <v>3616703</v>
      </c>
      <c r="Q52" s="27">
        <f t="shared" si="5"/>
        <v>-3452382</v>
      </c>
    </row>
    <row r="53" spans="1:17" x14ac:dyDescent="0.45">
      <c r="A53" s="25" t="s">
        <v>117</v>
      </c>
      <c r="B53" s="25">
        <v>10929</v>
      </c>
      <c r="C53" s="25" t="s">
        <v>20</v>
      </c>
      <c r="D53" s="26">
        <v>162522.61571899999</v>
      </c>
      <c r="E53" s="26">
        <v>503976.33801800001</v>
      </c>
      <c r="F53" s="27">
        <f t="shared" si="0"/>
        <v>666498.953737</v>
      </c>
      <c r="G53" s="27">
        <f t="shared" si="1"/>
        <v>-341453.72229900002</v>
      </c>
      <c r="H53" s="26">
        <v>842.88329999999996</v>
      </c>
      <c r="I53" s="26">
        <v>946.03809999999999</v>
      </c>
      <c r="J53" s="27">
        <f t="shared" si="2"/>
        <v>1788.9213999999999</v>
      </c>
      <c r="K53" s="27">
        <f t="shared" si="3"/>
        <v>-103.15480000000002</v>
      </c>
      <c r="L53" s="27">
        <v>7993860</v>
      </c>
      <c r="M53" s="27">
        <v>5874902</v>
      </c>
      <c r="N53" s="27">
        <f t="shared" si="4"/>
        <v>2118958</v>
      </c>
      <c r="O53" s="27">
        <v>278616</v>
      </c>
      <c r="P53" s="27">
        <v>774104</v>
      </c>
      <c r="Q53" s="27">
        <f t="shared" si="5"/>
        <v>-495488</v>
      </c>
    </row>
    <row r="54" spans="1:17" x14ac:dyDescent="0.45">
      <c r="A54" s="25" t="s">
        <v>119</v>
      </c>
      <c r="B54" s="25">
        <v>10934</v>
      </c>
      <c r="C54" s="25" t="s">
        <v>33</v>
      </c>
      <c r="D54" s="26">
        <v>73036.334268000006</v>
      </c>
      <c r="E54" s="26">
        <v>131026.310457</v>
      </c>
      <c r="F54" s="27">
        <f t="shared" si="0"/>
        <v>204062.64472500002</v>
      </c>
      <c r="G54" s="27">
        <f t="shared" si="1"/>
        <v>-57989.976188999994</v>
      </c>
      <c r="H54" s="26">
        <v>2636.2013900000002</v>
      </c>
      <c r="I54" s="26">
        <v>3503.5663460000001</v>
      </c>
      <c r="J54" s="27">
        <f t="shared" si="2"/>
        <v>6139.7677359999998</v>
      </c>
      <c r="K54" s="27">
        <f t="shared" si="3"/>
        <v>-867.36495599999989</v>
      </c>
      <c r="L54" s="27">
        <v>399</v>
      </c>
      <c r="M54" s="27">
        <v>645</v>
      </c>
      <c r="N54" s="27">
        <f t="shared" si="4"/>
        <v>-246</v>
      </c>
      <c r="O54" s="27">
        <v>0</v>
      </c>
      <c r="P54" s="27">
        <v>0</v>
      </c>
      <c r="Q54" s="27">
        <f t="shared" si="5"/>
        <v>0</v>
      </c>
    </row>
    <row r="55" spans="1:17" x14ac:dyDescent="0.45">
      <c r="A55" s="25" t="s">
        <v>121</v>
      </c>
      <c r="B55" s="25">
        <v>11008</v>
      </c>
      <c r="C55" s="25" t="s">
        <v>20</v>
      </c>
      <c r="D55" s="26">
        <v>7475468.6370390002</v>
      </c>
      <c r="E55" s="26">
        <v>15721651.112802999</v>
      </c>
      <c r="F55" s="27">
        <f t="shared" si="0"/>
        <v>23197119.749841999</v>
      </c>
      <c r="G55" s="27">
        <f t="shared" si="1"/>
        <v>-8246182.4757639989</v>
      </c>
      <c r="H55" s="26">
        <v>3250366.0099800001</v>
      </c>
      <c r="I55" s="26">
        <v>35478.178220000002</v>
      </c>
      <c r="J55" s="27">
        <f t="shared" si="2"/>
        <v>3285844.1882000002</v>
      </c>
      <c r="K55" s="27">
        <f t="shared" si="3"/>
        <v>3214887.83176</v>
      </c>
      <c r="L55" s="27">
        <v>104267591</v>
      </c>
      <c r="M55" s="27">
        <v>63935728</v>
      </c>
      <c r="N55" s="27">
        <f t="shared" si="4"/>
        <v>40331863</v>
      </c>
      <c r="O55" s="27">
        <v>5933015</v>
      </c>
      <c r="P55" s="27">
        <v>6022369</v>
      </c>
      <c r="Q55" s="27">
        <f t="shared" si="5"/>
        <v>-89354</v>
      </c>
    </row>
    <row r="56" spans="1:17" x14ac:dyDescent="0.45">
      <c r="A56" s="25" t="s">
        <v>123</v>
      </c>
      <c r="B56" s="25">
        <v>11014</v>
      </c>
      <c r="C56" s="25" t="s">
        <v>20</v>
      </c>
      <c r="D56" s="26">
        <v>1124959.176277</v>
      </c>
      <c r="E56" s="26">
        <v>430367.26864700002</v>
      </c>
      <c r="F56" s="27">
        <f t="shared" si="0"/>
        <v>1555326.444924</v>
      </c>
      <c r="G56" s="27">
        <f t="shared" si="1"/>
        <v>694591.90763000003</v>
      </c>
      <c r="H56" s="26">
        <v>0</v>
      </c>
      <c r="I56" s="26">
        <v>4520.9065799999998</v>
      </c>
      <c r="J56" s="27">
        <f t="shared" si="2"/>
        <v>4520.9065799999998</v>
      </c>
      <c r="K56" s="27">
        <f t="shared" si="3"/>
        <v>-4520.9065799999998</v>
      </c>
      <c r="L56" s="27">
        <v>5455967</v>
      </c>
      <c r="M56" s="27">
        <v>3896938</v>
      </c>
      <c r="N56" s="27">
        <f t="shared" si="4"/>
        <v>1559029</v>
      </c>
      <c r="O56" s="27">
        <v>40282</v>
      </c>
      <c r="P56" s="27">
        <v>194854</v>
      </c>
      <c r="Q56" s="27">
        <f t="shared" si="5"/>
        <v>-154572</v>
      </c>
    </row>
    <row r="57" spans="1:17" x14ac:dyDescent="0.45">
      <c r="A57" s="25" t="s">
        <v>125</v>
      </c>
      <c r="B57" s="25">
        <v>11049</v>
      </c>
      <c r="C57" s="25" t="s">
        <v>20</v>
      </c>
      <c r="D57" s="26">
        <v>2869941.2351119998</v>
      </c>
      <c r="E57" s="26">
        <v>6125323.7256380003</v>
      </c>
      <c r="F57" s="27">
        <f t="shared" si="0"/>
        <v>8995264.9607500006</v>
      </c>
      <c r="G57" s="27">
        <f t="shared" si="1"/>
        <v>-3255382.4905260005</v>
      </c>
      <c r="H57" s="26">
        <v>832558.64573600003</v>
      </c>
      <c r="I57" s="26">
        <v>47688.268506</v>
      </c>
      <c r="J57" s="27">
        <f t="shared" si="2"/>
        <v>880246.91424200009</v>
      </c>
      <c r="K57" s="27">
        <f t="shared" si="3"/>
        <v>784870.37722999998</v>
      </c>
      <c r="L57" s="27">
        <v>63203305</v>
      </c>
      <c r="M57" s="27">
        <v>50405713</v>
      </c>
      <c r="N57" s="27">
        <f t="shared" si="4"/>
        <v>12797592</v>
      </c>
      <c r="O57" s="27">
        <v>3664226</v>
      </c>
      <c r="P57" s="27">
        <v>3056468</v>
      </c>
      <c r="Q57" s="27">
        <f t="shared" si="5"/>
        <v>607758</v>
      </c>
    </row>
    <row r="58" spans="1:17" x14ac:dyDescent="0.45">
      <c r="A58" s="25" t="s">
        <v>127</v>
      </c>
      <c r="B58" s="25">
        <v>11055</v>
      </c>
      <c r="C58" s="25" t="s">
        <v>23</v>
      </c>
      <c r="D58" s="26">
        <v>8689770.7371210009</v>
      </c>
      <c r="E58" s="26">
        <v>11390033.24099</v>
      </c>
      <c r="F58" s="27">
        <f t="shared" si="0"/>
        <v>20079803.978110999</v>
      </c>
      <c r="G58" s="27">
        <f t="shared" si="1"/>
        <v>-2700262.503868999</v>
      </c>
      <c r="H58" s="26">
        <v>54943.413105</v>
      </c>
      <c r="I58" s="26">
        <v>501463.45065999997</v>
      </c>
      <c r="J58" s="27">
        <f t="shared" si="2"/>
        <v>556406.86376500002</v>
      </c>
      <c r="K58" s="27">
        <f t="shared" si="3"/>
        <v>-446520.03755499999</v>
      </c>
      <c r="L58" s="27">
        <v>9409654</v>
      </c>
      <c r="M58" s="27">
        <v>12531953</v>
      </c>
      <c r="N58" s="27">
        <f t="shared" si="4"/>
        <v>-3122299</v>
      </c>
      <c r="O58" s="27">
        <v>6266</v>
      </c>
      <c r="P58" s="27">
        <v>485931</v>
      </c>
      <c r="Q58" s="27">
        <f t="shared" si="5"/>
        <v>-479665</v>
      </c>
    </row>
    <row r="59" spans="1:17" x14ac:dyDescent="0.45">
      <c r="A59" s="25" t="s">
        <v>129</v>
      </c>
      <c r="B59" s="25">
        <v>11075</v>
      </c>
      <c r="C59" s="25" t="s">
        <v>20</v>
      </c>
      <c r="D59" s="26">
        <v>2620336.0815059999</v>
      </c>
      <c r="E59" s="26">
        <v>7539660.4235009998</v>
      </c>
      <c r="F59" s="27">
        <f t="shared" si="0"/>
        <v>10159996.505006999</v>
      </c>
      <c r="G59" s="27">
        <f t="shared" si="1"/>
        <v>-4919324.3419949999</v>
      </c>
      <c r="H59" s="26">
        <v>260809.657247</v>
      </c>
      <c r="I59" s="26">
        <v>9.9999999999999995E-7</v>
      </c>
      <c r="J59" s="27">
        <f t="shared" si="2"/>
        <v>260809.657248</v>
      </c>
      <c r="K59" s="27">
        <f t="shared" si="3"/>
        <v>260809.65724599999</v>
      </c>
      <c r="L59" s="27">
        <v>58323961</v>
      </c>
      <c r="M59" s="27">
        <v>47967978</v>
      </c>
      <c r="N59" s="27">
        <f t="shared" si="4"/>
        <v>10355983</v>
      </c>
      <c r="O59" s="27">
        <v>12037402</v>
      </c>
      <c r="P59" s="27">
        <v>11314313</v>
      </c>
      <c r="Q59" s="27">
        <f t="shared" si="5"/>
        <v>723089</v>
      </c>
    </row>
    <row r="60" spans="1:17" x14ac:dyDescent="0.45">
      <c r="A60" s="25" t="s">
        <v>131</v>
      </c>
      <c r="B60" s="25">
        <v>11087</v>
      </c>
      <c r="C60" s="25" t="s">
        <v>23</v>
      </c>
      <c r="D60" s="26">
        <v>1138153.7463779999</v>
      </c>
      <c r="E60" s="26">
        <v>1240769.467154</v>
      </c>
      <c r="F60" s="27">
        <f t="shared" si="0"/>
        <v>2378923.2135319998</v>
      </c>
      <c r="G60" s="27">
        <f t="shared" si="1"/>
        <v>-102615.72077600006</v>
      </c>
      <c r="H60" s="26">
        <v>70882.625278000007</v>
      </c>
      <c r="I60" s="26">
        <v>89797.767718000003</v>
      </c>
      <c r="J60" s="27">
        <f t="shared" si="2"/>
        <v>160680.39299600001</v>
      </c>
      <c r="K60" s="27">
        <f t="shared" si="3"/>
        <v>-18915.142439999996</v>
      </c>
      <c r="L60" s="27">
        <v>1071905</v>
      </c>
      <c r="M60" s="27">
        <v>1206248</v>
      </c>
      <c r="N60" s="27">
        <f t="shared" si="4"/>
        <v>-134343</v>
      </c>
      <c r="O60" s="27">
        <v>20481</v>
      </c>
      <c r="P60" s="27">
        <v>82891</v>
      </c>
      <c r="Q60" s="27">
        <f t="shared" si="5"/>
        <v>-62410</v>
      </c>
    </row>
    <row r="61" spans="1:17" x14ac:dyDescent="0.45">
      <c r="A61" s="25" t="s">
        <v>136</v>
      </c>
      <c r="B61" s="25">
        <v>11090</v>
      </c>
      <c r="C61" s="25" t="s">
        <v>20</v>
      </c>
      <c r="D61" s="26">
        <v>3067769.2367420001</v>
      </c>
      <c r="E61" s="26">
        <v>11855651.179578001</v>
      </c>
      <c r="F61" s="27">
        <f t="shared" si="0"/>
        <v>14923420.41632</v>
      </c>
      <c r="G61" s="27">
        <f t="shared" si="1"/>
        <v>-8787881.9428360015</v>
      </c>
      <c r="H61" s="26">
        <v>1367384.0020320001</v>
      </c>
      <c r="I61" s="26">
        <v>54106.242435</v>
      </c>
      <c r="J61" s="27">
        <f t="shared" si="2"/>
        <v>1421490.244467</v>
      </c>
      <c r="K61" s="27">
        <f t="shared" si="3"/>
        <v>1313277.7595970002</v>
      </c>
      <c r="L61" s="27">
        <v>78808030</v>
      </c>
      <c r="M61" s="27">
        <v>80452441</v>
      </c>
      <c r="N61" s="27">
        <f t="shared" si="4"/>
        <v>-1644411</v>
      </c>
      <c r="O61" s="27">
        <v>12758860</v>
      </c>
      <c r="P61" s="27">
        <v>11656067</v>
      </c>
      <c r="Q61" s="27">
        <f t="shared" si="5"/>
        <v>1102793</v>
      </c>
    </row>
    <row r="62" spans="1:17" x14ac:dyDescent="0.45">
      <c r="A62" s="25" t="s">
        <v>138</v>
      </c>
      <c r="B62" s="25">
        <v>11095</v>
      </c>
      <c r="C62" s="25" t="s">
        <v>23</v>
      </c>
      <c r="D62" s="26">
        <v>2423982.0940339998</v>
      </c>
      <c r="E62" s="26">
        <v>1765192.5806400001</v>
      </c>
      <c r="F62" s="27">
        <f t="shared" si="0"/>
        <v>4189174.6746739997</v>
      </c>
      <c r="G62" s="27">
        <f t="shared" si="1"/>
        <v>658789.51339399978</v>
      </c>
      <c r="H62" s="26">
        <v>25634.204280000002</v>
      </c>
      <c r="I62" s="26">
        <v>162293.46488099999</v>
      </c>
      <c r="J62" s="27">
        <f t="shared" si="2"/>
        <v>187927.669161</v>
      </c>
      <c r="K62" s="27">
        <f t="shared" si="3"/>
        <v>-136659.26060099999</v>
      </c>
      <c r="L62" s="27">
        <v>5324391</v>
      </c>
      <c r="M62" s="27">
        <v>4656265</v>
      </c>
      <c r="N62" s="27">
        <f t="shared" si="4"/>
        <v>668126</v>
      </c>
      <c r="O62" s="27">
        <v>96254</v>
      </c>
      <c r="P62" s="27">
        <v>212681</v>
      </c>
      <c r="Q62" s="27">
        <f t="shared" si="5"/>
        <v>-116427</v>
      </c>
    </row>
    <row r="63" spans="1:17" x14ac:dyDescent="0.45">
      <c r="A63" s="25" t="s">
        <v>140</v>
      </c>
      <c r="B63" s="25">
        <v>11098</v>
      </c>
      <c r="C63" s="25" t="s">
        <v>20</v>
      </c>
      <c r="D63" s="26">
        <v>37673714.423634999</v>
      </c>
      <c r="E63" s="26">
        <v>37258930.399138004</v>
      </c>
      <c r="F63" s="27">
        <f t="shared" si="0"/>
        <v>74932644.82277301</v>
      </c>
      <c r="G63" s="27">
        <f t="shared" si="1"/>
        <v>414784.02449699491</v>
      </c>
      <c r="H63" s="26">
        <v>9178306.1602899991</v>
      </c>
      <c r="I63" s="26">
        <v>437520.03605</v>
      </c>
      <c r="J63" s="27">
        <f t="shared" si="2"/>
        <v>9615826.1963399984</v>
      </c>
      <c r="K63" s="27">
        <f t="shared" si="3"/>
        <v>8740786.1242399998</v>
      </c>
      <c r="L63" s="27">
        <v>474638711</v>
      </c>
      <c r="M63" s="27">
        <v>331498069</v>
      </c>
      <c r="N63" s="27">
        <f t="shared" si="4"/>
        <v>143140642</v>
      </c>
      <c r="O63" s="27">
        <v>76732547</v>
      </c>
      <c r="P63" s="27">
        <v>32216154</v>
      </c>
      <c r="Q63" s="27">
        <f t="shared" si="5"/>
        <v>44516393</v>
      </c>
    </row>
    <row r="64" spans="1:17" x14ac:dyDescent="0.45">
      <c r="A64" s="25" t="s">
        <v>142</v>
      </c>
      <c r="B64" s="25">
        <v>11099</v>
      </c>
      <c r="C64" s="25" t="s">
        <v>23</v>
      </c>
      <c r="D64" s="26">
        <v>40721676.099457003</v>
      </c>
      <c r="E64" s="26">
        <v>38575742.590957001</v>
      </c>
      <c r="F64" s="27">
        <f t="shared" si="0"/>
        <v>79297418.690414011</v>
      </c>
      <c r="G64" s="27">
        <f t="shared" si="1"/>
        <v>2145933.5085000023</v>
      </c>
      <c r="H64" s="26">
        <v>1096548.594181</v>
      </c>
      <c r="I64" s="26">
        <v>1507941.1183829999</v>
      </c>
      <c r="J64" s="27">
        <f t="shared" si="2"/>
        <v>2604489.7125639999</v>
      </c>
      <c r="K64" s="27">
        <f t="shared" si="3"/>
        <v>-411392.52420199988</v>
      </c>
      <c r="L64" s="27">
        <v>41157872</v>
      </c>
      <c r="M64" s="27">
        <v>38838105</v>
      </c>
      <c r="N64" s="27">
        <f t="shared" si="4"/>
        <v>2319767</v>
      </c>
      <c r="O64" s="27">
        <v>68784</v>
      </c>
      <c r="P64" s="27">
        <v>1130202</v>
      </c>
      <c r="Q64" s="27">
        <f t="shared" si="5"/>
        <v>-1061418</v>
      </c>
    </row>
    <row r="65" spans="1:17" x14ac:dyDescent="0.45">
      <c r="A65" s="25" t="s">
        <v>144</v>
      </c>
      <c r="B65" s="25">
        <v>11131</v>
      </c>
      <c r="C65" s="25" t="s">
        <v>33</v>
      </c>
      <c r="D65" s="26">
        <v>2059645.740619</v>
      </c>
      <c r="E65" s="26">
        <v>2096065.263979</v>
      </c>
      <c r="F65" s="27">
        <f t="shared" si="0"/>
        <v>4155711.0045980001</v>
      </c>
      <c r="G65" s="27">
        <f t="shared" si="1"/>
        <v>-36419.523359999992</v>
      </c>
      <c r="H65" s="26">
        <v>1809.8424</v>
      </c>
      <c r="I65" s="26">
        <v>59455.843077999998</v>
      </c>
      <c r="J65" s="27">
        <f t="shared" si="2"/>
        <v>61265.685477999999</v>
      </c>
      <c r="K65" s="27">
        <f t="shared" si="3"/>
        <v>-57646.000677999997</v>
      </c>
      <c r="L65" s="27">
        <v>2947349</v>
      </c>
      <c r="M65" s="27">
        <v>2673158</v>
      </c>
      <c r="N65" s="27">
        <f t="shared" si="4"/>
        <v>274191</v>
      </c>
      <c r="O65" s="27">
        <v>0</v>
      </c>
      <c r="P65" s="27">
        <v>59246</v>
      </c>
      <c r="Q65" s="27">
        <f t="shared" si="5"/>
        <v>-59246</v>
      </c>
    </row>
    <row r="66" spans="1:17" x14ac:dyDescent="0.45">
      <c r="A66" s="25" t="s">
        <v>146</v>
      </c>
      <c r="B66" s="25">
        <v>11132</v>
      </c>
      <c r="C66" s="25" t="s">
        <v>23</v>
      </c>
      <c r="D66" s="26">
        <v>28987469.988288999</v>
      </c>
      <c r="E66" s="26">
        <v>20531427.399774</v>
      </c>
      <c r="F66" s="27">
        <f t="shared" si="0"/>
        <v>49518897.388062999</v>
      </c>
      <c r="G66" s="27">
        <f t="shared" si="1"/>
        <v>8456042.5885149986</v>
      </c>
      <c r="H66" s="26">
        <v>228045.98621100001</v>
      </c>
      <c r="I66" s="26">
        <v>563368.99325900001</v>
      </c>
      <c r="J66" s="27">
        <f t="shared" si="2"/>
        <v>791414.97947000002</v>
      </c>
      <c r="K66" s="27">
        <f t="shared" si="3"/>
        <v>-335323.007048</v>
      </c>
      <c r="L66" s="27">
        <v>39930546</v>
      </c>
      <c r="M66" s="27">
        <v>29536641</v>
      </c>
      <c r="N66" s="27">
        <f t="shared" si="4"/>
        <v>10393905</v>
      </c>
      <c r="O66" s="27">
        <v>591839</v>
      </c>
      <c r="P66" s="27">
        <v>916465</v>
      </c>
      <c r="Q66" s="27">
        <f t="shared" si="5"/>
        <v>-324626</v>
      </c>
    </row>
    <row r="67" spans="1:17" x14ac:dyDescent="0.45">
      <c r="A67" s="25" t="s">
        <v>148</v>
      </c>
      <c r="B67" s="25">
        <v>11141</v>
      </c>
      <c r="C67" s="25" t="s">
        <v>23</v>
      </c>
      <c r="D67" s="26">
        <v>865735.10999899998</v>
      </c>
      <c r="E67" s="26">
        <v>927137.13218099996</v>
      </c>
      <c r="F67" s="27">
        <f t="shared" si="0"/>
        <v>1792872.2421800001</v>
      </c>
      <c r="G67" s="27">
        <f t="shared" si="1"/>
        <v>-61402.022181999986</v>
      </c>
      <c r="H67" s="26">
        <v>29500.298320000002</v>
      </c>
      <c r="I67" s="26">
        <v>44113.166089999999</v>
      </c>
      <c r="J67" s="27">
        <f t="shared" si="2"/>
        <v>73613.46441</v>
      </c>
      <c r="K67" s="27">
        <f t="shared" si="3"/>
        <v>-14612.867769999997</v>
      </c>
      <c r="L67" s="27">
        <v>1096924</v>
      </c>
      <c r="M67" s="27">
        <v>1121296</v>
      </c>
      <c r="N67" s="27">
        <f t="shared" si="4"/>
        <v>-24372</v>
      </c>
      <c r="O67" s="27">
        <v>0</v>
      </c>
      <c r="P67" s="27">
        <v>18985</v>
      </c>
      <c r="Q67" s="27">
        <f t="shared" si="5"/>
        <v>-18985</v>
      </c>
    </row>
    <row r="68" spans="1:17" x14ac:dyDescent="0.45">
      <c r="A68" s="25" t="s">
        <v>150</v>
      </c>
      <c r="B68" s="25">
        <v>11142</v>
      </c>
      <c r="C68" s="25" t="s">
        <v>20</v>
      </c>
      <c r="D68" s="26">
        <v>18703029.855988</v>
      </c>
      <c r="E68" s="26">
        <v>29696831.916886002</v>
      </c>
      <c r="F68" s="27">
        <f t="shared" ref="F68:F114" si="6">D68+E68</f>
        <v>48399861.772873998</v>
      </c>
      <c r="G68" s="27">
        <f t="shared" ref="G68:G114" si="7">D68-E68</f>
        <v>-10993802.060898002</v>
      </c>
      <c r="H68" s="26">
        <v>2892069.7958030002</v>
      </c>
      <c r="I68" s="26">
        <v>142668.987949</v>
      </c>
      <c r="J68" s="27">
        <f t="shared" ref="J68:J114" si="8">H68+I68</f>
        <v>3034738.7837520004</v>
      </c>
      <c r="K68" s="27">
        <f t="shared" ref="K68:K114" si="9">H68-I68</f>
        <v>2749400.807854</v>
      </c>
      <c r="L68" s="27">
        <v>59456904</v>
      </c>
      <c r="M68" s="27">
        <v>59203591</v>
      </c>
      <c r="N68" s="27">
        <f t="shared" ref="N68:N114" si="10">L68-M68</f>
        <v>253313</v>
      </c>
      <c r="O68" s="27">
        <v>3237622</v>
      </c>
      <c r="P68" s="27">
        <v>3010477</v>
      </c>
      <c r="Q68" s="27">
        <f t="shared" ref="Q68:Q114" si="11">O68-P68</f>
        <v>227145</v>
      </c>
    </row>
    <row r="69" spans="1:17" x14ac:dyDescent="0.45">
      <c r="A69" s="25" t="s">
        <v>152</v>
      </c>
      <c r="B69" s="25">
        <v>11145</v>
      </c>
      <c r="C69" s="25" t="s">
        <v>20</v>
      </c>
      <c r="D69" s="26">
        <v>21828236.230971999</v>
      </c>
      <c r="E69" s="26">
        <v>33520807.316232</v>
      </c>
      <c r="F69" s="27">
        <f t="shared" si="6"/>
        <v>55349043.547204003</v>
      </c>
      <c r="G69" s="27">
        <f t="shared" si="7"/>
        <v>-11692571.08526</v>
      </c>
      <c r="H69" s="26">
        <v>30601.21572</v>
      </c>
      <c r="I69" s="26">
        <v>34346.292041000001</v>
      </c>
      <c r="J69" s="27">
        <f t="shared" si="8"/>
        <v>64947.507761000001</v>
      </c>
      <c r="K69" s="27">
        <f t="shared" si="9"/>
        <v>-3745.0763210000005</v>
      </c>
      <c r="L69" s="27">
        <v>165788980</v>
      </c>
      <c r="M69" s="27">
        <v>88021384</v>
      </c>
      <c r="N69" s="27">
        <f t="shared" si="10"/>
        <v>77767596</v>
      </c>
      <c r="O69" s="27">
        <v>29376348</v>
      </c>
      <c r="P69" s="27">
        <v>7637285</v>
      </c>
      <c r="Q69" s="27">
        <f t="shared" si="11"/>
        <v>21739063</v>
      </c>
    </row>
    <row r="70" spans="1:17" x14ac:dyDescent="0.45">
      <c r="A70" s="25" t="s">
        <v>154</v>
      </c>
      <c r="B70" s="25">
        <v>11148</v>
      </c>
      <c r="C70" s="25" t="s">
        <v>20</v>
      </c>
      <c r="D70" s="26">
        <v>376229.69517999998</v>
      </c>
      <c r="E70" s="26">
        <v>524719.73900399997</v>
      </c>
      <c r="F70" s="27">
        <f t="shared" si="6"/>
        <v>900949.4341839999</v>
      </c>
      <c r="G70" s="27">
        <f t="shared" si="7"/>
        <v>-148490.04382399999</v>
      </c>
      <c r="H70" s="26">
        <v>37661.71142</v>
      </c>
      <c r="I70" s="26">
        <v>2850.28262</v>
      </c>
      <c r="J70" s="27">
        <f t="shared" si="8"/>
        <v>40511.994039999998</v>
      </c>
      <c r="K70" s="27">
        <f t="shared" si="9"/>
        <v>34811.428800000002</v>
      </c>
      <c r="L70" s="27">
        <v>1990403</v>
      </c>
      <c r="M70" s="27">
        <v>1175380</v>
      </c>
      <c r="N70" s="27">
        <f t="shared" si="10"/>
        <v>815023</v>
      </c>
      <c r="O70" s="27">
        <v>117193</v>
      </c>
      <c r="P70" s="27">
        <v>107062</v>
      </c>
      <c r="Q70" s="27">
        <f t="shared" si="11"/>
        <v>10131</v>
      </c>
    </row>
    <row r="71" spans="1:17" x14ac:dyDescent="0.45">
      <c r="A71" s="25" t="s">
        <v>156</v>
      </c>
      <c r="B71" s="25">
        <v>11149</v>
      </c>
      <c r="C71" s="25" t="s">
        <v>23</v>
      </c>
      <c r="D71" s="26">
        <v>9251743.5577339996</v>
      </c>
      <c r="E71" s="26">
        <v>8189455.2038719999</v>
      </c>
      <c r="F71" s="27">
        <f t="shared" si="6"/>
        <v>17441198.761606</v>
      </c>
      <c r="G71" s="27">
        <f t="shared" si="7"/>
        <v>1062288.3538619997</v>
      </c>
      <c r="H71" s="26">
        <v>2165.8105700000001</v>
      </c>
      <c r="I71" s="26">
        <v>30966.798574</v>
      </c>
      <c r="J71" s="27">
        <f t="shared" si="8"/>
        <v>33132.609144000002</v>
      </c>
      <c r="K71" s="27">
        <f t="shared" si="9"/>
        <v>-28800.988003999999</v>
      </c>
      <c r="L71" s="27">
        <v>5896877</v>
      </c>
      <c r="M71" s="27">
        <v>4710282</v>
      </c>
      <c r="N71" s="27">
        <f t="shared" si="10"/>
        <v>1186595</v>
      </c>
      <c r="O71" s="27">
        <v>0</v>
      </c>
      <c r="P71" s="27">
        <v>42360</v>
      </c>
      <c r="Q71" s="27">
        <f t="shared" si="11"/>
        <v>-42360</v>
      </c>
    </row>
    <row r="72" spans="1:17" x14ac:dyDescent="0.45">
      <c r="A72" s="25" t="s">
        <v>158</v>
      </c>
      <c r="B72" s="25">
        <v>11157</v>
      </c>
      <c r="C72" s="25" t="s">
        <v>33</v>
      </c>
      <c r="D72" s="26">
        <v>404767.74067000003</v>
      </c>
      <c r="E72" s="26">
        <v>868961.93469400005</v>
      </c>
      <c r="F72" s="27">
        <f t="shared" si="6"/>
        <v>1273729.675364</v>
      </c>
      <c r="G72" s="27">
        <f t="shared" si="7"/>
        <v>-464194.19402400003</v>
      </c>
      <c r="H72" s="26">
        <v>53563.63407</v>
      </c>
      <c r="I72" s="26">
        <v>28694.792560000002</v>
      </c>
      <c r="J72" s="27">
        <f t="shared" si="8"/>
        <v>82258.426630000002</v>
      </c>
      <c r="K72" s="27">
        <f t="shared" si="9"/>
        <v>24868.841509999998</v>
      </c>
      <c r="L72" s="27">
        <v>708080</v>
      </c>
      <c r="M72" s="27">
        <v>1254968</v>
      </c>
      <c r="N72" s="27">
        <f t="shared" si="10"/>
        <v>-546888</v>
      </c>
      <c r="O72" s="27">
        <v>95884</v>
      </c>
      <c r="P72" s="27">
        <v>8515</v>
      </c>
      <c r="Q72" s="27">
        <f t="shared" si="11"/>
        <v>87369</v>
      </c>
    </row>
    <row r="73" spans="1:17" x14ac:dyDescent="0.45">
      <c r="A73" s="25" t="s">
        <v>160</v>
      </c>
      <c r="B73" s="25">
        <v>11158</v>
      </c>
      <c r="C73" s="25" t="s">
        <v>20</v>
      </c>
      <c r="D73" s="26">
        <v>4337616.4298740001</v>
      </c>
      <c r="E73" s="26">
        <v>4871418.5097040003</v>
      </c>
      <c r="F73" s="27">
        <f t="shared" si="6"/>
        <v>9209034.9395780005</v>
      </c>
      <c r="G73" s="27">
        <f t="shared" si="7"/>
        <v>-533802.07983000018</v>
      </c>
      <c r="H73" s="26">
        <v>113780.32552</v>
      </c>
      <c r="I73" s="26">
        <v>0</v>
      </c>
      <c r="J73" s="27">
        <f t="shared" si="8"/>
        <v>113780.32552</v>
      </c>
      <c r="K73" s="27">
        <f t="shared" si="9"/>
        <v>113780.32552</v>
      </c>
      <c r="L73" s="27">
        <v>15665527</v>
      </c>
      <c r="M73" s="27">
        <v>14723682</v>
      </c>
      <c r="N73" s="27">
        <f t="shared" si="10"/>
        <v>941845</v>
      </c>
      <c r="O73" s="27">
        <v>1183464</v>
      </c>
      <c r="P73" s="27">
        <v>1407108</v>
      </c>
      <c r="Q73" s="27">
        <f t="shared" si="11"/>
        <v>-223644</v>
      </c>
    </row>
    <row r="74" spans="1:17" x14ac:dyDescent="0.45">
      <c r="A74" s="25" t="s">
        <v>162</v>
      </c>
      <c r="B74" s="25">
        <v>11173</v>
      </c>
      <c r="C74" s="25" t="s">
        <v>23</v>
      </c>
      <c r="D74" s="26">
        <v>1620701.3722290001</v>
      </c>
      <c r="E74" s="26">
        <v>1573724.3942770001</v>
      </c>
      <c r="F74" s="27">
        <f t="shared" si="6"/>
        <v>3194425.7665060004</v>
      </c>
      <c r="G74" s="27">
        <f t="shared" si="7"/>
        <v>46976.977951999987</v>
      </c>
      <c r="H74" s="26">
        <v>124867.02838</v>
      </c>
      <c r="I74" s="26">
        <v>1300.10016</v>
      </c>
      <c r="J74" s="27">
        <f t="shared" si="8"/>
        <v>126167.12854000001</v>
      </c>
      <c r="K74" s="27">
        <f t="shared" si="9"/>
        <v>123566.92822</v>
      </c>
      <c r="L74" s="27">
        <v>305456</v>
      </c>
      <c r="M74" s="27">
        <v>208503</v>
      </c>
      <c r="N74" s="27">
        <f t="shared" si="10"/>
        <v>96953</v>
      </c>
      <c r="O74" s="27">
        <v>209475</v>
      </c>
      <c r="P74" s="27">
        <v>0</v>
      </c>
      <c r="Q74" s="27">
        <f t="shared" si="11"/>
        <v>209475</v>
      </c>
    </row>
    <row r="75" spans="1:17" x14ac:dyDescent="0.45">
      <c r="A75" s="25" t="s">
        <v>164</v>
      </c>
      <c r="B75" s="25">
        <v>11161</v>
      </c>
      <c r="C75" s="25" t="s">
        <v>20</v>
      </c>
      <c r="D75" s="26">
        <v>1281706.9177949999</v>
      </c>
      <c r="E75" s="26">
        <v>5564433.4483620003</v>
      </c>
      <c r="F75" s="27">
        <f t="shared" si="6"/>
        <v>6846140.366157</v>
      </c>
      <c r="G75" s="27">
        <f t="shared" si="7"/>
        <v>-4282726.5305670006</v>
      </c>
      <c r="H75" s="26">
        <v>91743.493512999994</v>
      </c>
      <c r="I75" s="26">
        <v>9822.2494600000009</v>
      </c>
      <c r="J75" s="27">
        <f t="shared" si="8"/>
        <v>101565.742973</v>
      </c>
      <c r="K75" s="27">
        <f t="shared" si="9"/>
        <v>81921.244052999988</v>
      </c>
      <c r="L75" s="27">
        <v>16295558</v>
      </c>
      <c r="M75" s="27">
        <v>18707581</v>
      </c>
      <c r="N75" s="27">
        <f t="shared" si="10"/>
        <v>-2412023</v>
      </c>
      <c r="O75" s="27">
        <v>0</v>
      </c>
      <c r="P75" s="27">
        <v>744893</v>
      </c>
      <c r="Q75" s="27">
        <f t="shared" si="11"/>
        <v>-744893</v>
      </c>
    </row>
    <row r="76" spans="1:17" x14ac:dyDescent="0.45">
      <c r="A76" s="25" t="s">
        <v>166</v>
      </c>
      <c r="B76" s="25">
        <v>11168</v>
      </c>
      <c r="C76" s="25" t="s">
        <v>20</v>
      </c>
      <c r="D76" s="26">
        <v>1423501.2099880001</v>
      </c>
      <c r="E76" s="26">
        <v>1121619.387812</v>
      </c>
      <c r="F76" s="27">
        <f t="shared" si="6"/>
        <v>2545120.5978000001</v>
      </c>
      <c r="G76" s="27">
        <f t="shared" si="7"/>
        <v>301881.8221760001</v>
      </c>
      <c r="H76" s="26">
        <v>324340.34701500001</v>
      </c>
      <c r="I76" s="26">
        <v>0</v>
      </c>
      <c r="J76" s="27">
        <f t="shared" si="8"/>
        <v>324340.34701500001</v>
      </c>
      <c r="K76" s="27">
        <f t="shared" si="9"/>
        <v>324340.34701500001</v>
      </c>
      <c r="L76" s="27">
        <v>21705725</v>
      </c>
      <c r="M76" s="27">
        <v>12139583</v>
      </c>
      <c r="N76" s="27">
        <f t="shared" si="10"/>
        <v>9566142</v>
      </c>
      <c r="O76" s="27">
        <v>691773</v>
      </c>
      <c r="P76" s="27">
        <v>2684859</v>
      </c>
      <c r="Q76" s="27">
        <f t="shared" si="11"/>
        <v>-1993086</v>
      </c>
    </row>
    <row r="77" spans="1:17" x14ac:dyDescent="0.45">
      <c r="A77" s="25" t="s">
        <v>170</v>
      </c>
      <c r="B77" s="25">
        <v>11182</v>
      </c>
      <c r="C77" s="25" t="s">
        <v>23</v>
      </c>
      <c r="D77" s="26">
        <v>5480597.2409269996</v>
      </c>
      <c r="E77" s="26">
        <v>4935515.4128320003</v>
      </c>
      <c r="F77" s="27">
        <f t="shared" si="6"/>
        <v>10416112.653758999</v>
      </c>
      <c r="G77" s="27">
        <f t="shared" si="7"/>
        <v>545081.82809499931</v>
      </c>
      <c r="H77" s="26">
        <v>34444.118000000002</v>
      </c>
      <c r="I77" s="26">
        <v>121951.56372599999</v>
      </c>
      <c r="J77" s="27">
        <f t="shared" si="8"/>
        <v>156395.68172599998</v>
      </c>
      <c r="K77" s="27">
        <f t="shared" si="9"/>
        <v>-87507.445725999991</v>
      </c>
      <c r="L77" s="27">
        <v>8531071</v>
      </c>
      <c r="M77" s="27">
        <v>8127707</v>
      </c>
      <c r="N77" s="27">
        <f t="shared" si="10"/>
        <v>403364</v>
      </c>
      <c r="O77" s="27">
        <v>23719</v>
      </c>
      <c r="P77" s="27">
        <v>185765</v>
      </c>
      <c r="Q77" s="27">
        <f t="shared" si="11"/>
        <v>-162046</v>
      </c>
    </row>
    <row r="78" spans="1:17" x14ac:dyDescent="0.45">
      <c r="A78" s="25" t="s">
        <v>173</v>
      </c>
      <c r="B78" s="25">
        <v>11186</v>
      </c>
      <c r="C78" s="25" t="s">
        <v>23</v>
      </c>
      <c r="D78" s="26">
        <v>751606.46110399999</v>
      </c>
      <c r="E78" s="26">
        <v>1474251.273786</v>
      </c>
      <c r="F78" s="27">
        <f t="shared" si="6"/>
        <v>2225857.73489</v>
      </c>
      <c r="G78" s="27">
        <f t="shared" si="7"/>
        <v>-722644.81268199999</v>
      </c>
      <c r="H78" s="26">
        <v>24398.032329999998</v>
      </c>
      <c r="I78" s="26">
        <v>23739.32965</v>
      </c>
      <c r="J78" s="27">
        <f t="shared" si="8"/>
        <v>48137.361980000001</v>
      </c>
      <c r="K78" s="27">
        <f t="shared" si="9"/>
        <v>658.70267999999851</v>
      </c>
      <c r="L78" s="27">
        <v>365906</v>
      </c>
      <c r="M78" s="27">
        <v>1082336</v>
      </c>
      <c r="N78" s="27">
        <f t="shared" si="10"/>
        <v>-716430</v>
      </c>
      <c r="O78" s="27">
        <v>0</v>
      </c>
      <c r="P78" s="27">
        <v>0</v>
      </c>
      <c r="Q78" s="27">
        <f t="shared" si="11"/>
        <v>0</v>
      </c>
    </row>
    <row r="79" spans="1:17" x14ac:dyDescent="0.45">
      <c r="A79" s="25" t="s">
        <v>175</v>
      </c>
      <c r="B79" s="25">
        <v>11188</v>
      </c>
      <c r="C79" s="25" t="s">
        <v>33</v>
      </c>
      <c r="D79" s="26">
        <v>2121240.631455</v>
      </c>
      <c r="E79" s="26">
        <v>2705465.1542059998</v>
      </c>
      <c r="F79" s="27">
        <f t="shared" si="6"/>
        <v>4826705.7856609998</v>
      </c>
      <c r="G79" s="27">
        <f t="shared" si="7"/>
        <v>-584224.52275099978</v>
      </c>
      <c r="H79" s="26">
        <v>16046.364818</v>
      </c>
      <c r="I79" s="26">
        <v>125439.144095</v>
      </c>
      <c r="J79" s="27">
        <f t="shared" si="8"/>
        <v>141485.508913</v>
      </c>
      <c r="K79" s="27">
        <f t="shared" si="9"/>
        <v>-109392.77927699999</v>
      </c>
      <c r="L79" s="27">
        <v>5809407</v>
      </c>
      <c r="M79" s="27">
        <v>5885500</v>
      </c>
      <c r="N79" s="27">
        <f t="shared" si="10"/>
        <v>-76093</v>
      </c>
      <c r="O79" s="27">
        <v>26935</v>
      </c>
      <c r="P79" s="27">
        <v>122951</v>
      </c>
      <c r="Q79" s="27">
        <f t="shared" si="11"/>
        <v>-96016</v>
      </c>
    </row>
    <row r="80" spans="1:17" x14ac:dyDescent="0.45">
      <c r="A80" s="25" t="s">
        <v>183</v>
      </c>
      <c r="B80" s="25">
        <v>11198</v>
      </c>
      <c r="C80" s="25" t="s">
        <v>20</v>
      </c>
      <c r="D80" s="26">
        <v>1321.2963139999999</v>
      </c>
      <c r="E80" s="26">
        <v>694.81602999999996</v>
      </c>
      <c r="F80" s="27">
        <f t="shared" si="6"/>
        <v>2016.1123439999999</v>
      </c>
      <c r="G80" s="27">
        <f t="shared" si="7"/>
        <v>626.48028399999998</v>
      </c>
      <c r="H80" s="26">
        <v>0</v>
      </c>
      <c r="I80" s="26">
        <v>0</v>
      </c>
      <c r="J80" s="27">
        <f t="shared" si="8"/>
        <v>0</v>
      </c>
      <c r="K80" s="27">
        <f t="shared" si="9"/>
        <v>0</v>
      </c>
      <c r="L80" s="27">
        <v>48740</v>
      </c>
      <c r="M80" s="27">
        <v>129</v>
      </c>
      <c r="N80" s="27">
        <f t="shared" si="10"/>
        <v>48611</v>
      </c>
      <c r="O80" s="27">
        <v>0</v>
      </c>
      <c r="P80" s="27">
        <v>0</v>
      </c>
      <c r="Q80" s="27">
        <f t="shared" si="11"/>
        <v>0</v>
      </c>
    </row>
    <row r="81" spans="1:17" x14ac:dyDescent="0.45">
      <c r="A81" s="25" t="s">
        <v>186</v>
      </c>
      <c r="B81" s="25">
        <v>11220</v>
      </c>
      <c r="C81" s="25" t="s">
        <v>23</v>
      </c>
      <c r="D81" s="26">
        <v>963800.98089000001</v>
      </c>
      <c r="E81" s="26">
        <v>1307551.8186379999</v>
      </c>
      <c r="F81" s="27">
        <f t="shared" si="6"/>
        <v>2271352.7995279999</v>
      </c>
      <c r="G81" s="27">
        <f t="shared" si="7"/>
        <v>-343750.83774799993</v>
      </c>
      <c r="H81" s="26">
        <v>19564.894380000002</v>
      </c>
      <c r="I81" s="26">
        <v>35086.879438000004</v>
      </c>
      <c r="J81" s="27">
        <f t="shared" si="8"/>
        <v>54651.773818000001</v>
      </c>
      <c r="K81" s="27">
        <f t="shared" si="9"/>
        <v>-15521.985058000002</v>
      </c>
      <c r="L81" s="27">
        <v>874561</v>
      </c>
      <c r="M81" s="27">
        <v>1248870</v>
      </c>
      <c r="N81" s="27">
        <f t="shared" si="10"/>
        <v>-374309</v>
      </c>
      <c r="O81" s="27">
        <v>103011</v>
      </c>
      <c r="P81" s="27">
        <v>41117</v>
      </c>
      <c r="Q81" s="27">
        <f t="shared" si="11"/>
        <v>61894</v>
      </c>
    </row>
    <row r="82" spans="1:17" x14ac:dyDescent="0.45">
      <c r="A82" s="25" t="s">
        <v>188</v>
      </c>
      <c r="B82" s="25">
        <v>11222</v>
      </c>
      <c r="C82" s="25" t="s">
        <v>33</v>
      </c>
      <c r="D82" s="26">
        <v>75913.279997999998</v>
      </c>
      <c r="E82" s="26">
        <v>266496.485353</v>
      </c>
      <c r="F82" s="27">
        <f t="shared" si="6"/>
        <v>342409.76535100001</v>
      </c>
      <c r="G82" s="27">
        <f t="shared" si="7"/>
        <v>-190583.20535499998</v>
      </c>
      <c r="H82" s="26">
        <v>4031.7555600000001</v>
      </c>
      <c r="I82" s="26">
        <v>0</v>
      </c>
      <c r="J82" s="27">
        <f t="shared" si="8"/>
        <v>4031.7555600000001</v>
      </c>
      <c r="K82" s="27">
        <f t="shared" si="9"/>
        <v>4031.7555600000001</v>
      </c>
      <c r="L82" s="27">
        <v>33353</v>
      </c>
      <c r="M82" s="27">
        <v>195033</v>
      </c>
      <c r="N82" s="27">
        <f t="shared" si="10"/>
        <v>-161680</v>
      </c>
      <c r="O82" s="27">
        <v>0</v>
      </c>
      <c r="P82" s="27">
        <v>172</v>
      </c>
      <c r="Q82" s="27">
        <f t="shared" si="11"/>
        <v>-172</v>
      </c>
    </row>
    <row r="83" spans="1:17" x14ac:dyDescent="0.45">
      <c r="A83" s="25" t="s">
        <v>189</v>
      </c>
      <c r="B83" s="25">
        <v>11217</v>
      </c>
      <c r="C83" s="25" t="s">
        <v>20</v>
      </c>
      <c r="D83" s="26">
        <v>331825.49513</v>
      </c>
      <c r="E83" s="26">
        <v>413966.04118900001</v>
      </c>
      <c r="F83" s="27">
        <f t="shared" si="6"/>
        <v>745791.53631899995</v>
      </c>
      <c r="G83" s="27">
        <f t="shared" si="7"/>
        <v>-82140.546059000015</v>
      </c>
      <c r="H83" s="26">
        <v>215709.34827799999</v>
      </c>
      <c r="I83" s="26">
        <v>5510.661024</v>
      </c>
      <c r="J83" s="27">
        <f t="shared" si="8"/>
        <v>221220.00930199999</v>
      </c>
      <c r="K83" s="27">
        <f t="shared" si="9"/>
        <v>210198.68725399999</v>
      </c>
      <c r="L83" s="27">
        <v>23721059</v>
      </c>
      <c r="M83" s="27">
        <v>16695610</v>
      </c>
      <c r="N83" s="27">
        <f t="shared" si="10"/>
        <v>7025449</v>
      </c>
      <c r="O83" s="27">
        <v>842868</v>
      </c>
      <c r="P83" s="27">
        <v>3123085</v>
      </c>
      <c r="Q83" s="27">
        <f t="shared" si="11"/>
        <v>-2280217</v>
      </c>
    </row>
    <row r="84" spans="1:17" x14ac:dyDescent="0.45">
      <c r="A84" s="25" t="s">
        <v>191</v>
      </c>
      <c r="B84" s="25">
        <v>11235</v>
      </c>
      <c r="C84" s="25" t="s">
        <v>23</v>
      </c>
      <c r="D84" s="26">
        <v>16644161.471651999</v>
      </c>
      <c r="E84" s="26">
        <v>15464802.980286</v>
      </c>
      <c r="F84" s="27">
        <f t="shared" si="6"/>
        <v>32108964.451938</v>
      </c>
      <c r="G84" s="27">
        <f t="shared" si="7"/>
        <v>1179358.491365999</v>
      </c>
      <c r="H84" s="26">
        <v>92274.264179999998</v>
      </c>
      <c r="I84" s="26">
        <v>624037.44145599997</v>
      </c>
      <c r="J84" s="27">
        <f t="shared" si="8"/>
        <v>716311.70563600003</v>
      </c>
      <c r="K84" s="27">
        <f t="shared" si="9"/>
        <v>-531763.17727599991</v>
      </c>
      <c r="L84" s="27">
        <v>15979544</v>
      </c>
      <c r="M84" s="27">
        <v>14546013</v>
      </c>
      <c r="N84" s="27">
        <f t="shared" si="10"/>
        <v>1433531</v>
      </c>
      <c r="O84" s="27">
        <v>9907</v>
      </c>
      <c r="P84" s="27">
        <v>483522</v>
      </c>
      <c r="Q84" s="27">
        <f t="shared" si="11"/>
        <v>-473615</v>
      </c>
    </row>
    <row r="85" spans="1:17" x14ac:dyDescent="0.45">
      <c r="A85" s="25" t="s">
        <v>193</v>
      </c>
      <c r="B85" s="25">
        <v>11234</v>
      </c>
      <c r="C85" s="25" t="s">
        <v>23</v>
      </c>
      <c r="D85" s="26">
        <v>17525190.686143</v>
      </c>
      <c r="E85" s="26">
        <v>4082728.1689169998</v>
      </c>
      <c r="F85" s="27">
        <f t="shared" si="6"/>
        <v>21607918.85506</v>
      </c>
      <c r="G85" s="27">
        <f t="shared" si="7"/>
        <v>13442462.517225999</v>
      </c>
      <c r="H85" s="26">
        <v>114623.74924999999</v>
      </c>
      <c r="I85" s="26">
        <v>18472.65552</v>
      </c>
      <c r="J85" s="27">
        <f t="shared" si="8"/>
        <v>133096.40476999999</v>
      </c>
      <c r="K85" s="27">
        <f t="shared" si="9"/>
        <v>96151.093729999993</v>
      </c>
      <c r="L85" s="27">
        <v>15638445</v>
      </c>
      <c r="M85" s="27">
        <v>2699284</v>
      </c>
      <c r="N85" s="27">
        <f t="shared" si="10"/>
        <v>12939161</v>
      </c>
      <c r="O85" s="27">
        <v>173481</v>
      </c>
      <c r="P85" s="27">
        <v>144914</v>
      </c>
      <c r="Q85" s="27">
        <f t="shared" si="11"/>
        <v>28567</v>
      </c>
    </row>
    <row r="86" spans="1:17" x14ac:dyDescent="0.45">
      <c r="A86" s="25" t="s">
        <v>195</v>
      </c>
      <c r="B86" s="25">
        <v>11223</v>
      </c>
      <c r="C86" s="25" t="s">
        <v>23</v>
      </c>
      <c r="D86" s="26">
        <v>12912924.818134001</v>
      </c>
      <c r="E86" s="26">
        <v>20411838.084460001</v>
      </c>
      <c r="F86" s="27">
        <f t="shared" si="6"/>
        <v>33324762.902594</v>
      </c>
      <c r="G86" s="27">
        <f t="shared" si="7"/>
        <v>-7498913.2663260009</v>
      </c>
      <c r="H86" s="26">
        <v>287258.53909600002</v>
      </c>
      <c r="I86" s="26">
        <v>841417.97071799997</v>
      </c>
      <c r="J86" s="27">
        <f t="shared" si="8"/>
        <v>1128676.509814</v>
      </c>
      <c r="K86" s="27">
        <f t="shared" si="9"/>
        <v>-554159.43162199995</v>
      </c>
      <c r="L86" s="27">
        <v>12777167</v>
      </c>
      <c r="M86" s="27">
        <v>19768107</v>
      </c>
      <c r="N86" s="27">
        <f t="shared" si="10"/>
        <v>-6990940</v>
      </c>
      <c r="O86" s="27">
        <v>1226969</v>
      </c>
      <c r="P86" s="27">
        <v>1549238</v>
      </c>
      <c r="Q86" s="27">
        <f t="shared" si="11"/>
        <v>-322269</v>
      </c>
    </row>
    <row r="87" spans="1:17" x14ac:dyDescent="0.45">
      <c r="A87" s="25" t="s">
        <v>197</v>
      </c>
      <c r="B87" s="25">
        <v>11239</v>
      </c>
      <c r="C87" s="25" t="s">
        <v>33</v>
      </c>
      <c r="D87" s="26">
        <v>672716.14987900003</v>
      </c>
      <c r="E87" s="26">
        <v>775364.20874799998</v>
      </c>
      <c r="F87" s="27">
        <f t="shared" si="6"/>
        <v>1448080.3586269999</v>
      </c>
      <c r="G87" s="27">
        <f t="shared" si="7"/>
        <v>-102648.05886899994</v>
      </c>
      <c r="H87" s="26">
        <v>1125.5003999999999</v>
      </c>
      <c r="I87" s="26">
        <v>0</v>
      </c>
      <c r="J87" s="27">
        <f t="shared" si="8"/>
        <v>1125.5003999999999</v>
      </c>
      <c r="K87" s="27">
        <f t="shared" si="9"/>
        <v>1125.5003999999999</v>
      </c>
      <c r="L87" s="27">
        <v>547011</v>
      </c>
      <c r="M87" s="27">
        <v>636667</v>
      </c>
      <c r="N87" s="27">
        <f t="shared" si="10"/>
        <v>-89656</v>
      </c>
      <c r="O87" s="27">
        <v>4648</v>
      </c>
      <c r="P87" s="27">
        <v>11359</v>
      </c>
      <c r="Q87" s="27">
        <f t="shared" si="11"/>
        <v>-6711</v>
      </c>
    </row>
    <row r="88" spans="1:17" x14ac:dyDescent="0.45">
      <c r="A88" s="25" t="s">
        <v>199</v>
      </c>
      <c r="B88" s="25">
        <v>11256</v>
      </c>
      <c r="C88" s="25" t="s">
        <v>20</v>
      </c>
      <c r="D88" s="26">
        <v>5063.6070339999997</v>
      </c>
      <c r="E88" s="26">
        <v>8426.6970770000007</v>
      </c>
      <c r="F88" s="27">
        <f t="shared" si="6"/>
        <v>13490.304111000001</v>
      </c>
      <c r="G88" s="27">
        <f t="shared" si="7"/>
        <v>-3363.0900430000011</v>
      </c>
      <c r="H88" s="26">
        <v>2337.16678</v>
      </c>
      <c r="I88" s="26">
        <v>42.142919999999997</v>
      </c>
      <c r="J88" s="27">
        <f t="shared" si="8"/>
        <v>2379.3096999999998</v>
      </c>
      <c r="K88" s="27">
        <f t="shared" si="9"/>
        <v>2295.0238600000002</v>
      </c>
      <c r="L88" s="27">
        <v>15064</v>
      </c>
      <c r="M88" s="27">
        <v>28</v>
      </c>
      <c r="N88" s="27">
        <f t="shared" si="10"/>
        <v>15036</v>
      </c>
      <c r="O88" s="27">
        <v>4110</v>
      </c>
      <c r="P88" s="27">
        <v>19</v>
      </c>
      <c r="Q88" s="27">
        <f t="shared" si="11"/>
        <v>4091</v>
      </c>
    </row>
    <row r="89" spans="1:17" x14ac:dyDescent="0.45">
      <c r="A89" s="25" t="s">
        <v>200</v>
      </c>
      <c r="B89" s="25">
        <v>11258</v>
      </c>
      <c r="C89" s="25" t="s">
        <v>33</v>
      </c>
      <c r="D89" s="26">
        <v>88682.687384000004</v>
      </c>
      <c r="E89" s="26">
        <v>132454.312809</v>
      </c>
      <c r="F89" s="27">
        <f t="shared" si="6"/>
        <v>221137.00019300001</v>
      </c>
      <c r="G89" s="27">
        <f t="shared" si="7"/>
        <v>-43771.625424999991</v>
      </c>
      <c r="H89" s="26">
        <v>382.11372</v>
      </c>
      <c r="I89" s="26">
        <v>479.02661999999998</v>
      </c>
      <c r="J89" s="27">
        <f t="shared" si="8"/>
        <v>861.14033999999992</v>
      </c>
      <c r="K89" s="27">
        <f t="shared" si="9"/>
        <v>-96.912899999999979</v>
      </c>
      <c r="L89" s="27">
        <v>52240</v>
      </c>
      <c r="M89" s="27">
        <v>61305</v>
      </c>
      <c r="N89" s="27">
        <f t="shared" si="10"/>
        <v>-9065</v>
      </c>
      <c r="O89" s="27">
        <v>0</v>
      </c>
      <c r="P89" s="27">
        <v>3502</v>
      </c>
      <c r="Q89" s="27">
        <f t="shared" si="11"/>
        <v>-3502</v>
      </c>
    </row>
    <row r="90" spans="1:17" x14ac:dyDescent="0.45">
      <c r="A90" s="25" t="s">
        <v>202</v>
      </c>
      <c r="B90" s="25">
        <v>11268</v>
      </c>
      <c r="C90" s="25" t="s">
        <v>23</v>
      </c>
      <c r="D90" s="26">
        <v>7210769.6236960003</v>
      </c>
      <c r="E90" s="26">
        <v>7264701.4819759997</v>
      </c>
      <c r="F90" s="27">
        <f t="shared" si="6"/>
        <v>14475471.105672</v>
      </c>
      <c r="G90" s="27">
        <f t="shared" si="7"/>
        <v>-53931.858279999346</v>
      </c>
      <c r="H90" s="26">
        <v>818321.028666</v>
      </c>
      <c r="I90" s="26">
        <v>705582.455678</v>
      </c>
      <c r="J90" s="27">
        <f t="shared" si="8"/>
        <v>1523903.484344</v>
      </c>
      <c r="K90" s="27">
        <f t="shared" si="9"/>
        <v>112738.572988</v>
      </c>
      <c r="L90" s="27">
        <v>1139319</v>
      </c>
      <c r="M90" s="27">
        <v>1043668</v>
      </c>
      <c r="N90" s="27">
        <f t="shared" si="10"/>
        <v>95651</v>
      </c>
      <c r="O90" s="27">
        <v>584</v>
      </c>
      <c r="P90" s="27">
        <v>79197</v>
      </c>
      <c r="Q90" s="27">
        <f t="shared" si="11"/>
        <v>-78613</v>
      </c>
    </row>
    <row r="91" spans="1:17" x14ac:dyDescent="0.45">
      <c r="A91" s="25" t="s">
        <v>204</v>
      </c>
      <c r="B91" s="25">
        <v>11273</v>
      </c>
      <c r="C91" s="25" t="s">
        <v>23</v>
      </c>
      <c r="D91" s="26">
        <v>23797718.556279998</v>
      </c>
      <c r="E91" s="26">
        <v>19906555.722288001</v>
      </c>
      <c r="F91" s="27">
        <f t="shared" si="6"/>
        <v>43704274.278568</v>
      </c>
      <c r="G91" s="27">
        <f t="shared" si="7"/>
        <v>3891162.8339919969</v>
      </c>
      <c r="H91" s="26">
        <v>30260.634480000001</v>
      </c>
      <c r="I91" s="26">
        <v>52627.79638</v>
      </c>
      <c r="J91" s="27">
        <f t="shared" si="8"/>
        <v>82888.430859999993</v>
      </c>
      <c r="K91" s="27">
        <f t="shared" si="9"/>
        <v>-22367.161899999999</v>
      </c>
      <c r="L91" s="27">
        <v>11457193</v>
      </c>
      <c r="M91" s="27">
        <v>7142273</v>
      </c>
      <c r="N91" s="27">
        <f t="shared" si="10"/>
        <v>4314920</v>
      </c>
      <c r="O91" s="27">
        <v>36911</v>
      </c>
      <c r="P91" s="27">
        <v>741557</v>
      </c>
      <c r="Q91" s="27">
        <f t="shared" si="11"/>
        <v>-704646</v>
      </c>
    </row>
    <row r="92" spans="1:17" x14ac:dyDescent="0.45">
      <c r="A92" s="25" t="s">
        <v>208</v>
      </c>
      <c r="B92" s="25">
        <v>11277</v>
      </c>
      <c r="C92" s="25" t="s">
        <v>20</v>
      </c>
      <c r="D92" s="26">
        <v>6640078.7038070001</v>
      </c>
      <c r="E92" s="26">
        <v>8070969.9662070004</v>
      </c>
      <c r="F92" s="27">
        <f t="shared" si="6"/>
        <v>14711048.670014001</v>
      </c>
      <c r="G92" s="27">
        <f t="shared" si="7"/>
        <v>-1430891.2624000004</v>
      </c>
      <c r="H92" s="26">
        <v>2194916.3176509999</v>
      </c>
      <c r="I92" s="26">
        <v>123065.87515399999</v>
      </c>
      <c r="J92" s="27">
        <f t="shared" si="8"/>
        <v>2317982.1928049996</v>
      </c>
      <c r="K92" s="27">
        <f t="shared" si="9"/>
        <v>2071850.4424969999</v>
      </c>
      <c r="L92" s="27">
        <v>382975183</v>
      </c>
      <c r="M92" s="27">
        <v>338819834</v>
      </c>
      <c r="N92" s="27">
        <f t="shared" si="10"/>
        <v>44155349</v>
      </c>
      <c r="O92" s="27">
        <v>0</v>
      </c>
      <c r="P92" s="27">
        <v>0</v>
      </c>
      <c r="Q92" s="27">
        <f t="shared" si="11"/>
        <v>0</v>
      </c>
    </row>
    <row r="93" spans="1:17" x14ac:dyDescent="0.45">
      <c r="A93" s="25" t="s">
        <v>210</v>
      </c>
      <c r="B93" s="25">
        <v>11280</v>
      </c>
      <c r="C93" s="25" t="s">
        <v>23</v>
      </c>
      <c r="D93" s="26">
        <v>1918376.481865</v>
      </c>
      <c r="E93" s="26">
        <v>602889.05277099996</v>
      </c>
      <c r="F93" s="27">
        <f t="shared" si="6"/>
        <v>2521265.5346360002</v>
      </c>
      <c r="G93" s="27">
        <f t="shared" si="7"/>
        <v>1315487.429094</v>
      </c>
      <c r="H93" s="26">
        <v>69139.677664000003</v>
      </c>
      <c r="I93" s="26">
        <v>19089.714749999999</v>
      </c>
      <c r="J93" s="27">
        <f t="shared" si="8"/>
        <v>88229.392414000002</v>
      </c>
      <c r="K93" s="27">
        <f t="shared" si="9"/>
        <v>50049.962914000003</v>
      </c>
      <c r="L93" s="27">
        <v>3720505</v>
      </c>
      <c r="M93" s="27">
        <v>2122749</v>
      </c>
      <c r="N93" s="27">
        <f t="shared" si="10"/>
        <v>1597756</v>
      </c>
      <c r="O93" s="27">
        <v>37576</v>
      </c>
      <c r="P93" s="27">
        <v>62514</v>
      </c>
      <c r="Q93" s="27">
        <f t="shared" si="11"/>
        <v>-24938</v>
      </c>
    </row>
    <row r="94" spans="1:17" x14ac:dyDescent="0.45">
      <c r="A94" s="25" t="s">
        <v>218</v>
      </c>
      <c r="B94" s="25">
        <v>11290</v>
      </c>
      <c r="C94" s="25" t="s">
        <v>20</v>
      </c>
      <c r="D94" s="26">
        <v>202.524057</v>
      </c>
      <c r="E94" s="26">
        <v>33099.948789000002</v>
      </c>
      <c r="F94" s="27">
        <f t="shared" si="6"/>
        <v>33302.472846000004</v>
      </c>
      <c r="G94" s="27">
        <f t="shared" si="7"/>
        <v>-32897.424731999999</v>
      </c>
      <c r="H94" s="26">
        <v>11.35188</v>
      </c>
      <c r="I94" s="26">
        <v>0</v>
      </c>
      <c r="J94" s="27">
        <f t="shared" si="8"/>
        <v>11.35188</v>
      </c>
      <c r="K94" s="27">
        <f t="shared" si="9"/>
        <v>11.35188</v>
      </c>
      <c r="L94" s="27">
        <v>705</v>
      </c>
      <c r="M94" s="27">
        <v>1059</v>
      </c>
      <c r="N94" s="27">
        <f t="shared" si="10"/>
        <v>-354</v>
      </c>
      <c r="O94" s="27">
        <v>0</v>
      </c>
      <c r="P94" s="27">
        <v>0</v>
      </c>
      <c r="Q94" s="27">
        <f t="shared" si="11"/>
        <v>0</v>
      </c>
    </row>
    <row r="95" spans="1:17" x14ac:dyDescent="0.45">
      <c r="A95" s="25" t="s">
        <v>220</v>
      </c>
      <c r="B95" s="25">
        <v>11285</v>
      </c>
      <c r="C95" s="25" t="s">
        <v>23</v>
      </c>
      <c r="D95" s="26">
        <v>34476564.468192004</v>
      </c>
      <c r="E95" s="26">
        <v>23089511.573522002</v>
      </c>
      <c r="F95" s="27">
        <f t="shared" si="6"/>
        <v>57566076.041714005</v>
      </c>
      <c r="G95" s="27">
        <f t="shared" si="7"/>
        <v>11387052.894670002</v>
      </c>
      <c r="H95" s="26">
        <v>197865.72179000001</v>
      </c>
      <c r="I95" s="26">
        <v>118926.010695</v>
      </c>
      <c r="J95" s="27">
        <f t="shared" si="8"/>
        <v>316791.73248500004</v>
      </c>
      <c r="K95" s="27">
        <f t="shared" si="9"/>
        <v>78939.711095000006</v>
      </c>
      <c r="L95" s="27">
        <v>36535323</v>
      </c>
      <c r="M95" s="27">
        <v>24988895</v>
      </c>
      <c r="N95" s="27">
        <f t="shared" si="10"/>
        <v>11546428</v>
      </c>
      <c r="O95" s="27">
        <v>62307</v>
      </c>
      <c r="P95" s="27">
        <v>594614</v>
      </c>
      <c r="Q95" s="27">
        <f t="shared" si="11"/>
        <v>-532307</v>
      </c>
    </row>
    <row r="96" spans="1:17" x14ac:dyDescent="0.45">
      <c r="A96" s="25" t="s">
        <v>224</v>
      </c>
      <c r="B96" s="25">
        <v>11297</v>
      </c>
      <c r="C96" s="25" t="s">
        <v>23</v>
      </c>
      <c r="D96" s="26">
        <v>16667599.743153</v>
      </c>
      <c r="E96" s="26">
        <v>11764614.18279</v>
      </c>
      <c r="F96" s="27">
        <f t="shared" si="6"/>
        <v>28432213.925943002</v>
      </c>
      <c r="G96" s="27">
        <f t="shared" si="7"/>
        <v>4902985.5603630003</v>
      </c>
      <c r="H96" s="26">
        <v>281193.32862099999</v>
      </c>
      <c r="I96" s="26">
        <v>368040.93086700002</v>
      </c>
      <c r="J96" s="27">
        <f t="shared" si="8"/>
        <v>649234.25948800007</v>
      </c>
      <c r="K96" s="27">
        <f t="shared" si="9"/>
        <v>-86847.602246000024</v>
      </c>
      <c r="L96" s="27">
        <v>12490553</v>
      </c>
      <c r="M96" s="27">
        <v>7672765</v>
      </c>
      <c r="N96" s="27">
        <f t="shared" si="10"/>
        <v>4817788</v>
      </c>
      <c r="O96" s="27">
        <v>25877</v>
      </c>
      <c r="P96" s="27">
        <v>244261</v>
      </c>
      <c r="Q96" s="27">
        <f t="shared" si="11"/>
        <v>-218384</v>
      </c>
    </row>
    <row r="97" spans="1:17" x14ac:dyDescent="0.45">
      <c r="A97" s="25" t="s">
        <v>226</v>
      </c>
      <c r="B97" s="25">
        <v>11302</v>
      </c>
      <c r="C97" s="25" t="s">
        <v>20</v>
      </c>
      <c r="D97" s="26">
        <v>834907.99018299999</v>
      </c>
      <c r="E97" s="26">
        <v>1149448.9878219999</v>
      </c>
      <c r="F97" s="27">
        <f t="shared" si="6"/>
        <v>1984356.9780049999</v>
      </c>
      <c r="G97" s="27">
        <f t="shared" si="7"/>
        <v>-314540.99763899995</v>
      </c>
      <c r="H97" s="26">
        <v>280050.09283799998</v>
      </c>
      <c r="I97" s="26">
        <v>6611.9868999999999</v>
      </c>
      <c r="J97" s="27">
        <f t="shared" si="8"/>
        <v>286662.079738</v>
      </c>
      <c r="K97" s="27">
        <f t="shared" si="9"/>
        <v>273438.10593799996</v>
      </c>
      <c r="L97" s="27">
        <v>22292623</v>
      </c>
      <c r="M97" s="27">
        <v>16025740</v>
      </c>
      <c r="N97" s="27">
        <f t="shared" si="10"/>
        <v>6266883</v>
      </c>
      <c r="O97" s="27">
        <v>2246918</v>
      </c>
      <c r="P97" s="27">
        <v>696682</v>
      </c>
      <c r="Q97" s="27">
        <f t="shared" si="11"/>
        <v>1550236</v>
      </c>
    </row>
    <row r="98" spans="1:17" x14ac:dyDescent="0.45">
      <c r="A98" s="25" t="s">
        <v>228</v>
      </c>
      <c r="B98" s="25">
        <v>11304</v>
      </c>
      <c r="C98" s="25" t="s">
        <v>33</v>
      </c>
      <c r="D98" s="26">
        <v>28661.597146</v>
      </c>
      <c r="E98" s="26">
        <v>357694.52811000001</v>
      </c>
      <c r="F98" s="27">
        <f t="shared" si="6"/>
        <v>386356.12525600003</v>
      </c>
      <c r="G98" s="27">
        <f t="shared" si="7"/>
        <v>-329032.930964</v>
      </c>
      <c r="H98" s="26">
        <v>0</v>
      </c>
      <c r="I98" s="26">
        <v>0</v>
      </c>
      <c r="J98" s="27">
        <f t="shared" si="8"/>
        <v>0</v>
      </c>
      <c r="K98" s="27">
        <f t="shared" si="9"/>
        <v>0</v>
      </c>
      <c r="L98" s="27">
        <v>658</v>
      </c>
      <c r="M98" s="27">
        <v>597</v>
      </c>
      <c r="N98" s="27">
        <f t="shared" si="10"/>
        <v>61</v>
      </c>
      <c r="O98" s="27">
        <v>0</v>
      </c>
      <c r="P98" s="27">
        <v>0</v>
      </c>
      <c r="Q98" s="27">
        <f t="shared" si="11"/>
        <v>0</v>
      </c>
    </row>
    <row r="99" spans="1:17" x14ac:dyDescent="0.45">
      <c r="A99" s="25" t="s">
        <v>232</v>
      </c>
      <c r="B99" s="25">
        <v>11305</v>
      </c>
      <c r="C99" s="25" t="s">
        <v>33</v>
      </c>
      <c r="D99" s="26">
        <v>302361.197437</v>
      </c>
      <c r="E99" s="26">
        <v>439852.35392700002</v>
      </c>
      <c r="F99" s="27">
        <f t="shared" si="6"/>
        <v>742213.55136399996</v>
      </c>
      <c r="G99" s="27">
        <f t="shared" si="7"/>
        <v>-137491.15649000002</v>
      </c>
      <c r="H99" s="26">
        <v>17837.30111</v>
      </c>
      <c r="I99" s="26">
        <v>24701.548333999999</v>
      </c>
      <c r="J99" s="27">
        <f t="shared" si="8"/>
        <v>42538.849443999999</v>
      </c>
      <c r="K99" s="27">
        <f t="shared" si="9"/>
        <v>-6864.2472239999988</v>
      </c>
      <c r="L99" s="27">
        <v>307112</v>
      </c>
      <c r="M99" s="27">
        <v>435025</v>
      </c>
      <c r="N99" s="27">
        <f t="shared" si="10"/>
        <v>-127913</v>
      </c>
      <c r="O99" s="27">
        <v>0</v>
      </c>
      <c r="P99" s="27">
        <v>7059</v>
      </c>
      <c r="Q99" s="27">
        <f t="shared" si="11"/>
        <v>-7059</v>
      </c>
    </row>
    <row r="100" spans="1:17" x14ac:dyDescent="0.45">
      <c r="A100" s="25" t="s">
        <v>238</v>
      </c>
      <c r="B100" s="25">
        <v>11314</v>
      </c>
      <c r="C100" s="25" t="s">
        <v>23</v>
      </c>
      <c r="D100" s="26">
        <v>1865184.650466</v>
      </c>
      <c r="E100" s="26">
        <v>1812256.3456339999</v>
      </c>
      <c r="F100" s="27">
        <f t="shared" si="6"/>
        <v>3677440.9961000001</v>
      </c>
      <c r="G100" s="27">
        <f t="shared" si="7"/>
        <v>52928.304832000053</v>
      </c>
      <c r="H100" s="26">
        <v>7160.4365699999998</v>
      </c>
      <c r="I100" s="26">
        <v>26862.10758</v>
      </c>
      <c r="J100" s="27">
        <f t="shared" si="8"/>
        <v>34022.544150000002</v>
      </c>
      <c r="K100" s="27">
        <f t="shared" si="9"/>
        <v>-19701.671009999998</v>
      </c>
      <c r="L100" s="27">
        <v>252366</v>
      </c>
      <c r="M100" s="27">
        <v>245826</v>
      </c>
      <c r="N100" s="27">
        <f t="shared" si="10"/>
        <v>6540</v>
      </c>
      <c r="O100" s="27">
        <v>0</v>
      </c>
      <c r="P100" s="27">
        <v>0</v>
      </c>
      <c r="Q100" s="27">
        <f t="shared" si="11"/>
        <v>0</v>
      </c>
    </row>
    <row r="101" spans="1:17" x14ac:dyDescent="0.45">
      <c r="A101" s="25" t="s">
        <v>242</v>
      </c>
      <c r="B101" s="25">
        <v>11309</v>
      </c>
      <c r="C101" s="25" t="s">
        <v>23</v>
      </c>
      <c r="D101" s="26">
        <v>13894107.452067001</v>
      </c>
      <c r="E101" s="26">
        <v>13937495.821362</v>
      </c>
      <c r="F101" s="27">
        <f t="shared" si="6"/>
        <v>27831603.273428999</v>
      </c>
      <c r="G101" s="27">
        <f t="shared" si="7"/>
        <v>-43388.369294999167</v>
      </c>
      <c r="H101" s="26">
        <v>190242.15199899999</v>
      </c>
      <c r="I101" s="26">
        <v>597795.51830899995</v>
      </c>
      <c r="J101" s="27">
        <f t="shared" si="8"/>
        <v>788037.67030799994</v>
      </c>
      <c r="K101" s="27">
        <f t="shared" si="9"/>
        <v>-407553.36630999995</v>
      </c>
      <c r="L101" s="27">
        <v>7772351</v>
      </c>
      <c r="M101" s="27">
        <v>7374439</v>
      </c>
      <c r="N101" s="27">
        <f t="shared" si="10"/>
        <v>397912</v>
      </c>
      <c r="O101" s="27">
        <v>39297</v>
      </c>
      <c r="P101" s="27">
        <v>411888</v>
      </c>
      <c r="Q101" s="27">
        <f t="shared" si="11"/>
        <v>-372591</v>
      </c>
    </row>
    <row r="102" spans="1:17" x14ac:dyDescent="0.45">
      <c r="A102" s="25" t="s">
        <v>244</v>
      </c>
      <c r="B102" s="25">
        <v>11310</v>
      </c>
      <c r="C102" s="25" t="s">
        <v>20</v>
      </c>
      <c r="D102" s="26">
        <v>30441536.937805001</v>
      </c>
      <c r="E102" s="26">
        <v>26394430.985091999</v>
      </c>
      <c r="F102" s="27">
        <f t="shared" si="6"/>
        <v>56835967.922896996</v>
      </c>
      <c r="G102" s="27">
        <f t="shared" si="7"/>
        <v>4047105.9527130015</v>
      </c>
      <c r="H102" s="26">
        <v>7418894.5661169998</v>
      </c>
      <c r="I102" s="26">
        <v>42859.189661999997</v>
      </c>
      <c r="J102" s="27">
        <f t="shared" si="8"/>
        <v>7461753.755779</v>
      </c>
      <c r="K102" s="27">
        <f t="shared" si="9"/>
        <v>7376035.3764549997</v>
      </c>
      <c r="L102" s="27">
        <v>225068578</v>
      </c>
      <c r="M102" s="27">
        <v>69087351</v>
      </c>
      <c r="N102" s="27">
        <f t="shared" si="10"/>
        <v>155981227</v>
      </c>
      <c r="O102" s="27">
        <v>31287949</v>
      </c>
      <c r="P102" s="27">
        <v>9087133</v>
      </c>
      <c r="Q102" s="27">
        <f t="shared" si="11"/>
        <v>22200816</v>
      </c>
    </row>
    <row r="103" spans="1:17" x14ac:dyDescent="0.45">
      <c r="A103" s="25" t="s">
        <v>252</v>
      </c>
      <c r="B103" s="25">
        <v>11334</v>
      </c>
      <c r="C103" s="25" t="s">
        <v>23</v>
      </c>
      <c r="D103" s="26">
        <v>2566810.086195</v>
      </c>
      <c r="E103" s="26">
        <v>1660669.5107450001</v>
      </c>
      <c r="F103" s="27">
        <f t="shared" si="6"/>
        <v>4227479.5969399996</v>
      </c>
      <c r="G103" s="27">
        <f t="shared" si="7"/>
        <v>906140.57544999989</v>
      </c>
      <c r="H103" s="26">
        <v>9812.9482800000005</v>
      </c>
      <c r="I103" s="26">
        <v>50908.651010000001</v>
      </c>
      <c r="J103" s="27">
        <f t="shared" si="8"/>
        <v>60721.599289999998</v>
      </c>
      <c r="K103" s="27">
        <f t="shared" si="9"/>
        <v>-41095.702730000005</v>
      </c>
      <c r="L103" s="27">
        <v>1797209</v>
      </c>
      <c r="M103" s="27">
        <v>844974</v>
      </c>
      <c r="N103" s="27">
        <f t="shared" si="10"/>
        <v>952235</v>
      </c>
      <c r="O103" s="27">
        <v>449</v>
      </c>
      <c r="P103" s="27">
        <v>31065</v>
      </c>
      <c r="Q103" s="27">
        <f t="shared" si="11"/>
        <v>-30616</v>
      </c>
    </row>
    <row r="104" spans="1:17" x14ac:dyDescent="0.45">
      <c r="A104" s="25" t="s">
        <v>254</v>
      </c>
      <c r="B104" s="25">
        <v>11338</v>
      </c>
      <c r="C104" s="25" t="s">
        <v>20</v>
      </c>
      <c r="D104" s="26">
        <v>8628437.5151630007</v>
      </c>
      <c r="E104" s="26">
        <v>11534733.487447999</v>
      </c>
      <c r="F104" s="27">
        <f t="shared" si="6"/>
        <v>20163171.002611</v>
      </c>
      <c r="G104" s="27">
        <f t="shared" si="7"/>
        <v>-2906295.9722849987</v>
      </c>
      <c r="H104" s="26">
        <v>1147878.5137499999</v>
      </c>
      <c r="I104" s="26">
        <v>47520.406256000002</v>
      </c>
      <c r="J104" s="27">
        <f t="shared" si="8"/>
        <v>1195398.920006</v>
      </c>
      <c r="K104" s="27">
        <f t="shared" si="9"/>
        <v>1100358.1074939999</v>
      </c>
      <c r="L104" s="27">
        <v>30911558</v>
      </c>
      <c r="M104" s="27">
        <v>21267666</v>
      </c>
      <c r="N104" s="27">
        <f t="shared" si="10"/>
        <v>9643892</v>
      </c>
      <c r="O104" s="27">
        <v>2959796</v>
      </c>
      <c r="P104" s="27">
        <v>1661452</v>
      </c>
      <c r="Q104" s="27">
        <f t="shared" si="11"/>
        <v>1298344</v>
      </c>
    </row>
    <row r="105" spans="1:17" x14ac:dyDescent="0.45">
      <c r="A105" s="25" t="s">
        <v>256</v>
      </c>
      <c r="B105" s="25">
        <v>11343</v>
      </c>
      <c r="C105" s="25" t="s">
        <v>20</v>
      </c>
      <c r="D105" s="26">
        <v>2759594.1721109999</v>
      </c>
      <c r="E105" s="26">
        <v>5793508.4171439996</v>
      </c>
      <c r="F105" s="27">
        <f t="shared" si="6"/>
        <v>8553102.5892549995</v>
      </c>
      <c r="G105" s="27">
        <f t="shared" si="7"/>
        <v>-3033914.2450329997</v>
      </c>
      <c r="H105" s="26">
        <v>991626.26352599997</v>
      </c>
      <c r="I105" s="26">
        <v>0</v>
      </c>
      <c r="J105" s="27">
        <f t="shared" si="8"/>
        <v>991626.26352599997</v>
      </c>
      <c r="K105" s="27">
        <f t="shared" si="9"/>
        <v>991626.26352599997</v>
      </c>
      <c r="L105" s="27">
        <v>36069983</v>
      </c>
      <c r="M105" s="27">
        <v>39491280</v>
      </c>
      <c r="N105" s="27">
        <f t="shared" si="10"/>
        <v>-3421297</v>
      </c>
      <c r="O105" s="27">
        <v>1919221</v>
      </c>
      <c r="P105" s="27">
        <v>3734976</v>
      </c>
      <c r="Q105" s="27">
        <f t="shared" si="11"/>
        <v>-1815755</v>
      </c>
    </row>
    <row r="106" spans="1:17" x14ac:dyDescent="0.45">
      <c r="A106" s="25" t="s">
        <v>274</v>
      </c>
      <c r="B106" s="25">
        <v>11379</v>
      </c>
      <c r="C106" s="25" t="s">
        <v>20</v>
      </c>
      <c r="D106" s="26">
        <v>1786888.5037380001</v>
      </c>
      <c r="E106" s="26">
        <v>39388765.794582002</v>
      </c>
      <c r="F106" s="27">
        <f t="shared" si="6"/>
        <v>41175654.298320003</v>
      </c>
      <c r="G106" s="27">
        <f t="shared" si="7"/>
        <v>-37601877.290844001</v>
      </c>
      <c r="H106" s="26">
        <v>0</v>
      </c>
      <c r="I106" s="26">
        <v>0</v>
      </c>
      <c r="J106" s="27">
        <f t="shared" si="8"/>
        <v>0</v>
      </c>
      <c r="K106" s="27">
        <f t="shared" si="9"/>
        <v>0</v>
      </c>
      <c r="L106" s="27">
        <v>22516660</v>
      </c>
      <c r="M106" s="27">
        <v>37491196</v>
      </c>
      <c r="N106" s="27">
        <f t="shared" si="10"/>
        <v>-14974536</v>
      </c>
      <c r="O106" s="27">
        <v>0</v>
      </c>
      <c r="P106" s="27">
        <v>1778168</v>
      </c>
      <c r="Q106" s="27">
        <f t="shared" si="11"/>
        <v>-1778168</v>
      </c>
    </row>
    <row r="107" spans="1:17" x14ac:dyDescent="0.45">
      <c r="A107" s="25" t="s">
        <v>276</v>
      </c>
      <c r="B107" s="25">
        <v>11385</v>
      </c>
      <c r="C107" s="25" t="s">
        <v>20</v>
      </c>
      <c r="D107" s="26">
        <v>12226479.038301</v>
      </c>
      <c r="E107" s="26">
        <v>12484727.903282</v>
      </c>
      <c r="F107" s="27">
        <f t="shared" si="6"/>
        <v>24711206.941583</v>
      </c>
      <c r="G107" s="27">
        <f t="shared" si="7"/>
        <v>-258248.86498099938</v>
      </c>
      <c r="H107" s="26">
        <v>3398195.8288400001</v>
      </c>
      <c r="I107" s="26">
        <v>14413.57632</v>
      </c>
      <c r="J107" s="27">
        <f t="shared" si="8"/>
        <v>3412609.4051600001</v>
      </c>
      <c r="K107" s="27">
        <f t="shared" si="9"/>
        <v>3383782.2525200001</v>
      </c>
      <c r="L107" s="27">
        <v>125324595</v>
      </c>
      <c r="M107" s="27">
        <v>70939708</v>
      </c>
      <c r="N107" s="27">
        <f t="shared" si="10"/>
        <v>54384887</v>
      </c>
      <c r="O107" s="27">
        <v>13391649</v>
      </c>
      <c r="P107" s="27">
        <v>11024053</v>
      </c>
      <c r="Q107" s="27">
        <f t="shared" si="11"/>
        <v>2367596</v>
      </c>
    </row>
    <row r="108" spans="1:17" x14ac:dyDescent="0.45">
      <c r="A108" s="25" t="s">
        <v>278</v>
      </c>
      <c r="B108" s="25">
        <v>11384</v>
      </c>
      <c r="C108" s="25" t="s">
        <v>23</v>
      </c>
      <c r="D108" s="26">
        <v>2424536.0331939999</v>
      </c>
      <c r="E108" s="26">
        <v>2155838.901724</v>
      </c>
      <c r="F108" s="27">
        <f t="shared" si="6"/>
        <v>4580374.9349179994</v>
      </c>
      <c r="G108" s="27">
        <f t="shared" si="7"/>
        <v>268697.13146999991</v>
      </c>
      <c r="H108" s="26">
        <v>243972.28874300001</v>
      </c>
      <c r="I108" s="26">
        <v>95702.194560000004</v>
      </c>
      <c r="J108" s="27">
        <f t="shared" si="8"/>
        <v>339674.48330299999</v>
      </c>
      <c r="K108" s="27">
        <f t="shared" si="9"/>
        <v>148270.09418300001</v>
      </c>
      <c r="L108" s="27">
        <v>2613848</v>
      </c>
      <c r="M108" s="27">
        <v>2339356</v>
      </c>
      <c r="N108" s="27">
        <f t="shared" si="10"/>
        <v>274492</v>
      </c>
      <c r="O108" s="27">
        <v>15566</v>
      </c>
      <c r="P108" s="27">
        <v>31225</v>
      </c>
      <c r="Q108" s="27">
        <f t="shared" si="11"/>
        <v>-15659</v>
      </c>
    </row>
    <row r="109" spans="1:17" x14ac:dyDescent="0.45">
      <c r="A109" s="25" t="s">
        <v>284</v>
      </c>
      <c r="B109" s="25">
        <v>11383</v>
      </c>
      <c r="C109" s="25" t="s">
        <v>20</v>
      </c>
      <c r="D109" s="26">
        <v>8211687.1843980001</v>
      </c>
      <c r="E109" s="26">
        <v>16706620.664928</v>
      </c>
      <c r="F109" s="27">
        <f t="shared" si="6"/>
        <v>24918307.849326</v>
      </c>
      <c r="G109" s="27">
        <f t="shared" si="7"/>
        <v>-8494933.4805300012</v>
      </c>
      <c r="H109" s="26">
        <v>388910.38105999999</v>
      </c>
      <c r="I109" s="26">
        <v>12212</v>
      </c>
      <c r="J109" s="27">
        <f t="shared" si="8"/>
        <v>401122.38105999999</v>
      </c>
      <c r="K109" s="27">
        <f t="shared" si="9"/>
        <v>376698.38105999999</v>
      </c>
      <c r="L109" s="27">
        <v>33220240</v>
      </c>
      <c r="M109" s="27">
        <v>38082271</v>
      </c>
      <c r="N109" s="27">
        <f t="shared" si="10"/>
        <v>-4862031</v>
      </c>
      <c r="O109" s="27">
        <v>0</v>
      </c>
      <c r="P109" s="27">
        <v>2178111</v>
      </c>
      <c r="Q109" s="27">
        <f t="shared" si="11"/>
        <v>-2178111</v>
      </c>
    </row>
    <row r="110" spans="1:17" x14ac:dyDescent="0.45">
      <c r="A110" s="25" t="s">
        <v>286</v>
      </c>
      <c r="B110" s="25">
        <v>11380</v>
      </c>
      <c r="C110" s="25" t="s">
        <v>20</v>
      </c>
      <c r="D110" s="26">
        <v>110426.987991</v>
      </c>
      <c r="E110" s="26">
        <v>159737.98965</v>
      </c>
      <c r="F110" s="27">
        <f t="shared" si="6"/>
        <v>270164.977641</v>
      </c>
      <c r="G110" s="27">
        <f t="shared" si="7"/>
        <v>-49311.001659000001</v>
      </c>
      <c r="H110" s="26">
        <v>8787.7654610000009</v>
      </c>
      <c r="I110" s="26">
        <v>25.334468000000001</v>
      </c>
      <c r="J110" s="27">
        <f t="shared" si="8"/>
        <v>8813.099929</v>
      </c>
      <c r="K110" s="27">
        <f t="shared" si="9"/>
        <v>8762.4309930000018</v>
      </c>
      <c r="L110" s="27">
        <v>192290</v>
      </c>
      <c r="M110" s="27">
        <v>204614</v>
      </c>
      <c r="N110" s="27">
        <f t="shared" si="10"/>
        <v>-12324</v>
      </c>
      <c r="O110" s="27">
        <v>0</v>
      </c>
      <c r="P110" s="27">
        <v>0</v>
      </c>
      <c r="Q110" s="27">
        <f t="shared" si="11"/>
        <v>0</v>
      </c>
    </row>
    <row r="111" spans="1:17" x14ac:dyDescent="0.45">
      <c r="A111" s="25" t="s">
        <v>288</v>
      </c>
      <c r="B111" s="25">
        <v>11391</v>
      </c>
      <c r="C111" s="25" t="s">
        <v>20</v>
      </c>
      <c r="D111" s="26">
        <v>25651.593621</v>
      </c>
      <c r="E111" s="26">
        <v>33721.875988</v>
      </c>
      <c r="F111" s="27">
        <f t="shared" si="6"/>
        <v>59373.469609</v>
      </c>
      <c r="G111" s="27">
        <f t="shared" si="7"/>
        <v>-8070.2823669999998</v>
      </c>
      <c r="H111" s="26">
        <v>16562.4519</v>
      </c>
      <c r="I111" s="26">
        <v>86.341499999999996</v>
      </c>
      <c r="J111" s="27">
        <f t="shared" si="8"/>
        <v>16648.793399999999</v>
      </c>
      <c r="K111" s="27">
        <f t="shared" si="9"/>
        <v>16476.110400000001</v>
      </c>
      <c r="L111" s="27">
        <v>443239</v>
      </c>
      <c r="M111" s="27">
        <v>315222</v>
      </c>
      <c r="N111" s="27">
        <f t="shared" si="10"/>
        <v>128017</v>
      </c>
      <c r="O111" s="27">
        <v>97243</v>
      </c>
      <c r="P111" s="27">
        <v>41681</v>
      </c>
      <c r="Q111" s="27">
        <f t="shared" si="11"/>
        <v>55562</v>
      </c>
    </row>
    <row r="112" spans="1:17" x14ac:dyDescent="0.45">
      <c r="A112" s="25" t="s">
        <v>290</v>
      </c>
      <c r="B112" s="25">
        <v>11381</v>
      </c>
      <c r="C112" s="25" t="s">
        <v>33</v>
      </c>
      <c r="D112" s="26">
        <v>1224525.5077200001</v>
      </c>
      <c r="E112" s="26">
        <v>1586964.5808840001</v>
      </c>
      <c r="F112" s="27">
        <f t="shared" si="6"/>
        <v>2811490.0886040004</v>
      </c>
      <c r="G112" s="27">
        <f t="shared" si="7"/>
        <v>-362439.07316399994</v>
      </c>
      <c r="H112" s="26">
        <v>0</v>
      </c>
      <c r="I112" s="26">
        <v>0</v>
      </c>
      <c r="J112" s="27">
        <f t="shared" si="8"/>
        <v>0</v>
      </c>
      <c r="K112" s="27">
        <f t="shared" si="9"/>
        <v>0</v>
      </c>
      <c r="L112" s="27">
        <v>0</v>
      </c>
      <c r="M112" s="27">
        <v>0</v>
      </c>
      <c r="N112" s="27">
        <f t="shared" si="10"/>
        <v>0</v>
      </c>
      <c r="O112" s="27">
        <v>0</v>
      </c>
      <c r="P112" s="27">
        <v>0</v>
      </c>
      <c r="Q112" s="27">
        <f t="shared" si="11"/>
        <v>0</v>
      </c>
    </row>
    <row r="113" spans="1:17" x14ac:dyDescent="0.45">
      <c r="A113" s="25" t="s">
        <v>292</v>
      </c>
      <c r="B113" s="25">
        <v>11394</v>
      </c>
      <c r="C113" s="25" t="s">
        <v>20</v>
      </c>
      <c r="D113" s="26">
        <v>471611.55761199998</v>
      </c>
      <c r="E113" s="26">
        <v>1459883.9784250001</v>
      </c>
      <c r="F113" s="27">
        <f t="shared" si="6"/>
        <v>1931495.5360370001</v>
      </c>
      <c r="G113" s="27">
        <f t="shared" si="7"/>
        <v>-988272.42081300006</v>
      </c>
      <c r="H113" s="26">
        <v>50851.128146000003</v>
      </c>
      <c r="I113" s="26">
        <v>32513.695039999999</v>
      </c>
      <c r="J113" s="27">
        <f t="shared" si="8"/>
        <v>83364.823185999994</v>
      </c>
      <c r="K113" s="27">
        <f t="shared" si="9"/>
        <v>18337.433106000004</v>
      </c>
      <c r="L113" s="27">
        <v>6246892</v>
      </c>
      <c r="M113" s="27">
        <v>2064237</v>
      </c>
      <c r="N113" s="27">
        <f t="shared" si="10"/>
        <v>4182655</v>
      </c>
      <c r="O113" s="27">
        <v>1147879</v>
      </c>
      <c r="P113" s="27">
        <v>473826</v>
      </c>
      <c r="Q113" s="27">
        <f t="shared" si="11"/>
        <v>674053</v>
      </c>
    </row>
    <row r="114" spans="1:17" x14ac:dyDescent="0.45">
      <c r="A114" s="25" t="s">
        <v>294</v>
      </c>
      <c r="B114" s="25">
        <v>11405</v>
      </c>
      <c r="C114" s="25" t="s">
        <v>20</v>
      </c>
      <c r="D114" s="26">
        <v>8328327.0256930003</v>
      </c>
      <c r="E114" s="26">
        <v>2360310.68175</v>
      </c>
      <c r="F114" s="27">
        <f t="shared" si="6"/>
        <v>10688637.707443001</v>
      </c>
      <c r="G114" s="27">
        <f t="shared" si="7"/>
        <v>5968016.3439429998</v>
      </c>
      <c r="H114" s="26">
        <v>2512868.6840980002</v>
      </c>
      <c r="I114" s="26">
        <v>26572.144705999999</v>
      </c>
      <c r="J114" s="27">
        <f t="shared" si="8"/>
        <v>2539440.8288040003</v>
      </c>
      <c r="K114" s="27">
        <f t="shared" si="9"/>
        <v>2486296.5393920001</v>
      </c>
      <c r="L114" s="27">
        <v>79815573</v>
      </c>
      <c r="M114" s="27">
        <v>45868753</v>
      </c>
      <c r="N114" s="27">
        <f t="shared" si="10"/>
        <v>33946820</v>
      </c>
      <c r="O114" s="27">
        <v>12057279</v>
      </c>
      <c r="P114" s="27">
        <v>8387668</v>
      </c>
      <c r="Q114" s="27">
        <f t="shared" si="11"/>
        <v>3669611</v>
      </c>
    </row>
    <row r="115" spans="1:17" x14ac:dyDescent="0.45">
      <c r="A115" s="25" t="s">
        <v>299</v>
      </c>
      <c r="B115" s="25">
        <v>11411</v>
      </c>
      <c r="C115" s="25" t="s">
        <v>20</v>
      </c>
      <c r="D115" s="26">
        <v>1738459.8612029999</v>
      </c>
      <c r="E115" s="26">
        <v>2008850.5178110001</v>
      </c>
      <c r="F115" s="27">
        <f t="shared" ref="F115:F140" si="12">D115+E115</f>
        <v>3747310.3790140003</v>
      </c>
      <c r="G115" s="27">
        <f t="shared" ref="G115:G140" si="13">D115-E115</f>
        <v>-270390.65660800016</v>
      </c>
      <c r="H115" s="26">
        <v>45514.792443999999</v>
      </c>
      <c r="I115" s="26">
        <v>72149.331181999994</v>
      </c>
      <c r="J115" s="27">
        <f t="shared" ref="J115:J140" si="14">H115+I115</f>
        <v>117664.12362599999</v>
      </c>
      <c r="K115" s="27">
        <f t="shared" ref="K115:K140" si="15">H115-I115</f>
        <v>-26634.538737999996</v>
      </c>
      <c r="L115" s="27">
        <v>935721</v>
      </c>
      <c r="M115" s="27">
        <v>1154025</v>
      </c>
      <c r="N115" s="27">
        <f t="shared" ref="N115:N140" si="16">L115-M115</f>
        <v>-218304</v>
      </c>
      <c r="O115" s="27">
        <v>174399</v>
      </c>
      <c r="P115" s="27">
        <v>204023</v>
      </c>
      <c r="Q115" s="27">
        <f t="shared" ref="Q115:Q140" si="17">O115-P115</f>
        <v>-29624</v>
      </c>
    </row>
    <row r="116" spans="1:17" x14ac:dyDescent="0.45">
      <c r="A116" s="25" t="s">
        <v>302</v>
      </c>
      <c r="B116" s="25">
        <v>11420</v>
      </c>
      <c r="C116" s="25" t="s">
        <v>20</v>
      </c>
      <c r="D116" s="26">
        <v>107316.230572</v>
      </c>
      <c r="E116" s="26">
        <v>96464.924803999995</v>
      </c>
      <c r="F116" s="27">
        <f t="shared" si="12"/>
        <v>203781.15537599998</v>
      </c>
      <c r="G116" s="27">
        <f t="shared" si="13"/>
        <v>10851.305768000006</v>
      </c>
      <c r="H116" s="26">
        <v>82.530900000000003</v>
      </c>
      <c r="I116" s="26">
        <v>103.66200000000001</v>
      </c>
      <c r="J116" s="27">
        <f t="shared" si="14"/>
        <v>186.19290000000001</v>
      </c>
      <c r="K116" s="27">
        <f t="shared" si="15"/>
        <v>-21.131100000000004</v>
      </c>
      <c r="L116" s="27">
        <v>594569</v>
      </c>
      <c r="M116" s="27">
        <v>467112</v>
      </c>
      <c r="N116" s="27">
        <f t="shared" si="16"/>
        <v>127457</v>
      </c>
      <c r="O116" s="27">
        <v>661</v>
      </c>
      <c r="P116" s="27">
        <v>7315</v>
      </c>
      <c r="Q116" s="27">
        <f t="shared" si="17"/>
        <v>-6654</v>
      </c>
    </row>
    <row r="117" spans="1:17" x14ac:dyDescent="0.45">
      <c r="A117" s="25" t="s">
        <v>306</v>
      </c>
      <c r="B117" s="25">
        <v>11421</v>
      </c>
      <c r="C117" s="25" t="s">
        <v>20</v>
      </c>
      <c r="D117" s="26">
        <v>780607.11270900001</v>
      </c>
      <c r="E117" s="26">
        <v>990264.43378900003</v>
      </c>
      <c r="F117" s="27">
        <f t="shared" si="12"/>
        <v>1770871.5464980002</v>
      </c>
      <c r="G117" s="27">
        <f t="shared" si="13"/>
        <v>-209657.32108000002</v>
      </c>
      <c r="H117" s="26">
        <v>35605.483088000001</v>
      </c>
      <c r="I117" s="26">
        <v>0</v>
      </c>
      <c r="J117" s="27">
        <f t="shared" si="14"/>
        <v>35605.483088000001</v>
      </c>
      <c r="K117" s="27">
        <f t="shared" si="15"/>
        <v>35605.483088000001</v>
      </c>
      <c r="L117" s="27">
        <v>1657446</v>
      </c>
      <c r="M117" s="27">
        <v>1610064</v>
      </c>
      <c r="N117" s="27">
        <f t="shared" si="16"/>
        <v>47382</v>
      </c>
      <c r="O117" s="27">
        <v>77870</v>
      </c>
      <c r="P117" s="27">
        <v>61668</v>
      </c>
      <c r="Q117" s="27">
        <f t="shared" si="17"/>
        <v>16202</v>
      </c>
    </row>
    <row r="118" spans="1:17" x14ac:dyDescent="0.45">
      <c r="A118" s="25" t="s">
        <v>310</v>
      </c>
      <c r="B118" s="25">
        <v>11427</v>
      </c>
      <c r="C118" s="25" t="s">
        <v>20</v>
      </c>
      <c r="D118" s="26">
        <v>3601.8459400000002</v>
      </c>
      <c r="E118" s="26">
        <v>36901.070982999998</v>
      </c>
      <c r="F118" s="27">
        <f t="shared" si="12"/>
        <v>40502.916922999997</v>
      </c>
      <c r="G118" s="27">
        <f t="shared" si="13"/>
        <v>-33299.225042999999</v>
      </c>
      <c r="H118" s="26">
        <v>14.95368</v>
      </c>
      <c r="I118" s="26">
        <v>0</v>
      </c>
      <c r="J118" s="27">
        <f t="shared" si="14"/>
        <v>14.95368</v>
      </c>
      <c r="K118" s="27">
        <f t="shared" si="15"/>
        <v>14.95368</v>
      </c>
      <c r="L118" s="27">
        <v>500</v>
      </c>
      <c r="M118" s="27">
        <v>89090</v>
      </c>
      <c r="N118" s="27">
        <f t="shared" si="16"/>
        <v>-88590</v>
      </c>
      <c r="O118" s="27">
        <v>423</v>
      </c>
      <c r="P118" s="27">
        <v>0</v>
      </c>
      <c r="Q118" s="27">
        <f t="shared" si="17"/>
        <v>423</v>
      </c>
    </row>
    <row r="119" spans="1:17" x14ac:dyDescent="0.45">
      <c r="A119" s="25" t="s">
        <v>314</v>
      </c>
      <c r="B119" s="25">
        <v>11442</v>
      </c>
      <c r="C119" s="25" t="s">
        <v>20</v>
      </c>
      <c r="D119" s="26">
        <v>1554587.569379</v>
      </c>
      <c r="E119" s="26">
        <v>2019413.5851179999</v>
      </c>
      <c r="F119" s="27">
        <f t="shared" si="12"/>
        <v>3574001.1544969999</v>
      </c>
      <c r="G119" s="27">
        <f t="shared" si="13"/>
        <v>-464826.01573899994</v>
      </c>
      <c r="H119" s="26">
        <v>0</v>
      </c>
      <c r="I119" s="26">
        <v>0</v>
      </c>
      <c r="J119" s="27">
        <f t="shared" si="14"/>
        <v>0</v>
      </c>
      <c r="K119" s="27">
        <f t="shared" si="15"/>
        <v>0</v>
      </c>
      <c r="L119" s="27">
        <v>5353384</v>
      </c>
      <c r="M119" s="27">
        <v>5488020</v>
      </c>
      <c r="N119" s="27">
        <f t="shared" si="16"/>
        <v>-134636</v>
      </c>
      <c r="O119" s="27">
        <v>99374</v>
      </c>
      <c r="P119" s="27">
        <v>317761</v>
      </c>
      <c r="Q119" s="27">
        <f t="shared" si="17"/>
        <v>-218387</v>
      </c>
    </row>
    <row r="120" spans="1:17" x14ac:dyDescent="0.45">
      <c r="A120" s="25" t="s">
        <v>323</v>
      </c>
      <c r="B120" s="25">
        <v>11449</v>
      </c>
      <c r="C120" s="25" t="s">
        <v>20</v>
      </c>
      <c r="D120" s="26">
        <v>269925.81654999999</v>
      </c>
      <c r="E120" s="26">
        <v>385766.77849699999</v>
      </c>
      <c r="F120" s="27">
        <f t="shared" si="12"/>
        <v>655692.59504699998</v>
      </c>
      <c r="G120" s="27">
        <f t="shared" si="13"/>
        <v>-115840.961947</v>
      </c>
      <c r="H120" s="26">
        <v>80027.986384000003</v>
      </c>
      <c r="I120" s="26">
        <v>0</v>
      </c>
      <c r="J120" s="27">
        <f t="shared" si="14"/>
        <v>80027.986384000003</v>
      </c>
      <c r="K120" s="27">
        <f t="shared" si="15"/>
        <v>80027.986384000003</v>
      </c>
      <c r="L120" s="27">
        <v>5695885</v>
      </c>
      <c r="M120" s="27">
        <v>4434273</v>
      </c>
      <c r="N120" s="27">
        <f t="shared" si="16"/>
        <v>1261612</v>
      </c>
      <c r="O120" s="27">
        <v>99870</v>
      </c>
      <c r="P120" s="27">
        <v>956801</v>
      </c>
      <c r="Q120" s="27">
        <f t="shared" si="17"/>
        <v>-856931</v>
      </c>
    </row>
    <row r="121" spans="1:17" x14ac:dyDescent="0.45">
      <c r="A121" s="25" t="s">
        <v>327</v>
      </c>
      <c r="B121" s="25">
        <v>11463</v>
      </c>
      <c r="C121" s="25" t="s">
        <v>23</v>
      </c>
      <c r="D121" s="26">
        <v>3233236.1637599999</v>
      </c>
      <c r="E121" s="26">
        <v>3386389.209214</v>
      </c>
      <c r="F121" s="27">
        <f t="shared" si="12"/>
        <v>6619625.3729739999</v>
      </c>
      <c r="G121" s="27">
        <f t="shared" si="13"/>
        <v>-153153.04545400012</v>
      </c>
      <c r="H121" s="26">
        <v>84877.001713000005</v>
      </c>
      <c r="I121" s="26">
        <v>122837.135033</v>
      </c>
      <c r="J121" s="27">
        <f t="shared" si="14"/>
        <v>207714.136746</v>
      </c>
      <c r="K121" s="27">
        <f t="shared" si="15"/>
        <v>-37960.133319999994</v>
      </c>
      <c r="L121" s="27">
        <v>486732</v>
      </c>
      <c r="M121" s="27">
        <v>621127</v>
      </c>
      <c r="N121" s="27">
        <f t="shared" si="16"/>
        <v>-134395</v>
      </c>
      <c r="O121" s="27">
        <v>1006</v>
      </c>
      <c r="P121" s="27">
        <v>574</v>
      </c>
      <c r="Q121" s="27">
        <f t="shared" si="17"/>
        <v>432</v>
      </c>
    </row>
    <row r="122" spans="1:17" x14ac:dyDescent="0.45">
      <c r="A122" s="25" t="s">
        <v>329</v>
      </c>
      <c r="B122" s="25">
        <v>11461</v>
      </c>
      <c r="C122" s="25" t="s">
        <v>23</v>
      </c>
      <c r="D122" s="26">
        <v>10404890.38792</v>
      </c>
      <c r="E122" s="26">
        <v>8886737.2792809997</v>
      </c>
      <c r="F122" s="27">
        <f t="shared" si="12"/>
        <v>19291627.667200997</v>
      </c>
      <c r="G122" s="27">
        <f t="shared" si="13"/>
        <v>1518153.108639</v>
      </c>
      <c r="H122" s="26">
        <v>81902.753985999996</v>
      </c>
      <c r="I122" s="26">
        <v>484128.83275599999</v>
      </c>
      <c r="J122" s="27">
        <f t="shared" si="14"/>
        <v>566031.58674199996</v>
      </c>
      <c r="K122" s="27">
        <f t="shared" si="15"/>
        <v>-402226.07877000002</v>
      </c>
      <c r="L122" s="27">
        <v>6701640</v>
      </c>
      <c r="M122" s="27">
        <v>5307925</v>
      </c>
      <c r="N122" s="27">
        <f t="shared" si="16"/>
        <v>1393715</v>
      </c>
      <c r="O122" s="27">
        <v>477</v>
      </c>
      <c r="P122" s="27">
        <v>432177</v>
      </c>
      <c r="Q122" s="27">
        <f t="shared" si="17"/>
        <v>-431700</v>
      </c>
    </row>
    <row r="123" spans="1:17" x14ac:dyDescent="0.45">
      <c r="A123" s="25" t="s">
        <v>331</v>
      </c>
      <c r="B123" s="25">
        <v>11470</v>
      </c>
      <c r="C123" s="25" t="s">
        <v>23</v>
      </c>
      <c r="D123" s="26">
        <v>2338207.089617</v>
      </c>
      <c r="E123" s="26">
        <v>2192574.556628</v>
      </c>
      <c r="F123" s="27">
        <f t="shared" si="12"/>
        <v>4530781.646245</v>
      </c>
      <c r="G123" s="27">
        <f t="shared" si="13"/>
        <v>145632.53298899997</v>
      </c>
      <c r="H123" s="26">
        <v>48814.207172000002</v>
      </c>
      <c r="I123" s="26">
        <v>20705.268609999999</v>
      </c>
      <c r="J123" s="27">
        <f t="shared" si="14"/>
        <v>69519.475781999994</v>
      </c>
      <c r="K123" s="27">
        <f t="shared" si="15"/>
        <v>28108.938562000003</v>
      </c>
      <c r="L123" s="27">
        <v>1166378</v>
      </c>
      <c r="M123" s="27">
        <v>1025551</v>
      </c>
      <c r="N123" s="27">
        <f t="shared" si="16"/>
        <v>140827</v>
      </c>
      <c r="O123" s="27">
        <v>41171</v>
      </c>
      <c r="P123" s="27">
        <v>1908</v>
      </c>
      <c r="Q123" s="27">
        <f t="shared" si="17"/>
        <v>39263</v>
      </c>
    </row>
    <row r="124" spans="1:17" x14ac:dyDescent="0.45">
      <c r="A124" s="25" t="s">
        <v>337</v>
      </c>
      <c r="B124" s="25">
        <v>11454</v>
      </c>
      <c r="C124" s="25" t="s">
        <v>23</v>
      </c>
      <c r="D124" s="26">
        <v>5657889.1982739996</v>
      </c>
      <c r="E124" s="26">
        <v>6258950.7933940003</v>
      </c>
      <c r="F124" s="27">
        <f t="shared" si="12"/>
        <v>11916839.991668001</v>
      </c>
      <c r="G124" s="27">
        <f t="shared" si="13"/>
        <v>-601061.59512000065</v>
      </c>
      <c r="H124" s="26">
        <v>95168.997149999996</v>
      </c>
      <c r="I124" s="26">
        <v>494250.055322</v>
      </c>
      <c r="J124" s="27">
        <f t="shared" si="14"/>
        <v>589419.05247200001</v>
      </c>
      <c r="K124" s="27">
        <f t="shared" si="15"/>
        <v>-399081.05817199999</v>
      </c>
      <c r="L124" s="27">
        <v>2025982</v>
      </c>
      <c r="M124" s="27">
        <v>2714047</v>
      </c>
      <c r="N124" s="27">
        <f t="shared" si="16"/>
        <v>-688065</v>
      </c>
      <c r="O124" s="27">
        <v>43664</v>
      </c>
      <c r="P124" s="27">
        <v>390476</v>
      </c>
      <c r="Q124" s="27">
        <f t="shared" si="17"/>
        <v>-346812</v>
      </c>
    </row>
    <row r="125" spans="1:17" x14ac:dyDescent="0.45">
      <c r="A125" s="25" t="s">
        <v>339</v>
      </c>
      <c r="B125" s="25">
        <v>11477</v>
      </c>
      <c r="C125" s="25" t="s">
        <v>23</v>
      </c>
      <c r="D125" s="26">
        <v>2293177.0696419999</v>
      </c>
      <c r="E125" s="26">
        <v>4401974.6529339999</v>
      </c>
      <c r="F125" s="27">
        <f t="shared" si="12"/>
        <v>6695151.7225759998</v>
      </c>
      <c r="G125" s="27">
        <f t="shared" si="13"/>
        <v>-2108797.583292</v>
      </c>
      <c r="H125" s="26">
        <v>376950.79819</v>
      </c>
      <c r="I125" s="26">
        <v>479128.71625</v>
      </c>
      <c r="J125" s="27">
        <f t="shared" si="14"/>
        <v>856079.51444000006</v>
      </c>
      <c r="K125" s="27">
        <f t="shared" si="15"/>
        <v>-102177.91806</v>
      </c>
      <c r="L125" s="27">
        <v>2410848</v>
      </c>
      <c r="M125" s="27">
        <v>5759839</v>
      </c>
      <c r="N125" s="27">
        <f t="shared" si="16"/>
        <v>-3348991</v>
      </c>
      <c r="O125" s="27">
        <v>3959</v>
      </c>
      <c r="P125" s="27">
        <v>171665</v>
      </c>
      <c r="Q125" s="27">
        <f t="shared" si="17"/>
        <v>-167706</v>
      </c>
    </row>
    <row r="126" spans="1:17" x14ac:dyDescent="0.45">
      <c r="A126" s="25" t="s">
        <v>341</v>
      </c>
      <c r="B126" s="25">
        <v>11476</v>
      </c>
      <c r="C126" s="25" t="s">
        <v>20</v>
      </c>
      <c r="D126" s="26">
        <v>4596.3380559999996</v>
      </c>
      <c r="E126" s="26">
        <v>52228.608476000001</v>
      </c>
      <c r="F126" s="27">
        <f t="shared" si="12"/>
        <v>56824.946532000002</v>
      </c>
      <c r="G126" s="27">
        <f t="shared" si="13"/>
        <v>-47632.270420000001</v>
      </c>
      <c r="H126" s="26">
        <v>311.56812000000002</v>
      </c>
      <c r="I126" s="26">
        <v>0</v>
      </c>
      <c r="J126" s="27">
        <f t="shared" si="14"/>
        <v>311.56812000000002</v>
      </c>
      <c r="K126" s="27">
        <f t="shared" si="15"/>
        <v>311.56812000000002</v>
      </c>
      <c r="L126" s="27">
        <v>294751</v>
      </c>
      <c r="M126" s="27">
        <v>134439</v>
      </c>
      <c r="N126" s="27">
        <f t="shared" si="16"/>
        <v>160312</v>
      </c>
      <c r="O126" s="27">
        <v>7251</v>
      </c>
      <c r="P126" s="27">
        <v>4603</v>
      </c>
      <c r="Q126" s="27">
        <f t="shared" si="17"/>
        <v>2648</v>
      </c>
    </row>
    <row r="127" spans="1:17" x14ac:dyDescent="0.45">
      <c r="A127" s="25" t="s">
        <v>347</v>
      </c>
      <c r="B127" s="25">
        <v>11495</v>
      </c>
      <c r="C127" s="25" t="s">
        <v>20</v>
      </c>
      <c r="D127" s="26">
        <v>4563877.8094260003</v>
      </c>
      <c r="E127" s="26">
        <v>3839247.6999980002</v>
      </c>
      <c r="F127" s="27">
        <f t="shared" si="12"/>
        <v>8403125.509424001</v>
      </c>
      <c r="G127" s="27">
        <f t="shared" si="13"/>
        <v>724630.10942800017</v>
      </c>
      <c r="H127" s="26">
        <v>1052721.7513880001</v>
      </c>
      <c r="I127" s="26">
        <v>0</v>
      </c>
      <c r="J127" s="27">
        <f t="shared" si="14"/>
        <v>1052721.7513880001</v>
      </c>
      <c r="K127" s="27">
        <f t="shared" si="15"/>
        <v>1052721.7513880001</v>
      </c>
      <c r="L127" s="27">
        <v>82366675</v>
      </c>
      <c r="M127" s="27">
        <v>53853412</v>
      </c>
      <c r="N127" s="27">
        <f t="shared" si="16"/>
        <v>28513263</v>
      </c>
      <c r="O127" s="27">
        <v>8760263</v>
      </c>
      <c r="P127" s="27">
        <v>5921694</v>
      </c>
      <c r="Q127" s="27">
        <f t="shared" si="17"/>
        <v>2838569</v>
      </c>
    </row>
    <row r="128" spans="1:17" x14ac:dyDescent="0.45">
      <c r="A128" s="25" t="s">
        <v>352</v>
      </c>
      <c r="B128" s="25">
        <v>11517</v>
      </c>
      <c r="C128" s="25" t="s">
        <v>20</v>
      </c>
      <c r="D128" s="26">
        <v>3819985.282288</v>
      </c>
      <c r="E128" s="26">
        <v>5221224.6367549999</v>
      </c>
      <c r="F128" s="27">
        <f t="shared" si="12"/>
        <v>9041209.9190430008</v>
      </c>
      <c r="G128" s="27">
        <f t="shared" si="13"/>
        <v>-1401239.3544669999</v>
      </c>
      <c r="H128" s="26">
        <v>601284.41686</v>
      </c>
      <c r="I128" s="26">
        <v>39272.851237000003</v>
      </c>
      <c r="J128" s="27">
        <f t="shared" si="14"/>
        <v>640557.26809699996</v>
      </c>
      <c r="K128" s="27">
        <f t="shared" si="15"/>
        <v>562011.56562300003</v>
      </c>
      <c r="L128" s="27">
        <v>87659350</v>
      </c>
      <c r="M128" s="27">
        <v>59814655</v>
      </c>
      <c r="N128" s="27">
        <f t="shared" si="16"/>
        <v>27844695</v>
      </c>
      <c r="O128" s="27">
        <v>10483492</v>
      </c>
      <c r="P128" s="27">
        <v>8355501</v>
      </c>
      <c r="Q128" s="27">
        <f t="shared" si="17"/>
        <v>2127991</v>
      </c>
    </row>
    <row r="129" spans="1:17" x14ac:dyDescent="0.45">
      <c r="A129" s="25" t="s">
        <v>358</v>
      </c>
      <c r="B129" s="25">
        <v>11521</v>
      </c>
      <c r="C129" s="25" t="s">
        <v>20</v>
      </c>
      <c r="D129" s="26">
        <v>578951.06987600005</v>
      </c>
      <c r="E129" s="26">
        <v>1074398.6702680001</v>
      </c>
      <c r="F129" s="27">
        <f t="shared" si="12"/>
        <v>1653349.7401440002</v>
      </c>
      <c r="G129" s="27">
        <f t="shared" si="13"/>
        <v>-495447.60039200005</v>
      </c>
      <c r="H129" s="26">
        <v>4631.8993600000003</v>
      </c>
      <c r="I129" s="26">
        <v>5798.1112279999998</v>
      </c>
      <c r="J129" s="27">
        <f t="shared" si="14"/>
        <v>10430.010588000001</v>
      </c>
      <c r="K129" s="27">
        <f t="shared" si="15"/>
        <v>-1166.2118679999994</v>
      </c>
      <c r="L129" s="27">
        <v>1899749</v>
      </c>
      <c r="M129" s="27">
        <v>2097563</v>
      </c>
      <c r="N129" s="27">
        <f t="shared" si="16"/>
        <v>-197814</v>
      </c>
      <c r="O129" s="27">
        <v>7070</v>
      </c>
      <c r="P129" s="27">
        <v>144341</v>
      </c>
      <c r="Q129" s="27">
        <f t="shared" si="17"/>
        <v>-137271</v>
      </c>
    </row>
    <row r="130" spans="1:17" x14ac:dyDescent="0.45">
      <c r="A130" s="25" t="s">
        <v>367</v>
      </c>
      <c r="B130" s="25">
        <v>11551</v>
      </c>
      <c r="C130" s="25" t="s">
        <v>20</v>
      </c>
      <c r="D130" s="26">
        <v>6202143.0098590003</v>
      </c>
      <c r="E130" s="26">
        <v>6260179.9185079997</v>
      </c>
      <c r="F130" s="27">
        <f t="shared" si="12"/>
        <v>12462322.928367</v>
      </c>
      <c r="G130" s="27">
        <f t="shared" si="13"/>
        <v>-58036.908648999408</v>
      </c>
      <c r="H130" s="26">
        <v>249566.54685000001</v>
      </c>
      <c r="I130" s="26">
        <v>5287.6158089999999</v>
      </c>
      <c r="J130" s="27">
        <f t="shared" si="14"/>
        <v>254854.16265900002</v>
      </c>
      <c r="K130" s="27">
        <f t="shared" si="15"/>
        <v>244278.931041</v>
      </c>
      <c r="L130" s="27">
        <v>59704976</v>
      </c>
      <c r="M130" s="27">
        <v>50037898</v>
      </c>
      <c r="N130" s="27">
        <f t="shared" si="16"/>
        <v>9667078</v>
      </c>
      <c r="O130" s="27">
        <v>4418997</v>
      </c>
      <c r="P130" s="27">
        <v>5398375</v>
      </c>
      <c r="Q130" s="27">
        <f t="shared" si="17"/>
        <v>-979378</v>
      </c>
    </row>
    <row r="131" spans="1:17" x14ac:dyDescent="0.45">
      <c r="A131" s="25" t="s">
        <v>369</v>
      </c>
      <c r="B131" s="25">
        <v>11562</v>
      </c>
      <c r="C131" s="25" t="s">
        <v>20</v>
      </c>
      <c r="D131" s="26">
        <v>115886.979224</v>
      </c>
      <c r="E131" s="26">
        <v>221178.02635999999</v>
      </c>
      <c r="F131" s="27">
        <f t="shared" si="12"/>
        <v>337065.00558399997</v>
      </c>
      <c r="G131" s="27">
        <f t="shared" si="13"/>
        <v>-105291.04713599999</v>
      </c>
      <c r="H131" s="26">
        <v>99813.794469999993</v>
      </c>
      <c r="I131" s="26">
        <v>2000.4904759999999</v>
      </c>
      <c r="J131" s="27">
        <f t="shared" si="14"/>
        <v>101814.284946</v>
      </c>
      <c r="K131" s="27">
        <f t="shared" si="15"/>
        <v>97813.303993999987</v>
      </c>
      <c r="L131" s="27">
        <v>7690940</v>
      </c>
      <c r="M131" s="27">
        <v>5805697</v>
      </c>
      <c r="N131" s="27">
        <f t="shared" si="16"/>
        <v>1885243</v>
      </c>
      <c r="O131" s="27">
        <v>433673</v>
      </c>
      <c r="P131" s="27">
        <v>478853</v>
      </c>
      <c r="Q131" s="27">
        <f t="shared" si="17"/>
        <v>-45180</v>
      </c>
    </row>
    <row r="132" spans="1:17" x14ac:dyDescent="0.45">
      <c r="A132" s="25" t="s">
        <v>387</v>
      </c>
      <c r="B132" s="25">
        <v>11621</v>
      </c>
      <c r="C132" s="25" t="s">
        <v>20</v>
      </c>
      <c r="D132" s="26">
        <v>2507261.9271550002</v>
      </c>
      <c r="E132" s="26">
        <v>2980990.1987049999</v>
      </c>
      <c r="F132" s="27">
        <f t="shared" si="12"/>
        <v>5488252.12586</v>
      </c>
      <c r="G132" s="27">
        <f t="shared" si="13"/>
        <v>-473728.27154999971</v>
      </c>
      <c r="H132" s="26">
        <v>17777.83365</v>
      </c>
      <c r="I132" s="26">
        <v>59764.633170000001</v>
      </c>
      <c r="J132" s="27">
        <f t="shared" si="14"/>
        <v>77542.466820000001</v>
      </c>
      <c r="K132" s="27">
        <f t="shared" si="15"/>
        <v>-41986.79952</v>
      </c>
      <c r="L132" s="27">
        <v>2461294</v>
      </c>
      <c r="M132" s="27">
        <v>2807077</v>
      </c>
      <c r="N132" s="27">
        <f t="shared" si="16"/>
        <v>-345783</v>
      </c>
      <c r="O132" s="27">
        <v>29118</v>
      </c>
      <c r="P132" s="27">
        <v>110773</v>
      </c>
      <c r="Q132" s="27">
        <f t="shared" si="17"/>
        <v>-81655</v>
      </c>
    </row>
    <row r="133" spans="1:17" x14ac:dyDescent="0.45">
      <c r="A133" s="25" t="s">
        <v>397</v>
      </c>
      <c r="B133" s="25">
        <v>11661</v>
      </c>
      <c r="C133" s="25" t="s">
        <v>20</v>
      </c>
      <c r="D133" s="26">
        <v>915875.82198500005</v>
      </c>
      <c r="E133" s="26">
        <v>1005579.141625</v>
      </c>
      <c r="F133" s="27">
        <f t="shared" si="12"/>
        <v>1921454.96361</v>
      </c>
      <c r="G133" s="27">
        <f t="shared" si="13"/>
        <v>-89703.319640000002</v>
      </c>
      <c r="H133" s="26">
        <v>20846.550719999999</v>
      </c>
      <c r="I133" s="26">
        <v>26637.361209999999</v>
      </c>
      <c r="J133" s="27">
        <f t="shared" si="14"/>
        <v>47483.911930000002</v>
      </c>
      <c r="K133" s="27">
        <f t="shared" si="15"/>
        <v>-5790.8104899999998</v>
      </c>
      <c r="L133" s="27">
        <v>1600310</v>
      </c>
      <c r="M133" s="27">
        <v>1533263</v>
      </c>
      <c r="N133" s="27">
        <f t="shared" si="16"/>
        <v>67047</v>
      </c>
      <c r="O133" s="27">
        <v>968</v>
      </c>
      <c r="P133" s="27">
        <v>167563</v>
      </c>
      <c r="Q133" s="27">
        <f t="shared" si="17"/>
        <v>-166595</v>
      </c>
    </row>
    <row r="134" spans="1:17" x14ac:dyDescent="0.45">
      <c r="A134" s="25" t="s">
        <v>405</v>
      </c>
      <c r="B134" s="25">
        <v>11665</v>
      </c>
      <c r="C134" s="25" t="s">
        <v>20</v>
      </c>
      <c r="D134" s="26">
        <v>257046.37422600001</v>
      </c>
      <c r="E134" s="26">
        <v>325821.68928599998</v>
      </c>
      <c r="F134" s="27">
        <f t="shared" si="12"/>
        <v>582868.06351200002</v>
      </c>
      <c r="G134" s="27">
        <f t="shared" si="13"/>
        <v>-68775.315059999964</v>
      </c>
      <c r="H134" s="26">
        <v>46328.414813000003</v>
      </c>
      <c r="I134" s="26">
        <v>35809.340259999997</v>
      </c>
      <c r="J134" s="27">
        <f t="shared" si="14"/>
        <v>82137.755073000008</v>
      </c>
      <c r="K134" s="27">
        <f t="shared" si="15"/>
        <v>10519.074553000006</v>
      </c>
      <c r="L134" s="27">
        <v>2724694</v>
      </c>
      <c r="M134" s="27">
        <v>2437213</v>
      </c>
      <c r="N134" s="27">
        <f t="shared" si="16"/>
        <v>287481</v>
      </c>
      <c r="O134" s="27">
        <v>218818</v>
      </c>
      <c r="P134" s="27">
        <v>206149</v>
      </c>
      <c r="Q134" s="27">
        <f t="shared" si="17"/>
        <v>12669</v>
      </c>
    </row>
    <row r="135" spans="1:17" x14ac:dyDescent="0.45">
      <c r="A135" s="25" t="s">
        <v>423</v>
      </c>
      <c r="B135" s="25">
        <v>11706</v>
      </c>
      <c r="C135" s="25" t="s">
        <v>23</v>
      </c>
      <c r="D135" s="26">
        <v>2196354.6626189998</v>
      </c>
      <c r="E135" s="26">
        <v>1298023.7199810001</v>
      </c>
      <c r="F135" s="27">
        <f t="shared" si="12"/>
        <v>3494378.3826000001</v>
      </c>
      <c r="G135" s="27">
        <f t="shared" si="13"/>
        <v>898330.94263799977</v>
      </c>
      <c r="H135" s="26">
        <v>21058.312160000001</v>
      </c>
      <c r="I135" s="26">
        <v>86952.184991000002</v>
      </c>
      <c r="J135" s="27">
        <f t="shared" si="14"/>
        <v>108010.497151</v>
      </c>
      <c r="K135" s="27">
        <f t="shared" si="15"/>
        <v>-65893.872831000001</v>
      </c>
      <c r="L135" s="27">
        <v>2958237</v>
      </c>
      <c r="M135" s="27">
        <v>2053699</v>
      </c>
      <c r="N135" s="27">
        <f t="shared" si="16"/>
        <v>904538</v>
      </c>
      <c r="O135" s="27">
        <v>7503</v>
      </c>
      <c r="P135" s="27">
        <v>90438</v>
      </c>
      <c r="Q135" s="27">
        <f t="shared" si="17"/>
        <v>-82935</v>
      </c>
    </row>
    <row r="136" spans="1:17" x14ac:dyDescent="0.45">
      <c r="A136" s="25" t="s">
        <v>430</v>
      </c>
      <c r="B136" s="25">
        <v>11691</v>
      </c>
      <c r="C136" s="25" t="s">
        <v>33</v>
      </c>
      <c r="D136" s="26">
        <v>77185.310144000003</v>
      </c>
      <c r="E136" s="26">
        <v>62047.262345000003</v>
      </c>
      <c r="F136" s="27">
        <f t="shared" si="12"/>
        <v>139232.57248900001</v>
      </c>
      <c r="G136" s="27">
        <f t="shared" si="13"/>
        <v>15138.047799</v>
      </c>
      <c r="H136" s="26">
        <v>1475.5027299999999</v>
      </c>
      <c r="I136" s="26">
        <v>844.29742999999996</v>
      </c>
      <c r="J136" s="27">
        <f t="shared" si="14"/>
        <v>2319.8001599999998</v>
      </c>
      <c r="K136" s="27">
        <f t="shared" si="15"/>
        <v>631.20529999999997</v>
      </c>
      <c r="L136" s="27">
        <v>35256</v>
      </c>
      <c r="M136" s="27">
        <v>218</v>
      </c>
      <c r="N136" s="27">
        <f t="shared" si="16"/>
        <v>35038</v>
      </c>
      <c r="O136" s="27">
        <v>77</v>
      </c>
      <c r="P136" s="27">
        <v>0</v>
      </c>
      <c r="Q136" s="27">
        <f t="shared" si="17"/>
        <v>77</v>
      </c>
    </row>
    <row r="137" spans="1:17" x14ac:dyDescent="0.45">
      <c r="A137" s="25" t="s">
        <v>438</v>
      </c>
      <c r="B137" s="25">
        <v>11701</v>
      </c>
      <c r="C137" s="25" t="s">
        <v>20</v>
      </c>
      <c r="D137" s="26">
        <v>233251.25766800001</v>
      </c>
      <c r="E137" s="26">
        <v>215764.65160799999</v>
      </c>
      <c r="F137" s="27">
        <f t="shared" si="12"/>
        <v>449015.90927599999</v>
      </c>
      <c r="G137" s="27">
        <f t="shared" si="13"/>
        <v>17486.60606000002</v>
      </c>
      <c r="H137" s="26">
        <v>12373.345740000001</v>
      </c>
      <c r="I137" s="26">
        <v>4317.9662619999999</v>
      </c>
      <c r="J137" s="27">
        <f t="shared" si="14"/>
        <v>16691.312001999999</v>
      </c>
      <c r="K137" s="27">
        <f t="shared" si="15"/>
        <v>8055.3794780000007</v>
      </c>
      <c r="L137" s="27">
        <v>438271</v>
      </c>
      <c r="M137" s="27">
        <v>252638</v>
      </c>
      <c r="N137" s="27">
        <f t="shared" si="16"/>
        <v>185633</v>
      </c>
      <c r="O137" s="27">
        <v>57242</v>
      </c>
      <c r="P137" s="27">
        <v>40819</v>
      </c>
      <c r="Q137" s="27">
        <f t="shared" si="17"/>
        <v>16423</v>
      </c>
    </row>
    <row r="138" spans="1:17" x14ac:dyDescent="0.45">
      <c r="A138" s="25" t="s">
        <v>442</v>
      </c>
      <c r="B138" s="25">
        <v>11736</v>
      </c>
      <c r="C138" s="25" t="s">
        <v>23</v>
      </c>
      <c r="D138" s="26">
        <v>7311372.3268550001</v>
      </c>
      <c r="E138" s="26">
        <v>3267275.1981029999</v>
      </c>
      <c r="F138" s="27">
        <f t="shared" si="12"/>
        <v>10578647.524958</v>
      </c>
      <c r="G138" s="27">
        <f t="shared" si="13"/>
        <v>4044097.1287520002</v>
      </c>
      <c r="H138" s="26">
        <v>367770.53990999999</v>
      </c>
      <c r="I138" s="26">
        <v>157747.36004999999</v>
      </c>
      <c r="J138" s="27">
        <f t="shared" si="14"/>
        <v>525517.89995999995</v>
      </c>
      <c r="K138" s="27">
        <f t="shared" si="15"/>
        <v>210023.17986</v>
      </c>
      <c r="L138" s="27">
        <v>0</v>
      </c>
      <c r="M138" s="27">
        <v>0</v>
      </c>
      <c r="N138" s="27">
        <f t="shared" si="16"/>
        <v>0</v>
      </c>
      <c r="O138" s="27">
        <v>0</v>
      </c>
      <c r="P138" s="27">
        <v>0</v>
      </c>
      <c r="Q138" s="27">
        <f t="shared" si="17"/>
        <v>0</v>
      </c>
    </row>
    <row r="139" spans="1:17" x14ac:dyDescent="0.45">
      <c r="A139" s="25" t="s">
        <v>444</v>
      </c>
      <c r="B139" s="25">
        <v>11738</v>
      </c>
      <c r="C139" s="25" t="s">
        <v>20</v>
      </c>
      <c r="D139" s="26">
        <v>342434.526931</v>
      </c>
      <c r="E139" s="26">
        <v>210135.709562</v>
      </c>
      <c r="F139" s="27">
        <f t="shared" si="12"/>
        <v>552570.23649300006</v>
      </c>
      <c r="G139" s="27">
        <f t="shared" si="13"/>
        <v>132298.817369</v>
      </c>
      <c r="H139" s="26">
        <v>88825.601368000003</v>
      </c>
      <c r="I139" s="26">
        <v>18460.829450000001</v>
      </c>
      <c r="J139" s="27">
        <f t="shared" si="14"/>
        <v>107286.43081800001</v>
      </c>
      <c r="K139" s="27">
        <f t="shared" si="15"/>
        <v>70364.771917999999</v>
      </c>
      <c r="L139" s="27">
        <v>5161998</v>
      </c>
      <c r="M139" s="27">
        <v>2527674</v>
      </c>
      <c r="N139" s="27">
        <f t="shared" si="16"/>
        <v>2634324</v>
      </c>
      <c r="O139" s="27">
        <v>457802</v>
      </c>
      <c r="P139" s="27">
        <v>565343</v>
      </c>
      <c r="Q139" s="27">
        <f t="shared" si="17"/>
        <v>-107541</v>
      </c>
    </row>
    <row r="140" spans="1:17" x14ac:dyDescent="0.45">
      <c r="A140" s="25" t="s">
        <v>447</v>
      </c>
      <c r="B140" s="25">
        <v>11741</v>
      </c>
      <c r="C140" s="25" t="s">
        <v>20</v>
      </c>
      <c r="D140" s="26">
        <v>757269.68432899995</v>
      </c>
      <c r="E140" s="26">
        <v>559635.16620700003</v>
      </c>
      <c r="F140" s="27">
        <f t="shared" si="12"/>
        <v>1316904.850536</v>
      </c>
      <c r="G140" s="27">
        <f t="shared" si="13"/>
        <v>197634.51812199992</v>
      </c>
      <c r="H140" s="26">
        <v>228569.08731</v>
      </c>
      <c r="I140" s="26">
        <v>208112.05837000001</v>
      </c>
      <c r="J140" s="27">
        <f t="shared" si="14"/>
        <v>436681.14568000002</v>
      </c>
      <c r="K140" s="27">
        <f t="shared" si="15"/>
        <v>20457.028939999989</v>
      </c>
      <c r="L140" s="27">
        <v>2335263</v>
      </c>
      <c r="M140" s="27">
        <v>721716</v>
      </c>
      <c r="N140" s="27">
        <f t="shared" si="16"/>
        <v>1613547</v>
      </c>
      <c r="O140" s="27">
        <v>695264</v>
      </c>
      <c r="P140" s="27">
        <v>458064</v>
      </c>
      <c r="Q140" s="27">
        <f t="shared" si="17"/>
        <v>237200</v>
      </c>
    </row>
    <row r="141" spans="1:17" x14ac:dyDescent="0.45">
      <c r="A141" s="25" t="s">
        <v>113</v>
      </c>
      <c r="B141" s="25">
        <v>10920</v>
      </c>
      <c r="C141" s="25" t="s">
        <v>20</v>
      </c>
      <c r="D141" s="26">
        <v>141571.59166000001</v>
      </c>
      <c r="E141" s="26">
        <v>132571.394543</v>
      </c>
      <c r="F141" s="27">
        <f t="shared" ref="F141:F185" si="18">D141+E141</f>
        <v>274142.98620300001</v>
      </c>
      <c r="G141" s="27">
        <f t="shared" ref="G141:G185" si="19">D141-E141</f>
        <v>9000.1971170000033</v>
      </c>
      <c r="H141" s="26">
        <v>28349.043890000001</v>
      </c>
      <c r="I141" s="26">
        <v>0</v>
      </c>
      <c r="J141" s="27">
        <f t="shared" ref="J141:J185" si="20">H141+I141</f>
        <v>28349.043890000001</v>
      </c>
      <c r="K141" s="27">
        <f t="shared" ref="K141:K185" si="21">H141-I141</f>
        <v>28349.043890000001</v>
      </c>
      <c r="L141" s="27">
        <v>3848601</v>
      </c>
      <c r="M141" s="27">
        <v>0</v>
      </c>
      <c r="N141" s="27">
        <f t="shared" ref="N141:N185" si="22">L141-M141</f>
        <v>3848601</v>
      </c>
      <c r="O141" s="27">
        <v>350049</v>
      </c>
      <c r="P141" s="27">
        <v>0</v>
      </c>
      <c r="Q141" s="27">
        <f t="shared" ref="Q141:Q185" si="23">O141-P141</f>
        <v>350049</v>
      </c>
    </row>
    <row r="142" spans="1:17" x14ac:dyDescent="0.45">
      <c r="A142" s="25" t="s">
        <v>168</v>
      </c>
      <c r="B142" s="25">
        <v>11172</v>
      </c>
      <c r="C142" s="25" t="s">
        <v>33</v>
      </c>
      <c r="D142" s="26">
        <v>4702947.6282099998</v>
      </c>
      <c r="E142" s="26">
        <v>3683331.736858</v>
      </c>
      <c r="F142" s="27">
        <f t="shared" si="18"/>
        <v>8386279.3650679998</v>
      </c>
      <c r="G142" s="27">
        <f t="shared" si="19"/>
        <v>1019615.8913519997</v>
      </c>
      <c r="H142" s="26">
        <v>3518.9337599999999</v>
      </c>
      <c r="I142" s="26">
        <v>44653.252930000002</v>
      </c>
      <c r="J142" s="27">
        <f t="shared" si="20"/>
        <v>48172.186690000002</v>
      </c>
      <c r="K142" s="27">
        <f t="shared" si="21"/>
        <v>-41134.319170000002</v>
      </c>
      <c r="L142" s="27">
        <v>2559905</v>
      </c>
      <c r="M142" s="27">
        <v>560919</v>
      </c>
      <c r="N142" s="27">
        <f t="shared" si="22"/>
        <v>1998986</v>
      </c>
      <c r="O142" s="27">
        <v>0</v>
      </c>
      <c r="P142" s="27">
        <v>112549</v>
      </c>
      <c r="Q142" s="27">
        <f t="shared" si="23"/>
        <v>-112549</v>
      </c>
    </row>
    <row r="143" spans="1:17" x14ac:dyDescent="0.45">
      <c r="A143" s="25" t="s">
        <v>172</v>
      </c>
      <c r="B143" s="25">
        <v>11183</v>
      </c>
      <c r="C143" s="25" t="s">
        <v>23</v>
      </c>
      <c r="D143" s="26">
        <v>7447075.2669320004</v>
      </c>
      <c r="E143" s="26">
        <v>5188616.6007939996</v>
      </c>
      <c r="F143" s="27">
        <f t="shared" si="18"/>
        <v>12635691.867726</v>
      </c>
      <c r="G143" s="27">
        <f t="shared" si="19"/>
        <v>2258458.6661380008</v>
      </c>
      <c r="H143" s="26">
        <v>195009.76121</v>
      </c>
      <c r="I143" s="26">
        <v>345897.832421</v>
      </c>
      <c r="J143" s="27">
        <f t="shared" si="20"/>
        <v>540907.59363100003</v>
      </c>
      <c r="K143" s="27">
        <f t="shared" si="21"/>
        <v>-150888.071211</v>
      </c>
      <c r="L143" s="27">
        <v>3770270</v>
      </c>
      <c r="M143" s="27">
        <v>1524872</v>
      </c>
      <c r="N143" s="27">
        <f t="shared" si="22"/>
        <v>2245398</v>
      </c>
      <c r="O143" s="27">
        <v>0</v>
      </c>
      <c r="P143" s="27">
        <v>0</v>
      </c>
      <c r="Q143" s="27">
        <f t="shared" si="23"/>
        <v>0</v>
      </c>
    </row>
    <row r="144" spans="1:17" x14ac:dyDescent="0.45">
      <c r="A144" s="25" t="s">
        <v>177</v>
      </c>
      <c r="B144" s="25">
        <v>11197</v>
      </c>
      <c r="C144" s="25" t="s">
        <v>23</v>
      </c>
      <c r="D144" s="26">
        <v>8492278.0157670006</v>
      </c>
      <c r="E144" s="26">
        <v>8695595.2706470005</v>
      </c>
      <c r="F144" s="27">
        <f t="shared" si="18"/>
        <v>17187873.286414001</v>
      </c>
      <c r="G144" s="27">
        <f t="shared" si="19"/>
        <v>-203317.25487999991</v>
      </c>
      <c r="H144" s="26">
        <v>90591.926896000004</v>
      </c>
      <c r="I144" s="26">
        <v>25451.909322</v>
      </c>
      <c r="J144" s="27">
        <f t="shared" si="20"/>
        <v>116043.83621800001</v>
      </c>
      <c r="K144" s="27">
        <f t="shared" si="21"/>
        <v>65140.017574000005</v>
      </c>
      <c r="L144" s="27">
        <v>4621533</v>
      </c>
      <c r="M144" s="27">
        <v>4784695</v>
      </c>
      <c r="N144" s="27">
        <f t="shared" si="22"/>
        <v>-163162</v>
      </c>
      <c r="O144" s="27">
        <v>49633</v>
      </c>
      <c r="P144" s="27">
        <v>0</v>
      </c>
      <c r="Q144" s="27">
        <f t="shared" si="23"/>
        <v>49633</v>
      </c>
    </row>
    <row r="145" spans="1:17" x14ac:dyDescent="0.45">
      <c r="A145" s="25" t="s">
        <v>179</v>
      </c>
      <c r="B145" s="25">
        <v>11195</v>
      </c>
      <c r="C145" s="25" t="s">
        <v>23</v>
      </c>
      <c r="D145" s="26">
        <v>9815882.6297600009</v>
      </c>
      <c r="E145" s="26">
        <v>8764042.0987609997</v>
      </c>
      <c r="F145" s="27">
        <f t="shared" si="18"/>
        <v>18579924.728521001</v>
      </c>
      <c r="G145" s="27">
        <f t="shared" si="19"/>
        <v>1051840.5309990011</v>
      </c>
      <c r="H145" s="26">
        <v>645651.69902399997</v>
      </c>
      <c r="I145" s="26">
        <v>414760.568913</v>
      </c>
      <c r="J145" s="27">
        <f t="shared" si="20"/>
        <v>1060412.2679369999</v>
      </c>
      <c r="K145" s="27">
        <f t="shared" si="21"/>
        <v>230891.13011099998</v>
      </c>
      <c r="L145" s="27">
        <v>2162771</v>
      </c>
      <c r="M145" s="27">
        <v>1478611</v>
      </c>
      <c r="N145" s="27">
        <f t="shared" si="22"/>
        <v>684160</v>
      </c>
      <c r="O145" s="27">
        <v>0</v>
      </c>
      <c r="P145" s="27">
        <v>0</v>
      </c>
      <c r="Q145" s="27">
        <f t="shared" si="23"/>
        <v>0</v>
      </c>
    </row>
    <row r="146" spans="1:17" x14ac:dyDescent="0.45">
      <c r="A146" s="25" t="s">
        <v>181</v>
      </c>
      <c r="B146" s="25">
        <v>11215</v>
      </c>
      <c r="C146" s="25" t="s">
        <v>23</v>
      </c>
      <c r="D146" s="26">
        <v>6330717.2844230002</v>
      </c>
      <c r="E146" s="26">
        <v>5861814.2451729998</v>
      </c>
      <c r="F146" s="27">
        <f t="shared" si="18"/>
        <v>12192531.529596001</v>
      </c>
      <c r="G146" s="27">
        <f t="shared" si="19"/>
        <v>468903.03925000038</v>
      </c>
      <c r="H146" s="26">
        <v>352160.37524700002</v>
      </c>
      <c r="I146" s="26">
        <v>189247.12726400001</v>
      </c>
      <c r="J146" s="27">
        <f t="shared" si="20"/>
        <v>541407.50251100003</v>
      </c>
      <c r="K146" s="27">
        <f t="shared" si="21"/>
        <v>162913.24798300001</v>
      </c>
      <c r="L146" s="27">
        <v>7236826</v>
      </c>
      <c r="M146" s="27">
        <v>6053821</v>
      </c>
      <c r="N146" s="27">
        <f t="shared" si="22"/>
        <v>1183005</v>
      </c>
      <c r="O146" s="27">
        <v>570786</v>
      </c>
      <c r="P146" s="27">
        <v>118546</v>
      </c>
      <c r="Q146" s="27">
        <f t="shared" si="23"/>
        <v>452240</v>
      </c>
    </row>
    <row r="147" spans="1:17" x14ac:dyDescent="0.45">
      <c r="A147" s="25" t="s">
        <v>185</v>
      </c>
      <c r="B147" s="25">
        <v>11196</v>
      </c>
      <c r="C147" s="25" t="s">
        <v>33</v>
      </c>
      <c r="D147" s="26">
        <v>874431.24317799998</v>
      </c>
      <c r="E147" s="26">
        <v>1305536.786082</v>
      </c>
      <c r="F147" s="27">
        <f t="shared" si="18"/>
        <v>2179968.0292600002</v>
      </c>
      <c r="G147" s="27">
        <f t="shared" si="19"/>
        <v>-431105.54290400003</v>
      </c>
      <c r="H147" s="26">
        <v>39703.540130000001</v>
      </c>
      <c r="I147" s="26">
        <v>0</v>
      </c>
      <c r="J147" s="27">
        <f t="shared" si="20"/>
        <v>39703.540130000001</v>
      </c>
      <c r="K147" s="27">
        <f t="shared" si="21"/>
        <v>39703.540130000001</v>
      </c>
      <c r="L147" s="27">
        <v>234540</v>
      </c>
      <c r="M147" s="27">
        <v>0</v>
      </c>
      <c r="N147" s="27">
        <f t="shared" si="22"/>
        <v>234540</v>
      </c>
      <c r="O147" s="27">
        <v>0</v>
      </c>
      <c r="P147" s="27">
        <v>0</v>
      </c>
      <c r="Q147" s="27">
        <f t="shared" si="23"/>
        <v>0</v>
      </c>
    </row>
    <row r="148" spans="1:17" x14ac:dyDescent="0.45">
      <c r="A148" s="25" t="s">
        <v>206</v>
      </c>
      <c r="B148" s="25">
        <v>11260</v>
      </c>
      <c r="C148" s="25" t="s">
        <v>23</v>
      </c>
      <c r="D148" s="26">
        <v>5349855.1677299999</v>
      </c>
      <c r="E148" s="26">
        <v>5159834.212909</v>
      </c>
      <c r="F148" s="27">
        <f t="shared" si="18"/>
        <v>10509689.380639</v>
      </c>
      <c r="G148" s="27">
        <f t="shared" si="19"/>
        <v>190020.95482099988</v>
      </c>
      <c r="H148" s="26">
        <v>292827.75816199998</v>
      </c>
      <c r="I148" s="26">
        <v>286880.80227799999</v>
      </c>
      <c r="J148" s="27">
        <f t="shared" si="20"/>
        <v>579708.56043999991</v>
      </c>
      <c r="K148" s="27">
        <f t="shared" si="21"/>
        <v>5946.9558839999954</v>
      </c>
      <c r="L148" s="27">
        <v>306209</v>
      </c>
      <c r="M148" s="27">
        <v>225047</v>
      </c>
      <c r="N148" s="27">
        <f t="shared" si="22"/>
        <v>81162</v>
      </c>
      <c r="O148" s="27">
        <v>0</v>
      </c>
      <c r="P148" s="27">
        <v>0</v>
      </c>
      <c r="Q148" s="27">
        <f t="shared" si="23"/>
        <v>0</v>
      </c>
    </row>
    <row r="149" spans="1:17" x14ac:dyDescent="0.45">
      <c r="A149" s="25" t="s">
        <v>234</v>
      </c>
      <c r="B149" s="25">
        <v>11308</v>
      </c>
      <c r="C149" s="25" t="s">
        <v>23</v>
      </c>
      <c r="D149" s="26">
        <v>2889018.9670580002</v>
      </c>
      <c r="E149" s="26">
        <v>2294022.754284</v>
      </c>
      <c r="F149" s="27">
        <f t="shared" si="18"/>
        <v>5183041.7213420002</v>
      </c>
      <c r="G149" s="27">
        <f t="shared" si="19"/>
        <v>594996.21277400013</v>
      </c>
      <c r="H149" s="26">
        <v>75077.698940000002</v>
      </c>
      <c r="I149" s="26">
        <v>164481.85266999999</v>
      </c>
      <c r="J149" s="27">
        <f t="shared" si="20"/>
        <v>239559.55160999999</v>
      </c>
      <c r="K149" s="27">
        <f t="shared" si="21"/>
        <v>-89404.153729999991</v>
      </c>
      <c r="L149" s="27">
        <v>2564538</v>
      </c>
      <c r="M149" s="27">
        <v>1713339</v>
      </c>
      <c r="N149" s="27">
        <f t="shared" si="22"/>
        <v>851199</v>
      </c>
      <c r="O149" s="27">
        <v>0</v>
      </c>
      <c r="P149" s="27">
        <v>29121</v>
      </c>
      <c r="Q149" s="27">
        <f t="shared" si="23"/>
        <v>-29121</v>
      </c>
    </row>
    <row r="150" spans="1:17" x14ac:dyDescent="0.45">
      <c r="A150" s="25" t="s">
        <v>243</v>
      </c>
      <c r="B150" s="25">
        <v>11312</v>
      </c>
      <c r="C150" s="25" t="s">
        <v>23</v>
      </c>
      <c r="D150" s="26">
        <v>8792159.5023720004</v>
      </c>
      <c r="E150" s="26">
        <v>7436799.1897480004</v>
      </c>
      <c r="F150" s="27">
        <f t="shared" si="18"/>
        <v>16228958.692120001</v>
      </c>
      <c r="G150" s="27">
        <f t="shared" si="19"/>
        <v>1355360.312624</v>
      </c>
      <c r="H150" s="26">
        <v>334064.12115000002</v>
      </c>
      <c r="I150" s="26">
        <v>459637.010832</v>
      </c>
      <c r="J150" s="27">
        <f t="shared" si="20"/>
        <v>793701.13198200008</v>
      </c>
      <c r="K150" s="27">
        <f t="shared" si="21"/>
        <v>-125572.88968199998</v>
      </c>
      <c r="L150" s="27">
        <v>3621713</v>
      </c>
      <c r="M150" s="27">
        <v>1895452</v>
      </c>
      <c r="N150" s="27">
        <f t="shared" si="22"/>
        <v>1726261</v>
      </c>
      <c r="O150" s="27">
        <v>0</v>
      </c>
      <c r="P150" s="27">
        <v>53272</v>
      </c>
      <c r="Q150" s="27">
        <f t="shared" si="23"/>
        <v>-53272</v>
      </c>
    </row>
    <row r="151" spans="1:17" x14ac:dyDescent="0.45">
      <c r="A151" s="25" t="s">
        <v>245</v>
      </c>
      <c r="B151" s="25">
        <v>11315</v>
      </c>
      <c r="C151" s="25" t="s">
        <v>247</v>
      </c>
      <c r="D151" s="26">
        <v>5172246.2743060002</v>
      </c>
      <c r="E151" s="26">
        <v>686587.82292299997</v>
      </c>
      <c r="F151" s="27">
        <f t="shared" si="18"/>
        <v>5858834.0972290002</v>
      </c>
      <c r="G151" s="27">
        <f t="shared" si="19"/>
        <v>4485658.4513830002</v>
      </c>
      <c r="H151" s="26">
        <v>1403311.1227800001</v>
      </c>
      <c r="I151" s="26">
        <v>0</v>
      </c>
      <c r="J151" s="27">
        <f t="shared" si="20"/>
        <v>1403311.1227800001</v>
      </c>
      <c r="K151" s="27">
        <f t="shared" si="21"/>
        <v>1403311.1227800001</v>
      </c>
      <c r="L151" s="27">
        <v>84023128</v>
      </c>
      <c r="M151" s="27">
        <v>28464978</v>
      </c>
      <c r="N151" s="27">
        <f t="shared" si="22"/>
        <v>55558150</v>
      </c>
      <c r="O151" s="27">
        <v>6968425</v>
      </c>
      <c r="P151" s="27">
        <v>2863071</v>
      </c>
      <c r="Q151" s="27">
        <f t="shared" si="23"/>
        <v>4105354</v>
      </c>
    </row>
    <row r="152" spans="1:17" x14ac:dyDescent="0.45">
      <c r="A152" s="25" t="s">
        <v>260</v>
      </c>
      <c r="B152" s="25">
        <v>11323</v>
      </c>
      <c r="C152" s="25" t="s">
        <v>20</v>
      </c>
      <c r="D152" s="26">
        <v>251836.80317100001</v>
      </c>
      <c r="E152" s="26">
        <v>378851.430528</v>
      </c>
      <c r="F152" s="27">
        <f t="shared" si="18"/>
        <v>630688.23369899997</v>
      </c>
      <c r="G152" s="27">
        <f t="shared" si="19"/>
        <v>-127014.62735699999</v>
      </c>
      <c r="H152" s="26">
        <v>77825.94584</v>
      </c>
      <c r="I152" s="26">
        <v>796.25070000000005</v>
      </c>
      <c r="J152" s="27">
        <f t="shared" si="20"/>
        <v>78622.196540000004</v>
      </c>
      <c r="K152" s="27">
        <f t="shared" si="21"/>
        <v>77029.695139999996</v>
      </c>
      <c r="L152" s="27">
        <v>2906351</v>
      </c>
      <c r="M152" s="27">
        <v>1660339</v>
      </c>
      <c r="N152" s="27">
        <f t="shared" si="22"/>
        <v>1246012</v>
      </c>
      <c r="O152" s="27">
        <v>0</v>
      </c>
      <c r="P152" s="27">
        <v>49056</v>
      </c>
      <c r="Q152" s="27">
        <f t="shared" si="23"/>
        <v>-49056</v>
      </c>
    </row>
    <row r="153" spans="1:17" x14ac:dyDescent="0.45">
      <c r="A153" s="25" t="s">
        <v>264</v>
      </c>
      <c r="B153" s="25">
        <v>11340</v>
      </c>
      <c r="C153" s="25" t="s">
        <v>20</v>
      </c>
      <c r="D153" s="26">
        <v>127495.14599400001</v>
      </c>
      <c r="E153" s="26">
        <v>309058.13123900001</v>
      </c>
      <c r="F153" s="27">
        <f t="shared" si="18"/>
        <v>436553.27723300003</v>
      </c>
      <c r="G153" s="27">
        <f t="shared" si="19"/>
        <v>-181562.98524499999</v>
      </c>
      <c r="H153" s="26">
        <v>25708.480530000001</v>
      </c>
      <c r="I153" s="26">
        <v>0</v>
      </c>
      <c r="J153" s="27">
        <f t="shared" si="20"/>
        <v>25708.480530000001</v>
      </c>
      <c r="K153" s="27">
        <f t="shared" si="21"/>
        <v>25708.480530000001</v>
      </c>
      <c r="L153" s="27">
        <v>3470720</v>
      </c>
      <c r="M153" s="27">
        <v>1661349</v>
      </c>
      <c r="N153" s="27">
        <f t="shared" si="22"/>
        <v>1809371</v>
      </c>
      <c r="O153" s="27">
        <v>0</v>
      </c>
      <c r="P153" s="27">
        <v>0</v>
      </c>
      <c r="Q153" s="27">
        <f t="shared" si="23"/>
        <v>0</v>
      </c>
    </row>
    <row r="154" spans="1:17" x14ac:dyDescent="0.45">
      <c r="A154" s="25" t="s">
        <v>271</v>
      </c>
      <c r="B154" s="25">
        <v>11327</v>
      </c>
      <c r="C154" s="25" t="s">
        <v>23</v>
      </c>
      <c r="D154" s="26">
        <v>4340533.9122959999</v>
      </c>
      <c r="E154" s="26">
        <v>3507712.7167409998</v>
      </c>
      <c r="F154" s="27">
        <f t="shared" si="18"/>
        <v>7848246.6290370002</v>
      </c>
      <c r="G154" s="27">
        <f t="shared" si="19"/>
        <v>832821.1955550001</v>
      </c>
      <c r="H154" s="26">
        <v>33856.013639999997</v>
      </c>
      <c r="I154" s="26">
        <v>156.61250999999999</v>
      </c>
      <c r="J154" s="27">
        <f t="shared" si="20"/>
        <v>34012.626149999996</v>
      </c>
      <c r="K154" s="27">
        <f t="shared" si="21"/>
        <v>33699.401129999998</v>
      </c>
      <c r="L154" s="27">
        <v>871957</v>
      </c>
      <c r="M154" s="27">
        <v>624008</v>
      </c>
      <c r="N154" s="27">
        <f t="shared" si="22"/>
        <v>247949</v>
      </c>
      <c r="O154" s="27">
        <v>0</v>
      </c>
      <c r="P154" s="27">
        <v>41269</v>
      </c>
      <c r="Q154" s="27">
        <f t="shared" si="23"/>
        <v>-41269</v>
      </c>
    </row>
    <row r="155" spans="1:17" x14ac:dyDescent="0.45">
      <c r="A155" s="25" t="s">
        <v>272</v>
      </c>
      <c r="B155" s="25">
        <v>11367</v>
      </c>
      <c r="C155" s="25" t="s">
        <v>20</v>
      </c>
      <c r="D155" s="26">
        <v>773956.91944900004</v>
      </c>
      <c r="E155" s="26">
        <v>1062476.1776970001</v>
      </c>
      <c r="F155" s="27">
        <f t="shared" si="18"/>
        <v>1836433.0971460002</v>
      </c>
      <c r="G155" s="27">
        <f t="shared" si="19"/>
        <v>-288519.25824800006</v>
      </c>
      <c r="H155" s="26">
        <v>0</v>
      </c>
      <c r="I155" s="26">
        <v>0</v>
      </c>
      <c r="J155" s="27">
        <f t="shared" si="20"/>
        <v>0</v>
      </c>
      <c r="K155" s="27">
        <f t="shared" si="21"/>
        <v>0</v>
      </c>
      <c r="L155" s="27">
        <v>1305607</v>
      </c>
      <c r="M155" s="27">
        <v>90621</v>
      </c>
      <c r="N155" s="27">
        <f t="shared" si="22"/>
        <v>1214986</v>
      </c>
      <c r="O155" s="27">
        <v>0</v>
      </c>
      <c r="P155" s="27">
        <v>0</v>
      </c>
      <c r="Q155" s="27">
        <f t="shared" si="23"/>
        <v>0</v>
      </c>
    </row>
    <row r="156" spans="1:17" x14ac:dyDescent="0.45">
      <c r="A156" s="25" t="s">
        <v>280</v>
      </c>
      <c r="B156" s="25">
        <v>11341</v>
      </c>
      <c r="C156" s="25" t="s">
        <v>23</v>
      </c>
      <c r="D156" s="26">
        <v>13859557.839079</v>
      </c>
      <c r="E156" s="26">
        <v>14308062.33777</v>
      </c>
      <c r="F156" s="27">
        <f t="shared" si="18"/>
        <v>28167620.176849</v>
      </c>
      <c r="G156" s="27">
        <f t="shared" si="19"/>
        <v>-448504.49869100004</v>
      </c>
      <c r="H156" s="26">
        <v>447995.87401999999</v>
      </c>
      <c r="I156" s="26">
        <v>281573.864932</v>
      </c>
      <c r="J156" s="27">
        <f t="shared" si="20"/>
        <v>729569.73895199993</v>
      </c>
      <c r="K156" s="27">
        <f t="shared" si="21"/>
        <v>166422.00908799999</v>
      </c>
      <c r="L156" s="27">
        <v>15561671</v>
      </c>
      <c r="M156" s="27">
        <v>15855553</v>
      </c>
      <c r="N156" s="27">
        <f t="shared" si="22"/>
        <v>-293882</v>
      </c>
      <c r="O156" s="27">
        <v>0</v>
      </c>
      <c r="P156" s="27">
        <v>938613</v>
      </c>
      <c r="Q156" s="27">
        <f t="shared" si="23"/>
        <v>-938613</v>
      </c>
    </row>
    <row r="157" spans="1:17" x14ac:dyDescent="0.45">
      <c r="A157" s="25" t="s">
        <v>301</v>
      </c>
      <c r="B157" s="25">
        <v>11409</v>
      </c>
      <c r="C157" s="25" t="s">
        <v>20</v>
      </c>
      <c r="D157" s="26">
        <v>2265069.2301449999</v>
      </c>
      <c r="E157" s="26">
        <v>3263726.7610789998</v>
      </c>
      <c r="F157" s="27">
        <f t="shared" si="18"/>
        <v>5528795.9912240002</v>
      </c>
      <c r="G157" s="27">
        <f t="shared" si="19"/>
        <v>-998657.53093399992</v>
      </c>
      <c r="H157" s="26">
        <v>203206.11530199999</v>
      </c>
      <c r="I157" s="26">
        <v>0</v>
      </c>
      <c r="J157" s="27">
        <f t="shared" si="20"/>
        <v>203206.11530199999</v>
      </c>
      <c r="K157" s="27">
        <f t="shared" si="21"/>
        <v>203206.11530199999</v>
      </c>
      <c r="L157" s="27">
        <v>12034222</v>
      </c>
      <c r="M157" s="27">
        <v>10506606</v>
      </c>
      <c r="N157" s="27">
        <f t="shared" si="22"/>
        <v>1527616</v>
      </c>
      <c r="O157" s="27">
        <v>1637321</v>
      </c>
      <c r="P157" s="27">
        <v>476657</v>
      </c>
      <c r="Q157" s="27">
        <f t="shared" si="23"/>
        <v>1160664</v>
      </c>
    </row>
    <row r="158" spans="1:17" x14ac:dyDescent="0.45">
      <c r="A158" s="25" t="s">
        <v>316</v>
      </c>
      <c r="B158" s="25">
        <v>11378</v>
      </c>
      <c r="C158" s="25" t="s">
        <v>23</v>
      </c>
      <c r="D158" s="26">
        <v>4388783.1412519999</v>
      </c>
      <c r="E158" s="26">
        <v>3469808.7368629999</v>
      </c>
      <c r="F158" s="27">
        <f t="shared" si="18"/>
        <v>7858591.8781150002</v>
      </c>
      <c r="G158" s="27">
        <f t="shared" si="19"/>
        <v>918974.40438900003</v>
      </c>
      <c r="H158" s="26">
        <v>52323.062940000003</v>
      </c>
      <c r="I158" s="26">
        <v>87522.656940000001</v>
      </c>
      <c r="J158" s="27">
        <f t="shared" si="20"/>
        <v>139845.71987999999</v>
      </c>
      <c r="K158" s="27">
        <f t="shared" si="21"/>
        <v>-35199.593999999997</v>
      </c>
      <c r="L158" s="27">
        <v>1645452</v>
      </c>
      <c r="M158" s="27">
        <v>670526</v>
      </c>
      <c r="N158" s="27">
        <f t="shared" si="22"/>
        <v>974926</v>
      </c>
      <c r="O158" s="27">
        <v>0</v>
      </c>
      <c r="P158" s="27">
        <v>0</v>
      </c>
      <c r="Q158" s="27">
        <f t="shared" si="23"/>
        <v>0</v>
      </c>
    </row>
    <row r="159" spans="1:17" x14ac:dyDescent="0.45">
      <c r="A159" s="25" t="s">
        <v>317</v>
      </c>
      <c r="B159" s="25">
        <v>11416</v>
      </c>
      <c r="C159" s="25" t="s">
        <v>20</v>
      </c>
      <c r="D159" s="26">
        <v>10454816.174985999</v>
      </c>
      <c r="E159" s="26">
        <v>18249319.571823001</v>
      </c>
      <c r="F159" s="27">
        <f t="shared" si="18"/>
        <v>28704135.746808998</v>
      </c>
      <c r="G159" s="27">
        <f t="shared" si="19"/>
        <v>-7794503.3968370017</v>
      </c>
      <c r="H159" s="26">
        <v>2126.2915800000001</v>
      </c>
      <c r="I159" s="26">
        <v>2386.51406</v>
      </c>
      <c r="J159" s="27">
        <f t="shared" si="20"/>
        <v>4512.8056400000005</v>
      </c>
      <c r="K159" s="27">
        <f t="shared" si="21"/>
        <v>-260.2224799999999</v>
      </c>
      <c r="L159" s="27">
        <v>11288821</v>
      </c>
      <c r="M159" s="27">
        <v>19373570</v>
      </c>
      <c r="N159" s="27">
        <f t="shared" si="22"/>
        <v>-8084749</v>
      </c>
      <c r="O159" s="27">
        <v>0</v>
      </c>
      <c r="P159" s="27">
        <v>365419</v>
      </c>
      <c r="Q159" s="27">
        <f t="shared" si="23"/>
        <v>-365419</v>
      </c>
    </row>
    <row r="160" spans="1:17" x14ac:dyDescent="0.45">
      <c r="A160" s="25" t="s">
        <v>333</v>
      </c>
      <c r="B160" s="25">
        <v>11459</v>
      </c>
      <c r="C160" s="25" t="s">
        <v>20</v>
      </c>
      <c r="D160" s="26">
        <v>819104.65291099995</v>
      </c>
      <c r="E160" s="26">
        <v>687036.10097899998</v>
      </c>
      <c r="F160" s="27">
        <f t="shared" si="18"/>
        <v>1506140.7538899998</v>
      </c>
      <c r="G160" s="27">
        <f t="shared" si="19"/>
        <v>132068.55193199997</v>
      </c>
      <c r="H160" s="26">
        <v>815599.45452100004</v>
      </c>
      <c r="I160" s="26">
        <v>4361.9654</v>
      </c>
      <c r="J160" s="27">
        <f t="shared" si="20"/>
        <v>819961.41992100002</v>
      </c>
      <c r="K160" s="27">
        <f t="shared" si="21"/>
        <v>811237.48912100005</v>
      </c>
      <c r="L160" s="27">
        <v>32058236</v>
      </c>
      <c r="M160" s="27">
        <v>15469909</v>
      </c>
      <c r="N160" s="27">
        <f t="shared" si="22"/>
        <v>16588327</v>
      </c>
      <c r="O160" s="27">
        <v>3398822</v>
      </c>
      <c r="P160" s="27">
        <v>3889825</v>
      </c>
      <c r="Q160" s="27">
        <f t="shared" si="23"/>
        <v>-491003</v>
      </c>
    </row>
    <row r="161" spans="1:17" x14ac:dyDescent="0.45">
      <c r="A161" s="25" t="s">
        <v>335</v>
      </c>
      <c r="B161" s="25">
        <v>11460</v>
      </c>
      <c r="C161" s="25" t="s">
        <v>20</v>
      </c>
      <c r="D161" s="26">
        <v>5440605.9793180004</v>
      </c>
      <c r="E161" s="26">
        <v>4992871.172921</v>
      </c>
      <c r="F161" s="27">
        <f t="shared" si="18"/>
        <v>10433477.152239</v>
      </c>
      <c r="G161" s="27">
        <f t="shared" si="19"/>
        <v>447734.80639700033</v>
      </c>
      <c r="H161" s="26">
        <v>1357276.927135</v>
      </c>
      <c r="I161" s="26">
        <v>8676.4650999999994</v>
      </c>
      <c r="J161" s="27">
        <f t="shared" si="20"/>
        <v>1365953.3922349999</v>
      </c>
      <c r="K161" s="27">
        <f t="shared" si="21"/>
        <v>1348600.4620350001</v>
      </c>
      <c r="L161" s="27">
        <v>66086489</v>
      </c>
      <c r="M161" s="27">
        <v>7515329</v>
      </c>
      <c r="N161" s="27">
        <f t="shared" si="22"/>
        <v>58571160</v>
      </c>
      <c r="O161" s="27">
        <v>24207543</v>
      </c>
      <c r="P161" s="27">
        <v>5709697</v>
      </c>
      <c r="Q161" s="27">
        <f t="shared" si="23"/>
        <v>18497846</v>
      </c>
    </row>
    <row r="162" spans="1:17" x14ac:dyDescent="0.45">
      <c r="A162" s="25" t="s">
        <v>343</v>
      </c>
      <c r="B162" s="25">
        <v>11500</v>
      </c>
      <c r="C162" s="25" t="s">
        <v>247</v>
      </c>
      <c r="D162" s="26">
        <v>1069592.3842579999</v>
      </c>
      <c r="E162" s="26">
        <v>2266147.098183</v>
      </c>
      <c r="F162" s="27">
        <f t="shared" si="18"/>
        <v>3335739.4824409997</v>
      </c>
      <c r="G162" s="27">
        <f t="shared" si="19"/>
        <v>-1196554.713925</v>
      </c>
      <c r="H162" s="26">
        <v>35572.712403999998</v>
      </c>
      <c r="I162" s="26">
        <v>133771.845309</v>
      </c>
      <c r="J162" s="27">
        <f t="shared" si="20"/>
        <v>169344.55771299999</v>
      </c>
      <c r="K162" s="27">
        <f t="shared" si="21"/>
        <v>-98199.132905000006</v>
      </c>
      <c r="L162" s="27">
        <v>4559438</v>
      </c>
      <c r="M162" s="27">
        <v>3567537</v>
      </c>
      <c r="N162" s="27">
        <f t="shared" si="22"/>
        <v>991901</v>
      </c>
      <c r="O162" s="27">
        <v>909774</v>
      </c>
      <c r="P162" s="27">
        <v>0</v>
      </c>
      <c r="Q162" s="27">
        <f t="shared" si="23"/>
        <v>909774</v>
      </c>
    </row>
    <row r="163" spans="1:17" x14ac:dyDescent="0.45">
      <c r="A163" s="25" t="s">
        <v>345</v>
      </c>
      <c r="B163" s="25">
        <v>11499</v>
      </c>
      <c r="C163" s="25" t="s">
        <v>20</v>
      </c>
      <c r="D163" s="26">
        <v>727640.15610599995</v>
      </c>
      <c r="E163" s="26">
        <v>186333.91570300001</v>
      </c>
      <c r="F163" s="27">
        <f t="shared" si="18"/>
        <v>913974.07180899999</v>
      </c>
      <c r="G163" s="27">
        <f t="shared" si="19"/>
        <v>541306.24040299992</v>
      </c>
      <c r="H163" s="26">
        <v>221.80878000000001</v>
      </c>
      <c r="I163" s="26">
        <v>248.41869</v>
      </c>
      <c r="J163" s="27">
        <f t="shared" si="20"/>
        <v>470.22747000000004</v>
      </c>
      <c r="K163" s="27">
        <f t="shared" si="21"/>
        <v>-26.609909999999985</v>
      </c>
      <c r="L163" s="27">
        <v>3954733</v>
      </c>
      <c r="M163" s="27">
        <v>569917</v>
      </c>
      <c r="N163" s="27">
        <f t="shared" si="22"/>
        <v>3384816</v>
      </c>
      <c r="O163" s="27">
        <v>0</v>
      </c>
      <c r="P163" s="27">
        <v>0</v>
      </c>
      <c r="Q163" s="27">
        <f t="shared" si="23"/>
        <v>0</v>
      </c>
    </row>
    <row r="164" spans="1:17" x14ac:dyDescent="0.45">
      <c r="A164" s="25" t="s">
        <v>354</v>
      </c>
      <c r="B164" s="25">
        <v>11513</v>
      </c>
      <c r="C164" s="25" t="s">
        <v>20</v>
      </c>
      <c r="D164" s="26">
        <v>10601081.852155</v>
      </c>
      <c r="E164" s="26">
        <v>2429002.8083219999</v>
      </c>
      <c r="F164" s="27">
        <f t="shared" si="18"/>
        <v>13030084.660476999</v>
      </c>
      <c r="G164" s="27">
        <f t="shared" si="19"/>
        <v>8172079.0438330006</v>
      </c>
      <c r="H164" s="26">
        <v>2925657.6698369998</v>
      </c>
      <c r="I164" s="26">
        <v>106010.555851</v>
      </c>
      <c r="J164" s="27">
        <f t="shared" si="20"/>
        <v>3031668.2256879997</v>
      </c>
      <c r="K164" s="27">
        <f t="shared" si="21"/>
        <v>2819647.113986</v>
      </c>
      <c r="L164" s="27">
        <v>109416093</v>
      </c>
      <c r="M164" s="27">
        <v>29350730</v>
      </c>
      <c r="N164" s="27">
        <f t="shared" si="22"/>
        <v>80065363</v>
      </c>
      <c r="O164" s="27">
        <v>18040222</v>
      </c>
      <c r="P164" s="27">
        <v>5733320</v>
      </c>
      <c r="Q164" s="27">
        <f t="shared" si="23"/>
        <v>12306902</v>
      </c>
    </row>
    <row r="165" spans="1:17" x14ac:dyDescent="0.45">
      <c r="A165" s="25" t="s">
        <v>363</v>
      </c>
      <c r="B165" s="25">
        <v>11518</v>
      </c>
      <c r="C165" s="25" t="s">
        <v>20</v>
      </c>
      <c r="D165" s="26">
        <v>333637.14412800001</v>
      </c>
      <c r="E165" s="26">
        <v>408378.39958700002</v>
      </c>
      <c r="F165" s="27">
        <f t="shared" si="18"/>
        <v>742015.54371500004</v>
      </c>
      <c r="G165" s="27">
        <f t="shared" si="19"/>
        <v>-74741.255459000007</v>
      </c>
      <c r="H165" s="26">
        <v>76538.655262</v>
      </c>
      <c r="I165" s="26">
        <v>48023.385047000003</v>
      </c>
      <c r="J165" s="27">
        <f t="shared" si="20"/>
        <v>124562.040309</v>
      </c>
      <c r="K165" s="27">
        <f t="shared" si="21"/>
        <v>28515.270214999997</v>
      </c>
      <c r="L165" s="27">
        <v>0</v>
      </c>
      <c r="M165" s="27">
        <v>0</v>
      </c>
      <c r="N165" s="27">
        <f t="shared" si="22"/>
        <v>0</v>
      </c>
      <c r="O165" s="27">
        <v>0</v>
      </c>
      <c r="P165" s="27">
        <v>0</v>
      </c>
      <c r="Q165" s="27">
        <f t="shared" si="23"/>
        <v>0</v>
      </c>
    </row>
    <row r="166" spans="1:17" x14ac:dyDescent="0.45">
      <c r="A166" s="25" t="s">
        <v>371</v>
      </c>
      <c r="B166" s="25">
        <v>11233</v>
      </c>
      <c r="C166" s="25" t="s">
        <v>23</v>
      </c>
      <c r="D166" s="26">
        <v>3854031.0085789999</v>
      </c>
      <c r="E166" s="26">
        <v>3060477.4707490001</v>
      </c>
      <c r="F166" s="27">
        <f t="shared" si="18"/>
        <v>6914508.479328</v>
      </c>
      <c r="G166" s="27">
        <f t="shared" si="19"/>
        <v>793553.53782999981</v>
      </c>
      <c r="H166" s="26">
        <v>97411.415150000001</v>
      </c>
      <c r="I166" s="26">
        <v>27858.66086</v>
      </c>
      <c r="J166" s="27">
        <f t="shared" si="20"/>
        <v>125270.07601</v>
      </c>
      <c r="K166" s="27">
        <f t="shared" si="21"/>
        <v>69552.754289999997</v>
      </c>
      <c r="L166" s="27">
        <v>1063437</v>
      </c>
      <c r="M166" s="27">
        <v>82899</v>
      </c>
      <c r="N166" s="27">
        <f t="shared" si="22"/>
        <v>980538</v>
      </c>
      <c r="O166" s="27">
        <v>0</v>
      </c>
      <c r="P166" s="27">
        <v>0</v>
      </c>
      <c r="Q166" s="27">
        <f t="shared" si="23"/>
        <v>0</v>
      </c>
    </row>
    <row r="167" spans="1:17" x14ac:dyDescent="0.45">
      <c r="A167" s="25" t="s">
        <v>373</v>
      </c>
      <c r="B167" s="25">
        <v>11569</v>
      </c>
      <c r="C167" s="25" t="s">
        <v>20</v>
      </c>
      <c r="D167" s="26">
        <v>1708650.75691</v>
      </c>
      <c r="E167" s="26">
        <v>2335977.923219</v>
      </c>
      <c r="F167" s="27">
        <f t="shared" si="18"/>
        <v>4044628.680129</v>
      </c>
      <c r="G167" s="27">
        <f t="shared" si="19"/>
        <v>-627327.16630899999</v>
      </c>
      <c r="H167" s="26">
        <v>164078.97332300001</v>
      </c>
      <c r="I167" s="26">
        <v>7352.7</v>
      </c>
      <c r="J167" s="27">
        <f t="shared" si="20"/>
        <v>171431.67332300002</v>
      </c>
      <c r="K167" s="27">
        <f t="shared" si="21"/>
        <v>156726.273323</v>
      </c>
      <c r="L167" s="27">
        <v>1507722</v>
      </c>
      <c r="M167" s="27">
        <v>3613241</v>
      </c>
      <c r="N167" s="27">
        <f t="shared" si="22"/>
        <v>-2105519</v>
      </c>
      <c r="O167" s="27">
        <v>329442</v>
      </c>
      <c r="P167" s="27">
        <v>220431</v>
      </c>
      <c r="Q167" s="27">
        <f t="shared" si="23"/>
        <v>109011</v>
      </c>
    </row>
    <row r="168" spans="1:17" x14ac:dyDescent="0.45">
      <c r="A168" s="25" t="s">
        <v>377</v>
      </c>
      <c r="B168" s="25">
        <v>11588</v>
      </c>
      <c r="C168" s="25" t="s">
        <v>20</v>
      </c>
      <c r="D168" s="26">
        <v>4511848.0076470003</v>
      </c>
      <c r="E168" s="26">
        <v>3454964.2950570001</v>
      </c>
      <c r="F168" s="27">
        <f t="shared" si="18"/>
        <v>7966812.3027040008</v>
      </c>
      <c r="G168" s="27">
        <f t="shared" si="19"/>
        <v>1056883.7125900001</v>
      </c>
      <c r="H168" s="26">
        <v>350781.74855800002</v>
      </c>
      <c r="I168" s="26">
        <v>34571.653178</v>
      </c>
      <c r="J168" s="27">
        <f t="shared" si="20"/>
        <v>385353.40173600003</v>
      </c>
      <c r="K168" s="27">
        <f t="shared" si="21"/>
        <v>316210.09538000001</v>
      </c>
      <c r="L168" s="27">
        <v>18721642</v>
      </c>
      <c r="M168" s="27">
        <v>11005225</v>
      </c>
      <c r="N168" s="27">
        <f t="shared" si="22"/>
        <v>7716417</v>
      </c>
      <c r="O168" s="27">
        <v>0</v>
      </c>
      <c r="P168" s="27">
        <v>1000831</v>
      </c>
      <c r="Q168" s="27">
        <f t="shared" si="23"/>
        <v>-1000831</v>
      </c>
    </row>
    <row r="169" spans="1:17" x14ac:dyDescent="0.45">
      <c r="A169" s="25" t="s">
        <v>389</v>
      </c>
      <c r="B169" s="25">
        <v>11626</v>
      </c>
      <c r="C169" s="25" t="s">
        <v>20</v>
      </c>
      <c r="D169" s="26">
        <v>2142187.8095069998</v>
      </c>
      <c r="E169" s="26">
        <v>630581.84213999996</v>
      </c>
      <c r="F169" s="27">
        <f t="shared" si="18"/>
        <v>2772769.6516469996</v>
      </c>
      <c r="G169" s="27">
        <f t="shared" si="19"/>
        <v>1511605.9673669999</v>
      </c>
      <c r="H169" s="26">
        <v>169593.19915999999</v>
      </c>
      <c r="I169" s="26">
        <v>40444.319307999998</v>
      </c>
      <c r="J169" s="27">
        <f t="shared" si="20"/>
        <v>210037.51846799999</v>
      </c>
      <c r="K169" s="27">
        <f t="shared" si="21"/>
        <v>129148.87985199998</v>
      </c>
      <c r="L169" s="27">
        <v>7009824</v>
      </c>
      <c r="M169" s="27">
        <v>3915250</v>
      </c>
      <c r="N169" s="27">
        <f t="shared" si="22"/>
        <v>3094574</v>
      </c>
      <c r="O169" s="27">
        <v>0</v>
      </c>
      <c r="P169" s="27">
        <v>0</v>
      </c>
      <c r="Q169" s="27">
        <f t="shared" si="23"/>
        <v>0</v>
      </c>
    </row>
    <row r="170" spans="1:17" x14ac:dyDescent="0.45">
      <c r="A170" s="25" t="s">
        <v>393</v>
      </c>
      <c r="B170" s="25">
        <v>11649</v>
      </c>
      <c r="C170" s="25" t="s">
        <v>23</v>
      </c>
      <c r="D170" s="26">
        <v>16537222.983378001</v>
      </c>
      <c r="E170" s="26">
        <v>14506791.534941001</v>
      </c>
      <c r="F170" s="27">
        <f t="shared" si="18"/>
        <v>31044014.518319003</v>
      </c>
      <c r="G170" s="27">
        <f t="shared" si="19"/>
        <v>2030431.4484369997</v>
      </c>
      <c r="H170" s="26">
        <v>252675.43492100001</v>
      </c>
      <c r="I170" s="26">
        <v>444565.81038099999</v>
      </c>
      <c r="J170" s="27">
        <f t="shared" si="20"/>
        <v>697241.24530199997</v>
      </c>
      <c r="K170" s="27">
        <f t="shared" si="21"/>
        <v>-191890.37545999998</v>
      </c>
      <c r="L170" s="27">
        <v>7805492</v>
      </c>
      <c r="M170" s="27">
        <v>5320898</v>
      </c>
      <c r="N170" s="27">
        <f t="shared" si="22"/>
        <v>2484594</v>
      </c>
      <c r="O170" s="27">
        <v>7271</v>
      </c>
      <c r="P170" s="27">
        <v>359688</v>
      </c>
      <c r="Q170" s="27">
        <f t="shared" si="23"/>
        <v>-352417</v>
      </c>
    </row>
    <row r="171" spans="1:17" x14ac:dyDescent="0.45">
      <c r="A171" s="25" t="s">
        <v>401</v>
      </c>
      <c r="B171" s="25">
        <v>11660</v>
      </c>
      <c r="C171" s="25" t="s">
        <v>20</v>
      </c>
      <c r="D171" s="26">
        <v>921371.55200499995</v>
      </c>
      <c r="E171" s="26">
        <v>653556.065756</v>
      </c>
      <c r="F171" s="27">
        <f t="shared" si="18"/>
        <v>1574927.6177610001</v>
      </c>
      <c r="G171" s="27">
        <f t="shared" si="19"/>
        <v>267815.48624899995</v>
      </c>
      <c r="H171" s="26">
        <v>102765.89732</v>
      </c>
      <c r="I171" s="26">
        <v>1063.40264</v>
      </c>
      <c r="J171" s="27">
        <f t="shared" si="20"/>
        <v>103829.29996</v>
      </c>
      <c r="K171" s="27">
        <f t="shared" si="21"/>
        <v>101702.49468</v>
      </c>
      <c r="L171" s="27">
        <v>5075888</v>
      </c>
      <c r="M171" s="27">
        <v>1818362</v>
      </c>
      <c r="N171" s="27">
        <f t="shared" si="22"/>
        <v>3257526</v>
      </c>
      <c r="O171" s="27">
        <v>0</v>
      </c>
      <c r="P171" s="27">
        <v>121274</v>
      </c>
      <c r="Q171" s="27">
        <f t="shared" si="23"/>
        <v>-121274</v>
      </c>
    </row>
    <row r="172" spans="1:17" x14ac:dyDescent="0.45">
      <c r="A172" s="25" t="s">
        <v>409</v>
      </c>
      <c r="B172" s="25">
        <v>11673</v>
      </c>
      <c r="C172" s="25" t="s">
        <v>20</v>
      </c>
      <c r="D172" s="26">
        <v>437889.36855700001</v>
      </c>
      <c r="E172" s="26">
        <v>540581.12598799996</v>
      </c>
      <c r="F172" s="27">
        <f t="shared" si="18"/>
        <v>978470.49454499991</v>
      </c>
      <c r="G172" s="27">
        <f t="shared" si="19"/>
        <v>-102691.75743099995</v>
      </c>
      <c r="H172" s="26">
        <v>4.7250009999999998</v>
      </c>
      <c r="I172" s="26">
        <v>12419.12665</v>
      </c>
      <c r="J172" s="27">
        <f t="shared" si="20"/>
        <v>12423.851651000001</v>
      </c>
      <c r="K172" s="27">
        <f t="shared" si="21"/>
        <v>-12414.401648999999</v>
      </c>
      <c r="L172" s="27">
        <v>5434355</v>
      </c>
      <c r="M172" s="27">
        <v>4333180</v>
      </c>
      <c r="N172" s="27">
        <f t="shared" si="22"/>
        <v>1101175</v>
      </c>
      <c r="O172" s="27">
        <v>0</v>
      </c>
      <c r="P172" s="27">
        <v>61828</v>
      </c>
      <c r="Q172" s="27">
        <f t="shared" si="23"/>
        <v>-61828</v>
      </c>
    </row>
    <row r="173" spans="1:17" x14ac:dyDescent="0.45">
      <c r="A173" s="25" t="s">
        <v>417</v>
      </c>
      <c r="B173" s="25">
        <v>11692</v>
      </c>
      <c r="C173" s="25" t="s">
        <v>20</v>
      </c>
      <c r="D173" s="26">
        <v>247487.979616</v>
      </c>
      <c r="E173" s="26">
        <v>181385.34558299999</v>
      </c>
      <c r="F173" s="27">
        <f t="shared" si="18"/>
        <v>428873.32519899996</v>
      </c>
      <c r="G173" s="27">
        <f t="shared" si="19"/>
        <v>66102.634033000009</v>
      </c>
      <c r="H173" s="26">
        <v>106308.17959</v>
      </c>
      <c r="I173" s="26">
        <v>10774.07266</v>
      </c>
      <c r="J173" s="27">
        <f t="shared" si="20"/>
        <v>117082.25225000001</v>
      </c>
      <c r="K173" s="27">
        <f t="shared" si="21"/>
        <v>95534.106929999994</v>
      </c>
      <c r="L173" s="27">
        <v>4868613</v>
      </c>
      <c r="M173" s="27">
        <v>2047295</v>
      </c>
      <c r="N173" s="27">
        <f t="shared" si="22"/>
        <v>2821318</v>
      </c>
      <c r="O173" s="27">
        <v>926529</v>
      </c>
      <c r="P173" s="27">
        <v>290034</v>
      </c>
      <c r="Q173" s="27">
        <f t="shared" si="23"/>
        <v>636495</v>
      </c>
    </row>
    <row r="174" spans="1:17" x14ac:dyDescent="0.45">
      <c r="A174" s="25" t="s">
        <v>419</v>
      </c>
      <c r="B174" s="25">
        <v>11698</v>
      </c>
      <c r="C174" s="25" t="s">
        <v>20</v>
      </c>
      <c r="D174" s="26">
        <v>8895945.8966300003</v>
      </c>
      <c r="E174" s="26">
        <v>5528536.6255419999</v>
      </c>
      <c r="F174" s="27">
        <f t="shared" si="18"/>
        <v>14424482.522172</v>
      </c>
      <c r="G174" s="27">
        <f t="shared" si="19"/>
        <v>3367409.2710880004</v>
      </c>
      <c r="H174" s="26">
        <v>1352891.17392</v>
      </c>
      <c r="I174" s="26">
        <v>366588.91209</v>
      </c>
      <c r="J174" s="27">
        <f t="shared" si="20"/>
        <v>1719480.08601</v>
      </c>
      <c r="K174" s="27">
        <f t="shared" si="21"/>
        <v>986302.26182999997</v>
      </c>
      <c r="L174" s="27">
        <v>32143935</v>
      </c>
      <c r="M174" s="27">
        <v>9754183</v>
      </c>
      <c r="N174" s="27">
        <f t="shared" si="22"/>
        <v>22389752</v>
      </c>
      <c r="O174" s="27">
        <v>134552</v>
      </c>
      <c r="P174" s="27">
        <v>7969732</v>
      </c>
      <c r="Q174" s="27">
        <f t="shared" si="23"/>
        <v>-7835180</v>
      </c>
    </row>
    <row r="175" spans="1:17" x14ac:dyDescent="0.45">
      <c r="A175" s="25" t="s">
        <v>432</v>
      </c>
      <c r="B175" s="25">
        <v>11709</v>
      </c>
      <c r="C175" s="25" t="s">
        <v>23</v>
      </c>
      <c r="D175" s="26">
        <v>55883171.595876001</v>
      </c>
      <c r="E175" s="26">
        <v>0</v>
      </c>
      <c r="F175" s="27">
        <f t="shared" si="18"/>
        <v>55883171.595876001</v>
      </c>
      <c r="G175" s="27">
        <f t="shared" si="19"/>
        <v>55883171.595876001</v>
      </c>
      <c r="H175" s="26">
        <v>0</v>
      </c>
      <c r="I175" s="26">
        <v>0</v>
      </c>
      <c r="J175" s="27">
        <f t="shared" si="20"/>
        <v>0</v>
      </c>
      <c r="K175" s="27">
        <f t="shared" si="21"/>
        <v>0</v>
      </c>
      <c r="L175" s="27">
        <v>54185</v>
      </c>
      <c r="M175" s="27">
        <v>3194126</v>
      </c>
      <c r="N175" s="27">
        <f t="shared" si="22"/>
        <v>-3139941</v>
      </c>
      <c r="O175" s="27">
        <v>0</v>
      </c>
      <c r="P175" s="27">
        <v>0</v>
      </c>
      <c r="Q175" s="27">
        <f t="shared" si="23"/>
        <v>0</v>
      </c>
    </row>
    <row r="176" spans="1:17" x14ac:dyDescent="0.45">
      <c r="A176" s="25" t="s">
        <v>434</v>
      </c>
      <c r="B176" s="25">
        <v>11712</v>
      </c>
      <c r="C176" s="25" t="s">
        <v>23</v>
      </c>
      <c r="D176" s="26">
        <v>14935377.326680999</v>
      </c>
      <c r="E176" s="26">
        <v>11189345.416022999</v>
      </c>
      <c r="F176" s="27">
        <f t="shared" si="18"/>
        <v>26124722.742703997</v>
      </c>
      <c r="G176" s="27">
        <f t="shared" si="19"/>
        <v>3746031.910658</v>
      </c>
      <c r="H176" s="26">
        <v>495680.09224999999</v>
      </c>
      <c r="I176" s="26">
        <v>792715.83190300001</v>
      </c>
      <c r="J176" s="27">
        <f t="shared" si="20"/>
        <v>1288395.9241530001</v>
      </c>
      <c r="K176" s="27">
        <f t="shared" si="21"/>
        <v>-297035.73965300003</v>
      </c>
      <c r="L176" s="27">
        <v>151754</v>
      </c>
      <c r="M176" s="27">
        <v>289304</v>
      </c>
      <c r="N176" s="27">
        <f t="shared" si="22"/>
        <v>-137550</v>
      </c>
      <c r="O176" s="27">
        <v>0</v>
      </c>
      <c r="P176" s="27">
        <v>12326</v>
      </c>
      <c r="Q176" s="27">
        <f t="shared" si="23"/>
        <v>-12326</v>
      </c>
    </row>
    <row r="177" spans="1:17" x14ac:dyDescent="0.45">
      <c r="A177" s="25" t="s">
        <v>436</v>
      </c>
      <c r="B177" s="25">
        <v>11725</v>
      </c>
      <c r="C177" s="25" t="s">
        <v>20</v>
      </c>
      <c r="D177" s="26">
        <v>446892.07815399999</v>
      </c>
      <c r="E177" s="26">
        <v>266481.472274</v>
      </c>
      <c r="F177" s="27">
        <f t="shared" si="18"/>
        <v>713373.55042800005</v>
      </c>
      <c r="G177" s="27">
        <f t="shared" si="19"/>
        <v>180410.60587999999</v>
      </c>
      <c r="H177" s="26">
        <v>0</v>
      </c>
      <c r="I177" s="26">
        <v>14028.4</v>
      </c>
      <c r="J177" s="27">
        <f t="shared" si="20"/>
        <v>14028.4</v>
      </c>
      <c r="K177" s="27">
        <f t="shared" si="21"/>
        <v>-14028.4</v>
      </c>
      <c r="L177" s="27">
        <v>0</v>
      </c>
      <c r="M177" s="27">
        <v>180717</v>
      </c>
      <c r="N177" s="27">
        <f t="shared" si="22"/>
        <v>-180717</v>
      </c>
      <c r="O177" s="27">
        <v>0</v>
      </c>
      <c r="P177" s="27">
        <v>5174</v>
      </c>
      <c r="Q177" s="27">
        <f t="shared" si="23"/>
        <v>-5174</v>
      </c>
    </row>
    <row r="178" spans="1:17" x14ac:dyDescent="0.45">
      <c r="A178" s="25" t="s">
        <v>440</v>
      </c>
      <c r="B178" s="25">
        <v>11729</v>
      </c>
      <c r="C178" s="25" t="s">
        <v>23</v>
      </c>
      <c r="D178" s="26">
        <v>6225674.5910839997</v>
      </c>
      <c r="E178" s="26">
        <v>2674060.5392919998</v>
      </c>
      <c r="F178" s="27">
        <f t="shared" si="18"/>
        <v>8899735.130376</v>
      </c>
      <c r="G178" s="27">
        <f t="shared" si="19"/>
        <v>3551614.051792</v>
      </c>
      <c r="H178" s="26">
        <v>285405.35067000001</v>
      </c>
      <c r="I178" s="26">
        <v>102910.00082</v>
      </c>
      <c r="J178" s="27">
        <f t="shared" si="20"/>
        <v>388315.35149000003</v>
      </c>
      <c r="K178" s="27">
        <f t="shared" si="21"/>
        <v>182495.34985</v>
      </c>
      <c r="L178" s="27">
        <v>2931279</v>
      </c>
      <c r="M178" s="27">
        <v>0</v>
      </c>
      <c r="N178" s="27">
        <f t="shared" si="22"/>
        <v>2931279</v>
      </c>
      <c r="O178" s="27">
        <v>0</v>
      </c>
      <c r="P178" s="27">
        <v>0</v>
      </c>
      <c r="Q178" s="27">
        <f t="shared" si="23"/>
        <v>0</v>
      </c>
    </row>
    <row r="179" spans="1:17" x14ac:dyDescent="0.45">
      <c r="A179" s="25" t="s">
        <v>446</v>
      </c>
      <c r="B179" s="25">
        <v>11722</v>
      </c>
      <c r="C179" s="25" t="s">
        <v>20</v>
      </c>
      <c r="D179" s="26">
        <v>938520.75050600001</v>
      </c>
      <c r="E179" s="26">
        <v>895382.32457599998</v>
      </c>
      <c r="F179" s="27">
        <f t="shared" si="18"/>
        <v>1833903.0750819999</v>
      </c>
      <c r="G179" s="27">
        <f t="shared" si="19"/>
        <v>43138.425930000027</v>
      </c>
      <c r="H179" s="26">
        <v>361809.39414599998</v>
      </c>
      <c r="I179" s="26">
        <v>375633.71737099998</v>
      </c>
      <c r="J179" s="27">
        <f t="shared" si="20"/>
        <v>737443.11151700001</v>
      </c>
      <c r="K179" s="27">
        <f t="shared" si="21"/>
        <v>-13824.323225</v>
      </c>
      <c r="L179" s="27">
        <v>354075</v>
      </c>
      <c r="M179" s="27">
        <v>173956</v>
      </c>
      <c r="N179" s="27">
        <f t="shared" si="22"/>
        <v>180119</v>
      </c>
      <c r="O179" s="27">
        <v>11243</v>
      </c>
      <c r="P179" s="27">
        <v>0</v>
      </c>
      <c r="Q179" s="27">
        <f t="shared" si="23"/>
        <v>11243</v>
      </c>
    </row>
    <row r="180" spans="1:17" x14ac:dyDescent="0.45">
      <c r="A180" s="25" t="s">
        <v>457</v>
      </c>
      <c r="B180" s="25">
        <v>11745</v>
      </c>
      <c r="C180" s="25" t="s">
        <v>23</v>
      </c>
      <c r="D180" s="26">
        <v>125802522.314182</v>
      </c>
      <c r="E180" s="26">
        <v>0</v>
      </c>
      <c r="F180" s="27">
        <f t="shared" si="18"/>
        <v>125802522.314182</v>
      </c>
      <c r="G180" s="27">
        <f t="shared" si="19"/>
        <v>125802522.314182</v>
      </c>
      <c r="H180" s="26">
        <v>0</v>
      </c>
      <c r="I180" s="26">
        <v>0</v>
      </c>
      <c r="J180" s="27">
        <f t="shared" si="20"/>
        <v>0</v>
      </c>
      <c r="K180" s="27">
        <f t="shared" si="21"/>
        <v>0</v>
      </c>
      <c r="L180" s="27">
        <v>26112</v>
      </c>
      <c r="M180" s="27">
        <v>6577936</v>
      </c>
      <c r="N180" s="27">
        <f t="shared" si="22"/>
        <v>-6551824</v>
      </c>
      <c r="O180" s="27">
        <v>0</v>
      </c>
      <c r="P180" s="27">
        <v>0</v>
      </c>
      <c r="Q180" s="27">
        <f t="shared" si="23"/>
        <v>0</v>
      </c>
    </row>
    <row r="181" spans="1:17" x14ac:dyDescent="0.45">
      <c r="A181" s="25" t="s">
        <v>461</v>
      </c>
      <c r="B181" s="25">
        <v>11753</v>
      </c>
      <c r="C181" s="25" t="s">
        <v>20</v>
      </c>
      <c r="D181" s="26">
        <v>34125.188730000002</v>
      </c>
      <c r="E181" s="26">
        <v>5291.4826000000003</v>
      </c>
      <c r="F181" s="27">
        <f t="shared" si="18"/>
        <v>39416.671330000005</v>
      </c>
      <c r="G181" s="27">
        <f t="shared" si="19"/>
        <v>28833.706130000002</v>
      </c>
      <c r="H181" s="26">
        <v>30669.188730000002</v>
      </c>
      <c r="I181" s="26">
        <v>1628.4826</v>
      </c>
      <c r="J181" s="27">
        <f t="shared" si="20"/>
        <v>32297.671330000001</v>
      </c>
      <c r="K181" s="27">
        <f t="shared" si="21"/>
        <v>29040.706130000002</v>
      </c>
      <c r="L181" s="27">
        <v>960353</v>
      </c>
      <c r="M181" s="27">
        <v>96049</v>
      </c>
      <c r="N181" s="27">
        <f t="shared" si="22"/>
        <v>864304</v>
      </c>
      <c r="O181" s="27">
        <v>150814</v>
      </c>
      <c r="P181" s="27">
        <v>31722</v>
      </c>
      <c r="Q181" s="27">
        <f t="shared" si="23"/>
        <v>119092</v>
      </c>
    </row>
    <row r="182" spans="1:17" x14ac:dyDescent="0.45">
      <c r="A182" s="25" t="s">
        <v>469</v>
      </c>
      <c r="B182" s="25">
        <v>11776</v>
      </c>
      <c r="C182" s="25" t="s">
        <v>20</v>
      </c>
      <c r="D182" s="26">
        <v>122104.69525</v>
      </c>
      <c r="E182" s="26">
        <v>0</v>
      </c>
      <c r="F182" s="27">
        <f t="shared" si="18"/>
        <v>122104.69525</v>
      </c>
      <c r="G182" s="27">
        <f t="shared" si="19"/>
        <v>122104.69525</v>
      </c>
      <c r="H182" s="26">
        <v>122104.69525</v>
      </c>
      <c r="I182" s="26">
        <v>0</v>
      </c>
      <c r="J182" s="27">
        <f t="shared" si="20"/>
        <v>122104.69525</v>
      </c>
      <c r="K182" s="27">
        <f t="shared" si="21"/>
        <v>122104.69525</v>
      </c>
      <c r="L182" s="27">
        <v>4190679</v>
      </c>
      <c r="M182" s="27">
        <v>164250</v>
      </c>
      <c r="N182" s="27">
        <f t="shared" si="22"/>
        <v>4026429</v>
      </c>
      <c r="O182" s="27">
        <v>164679</v>
      </c>
      <c r="P182" s="27">
        <v>113300</v>
      </c>
      <c r="Q182" s="27">
        <f t="shared" si="23"/>
        <v>51379</v>
      </c>
    </row>
    <row r="183" spans="1:17" x14ac:dyDescent="0.45">
      <c r="A183" s="25" t="s">
        <v>471</v>
      </c>
      <c r="B183" s="25">
        <v>11774</v>
      </c>
      <c r="C183" s="25" t="s">
        <v>23</v>
      </c>
      <c r="D183" s="26">
        <v>1084703.3357889999</v>
      </c>
      <c r="E183" s="26">
        <v>232324.199693</v>
      </c>
      <c r="F183" s="27">
        <f t="shared" si="18"/>
        <v>1317027.5354819999</v>
      </c>
      <c r="G183" s="27">
        <f t="shared" si="19"/>
        <v>852379.13609599997</v>
      </c>
      <c r="H183" s="26">
        <v>143686.31808</v>
      </c>
      <c r="I183" s="26">
        <v>180901.69587299999</v>
      </c>
      <c r="J183" s="27">
        <f t="shared" si="20"/>
        <v>324588.01395299996</v>
      </c>
      <c r="K183" s="27">
        <f t="shared" si="21"/>
        <v>-37215.377792999992</v>
      </c>
      <c r="L183" s="27">
        <v>1000000</v>
      </c>
      <c r="M183" s="27">
        <v>28680</v>
      </c>
      <c r="N183" s="27">
        <f t="shared" si="22"/>
        <v>971320</v>
      </c>
      <c r="O183" s="27">
        <v>0</v>
      </c>
      <c r="P183" s="27">
        <v>13623</v>
      </c>
      <c r="Q183" s="27">
        <f t="shared" si="23"/>
        <v>-13623</v>
      </c>
    </row>
    <row r="184" spans="1:17" x14ac:dyDescent="0.45">
      <c r="A184" s="25" t="s">
        <v>475</v>
      </c>
      <c r="B184" s="25">
        <v>11763</v>
      </c>
      <c r="C184" s="25" t="s">
        <v>23</v>
      </c>
      <c r="D184" s="26">
        <v>846979.64856700005</v>
      </c>
      <c r="E184" s="26">
        <v>0</v>
      </c>
      <c r="F184" s="27">
        <f t="shared" si="18"/>
        <v>846979.64856700005</v>
      </c>
      <c r="G184" s="27">
        <f t="shared" si="19"/>
        <v>846979.64856700005</v>
      </c>
      <c r="H184" s="26">
        <v>846979.64856700005</v>
      </c>
      <c r="I184" s="26">
        <v>0</v>
      </c>
      <c r="J184" s="27">
        <f t="shared" si="20"/>
        <v>846979.64856700005</v>
      </c>
      <c r="K184" s="27">
        <f t="shared" si="21"/>
        <v>846979.64856700005</v>
      </c>
      <c r="L184" s="27">
        <v>1000000</v>
      </c>
      <c r="M184" s="27">
        <v>0</v>
      </c>
      <c r="N184" s="27">
        <f t="shared" si="22"/>
        <v>1000000</v>
      </c>
      <c r="O184" s="27">
        <v>1000000</v>
      </c>
      <c r="P184" s="27">
        <v>0</v>
      </c>
      <c r="Q184" s="27">
        <f t="shared" si="23"/>
        <v>1000000</v>
      </c>
    </row>
    <row r="185" spans="1:17" x14ac:dyDescent="0.45">
      <c r="A185" s="25" t="s">
        <v>479</v>
      </c>
      <c r="B185" s="25">
        <v>11773</v>
      </c>
      <c r="C185" s="25" t="s">
        <v>23</v>
      </c>
      <c r="D185" s="26">
        <v>0</v>
      </c>
      <c r="E185" s="26">
        <v>0</v>
      </c>
      <c r="F185" s="27">
        <f t="shared" si="18"/>
        <v>0</v>
      </c>
      <c r="G185" s="27">
        <f t="shared" si="19"/>
        <v>0</v>
      </c>
      <c r="H185" s="26">
        <v>0</v>
      </c>
      <c r="I185" s="26">
        <v>0</v>
      </c>
      <c r="J185" s="27">
        <f t="shared" si="20"/>
        <v>0</v>
      </c>
      <c r="K185" s="27">
        <f t="shared" si="21"/>
        <v>0</v>
      </c>
      <c r="L185" s="27">
        <v>337513</v>
      </c>
      <c r="M185" s="27">
        <v>0</v>
      </c>
      <c r="N185" s="27">
        <f t="shared" si="22"/>
        <v>337513</v>
      </c>
      <c r="O185" s="27">
        <v>337513</v>
      </c>
      <c r="P185" s="27">
        <v>0</v>
      </c>
      <c r="Q185" s="27">
        <f t="shared" si="23"/>
        <v>337513</v>
      </c>
    </row>
  </sheetData>
  <autoFilter ref="A3:Q185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rightToLeft="1" workbookViewId="0">
      <selection activeCell="L1" sqref="L1:U1048576"/>
    </sheetView>
  </sheetViews>
  <sheetFormatPr defaultRowHeight="18" x14ac:dyDescent="0.45"/>
  <cols>
    <col min="1" max="1" width="30.42578125" style="16" bestFit="1" customWidth="1"/>
    <col min="2" max="2" width="9.28515625" style="16" bestFit="1" customWidth="1"/>
    <col min="3" max="3" width="26" style="16" bestFit="1" customWidth="1"/>
    <col min="4" max="6" width="9.28515625" style="16" bestFit="1" customWidth="1"/>
    <col min="7" max="7" width="30.7109375" style="16" bestFit="1" customWidth="1"/>
    <col min="8" max="8" width="30.5703125" style="16" bestFit="1" customWidth="1"/>
    <col min="9" max="11" width="9.28515625" style="16" bestFit="1" customWidth="1"/>
    <col min="12" max="12" width="18.28515625" style="17" hidden="1" customWidth="1"/>
    <col min="13" max="13" width="17.28515625" style="17" hidden="1" customWidth="1"/>
    <col min="14" max="15" width="18.28515625" style="17" hidden="1" customWidth="1"/>
    <col min="16" max="17" width="17.28515625" style="17" hidden="1" customWidth="1"/>
    <col min="18" max="19" width="22.28515625" style="17" hidden="1" customWidth="1"/>
    <col min="20" max="21" width="25.28515625" style="17" hidden="1" customWidth="1"/>
    <col min="22" max="16384" width="9.140625" style="16"/>
  </cols>
  <sheetData>
    <row r="1" spans="1:22" x14ac:dyDescent="0.45">
      <c r="G1" s="17"/>
      <c r="H1" s="17"/>
      <c r="V1" s="17"/>
    </row>
    <row r="2" spans="1:22" x14ac:dyDescent="0.45">
      <c r="G2" s="17"/>
      <c r="H2" s="17"/>
      <c r="V2" s="17"/>
    </row>
    <row r="3" spans="1:22" x14ac:dyDescent="0.45">
      <c r="G3" s="17"/>
      <c r="H3" s="17"/>
      <c r="V3" s="17"/>
    </row>
    <row r="4" spans="1:22" x14ac:dyDescent="0.45">
      <c r="A4" s="47" t="s">
        <v>484</v>
      </c>
      <c r="B4" s="47" t="s">
        <v>1</v>
      </c>
      <c r="C4" s="49" t="s">
        <v>3</v>
      </c>
      <c r="D4" s="51" t="s">
        <v>499</v>
      </c>
      <c r="E4" s="51"/>
      <c r="F4" s="51"/>
      <c r="G4" s="42" t="s">
        <v>501</v>
      </c>
      <c r="H4" s="42" t="s">
        <v>502</v>
      </c>
      <c r="I4" s="43" t="s">
        <v>514</v>
      </c>
      <c r="J4" s="43"/>
      <c r="K4" s="43"/>
      <c r="L4" s="38"/>
      <c r="M4" s="28"/>
      <c r="N4" s="44" t="s">
        <v>503</v>
      </c>
      <c r="O4" s="44"/>
      <c r="P4" s="45" t="s">
        <v>504</v>
      </c>
      <c r="Q4" s="46"/>
      <c r="R4" s="2"/>
      <c r="S4" s="2"/>
      <c r="T4" s="2"/>
      <c r="U4" s="2"/>
      <c r="V4" s="17"/>
    </row>
    <row r="5" spans="1:22" ht="78.75" x14ac:dyDescent="0.45">
      <c r="A5" s="48"/>
      <c r="B5" s="48"/>
      <c r="C5" s="50"/>
      <c r="D5" s="29" t="s">
        <v>505</v>
      </c>
      <c r="E5" s="30" t="s">
        <v>506</v>
      </c>
      <c r="F5" s="29" t="s">
        <v>507</v>
      </c>
      <c r="G5" s="42"/>
      <c r="H5" s="42"/>
      <c r="I5" s="29" t="s">
        <v>505</v>
      </c>
      <c r="J5" s="29" t="s">
        <v>506</v>
      </c>
      <c r="K5" s="29" t="s">
        <v>507</v>
      </c>
      <c r="L5" s="31" t="s">
        <v>508</v>
      </c>
      <c r="M5" s="32" t="s">
        <v>509</v>
      </c>
      <c r="N5" s="32" t="s">
        <v>497</v>
      </c>
      <c r="O5" s="32" t="s">
        <v>498</v>
      </c>
      <c r="P5" s="32" t="s">
        <v>497</v>
      </c>
      <c r="Q5" s="32" t="s">
        <v>498</v>
      </c>
      <c r="R5" s="33" t="s">
        <v>510</v>
      </c>
      <c r="S5" s="33" t="s">
        <v>511</v>
      </c>
      <c r="T5" s="34" t="s">
        <v>512</v>
      </c>
      <c r="U5" s="34" t="s">
        <v>513</v>
      </c>
      <c r="V5" s="17"/>
    </row>
    <row r="6" spans="1:22" x14ac:dyDescent="0.45">
      <c r="A6" s="35" t="s">
        <v>18</v>
      </c>
      <c r="B6" s="36">
        <v>10581</v>
      </c>
      <c r="C6" s="35" t="s">
        <v>20</v>
      </c>
      <c r="D6" s="37">
        <f t="shared" ref="D6" si="0">(L6/2)/S6</f>
        <v>0.17382870661174973</v>
      </c>
      <c r="E6" s="37">
        <f t="shared" ref="E6" si="1">(N6)/S6</f>
        <v>1.2068303688286453</v>
      </c>
      <c r="F6" s="37">
        <f t="shared" ref="F6" si="2">(O6)/S6</f>
        <v>0.6129907903110613</v>
      </c>
      <c r="G6" s="39">
        <f>T6/1000000</f>
        <v>2801147.9587539998</v>
      </c>
      <c r="H6" s="39">
        <f>U6/1000000</f>
        <v>3712456.3163529998</v>
      </c>
      <c r="I6" s="37">
        <f t="shared" ref="I6" si="3">(M6/2)/R6</f>
        <v>1.2917806869726505E-2</v>
      </c>
      <c r="J6" s="37">
        <f t="shared" ref="J6" si="4">(P6)/R6</f>
        <v>7.7780676750476438E-2</v>
      </c>
      <c r="K6" s="37">
        <f t="shared" ref="K6" si="5">(Q6)/R6</f>
        <v>7.7895877690663778E-2</v>
      </c>
      <c r="L6" s="17">
        <v>8633520.9979389999</v>
      </c>
      <c r="M6" s="17">
        <v>782462.85308400006</v>
      </c>
      <c r="N6" s="17">
        <v>29969720</v>
      </c>
      <c r="O6" s="17">
        <v>15222655</v>
      </c>
      <c r="P6" s="17">
        <v>2355682</v>
      </c>
      <c r="Q6" s="17">
        <v>2359171</v>
      </c>
      <c r="R6" s="17">
        <v>30286211.157009128</v>
      </c>
      <c r="S6" s="17">
        <v>24833415.510656018</v>
      </c>
      <c r="T6" s="17">
        <v>2801147958754</v>
      </c>
      <c r="U6" s="17">
        <v>3712456316353</v>
      </c>
      <c r="V6" s="17"/>
    </row>
    <row r="7" spans="1:22" x14ac:dyDescent="0.45">
      <c r="A7" s="11" t="s">
        <v>21</v>
      </c>
      <c r="B7" s="11">
        <v>10589</v>
      </c>
      <c r="C7" s="11" t="s">
        <v>23</v>
      </c>
      <c r="D7" s="37">
        <f t="shared" ref="D7:D69" si="6">(L7/2)/S7</f>
        <v>0.6835227601430327</v>
      </c>
      <c r="E7" s="37">
        <f t="shared" ref="E7:E69" si="7">(N7)/S7</f>
        <v>0.82893660541996383</v>
      </c>
      <c r="F7" s="37">
        <f t="shared" ref="F7:F69" si="8">(O7)/S7</f>
        <v>0.69208394015999108</v>
      </c>
      <c r="G7" s="39">
        <f t="shared" ref="G7:G69" si="9">T7/1000000</f>
        <v>1638184.5870409999</v>
      </c>
      <c r="H7" s="39">
        <f t="shared" ref="H7:H69" si="10">U7/1000000</f>
        <v>1800459.1598459999</v>
      </c>
      <c r="I7" s="37">
        <f t="shared" ref="I7:I69" si="11">(M7/2)/R7</f>
        <v>1.7410259071234183E-2</v>
      </c>
      <c r="J7" s="37">
        <f t="shared" ref="J7:J69" si="12">(P7)/R7</f>
        <v>1.1199386068469581E-3</v>
      </c>
      <c r="K7" s="37">
        <f t="shared" ref="K7:K69" si="13">(Q7)/R7</f>
        <v>8.9673625616960503E-3</v>
      </c>
      <c r="L7" s="17">
        <v>3046419.3417110001</v>
      </c>
      <c r="M7" s="17">
        <v>66504.617173999999</v>
      </c>
      <c r="N7" s="17">
        <v>1847260</v>
      </c>
      <c r="O7" s="17">
        <v>1542288</v>
      </c>
      <c r="P7" s="17">
        <v>2139</v>
      </c>
      <c r="Q7" s="17">
        <v>17127</v>
      </c>
      <c r="R7" s="17">
        <v>1909926.1217738329</v>
      </c>
      <c r="S7" s="17">
        <v>2228469.5692309588</v>
      </c>
      <c r="T7" s="17">
        <v>1638184587041</v>
      </c>
      <c r="U7" s="17">
        <v>1800459159846</v>
      </c>
    </row>
    <row r="8" spans="1:22" x14ac:dyDescent="0.45">
      <c r="A8" s="11" t="s">
        <v>24</v>
      </c>
      <c r="B8" s="11">
        <v>10591</v>
      </c>
      <c r="C8" s="11" t="s">
        <v>23</v>
      </c>
      <c r="D8" s="37">
        <f t="shared" si="6"/>
        <v>2.5124594908832067</v>
      </c>
      <c r="E8" s="37">
        <f t="shared" si="7"/>
        <v>1.8725580619943298</v>
      </c>
      <c r="F8" s="37">
        <f t="shared" si="8"/>
        <v>1.6380904371191365</v>
      </c>
      <c r="G8" s="39">
        <f t="shared" si="9"/>
        <v>2194657.6048590001</v>
      </c>
      <c r="H8" s="39">
        <f t="shared" si="10"/>
        <v>2041062.1842489999</v>
      </c>
      <c r="I8" s="37">
        <f t="shared" si="11"/>
        <v>7.5266740479358052E-2</v>
      </c>
      <c r="J8" s="37">
        <f t="shared" si="12"/>
        <v>7.2003451681745528E-3</v>
      </c>
      <c r="K8" s="37">
        <f t="shared" si="13"/>
        <v>0.11781930691895549</v>
      </c>
      <c r="L8" s="17">
        <v>11889228.334042</v>
      </c>
      <c r="M8" s="17">
        <v>311631.180834</v>
      </c>
      <c r="N8" s="17">
        <v>4430573</v>
      </c>
      <c r="O8" s="17">
        <v>3875810</v>
      </c>
      <c r="P8" s="17">
        <v>14906</v>
      </c>
      <c r="Q8" s="17">
        <v>243907</v>
      </c>
      <c r="R8" s="17">
        <v>2070178.5333687</v>
      </c>
      <c r="S8" s="17">
        <v>2366053.73682315</v>
      </c>
      <c r="T8" s="17">
        <v>2194657604859</v>
      </c>
      <c r="U8" s="17">
        <v>2041062184249</v>
      </c>
    </row>
    <row r="9" spans="1:22" x14ac:dyDescent="0.45">
      <c r="A9" s="11" t="s">
        <v>25</v>
      </c>
      <c r="B9" s="11">
        <v>10596</v>
      </c>
      <c r="C9" s="11" t="s">
        <v>23</v>
      </c>
      <c r="D9" s="37">
        <f t="shared" si="6"/>
        <v>0.80186330097727709</v>
      </c>
      <c r="E9" s="37">
        <f t="shared" si="7"/>
        <v>1.0975044540919325</v>
      </c>
      <c r="F9" s="37">
        <f t="shared" si="8"/>
        <v>0.90624973891153704</v>
      </c>
      <c r="G9" s="39">
        <f t="shared" si="9"/>
        <v>4694569.8449520003</v>
      </c>
      <c r="H9" s="39">
        <f t="shared" si="10"/>
        <v>4991073.6744090002</v>
      </c>
      <c r="I9" s="37">
        <f t="shared" si="11"/>
        <v>1.2983848625872521E-2</v>
      </c>
      <c r="J9" s="37">
        <f t="shared" si="12"/>
        <v>1.5997726230263698E-3</v>
      </c>
      <c r="K9" s="37">
        <f t="shared" si="13"/>
        <v>2.8211833610631499E-2</v>
      </c>
      <c r="L9" s="17">
        <v>8360731.3170250002</v>
      </c>
      <c r="M9" s="17">
        <v>125198.32257399999</v>
      </c>
      <c r="N9" s="17">
        <v>5721636</v>
      </c>
      <c r="O9" s="17">
        <v>4724565</v>
      </c>
      <c r="P9" s="17">
        <v>7713</v>
      </c>
      <c r="Q9" s="17">
        <v>136018</v>
      </c>
      <c r="R9" s="17">
        <v>4821310.1593205994</v>
      </c>
      <c r="S9" s="17">
        <v>5213314.6053917762</v>
      </c>
      <c r="T9" s="17">
        <v>4694569844952</v>
      </c>
      <c r="U9" s="17">
        <v>4991073674409</v>
      </c>
    </row>
    <row r="10" spans="1:22" x14ac:dyDescent="0.45">
      <c r="A10" s="11" t="s">
        <v>27</v>
      </c>
      <c r="B10" s="11">
        <v>10600</v>
      </c>
      <c r="C10" s="11" t="s">
        <v>23</v>
      </c>
      <c r="D10" s="37">
        <f t="shared" si="6"/>
        <v>0.46192845281943368</v>
      </c>
      <c r="E10" s="37">
        <f t="shared" si="7"/>
        <v>0.8703163748249878</v>
      </c>
      <c r="F10" s="37">
        <f t="shared" si="8"/>
        <v>0.75825897743525927</v>
      </c>
      <c r="G10" s="39">
        <f t="shared" si="9"/>
        <v>14768471.865083</v>
      </c>
      <c r="H10" s="39">
        <f t="shared" si="10"/>
        <v>16664914.515755</v>
      </c>
      <c r="I10" s="37">
        <f t="shared" si="11"/>
        <v>1.2949418533282995E-2</v>
      </c>
      <c r="J10" s="37">
        <f t="shared" si="12"/>
        <v>2.9203810517148151E-2</v>
      </c>
      <c r="K10" s="37">
        <f t="shared" si="13"/>
        <v>3.6725934995529876E-2</v>
      </c>
      <c r="L10" s="17">
        <v>15571291.283748001</v>
      </c>
      <c r="M10" s="17">
        <v>493774.056904</v>
      </c>
      <c r="N10" s="17">
        <v>14668884</v>
      </c>
      <c r="O10" s="17">
        <v>12780195</v>
      </c>
      <c r="P10" s="17">
        <v>556785</v>
      </c>
      <c r="Q10" s="17">
        <v>700198</v>
      </c>
      <c r="R10" s="17">
        <v>19065491.459515601</v>
      </c>
      <c r="S10" s="17">
        <v>16854657.023946919</v>
      </c>
      <c r="T10" s="17">
        <v>14768471865083</v>
      </c>
      <c r="U10" s="17">
        <v>16664914515755</v>
      </c>
    </row>
    <row r="11" spans="1:22" x14ac:dyDescent="0.45">
      <c r="A11" s="11" t="s">
        <v>29</v>
      </c>
      <c r="B11" s="11">
        <v>10616</v>
      </c>
      <c r="C11" s="11" t="s">
        <v>23</v>
      </c>
      <c r="D11" s="37">
        <f t="shared" si="6"/>
        <v>0.64933894231834022</v>
      </c>
      <c r="E11" s="37">
        <f t="shared" si="7"/>
        <v>1.17937907926401</v>
      </c>
      <c r="F11" s="37">
        <f t="shared" si="8"/>
        <v>1.3068111276578616</v>
      </c>
      <c r="G11" s="39">
        <f t="shared" si="9"/>
        <v>9183036.4370900001</v>
      </c>
      <c r="H11" s="39">
        <f t="shared" si="10"/>
        <v>9743979.7644599993</v>
      </c>
      <c r="I11" s="37">
        <f t="shared" si="11"/>
        <v>1.7364870606659887E-2</v>
      </c>
      <c r="J11" s="37">
        <f t="shared" si="12"/>
        <v>4.2109183482046966E-2</v>
      </c>
      <c r="K11" s="37">
        <f t="shared" si="13"/>
        <v>8.6488040239263764E-2</v>
      </c>
      <c r="L11" s="17">
        <v>15627593.910782</v>
      </c>
      <c r="M11" s="17">
        <v>321074.47704100003</v>
      </c>
      <c r="N11" s="17">
        <v>14192016</v>
      </c>
      <c r="O11" s="17">
        <v>15725465</v>
      </c>
      <c r="P11" s="17">
        <v>389297</v>
      </c>
      <c r="Q11" s="17">
        <v>799577</v>
      </c>
      <c r="R11" s="17">
        <v>9244942.9746358003</v>
      </c>
      <c r="S11" s="17">
        <v>12033464.26058067</v>
      </c>
      <c r="T11" s="17">
        <v>9183036437090</v>
      </c>
      <c r="U11" s="17">
        <v>9743979764460</v>
      </c>
    </row>
    <row r="12" spans="1:22" x14ac:dyDescent="0.45">
      <c r="A12" s="11" t="s">
        <v>31</v>
      </c>
      <c r="B12" s="11">
        <v>10615</v>
      </c>
      <c r="C12" s="11" t="s">
        <v>33</v>
      </c>
      <c r="D12" s="37">
        <f t="shared" si="6"/>
        <v>0.90697293092835152</v>
      </c>
      <c r="E12" s="37">
        <f t="shared" si="7"/>
        <v>0.333298019140709</v>
      </c>
      <c r="F12" s="37">
        <f t="shared" si="8"/>
        <v>0.51088321459441211</v>
      </c>
      <c r="G12" s="39">
        <f t="shared" si="9"/>
        <v>402760.66450100002</v>
      </c>
      <c r="H12" s="39">
        <f t="shared" si="10"/>
        <v>345112.42332599999</v>
      </c>
      <c r="I12" s="37">
        <f t="shared" si="11"/>
        <v>5.8536279505034192E-2</v>
      </c>
      <c r="J12" s="37">
        <f t="shared" si="12"/>
        <v>0</v>
      </c>
      <c r="K12" s="37">
        <f t="shared" si="13"/>
        <v>3.3409827823587986E-2</v>
      </c>
      <c r="L12" s="17">
        <v>1477620.889286</v>
      </c>
      <c r="M12" s="17">
        <v>81905.659877999991</v>
      </c>
      <c r="N12" s="17">
        <v>271501</v>
      </c>
      <c r="O12" s="17">
        <v>416160</v>
      </c>
      <c r="P12" s="17">
        <v>0</v>
      </c>
      <c r="Q12" s="17">
        <v>23374</v>
      </c>
      <c r="R12" s="17">
        <v>699614.50036259997</v>
      </c>
      <c r="S12" s="17">
        <v>814589.2996903169</v>
      </c>
      <c r="T12" s="17">
        <v>402760664501</v>
      </c>
      <c r="U12" s="17">
        <v>345112423326</v>
      </c>
    </row>
    <row r="13" spans="1:22" x14ac:dyDescent="0.45">
      <c r="A13" s="11" t="s">
        <v>34</v>
      </c>
      <c r="B13" s="11">
        <v>10630</v>
      </c>
      <c r="C13" s="11" t="s">
        <v>23</v>
      </c>
      <c r="D13" s="37">
        <f t="shared" si="6"/>
        <v>2.3265424758651942</v>
      </c>
      <c r="E13" s="37">
        <f t="shared" si="7"/>
        <v>1.087390348206509</v>
      </c>
      <c r="F13" s="37">
        <f t="shared" si="8"/>
        <v>1.0388667250169294</v>
      </c>
      <c r="G13" s="39">
        <f t="shared" si="9"/>
        <v>679103.63956299995</v>
      </c>
      <c r="H13" s="39">
        <f t="shared" si="10"/>
        <v>663592.17737399996</v>
      </c>
      <c r="I13" s="37">
        <f t="shared" si="11"/>
        <v>0.11913465055931982</v>
      </c>
      <c r="J13" s="37">
        <f t="shared" si="12"/>
        <v>2.4170806573873727E-3</v>
      </c>
      <c r="K13" s="37">
        <f t="shared" si="13"/>
        <v>6.1430665157983573E-2</v>
      </c>
      <c r="L13" s="17">
        <v>2919851.7007209999</v>
      </c>
      <c r="M13" s="17">
        <v>148851.73301500001</v>
      </c>
      <c r="N13" s="17">
        <v>682347</v>
      </c>
      <c r="O13" s="17">
        <v>651898</v>
      </c>
      <c r="P13" s="17">
        <v>1510</v>
      </c>
      <c r="Q13" s="17">
        <v>38377</v>
      </c>
      <c r="R13" s="17">
        <v>624720.56750980008</v>
      </c>
      <c r="S13" s="17">
        <v>627508.78847272403</v>
      </c>
      <c r="T13" s="17">
        <v>679103639563</v>
      </c>
      <c r="U13" s="17">
        <v>663592177374</v>
      </c>
    </row>
    <row r="14" spans="1:22" x14ac:dyDescent="0.45">
      <c r="A14" s="11" t="s">
        <v>36</v>
      </c>
      <c r="B14" s="11">
        <v>10639</v>
      </c>
      <c r="C14" s="11" t="s">
        <v>20</v>
      </c>
      <c r="D14" s="37">
        <f t="shared" si="6"/>
        <v>0.16773267521073479</v>
      </c>
      <c r="E14" s="37">
        <f t="shared" si="7"/>
        <v>1.9844323700513922</v>
      </c>
      <c r="F14" s="37">
        <f t="shared" si="8"/>
        <v>1.0086646186461095</v>
      </c>
      <c r="G14" s="39">
        <f t="shared" si="9"/>
        <v>3537096.1132629998</v>
      </c>
      <c r="H14" s="39">
        <f t="shared" si="10"/>
        <v>5710892.8928230004</v>
      </c>
      <c r="I14" s="37">
        <f t="shared" si="11"/>
        <v>1.2457479303671833E-2</v>
      </c>
      <c r="J14" s="37">
        <f t="shared" si="12"/>
        <v>0.18198654416001073</v>
      </c>
      <c r="K14" s="37">
        <f t="shared" si="13"/>
        <v>5.8610959234540363E-2</v>
      </c>
      <c r="L14" s="17">
        <v>12915860.716125</v>
      </c>
      <c r="M14" s="17">
        <v>1424885.7351800001</v>
      </c>
      <c r="N14" s="17">
        <v>76403277</v>
      </c>
      <c r="O14" s="17">
        <v>38834925</v>
      </c>
      <c r="P14" s="17">
        <v>10407805</v>
      </c>
      <c r="Q14" s="17">
        <v>3351959</v>
      </c>
      <c r="R14" s="17">
        <v>57189969.994973868</v>
      </c>
      <c r="S14" s="17">
        <v>38501325.69547902</v>
      </c>
      <c r="T14" s="17">
        <v>3537096113263</v>
      </c>
      <c r="U14" s="17">
        <v>5710892892823</v>
      </c>
    </row>
    <row r="15" spans="1:22" x14ac:dyDescent="0.45">
      <c r="A15" s="11" t="s">
        <v>38</v>
      </c>
      <c r="B15" s="11">
        <v>10706</v>
      </c>
      <c r="C15" s="11" t="s">
        <v>23</v>
      </c>
      <c r="D15" s="37">
        <f t="shared" si="6"/>
        <v>1.0205871809882214</v>
      </c>
      <c r="E15" s="37">
        <f t="shared" si="7"/>
        <v>1.1014851683164097</v>
      </c>
      <c r="F15" s="37">
        <f t="shared" si="8"/>
        <v>1.3517776918161983</v>
      </c>
      <c r="G15" s="39">
        <f t="shared" si="9"/>
        <v>16386109.401611</v>
      </c>
      <c r="H15" s="39">
        <f t="shared" si="10"/>
        <v>16980102.10616</v>
      </c>
      <c r="I15" s="37">
        <f t="shared" si="11"/>
        <v>2.3707368426101962E-2</v>
      </c>
      <c r="J15" s="37">
        <f t="shared" si="12"/>
        <v>3.8510482341358801E-3</v>
      </c>
      <c r="K15" s="37">
        <f t="shared" si="13"/>
        <v>4.3369151906238912E-2</v>
      </c>
      <c r="L15" s="17">
        <v>43827581.598862998</v>
      </c>
      <c r="M15" s="17">
        <v>837645.75535800005</v>
      </c>
      <c r="N15" s="17">
        <v>23650812</v>
      </c>
      <c r="O15" s="17">
        <v>29025030</v>
      </c>
      <c r="P15" s="17">
        <v>68034</v>
      </c>
      <c r="Q15" s="17">
        <v>766175</v>
      </c>
      <c r="R15" s="17">
        <v>17666358.836262628</v>
      </c>
      <c r="S15" s="17">
        <v>21471748.036471181</v>
      </c>
      <c r="T15" s="17">
        <v>16386109401611</v>
      </c>
      <c r="U15" s="17">
        <v>16980102106160</v>
      </c>
    </row>
    <row r="16" spans="1:22" x14ac:dyDescent="0.45">
      <c r="A16" s="11" t="s">
        <v>40</v>
      </c>
      <c r="B16" s="11">
        <v>10720</v>
      </c>
      <c r="C16" s="11" t="s">
        <v>20</v>
      </c>
      <c r="D16" s="37">
        <f t="shared" si="6"/>
        <v>0.34003493630104487</v>
      </c>
      <c r="E16" s="37">
        <f t="shared" si="7"/>
        <v>1.1260417460659586</v>
      </c>
      <c r="F16" s="37">
        <f t="shared" si="8"/>
        <v>1.2094352270224158</v>
      </c>
      <c r="G16" s="39">
        <f t="shared" si="9"/>
        <v>705262.07721999998</v>
      </c>
      <c r="H16" s="39">
        <f t="shared" si="10"/>
        <v>639043.47618400003</v>
      </c>
      <c r="I16" s="37">
        <f t="shared" si="11"/>
        <v>2.1582284714921386E-3</v>
      </c>
      <c r="J16" s="37">
        <f t="shared" si="12"/>
        <v>1.0564481788126712E-3</v>
      </c>
      <c r="K16" s="37">
        <f t="shared" si="13"/>
        <v>2.8834045050190535E-2</v>
      </c>
      <c r="L16" s="17">
        <v>2557442.0209010001</v>
      </c>
      <c r="M16" s="17">
        <v>13090.96681</v>
      </c>
      <c r="N16" s="17">
        <v>4234545</v>
      </c>
      <c r="O16" s="17">
        <v>4548151</v>
      </c>
      <c r="P16" s="17">
        <v>3204</v>
      </c>
      <c r="Q16" s="17">
        <v>87448</v>
      </c>
      <c r="R16" s="17">
        <v>3032803.7515298999</v>
      </c>
      <c r="S16" s="17">
        <v>3760557.7366862195</v>
      </c>
      <c r="T16" s="17">
        <v>705262077220</v>
      </c>
      <c r="U16" s="17">
        <v>639043476184</v>
      </c>
    </row>
    <row r="17" spans="1:21" x14ac:dyDescent="0.45">
      <c r="A17" s="11" t="s">
        <v>42</v>
      </c>
      <c r="B17" s="11">
        <v>10719</v>
      </c>
      <c r="C17" s="11" t="s">
        <v>23</v>
      </c>
      <c r="D17" s="37">
        <f t="shared" si="6"/>
        <v>1.0508567660815846</v>
      </c>
      <c r="E17" s="37">
        <f t="shared" si="7"/>
        <v>0.20223449293219931</v>
      </c>
      <c r="F17" s="37">
        <f t="shared" si="8"/>
        <v>1.3103065039953936</v>
      </c>
      <c r="G17" s="39">
        <f t="shared" si="9"/>
        <v>3853943.4435000001</v>
      </c>
      <c r="H17" s="39">
        <f t="shared" si="10"/>
        <v>3721781.8133510002</v>
      </c>
      <c r="I17" s="37">
        <f t="shared" si="11"/>
        <v>5.1037450926913988E-2</v>
      </c>
      <c r="J17" s="37">
        <f t="shared" si="12"/>
        <v>0</v>
      </c>
      <c r="K17" s="37">
        <f t="shared" si="13"/>
        <v>5.7729960261509783E-2</v>
      </c>
      <c r="L17" s="17">
        <v>30542291.737591002</v>
      </c>
      <c r="M17" s="17">
        <v>354047.91602</v>
      </c>
      <c r="N17" s="17">
        <v>2938890</v>
      </c>
      <c r="O17" s="17">
        <v>19041493</v>
      </c>
      <c r="P17" s="17">
        <v>0</v>
      </c>
      <c r="Q17" s="17">
        <v>200237</v>
      </c>
      <c r="R17" s="17">
        <v>3468510.9619502672</v>
      </c>
      <c r="S17" s="17">
        <v>14532090.729870131</v>
      </c>
      <c r="T17" s="17">
        <v>3853943443500</v>
      </c>
      <c r="U17" s="17">
        <v>3721781813351</v>
      </c>
    </row>
    <row r="18" spans="1:21" x14ac:dyDescent="0.45">
      <c r="A18" s="11" t="s">
        <v>44</v>
      </c>
      <c r="B18" s="11">
        <v>10743</v>
      </c>
      <c r="C18" s="11" t="s">
        <v>23</v>
      </c>
      <c r="D18" s="37">
        <f t="shared" si="6"/>
        <v>6.6085972147144005</v>
      </c>
      <c r="E18" s="37">
        <f t="shared" si="7"/>
        <v>1.692870243280463</v>
      </c>
      <c r="F18" s="37">
        <f t="shared" si="8"/>
        <v>1.433889458617547</v>
      </c>
      <c r="G18" s="39">
        <f t="shared" si="9"/>
        <v>7142877.522845</v>
      </c>
      <c r="H18" s="39">
        <f t="shared" si="10"/>
        <v>7797814.9667689996</v>
      </c>
      <c r="I18" s="37">
        <f t="shared" si="11"/>
        <v>7.1978364570653722E-2</v>
      </c>
      <c r="J18" s="37">
        <f t="shared" si="12"/>
        <v>2.0980964031291571E-2</v>
      </c>
      <c r="K18" s="37">
        <f t="shared" si="13"/>
        <v>6.7784765482512929E-2</v>
      </c>
      <c r="L18" s="17">
        <v>89767689.177480996</v>
      </c>
      <c r="M18" s="17">
        <v>1083152.5689320001</v>
      </c>
      <c r="N18" s="17">
        <v>11497527</v>
      </c>
      <c r="O18" s="17">
        <v>9738598</v>
      </c>
      <c r="P18" s="17">
        <v>157864</v>
      </c>
      <c r="Q18" s="17">
        <v>510023</v>
      </c>
      <c r="R18" s="17">
        <v>7524153.7883844329</v>
      </c>
      <c r="S18" s="17">
        <v>6791735.5424240688</v>
      </c>
      <c r="T18" s="17">
        <v>7142877522845</v>
      </c>
      <c r="U18" s="17">
        <v>7797814966769</v>
      </c>
    </row>
    <row r="19" spans="1:21" x14ac:dyDescent="0.45">
      <c r="A19" s="11" t="s">
        <v>46</v>
      </c>
      <c r="B19" s="11">
        <v>10748</v>
      </c>
      <c r="C19" s="11" t="s">
        <v>20</v>
      </c>
      <c r="D19" s="37">
        <f t="shared" si="6"/>
        <v>0.16247191205079259</v>
      </c>
      <c r="E19" s="37">
        <f t="shared" si="7"/>
        <v>3.5611790933023344</v>
      </c>
      <c r="F19" s="37">
        <f t="shared" si="8"/>
        <v>1.4659121971010338</v>
      </c>
      <c r="G19" s="39">
        <f t="shared" si="9"/>
        <v>299161.31819399999</v>
      </c>
      <c r="H19" s="39">
        <f t="shared" si="10"/>
        <v>630746.86725300003</v>
      </c>
      <c r="I19" s="37">
        <f t="shared" si="11"/>
        <v>6.3150042131084032E-3</v>
      </c>
      <c r="J19" s="37">
        <f t="shared" si="12"/>
        <v>0.25507951539757556</v>
      </c>
      <c r="K19" s="37">
        <f t="shared" si="13"/>
        <v>0.15222451139989029</v>
      </c>
      <c r="L19" s="17">
        <v>1904744.1555260001</v>
      </c>
      <c r="M19" s="17">
        <v>187505.18007999999</v>
      </c>
      <c r="N19" s="17">
        <v>20874793</v>
      </c>
      <c r="O19" s="17">
        <v>8592832</v>
      </c>
      <c r="P19" s="17">
        <v>3786912</v>
      </c>
      <c r="Q19" s="17">
        <v>2259926</v>
      </c>
      <c r="R19" s="17">
        <v>14846005.937001999</v>
      </c>
      <c r="S19" s="17">
        <v>5861764.447415784</v>
      </c>
      <c r="T19" s="17">
        <v>299161318194</v>
      </c>
      <c r="U19" s="17">
        <v>630746867253</v>
      </c>
    </row>
    <row r="20" spans="1:21" x14ac:dyDescent="0.45">
      <c r="A20" s="11" t="s">
        <v>48</v>
      </c>
      <c r="B20" s="11">
        <v>10762</v>
      </c>
      <c r="C20" s="11" t="s">
        <v>33</v>
      </c>
      <c r="D20" s="37">
        <f t="shared" si="6"/>
        <v>0.86500150897621975</v>
      </c>
      <c r="E20" s="37">
        <f t="shared" si="7"/>
        <v>1.262310558147091</v>
      </c>
      <c r="F20" s="37">
        <f t="shared" si="8"/>
        <v>1.2112882696221181</v>
      </c>
      <c r="G20" s="39">
        <f t="shared" si="9"/>
        <v>1528777.8762119999</v>
      </c>
      <c r="H20" s="39">
        <f t="shared" si="10"/>
        <v>1882700.5292750001</v>
      </c>
      <c r="I20" s="37">
        <f t="shared" si="11"/>
        <v>5.6826558616308122E-2</v>
      </c>
      <c r="J20" s="37">
        <f t="shared" si="12"/>
        <v>0.25328483476533459</v>
      </c>
      <c r="K20" s="37">
        <f t="shared" si="13"/>
        <v>5.8501428309043951E-2</v>
      </c>
      <c r="L20" s="17">
        <v>4434366.4549679998</v>
      </c>
      <c r="M20" s="17">
        <v>347259.106883</v>
      </c>
      <c r="N20" s="17">
        <v>3235571</v>
      </c>
      <c r="O20" s="17">
        <v>3104790</v>
      </c>
      <c r="P20" s="17">
        <v>773894</v>
      </c>
      <c r="Q20" s="17">
        <v>178747</v>
      </c>
      <c r="R20" s="17">
        <v>3055429.6735412669</v>
      </c>
      <c r="S20" s="17">
        <v>2563213.1325506782</v>
      </c>
      <c r="T20" s="17">
        <v>1528777876212</v>
      </c>
      <c r="U20" s="17">
        <v>1882700529275</v>
      </c>
    </row>
    <row r="21" spans="1:21" x14ac:dyDescent="0.45">
      <c r="A21" s="11" t="s">
        <v>50</v>
      </c>
      <c r="B21" s="11">
        <v>10753</v>
      </c>
      <c r="C21" s="11" t="s">
        <v>23</v>
      </c>
      <c r="D21" s="37">
        <f t="shared" si="6"/>
        <v>4.5321135993080786</v>
      </c>
      <c r="E21" s="37">
        <f t="shared" si="7"/>
        <v>1.4355336334442657</v>
      </c>
      <c r="F21" s="37">
        <f t="shared" si="8"/>
        <v>1.4899762010119837</v>
      </c>
      <c r="G21" s="39">
        <f t="shared" si="9"/>
        <v>624716.23071899998</v>
      </c>
      <c r="H21" s="39">
        <f t="shared" si="10"/>
        <v>721213.69664099999</v>
      </c>
      <c r="I21" s="37">
        <f t="shared" si="11"/>
        <v>0.39036682382695881</v>
      </c>
      <c r="J21" s="37">
        <f t="shared" si="12"/>
        <v>2.605666329159745E-3</v>
      </c>
      <c r="K21" s="37">
        <f t="shared" si="13"/>
        <v>2.0618436782097661E-2</v>
      </c>
      <c r="L21" s="17">
        <v>10602681.072517</v>
      </c>
      <c r="M21" s="17">
        <v>540231.39914999995</v>
      </c>
      <c r="N21" s="17">
        <v>1679184</v>
      </c>
      <c r="O21" s="17">
        <v>1742867</v>
      </c>
      <c r="P21" s="17">
        <v>1803</v>
      </c>
      <c r="Q21" s="17">
        <v>14267</v>
      </c>
      <c r="R21" s="17">
        <v>691953.52444893331</v>
      </c>
      <c r="S21" s="17">
        <v>1169728.0794258688</v>
      </c>
      <c r="T21" s="17">
        <v>624716230719</v>
      </c>
      <c r="U21" s="17">
        <v>721213696641</v>
      </c>
    </row>
    <row r="22" spans="1:21" x14ac:dyDescent="0.45">
      <c r="A22" s="11" t="s">
        <v>52</v>
      </c>
      <c r="B22" s="11">
        <v>10782</v>
      </c>
      <c r="C22" s="11" t="s">
        <v>23</v>
      </c>
      <c r="D22" s="37">
        <f t="shared" si="6"/>
        <v>0.79881387069519783</v>
      </c>
      <c r="E22" s="37">
        <f t="shared" si="7"/>
        <v>1.5706956738629074</v>
      </c>
      <c r="F22" s="37">
        <f t="shared" si="8"/>
        <v>1.1125461758094704</v>
      </c>
      <c r="G22" s="39">
        <f t="shared" si="9"/>
        <v>1748645.1706600001</v>
      </c>
      <c r="H22" s="39">
        <f t="shared" si="10"/>
        <v>1823297.1606139999</v>
      </c>
      <c r="I22" s="37">
        <f t="shared" si="11"/>
        <v>1.6043823713839073E-2</v>
      </c>
      <c r="J22" s="37">
        <f t="shared" si="12"/>
        <v>3.8841908957189182E-4</v>
      </c>
      <c r="K22" s="37">
        <f t="shared" si="13"/>
        <v>3.1269496917891847E-2</v>
      </c>
      <c r="L22" s="17">
        <v>2718187.95187</v>
      </c>
      <c r="M22" s="17">
        <v>54688.410450000003</v>
      </c>
      <c r="N22" s="17">
        <v>2672366</v>
      </c>
      <c r="O22" s="17">
        <v>1892875</v>
      </c>
      <c r="P22" s="17">
        <v>662</v>
      </c>
      <c r="Q22" s="17">
        <v>53294</v>
      </c>
      <c r="R22" s="17">
        <v>1704344.6570291999</v>
      </c>
      <c r="S22" s="17">
        <v>1701390.055673667</v>
      </c>
      <c r="T22" s="17">
        <v>1748645170660</v>
      </c>
      <c r="U22" s="17">
        <v>1823297160614</v>
      </c>
    </row>
    <row r="23" spans="1:21" x14ac:dyDescent="0.45">
      <c r="A23" s="11" t="s">
        <v>54</v>
      </c>
      <c r="B23" s="11">
        <v>10766</v>
      </c>
      <c r="C23" s="11" t="s">
        <v>20</v>
      </c>
      <c r="D23" s="37">
        <f t="shared" si="6"/>
        <v>0.20254436896123029</v>
      </c>
      <c r="E23" s="37">
        <f t="shared" si="7"/>
        <v>2.7907853656031754</v>
      </c>
      <c r="F23" s="37">
        <f t="shared" si="8"/>
        <v>1.034165992204567</v>
      </c>
      <c r="G23" s="39">
        <f t="shared" si="9"/>
        <v>3153668.7677739998</v>
      </c>
      <c r="H23" s="39">
        <f t="shared" si="10"/>
        <v>4948105.3728980003</v>
      </c>
      <c r="I23" s="37">
        <f t="shared" si="11"/>
        <v>1.3984626116966601E-2</v>
      </c>
      <c r="J23" s="37">
        <f t="shared" si="12"/>
        <v>0.21033216100727603</v>
      </c>
      <c r="K23" s="37">
        <f t="shared" si="13"/>
        <v>9.7193499252966414E-2</v>
      </c>
      <c r="L23" s="17">
        <v>10858040.343881</v>
      </c>
      <c r="M23" s="17">
        <v>1531331.211813</v>
      </c>
      <c r="N23" s="17">
        <v>74804499</v>
      </c>
      <c r="O23" s="17">
        <v>27719892</v>
      </c>
      <c r="P23" s="17">
        <v>11515796</v>
      </c>
      <c r="Q23" s="17">
        <v>5321395</v>
      </c>
      <c r="R23" s="17">
        <v>54750523.861168496</v>
      </c>
      <c r="S23" s="17">
        <v>26804103.218390077</v>
      </c>
      <c r="T23" s="17">
        <v>3153668767774</v>
      </c>
      <c r="U23" s="17">
        <v>4948105372898</v>
      </c>
    </row>
    <row r="24" spans="1:21" x14ac:dyDescent="0.45">
      <c r="A24" s="11" t="s">
        <v>55</v>
      </c>
      <c r="B24" s="11">
        <v>10764</v>
      </c>
      <c r="C24" s="11" t="s">
        <v>23</v>
      </c>
      <c r="D24" s="37">
        <f t="shared" si="6"/>
        <v>2.8352680641569634</v>
      </c>
      <c r="E24" s="37">
        <f t="shared" si="7"/>
        <v>0.83296127743309767</v>
      </c>
      <c r="F24" s="37">
        <f t="shared" si="8"/>
        <v>0.82383707711405119</v>
      </c>
      <c r="G24" s="39">
        <f t="shared" si="9"/>
        <v>1156999.363377</v>
      </c>
      <c r="H24" s="39">
        <f t="shared" si="10"/>
        <v>1189331.5294309999</v>
      </c>
      <c r="I24" s="37">
        <f t="shared" si="11"/>
        <v>0.19058443910721765</v>
      </c>
      <c r="J24" s="37">
        <f t="shared" si="12"/>
        <v>0.22510128679424049</v>
      </c>
      <c r="K24" s="37">
        <f t="shared" si="13"/>
        <v>0.12048373812409031</v>
      </c>
      <c r="L24" s="17">
        <v>7598252.1514839996</v>
      </c>
      <c r="M24" s="17">
        <v>431446.498463</v>
      </c>
      <c r="N24" s="17">
        <v>1116129</v>
      </c>
      <c r="O24" s="17">
        <v>1103903</v>
      </c>
      <c r="P24" s="17">
        <v>254793</v>
      </c>
      <c r="Q24" s="17">
        <v>136376</v>
      </c>
      <c r="R24" s="17">
        <v>1131903.791526967</v>
      </c>
      <c r="S24" s="17">
        <v>1339953.0449236832</v>
      </c>
      <c r="T24" s="17">
        <v>1156999363377</v>
      </c>
      <c r="U24" s="17">
        <v>1189331529431</v>
      </c>
    </row>
    <row r="25" spans="1:21" x14ac:dyDescent="0.45">
      <c r="A25" s="11" t="s">
        <v>57</v>
      </c>
      <c r="B25" s="11">
        <v>10767</v>
      </c>
      <c r="C25" s="11" t="s">
        <v>33</v>
      </c>
      <c r="D25" s="37">
        <f t="shared" si="6"/>
        <v>1.6459404186728872</v>
      </c>
      <c r="E25" s="37">
        <f t="shared" si="7"/>
        <v>0.14780999981074136</v>
      </c>
      <c r="F25" s="37">
        <f t="shared" si="8"/>
        <v>0.17665645900269278</v>
      </c>
      <c r="G25" s="39">
        <f t="shared" si="9"/>
        <v>182859.029557</v>
      </c>
      <c r="H25" s="39">
        <f t="shared" si="10"/>
        <v>213880.44891199999</v>
      </c>
      <c r="I25" s="37">
        <f t="shared" si="11"/>
        <v>2.7336006283953336E-2</v>
      </c>
      <c r="J25" s="37">
        <f t="shared" si="12"/>
        <v>0</v>
      </c>
      <c r="K25" s="37">
        <f t="shared" si="13"/>
        <v>1.0068725241345576E-3</v>
      </c>
      <c r="L25" s="17">
        <v>1347040.9364789999</v>
      </c>
      <c r="M25" s="17">
        <v>19601.882129000001</v>
      </c>
      <c r="N25" s="17">
        <v>60484</v>
      </c>
      <c r="O25" s="17">
        <v>72288</v>
      </c>
      <c r="P25" s="17">
        <v>0</v>
      </c>
      <c r="Q25" s="17">
        <v>361</v>
      </c>
      <c r="R25" s="17">
        <v>358535.95300983329</v>
      </c>
      <c r="S25" s="17">
        <v>409201.00180938252</v>
      </c>
      <c r="T25" s="17">
        <v>182859029557</v>
      </c>
      <c r="U25" s="17">
        <v>213880448912</v>
      </c>
    </row>
    <row r="26" spans="1:21" x14ac:dyDescent="0.45">
      <c r="A26" s="11" t="s">
        <v>58</v>
      </c>
      <c r="B26" s="11">
        <v>10771</v>
      </c>
      <c r="C26" s="11" t="s">
        <v>23</v>
      </c>
      <c r="D26" s="37">
        <f t="shared" si="6"/>
        <v>1.1344837969032278</v>
      </c>
      <c r="E26" s="37">
        <f t="shared" si="7"/>
        <v>1.3825795172902189</v>
      </c>
      <c r="F26" s="37">
        <f t="shared" si="8"/>
        <v>1.0113105570003489</v>
      </c>
      <c r="G26" s="39">
        <f t="shared" si="9"/>
        <v>1033439.546878</v>
      </c>
      <c r="H26" s="39">
        <f t="shared" si="10"/>
        <v>1093021.2139729999</v>
      </c>
      <c r="I26" s="37">
        <f t="shared" si="11"/>
        <v>5.6587553855764507E-4</v>
      </c>
      <c r="J26" s="37">
        <f t="shared" si="12"/>
        <v>0.52822625204513018</v>
      </c>
      <c r="K26" s="37">
        <f t="shared" si="13"/>
        <v>0.53456925621233609</v>
      </c>
      <c r="L26" s="17">
        <v>2409951.3794740001</v>
      </c>
      <c r="M26" s="17">
        <v>1185.2778599999999</v>
      </c>
      <c r="N26" s="17">
        <v>1468487</v>
      </c>
      <c r="O26" s="17">
        <v>1074149</v>
      </c>
      <c r="P26" s="17">
        <v>553209</v>
      </c>
      <c r="Q26" s="17">
        <v>559852</v>
      </c>
      <c r="R26" s="17">
        <v>1047295.5440176331</v>
      </c>
      <c r="S26" s="17">
        <v>1062135.6541417271</v>
      </c>
      <c r="T26" s="17">
        <v>1033439546878</v>
      </c>
      <c r="U26" s="17">
        <v>1093021213973</v>
      </c>
    </row>
    <row r="27" spans="1:21" x14ac:dyDescent="0.45">
      <c r="A27" s="11" t="s">
        <v>60</v>
      </c>
      <c r="B27" s="11">
        <v>10765</v>
      </c>
      <c r="C27" s="11" t="s">
        <v>20</v>
      </c>
      <c r="D27" s="37">
        <f t="shared" si="6"/>
        <v>0.19711298096070912</v>
      </c>
      <c r="E27" s="37">
        <f t="shared" si="7"/>
        <v>1.2160612541827933</v>
      </c>
      <c r="F27" s="37">
        <f t="shared" si="8"/>
        <v>0.89168621889342004</v>
      </c>
      <c r="G27" s="39">
        <f t="shared" si="9"/>
        <v>10799661.131424</v>
      </c>
      <c r="H27" s="39">
        <f t="shared" si="10"/>
        <v>16662808.972754</v>
      </c>
      <c r="I27" s="37">
        <f t="shared" si="11"/>
        <v>1.6336630983259208E-2</v>
      </c>
      <c r="J27" s="37">
        <f t="shared" si="12"/>
        <v>0.12813167363118055</v>
      </c>
      <c r="K27" s="37">
        <f t="shared" si="13"/>
        <v>5.2894440087726931E-2</v>
      </c>
      <c r="L27" s="17">
        <v>41619943.674456</v>
      </c>
      <c r="M27" s="17">
        <v>4108625.7280700002</v>
      </c>
      <c r="N27" s="17">
        <v>128384241</v>
      </c>
      <c r="O27" s="17">
        <v>94138727</v>
      </c>
      <c r="P27" s="17">
        <v>16112413</v>
      </c>
      <c r="Q27" s="17">
        <v>6651416</v>
      </c>
      <c r="R27" s="17">
        <v>125748868.67066629</v>
      </c>
      <c r="S27" s="17">
        <v>105573827.4354244</v>
      </c>
      <c r="T27" s="17">
        <v>10799661131424</v>
      </c>
      <c r="U27" s="17">
        <v>16662808972754</v>
      </c>
    </row>
    <row r="28" spans="1:21" x14ac:dyDescent="0.45">
      <c r="A28" s="11" t="s">
        <v>61</v>
      </c>
      <c r="B28" s="11">
        <v>10763</v>
      </c>
      <c r="C28" s="11" t="s">
        <v>33</v>
      </c>
      <c r="D28" s="37">
        <f t="shared" si="6"/>
        <v>1.5266921324921969</v>
      </c>
      <c r="E28" s="37">
        <f t="shared" si="7"/>
        <v>0.55047297315088706</v>
      </c>
      <c r="F28" s="37">
        <f t="shared" si="8"/>
        <v>0.34546202530506287</v>
      </c>
      <c r="G28" s="39">
        <f t="shared" si="9"/>
        <v>85429.025972999996</v>
      </c>
      <c r="H28" s="39">
        <f t="shared" si="10"/>
        <v>111689.089399</v>
      </c>
      <c r="I28" s="37">
        <f t="shared" si="11"/>
        <v>0.32487585720208334</v>
      </c>
      <c r="J28" s="37">
        <f t="shared" si="12"/>
        <v>0</v>
      </c>
      <c r="K28" s="37">
        <f t="shared" si="13"/>
        <v>0.1893130376716016</v>
      </c>
      <c r="L28" s="17">
        <v>562909.73485899996</v>
      </c>
      <c r="M28" s="17">
        <v>107968.73624299999</v>
      </c>
      <c r="N28" s="17">
        <v>101483</v>
      </c>
      <c r="O28" s="17">
        <v>63688</v>
      </c>
      <c r="P28" s="17">
        <v>0</v>
      </c>
      <c r="Q28" s="17">
        <v>31458</v>
      </c>
      <c r="R28" s="17">
        <v>166169.22102623331</v>
      </c>
      <c r="S28" s="17">
        <v>184356.0082870464</v>
      </c>
      <c r="T28" s="17">
        <v>85429025973</v>
      </c>
      <c r="U28" s="17">
        <v>111689089399</v>
      </c>
    </row>
    <row r="29" spans="1:21" x14ac:dyDescent="0.45">
      <c r="A29" s="11" t="s">
        <v>63</v>
      </c>
      <c r="B29" s="11">
        <v>10778</v>
      </c>
      <c r="C29" s="11" t="s">
        <v>20</v>
      </c>
      <c r="D29" s="37">
        <f t="shared" si="6"/>
        <v>0.21122299485007059</v>
      </c>
      <c r="E29" s="37">
        <f t="shared" si="7"/>
        <v>1.7872237960000747</v>
      </c>
      <c r="F29" s="37">
        <f t="shared" si="8"/>
        <v>1.3191498095832213</v>
      </c>
      <c r="G29" s="39">
        <f t="shared" si="9"/>
        <v>297916.120276</v>
      </c>
      <c r="H29" s="39">
        <f t="shared" si="10"/>
        <v>310247.18909</v>
      </c>
      <c r="I29" s="37">
        <f t="shared" si="11"/>
        <v>2.3955194996413604E-4</v>
      </c>
      <c r="J29" s="37">
        <f t="shared" si="12"/>
        <v>3.4558282722471578E-2</v>
      </c>
      <c r="K29" s="37">
        <f t="shared" si="13"/>
        <v>5.1958330265528492E-2</v>
      </c>
      <c r="L29" s="17">
        <v>1312667.9598900001</v>
      </c>
      <c r="M29" s="17">
        <v>1468.1465600000001</v>
      </c>
      <c r="N29" s="17">
        <v>5553447</v>
      </c>
      <c r="O29" s="17">
        <v>4098999</v>
      </c>
      <c r="P29" s="17">
        <v>105899</v>
      </c>
      <c r="Q29" s="17">
        <v>159219</v>
      </c>
      <c r="R29" s="17">
        <v>3064359.4431600333</v>
      </c>
      <c r="S29" s="17">
        <v>3107303.636192055</v>
      </c>
      <c r="T29" s="17">
        <v>297916120276</v>
      </c>
      <c r="U29" s="17">
        <v>310247189090</v>
      </c>
    </row>
    <row r="30" spans="1:21" x14ac:dyDescent="0.45">
      <c r="A30" s="11" t="s">
        <v>65</v>
      </c>
      <c r="B30" s="11">
        <v>10781</v>
      </c>
      <c r="C30" s="11" t="s">
        <v>23</v>
      </c>
      <c r="D30" s="37">
        <f t="shared" si="6"/>
        <v>1.0880294895270937</v>
      </c>
      <c r="E30" s="37">
        <f t="shared" si="7"/>
        <v>1.2746379833872614</v>
      </c>
      <c r="F30" s="37">
        <f t="shared" si="8"/>
        <v>1.4520842269681673</v>
      </c>
      <c r="G30" s="39">
        <f t="shared" si="9"/>
        <v>5956229.5110919997</v>
      </c>
      <c r="H30" s="39">
        <f t="shared" si="10"/>
        <v>5809643.030789</v>
      </c>
      <c r="I30" s="37">
        <f t="shared" si="11"/>
        <v>4.7573662708158687E-2</v>
      </c>
      <c r="J30" s="37">
        <f t="shared" si="12"/>
        <v>8.1236298624133346E-4</v>
      </c>
      <c r="K30" s="37">
        <f t="shared" si="13"/>
        <v>6.1702669279511083E-2</v>
      </c>
      <c r="L30" s="17">
        <v>20706047.252493002</v>
      </c>
      <c r="M30" s="17">
        <v>546384.16641900002</v>
      </c>
      <c r="N30" s="17">
        <v>12128676</v>
      </c>
      <c r="O30" s="17">
        <v>13817146</v>
      </c>
      <c r="P30" s="17">
        <v>4665</v>
      </c>
      <c r="Q30" s="17">
        <v>354328</v>
      </c>
      <c r="R30" s="17">
        <v>5742506.8337790333</v>
      </c>
      <c r="S30" s="17">
        <v>9515388.8069213908</v>
      </c>
      <c r="T30" s="17">
        <v>5956229511092</v>
      </c>
      <c r="U30" s="17">
        <v>5809643030789</v>
      </c>
    </row>
    <row r="31" spans="1:21" x14ac:dyDescent="0.45">
      <c r="A31" s="11" t="s">
        <v>67</v>
      </c>
      <c r="B31" s="11">
        <v>10784</v>
      </c>
      <c r="C31" s="11" t="s">
        <v>20</v>
      </c>
      <c r="D31" s="37">
        <f t="shared" si="6"/>
        <v>0.28265819226963967</v>
      </c>
      <c r="E31" s="37">
        <f t="shared" si="7"/>
        <v>2.0299031534396992</v>
      </c>
      <c r="F31" s="37">
        <f t="shared" si="8"/>
        <v>1.2737735433226647</v>
      </c>
      <c r="G31" s="39">
        <f t="shared" si="9"/>
        <v>1889506.088702</v>
      </c>
      <c r="H31" s="39">
        <f t="shared" si="10"/>
        <v>2690626.577395</v>
      </c>
      <c r="I31" s="37">
        <f t="shared" si="11"/>
        <v>1.2534205466099345E-2</v>
      </c>
      <c r="J31" s="37">
        <f t="shared" si="12"/>
        <v>0.33640861408795952</v>
      </c>
      <c r="K31" s="37">
        <f t="shared" si="13"/>
        <v>0.13471268831625549</v>
      </c>
      <c r="L31" s="17">
        <v>8191272.1352210008</v>
      </c>
      <c r="M31" s="17">
        <v>507439.75438100001</v>
      </c>
      <c r="N31" s="17">
        <v>29412714</v>
      </c>
      <c r="O31" s="17">
        <v>18456613</v>
      </c>
      <c r="P31" s="17">
        <v>6809650</v>
      </c>
      <c r="Q31" s="17">
        <v>2726881</v>
      </c>
      <c r="R31" s="17">
        <v>20242198.668014802</v>
      </c>
      <c r="S31" s="17">
        <v>14489712.945250491</v>
      </c>
      <c r="T31" s="17">
        <v>1889506088702</v>
      </c>
      <c r="U31" s="17">
        <v>2690626577395</v>
      </c>
    </row>
    <row r="32" spans="1:21" x14ac:dyDescent="0.45">
      <c r="A32" s="11" t="s">
        <v>69</v>
      </c>
      <c r="B32" s="11">
        <v>10789</v>
      </c>
      <c r="C32" s="11" t="s">
        <v>23</v>
      </c>
      <c r="D32" s="37">
        <f t="shared" si="6"/>
        <v>1.8140231761972829</v>
      </c>
      <c r="E32" s="37">
        <f t="shared" si="7"/>
        <v>0.74443706216264571</v>
      </c>
      <c r="F32" s="37">
        <f t="shared" si="8"/>
        <v>1.6876212949873235</v>
      </c>
      <c r="G32" s="39">
        <f t="shared" si="9"/>
        <v>1006910.322412</v>
      </c>
      <c r="H32" s="39">
        <f t="shared" si="10"/>
        <v>990965.84160699998</v>
      </c>
      <c r="I32" s="37">
        <f t="shared" si="11"/>
        <v>3.4250874894335911E-2</v>
      </c>
      <c r="J32" s="37">
        <f t="shared" si="12"/>
        <v>1.4035199369780897E-3</v>
      </c>
      <c r="K32" s="37">
        <f t="shared" si="13"/>
        <v>2.1504915352880936E-2</v>
      </c>
      <c r="L32" s="17">
        <v>5178861.177437</v>
      </c>
      <c r="M32" s="17">
        <v>94392.947759999995</v>
      </c>
      <c r="N32" s="17">
        <v>1062648</v>
      </c>
      <c r="O32" s="17">
        <v>2408998</v>
      </c>
      <c r="P32" s="17">
        <v>1934</v>
      </c>
      <c r="Q32" s="17">
        <v>29633</v>
      </c>
      <c r="R32" s="17">
        <v>1377964.038162567</v>
      </c>
      <c r="S32" s="17">
        <v>1427451.767262806</v>
      </c>
      <c r="T32" s="17">
        <v>1006910322412</v>
      </c>
      <c r="U32" s="17">
        <v>990965841607</v>
      </c>
    </row>
    <row r="33" spans="1:21" x14ac:dyDescent="0.45">
      <c r="A33" s="11" t="s">
        <v>71</v>
      </c>
      <c r="B33" s="11">
        <v>10787</v>
      </c>
      <c r="C33" s="11" t="s">
        <v>23</v>
      </c>
      <c r="D33" s="37">
        <f t="shared" si="6"/>
        <v>2.112531021981225</v>
      </c>
      <c r="E33" s="37">
        <f t="shared" si="7"/>
        <v>2.6930368806327807</v>
      </c>
      <c r="F33" s="37">
        <f t="shared" si="8"/>
        <v>1.4891555549432618</v>
      </c>
      <c r="G33" s="39">
        <f t="shared" si="9"/>
        <v>9445310.0127150007</v>
      </c>
      <c r="H33" s="39">
        <f t="shared" si="10"/>
        <v>9395743.1562699992</v>
      </c>
      <c r="I33" s="37">
        <f t="shared" si="11"/>
        <v>5.9726503367166325E-2</v>
      </c>
      <c r="J33" s="37">
        <f t="shared" si="12"/>
        <v>2.5317626774122048E-3</v>
      </c>
      <c r="K33" s="37">
        <f t="shared" si="13"/>
        <v>5.7305050085290354E-2</v>
      </c>
      <c r="L33" s="17">
        <v>42650278.213009</v>
      </c>
      <c r="M33" s="17">
        <v>1088058.4554300001</v>
      </c>
      <c r="N33" s="17">
        <v>27185109</v>
      </c>
      <c r="O33" s="17">
        <v>15032418</v>
      </c>
      <c r="P33" s="17">
        <v>23061</v>
      </c>
      <c r="Q33" s="17">
        <v>521973</v>
      </c>
      <c r="R33" s="17">
        <v>9108673.6548195668</v>
      </c>
      <c r="S33" s="17">
        <v>10094592.166748321</v>
      </c>
      <c r="T33" s="17">
        <v>9445310012715</v>
      </c>
      <c r="U33" s="17">
        <v>9395743156270</v>
      </c>
    </row>
    <row r="34" spans="1:21" x14ac:dyDescent="0.45">
      <c r="A34" s="11" t="s">
        <v>73</v>
      </c>
      <c r="B34" s="11">
        <v>10801</v>
      </c>
      <c r="C34" s="11" t="s">
        <v>23</v>
      </c>
      <c r="D34" s="37">
        <f t="shared" si="6"/>
        <v>0.73304964873602552</v>
      </c>
      <c r="E34" s="37">
        <f t="shared" si="7"/>
        <v>1.510791697367712</v>
      </c>
      <c r="F34" s="37">
        <f t="shared" si="8"/>
        <v>1.1684110693655911</v>
      </c>
      <c r="G34" s="39">
        <f t="shared" si="9"/>
        <v>1139906.7926690001</v>
      </c>
      <c r="H34" s="39">
        <f t="shared" si="10"/>
        <v>1200584.3330920001</v>
      </c>
      <c r="I34" s="37">
        <f t="shared" si="11"/>
        <v>4.4056315847486975E-3</v>
      </c>
      <c r="J34" s="37">
        <f t="shared" si="12"/>
        <v>4.0506783337763946E-2</v>
      </c>
      <c r="K34" s="37">
        <f t="shared" si="13"/>
        <v>5.3329900345844158E-2</v>
      </c>
      <c r="L34" s="17">
        <v>1864355.2132430002</v>
      </c>
      <c r="M34" s="17">
        <v>10054.904270000001</v>
      </c>
      <c r="N34" s="17">
        <v>1921188</v>
      </c>
      <c r="O34" s="17">
        <v>1485802</v>
      </c>
      <c r="P34" s="17">
        <v>46224</v>
      </c>
      <c r="Q34" s="17">
        <v>60857</v>
      </c>
      <c r="R34" s="17">
        <v>1141142.2036295331</v>
      </c>
      <c r="S34" s="17">
        <v>1271643.2075628501</v>
      </c>
      <c r="T34" s="17">
        <v>1139906792669</v>
      </c>
      <c r="U34" s="17">
        <v>1200584333092</v>
      </c>
    </row>
    <row r="35" spans="1:21" x14ac:dyDescent="0.45">
      <c r="A35" s="11" t="s">
        <v>75</v>
      </c>
      <c r="B35" s="11">
        <v>10825</v>
      </c>
      <c r="C35" s="11" t="s">
        <v>23</v>
      </c>
      <c r="D35" s="37">
        <f t="shared" si="6"/>
        <v>0.78658818682328058</v>
      </c>
      <c r="E35" s="37">
        <f t="shared" si="7"/>
        <v>5.0940610462152459E-2</v>
      </c>
      <c r="F35" s="37">
        <f t="shared" si="8"/>
        <v>4.7515447607067177E-2</v>
      </c>
      <c r="G35" s="39">
        <f t="shared" si="9"/>
        <v>254162.21807100001</v>
      </c>
      <c r="H35" s="39">
        <f t="shared" si="10"/>
        <v>268509.265396</v>
      </c>
      <c r="I35" s="37">
        <f t="shared" si="11"/>
        <v>0</v>
      </c>
      <c r="J35" s="37">
        <f t="shared" si="12"/>
        <v>0</v>
      </c>
      <c r="K35" s="37">
        <f t="shared" si="13"/>
        <v>1.9620378266428542E-4</v>
      </c>
      <c r="L35" s="17">
        <v>475375.22027799999</v>
      </c>
      <c r="M35" s="17">
        <v>0</v>
      </c>
      <c r="N35" s="17">
        <v>15393</v>
      </c>
      <c r="O35" s="17">
        <v>14358</v>
      </c>
      <c r="P35" s="17">
        <v>0</v>
      </c>
      <c r="Q35" s="17">
        <v>52</v>
      </c>
      <c r="R35" s="17">
        <v>265030.56818723329</v>
      </c>
      <c r="S35" s="17">
        <v>302175.41290433879</v>
      </c>
      <c r="T35" s="17">
        <v>254162218071</v>
      </c>
      <c r="U35" s="17">
        <v>268509265396</v>
      </c>
    </row>
    <row r="36" spans="1:21" x14ac:dyDescent="0.45">
      <c r="A36" s="11" t="s">
        <v>77</v>
      </c>
      <c r="B36" s="11">
        <v>10830</v>
      </c>
      <c r="C36" s="11" t="s">
        <v>23</v>
      </c>
      <c r="D36" s="37">
        <f t="shared" si="6"/>
        <v>0.60358299676381388</v>
      </c>
      <c r="E36" s="37">
        <f t="shared" si="7"/>
        <v>1.334708214248614</v>
      </c>
      <c r="F36" s="37">
        <f t="shared" si="8"/>
        <v>1.1628052099441859</v>
      </c>
      <c r="G36" s="39">
        <f t="shared" si="9"/>
        <v>1692457.0767260001</v>
      </c>
      <c r="H36" s="39">
        <f t="shared" si="10"/>
        <v>1740168.0356320001</v>
      </c>
      <c r="I36" s="37">
        <f t="shared" si="11"/>
        <v>3.8743912591678004E-2</v>
      </c>
      <c r="J36" s="37">
        <f t="shared" si="12"/>
        <v>1.0766018472214843E-3</v>
      </c>
      <c r="K36" s="37">
        <f t="shared" si="13"/>
        <v>5.4430316611906102E-2</v>
      </c>
      <c r="L36" s="17">
        <v>2475005.1779279998</v>
      </c>
      <c r="M36" s="17">
        <v>134520.24593999999</v>
      </c>
      <c r="N36" s="17">
        <v>2736500</v>
      </c>
      <c r="O36" s="17">
        <v>2384054</v>
      </c>
      <c r="P36" s="17">
        <v>1869</v>
      </c>
      <c r="Q36" s="17">
        <v>94492</v>
      </c>
      <c r="R36" s="17">
        <v>1736017.827596667</v>
      </c>
      <c r="S36" s="17">
        <v>2050260.851612828</v>
      </c>
      <c r="T36" s="17">
        <v>1692457076726</v>
      </c>
      <c r="U36" s="17">
        <v>1740168035632</v>
      </c>
    </row>
    <row r="37" spans="1:21" x14ac:dyDescent="0.45">
      <c r="A37" s="11" t="s">
        <v>79</v>
      </c>
      <c r="B37" s="11">
        <v>10835</v>
      </c>
      <c r="C37" s="11" t="s">
        <v>23</v>
      </c>
      <c r="D37" s="37">
        <f t="shared" si="6"/>
        <v>1.3792811686516941</v>
      </c>
      <c r="E37" s="37">
        <f t="shared" si="7"/>
        <v>2.3338305318302024</v>
      </c>
      <c r="F37" s="37">
        <f t="shared" si="8"/>
        <v>1.6998698788519835</v>
      </c>
      <c r="G37" s="39">
        <f t="shared" si="9"/>
        <v>1999191.718963</v>
      </c>
      <c r="H37" s="39">
        <f t="shared" si="10"/>
        <v>2144280.9840060002</v>
      </c>
      <c r="I37" s="37">
        <f t="shared" si="11"/>
        <v>7.4879764963504238E-3</v>
      </c>
      <c r="J37" s="37">
        <f t="shared" si="12"/>
        <v>7.2709954813875918E-2</v>
      </c>
      <c r="K37" s="37">
        <f t="shared" si="13"/>
        <v>8.4796773186395183E-2</v>
      </c>
      <c r="L37" s="17">
        <v>6405531.2748610005</v>
      </c>
      <c r="M37" s="17">
        <v>29865.62384</v>
      </c>
      <c r="N37" s="17">
        <v>5419281</v>
      </c>
      <c r="O37" s="17">
        <v>3947190</v>
      </c>
      <c r="P37" s="17">
        <v>145001</v>
      </c>
      <c r="Q37" s="17">
        <v>169105</v>
      </c>
      <c r="R37" s="17">
        <v>1994238.620711233</v>
      </c>
      <c r="S37" s="17">
        <v>2322054.2049170001</v>
      </c>
      <c r="T37" s="17">
        <v>1999191718963</v>
      </c>
      <c r="U37" s="17">
        <v>2144280984006</v>
      </c>
    </row>
    <row r="38" spans="1:21" x14ac:dyDescent="0.45">
      <c r="A38" s="11" t="s">
        <v>81</v>
      </c>
      <c r="B38" s="11">
        <v>10837</v>
      </c>
      <c r="C38" s="11" t="s">
        <v>20</v>
      </c>
      <c r="D38" s="37">
        <f t="shared" si="6"/>
        <v>0.12632033357896219</v>
      </c>
      <c r="E38" s="37">
        <f t="shared" si="7"/>
        <v>5.0877635455353109E-3</v>
      </c>
      <c r="F38" s="37">
        <f t="shared" si="8"/>
        <v>0.81603181284197257</v>
      </c>
      <c r="G38" s="39">
        <f t="shared" si="9"/>
        <v>3679436.1863520001</v>
      </c>
      <c r="H38" s="39">
        <f t="shared" si="10"/>
        <v>4874157.7342800004</v>
      </c>
      <c r="I38" s="37">
        <f t="shared" si="11"/>
        <v>1.6813870880666548E-2</v>
      </c>
      <c r="J38" s="37">
        <f t="shared" si="12"/>
        <v>2.6258456274395729E-4</v>
      </c>
      <c r="K38" s="37">
        <f t="shared" si="13"/>
        <v>2.1278645194449063E-2</v>
      </c>
      <c r="L38" s="17">
        <v>11386092.639495</v>
      </c>
      <c r="M38" s="17">
        <v>1020161.2313819999</v>
      </c>
      <c r="N38" s="17">
        <v>229297</v>
      </c>
      <c r="O38" s="17">
        <v>36777190</v>
      </c>
      <c r="P38" s="17">
        <v>7966</v>
      </c>
      <c r="Q38" s="17">
        <v>645528</v>
      </c>
      <c r="R38" s="17">
        <v>30336893.824819174</v>
      </c>
      <c r="S38" s="17">
        <v>45068328.735759757</v>
      </c>
      <c r="T38" s="17">
        <v>3679436186352</v>
      </c>
      <c r="U38" s="17">
        <v>4874157734280</v>
      </c>
    </row>
    <row r="39" spans="1:21" x14ac:dyDescent="0.45">
      <c r="A39" s="11" t="s">
        <v>83</v>
      </c>
      <c r="B39" s="11">
        <v>10845</v>
      </c>
      <c r="C39" s="11" t="s">
        <v>20</v>
      </c>
      <c r="D39" s="37">
        <f t="shared" si="6"/>
        <v>0.14527912543804899</v>
      </c>
      <c r="E39" s="37">
        <f t="shared" si="7"/>
        <v>0.91892748647874334</v>
      </c>
      <c r="F39" s="37">
        <f t="shared" si="8"/>
        <v>0.50856524454522556</v>
      </c>
      <c r="G39" s="39">
        <f t="shared" si="9"/>
        <v>2631741.7568160002</v>
      </c>
      <c r="H39" s="39">
        <f t="shared" si="10"/>
        <v>3668502.7683939999</v>
      </c>
      <c r="I39" s="37">
        <f t="shared" si="11"/>
        <v>1.604542027621075E-2</v>
      </c>
      <c r="J39" s="37">
        <f t="shared" si="12"/>
        <v>0.1289719449963683</v>
      </c>
      <c r="K39" s="37">
        <f t="shared" si="13"/>
        <v>7.4235832430627688E-2</v>
      </c>
      <c r="L39" s="17">
        <v>6437328.3361449996</v>
      </c>
      <c r="M39" s="17">
        <v>743333.28689600003</v>
      </c>
      <c r="N39" s="17">
        <v>20358871</v>
      </c>
      <c r="O39" s="17">
        <v>11267281</v>
      </c>
      <c r="P39" s="17">
        <v>2987430</v>
      </c>
      <c r="Q39" s="17">
        <v>1719555</v>
      </c>
      <c r="R39" s="17">
        <v>23163409.68637887</v>
      </c>
      <c r="S39" s="17">
        <v>22155035.407650679</v>
      </c>
      <c r="T39" s="17">
        <v>2631741756816</v>
      </c>
      <c r="U39" s="17">
        <v>3668502768394</v>
      </c>
    </row>
    <row r="40" spans="1:21" x14ac:dyDescent="0.45">
      <c r="A40" s="11" t="s">
        <v>85</v>
      </c>
      <c r="B40" s="11">
        <v>10843</v>
      </c>
      <c r="C40" s="11" t="s">
        <v>23</v>
      </c>
      <c r="D40" s="37">
        <f t="shared" si="6"/>
        <v>1.7095898095734314</v>
      </c>
      <c r="E40" s="37">
        <f t="shared" si="7"/>
        <v>1.1385573523533181</v>
      </c>
      <c r="F40" s="37">
        <f t="shared" si="8"/>
        <v>1.4305451357811019</v>
      </c>
      <c r="G40" s="39">
        <f t="shared" si="9"/>
        <v>1783504.5022780001</v>
      </c>
      <c r="H40" s="39">
        <f t="shared" si="10"/>
        <v>1357363.9420390001</v>
      </c>
      <c r="I40" s="37">
        <f t="shared" si="11"/>
        <v>0.19116391193207349</v>
      </c>
      <c r="J40" s="37">
        <f t="shared" si="12"/>
        <v>5.6321838236742866E-3</v>
      </c>
      <c r="K40" s="37">
        <f t="shared" si="13"/>
        <v>0.23452963449199563</v>
      </c>
      <c r="L40" s="17">
        <v>8158562.4533580001</v>
      </c>
      <c r="M40" s="17">
        <v>567227.810069</v>
      </c>
      <c r="N40" s="17">
        <v>2716731</v>
      </c>
      <c r="O40" s="17">
        <v>3413448</v>
      </c>
      <c r="P40" s="17">
        <v>8356</v>
      </c>
      <c r="Q40" s="17">
        <v>347952</v>
      </c>
      <c r="R40" s="17">
        <v>1483616.3487556002</v>
      </c>
      <c r="S40" s="17">
        <v>2386116.9526372193</v>
      </c>
      <c r="T40" s="17">
        <v>1783504502278</v>
      </c>
      <c r="U40" s="17">
        <v>1357363942039</v>
      </c>
    </row>
    <row r="41" spans="1:21" x14ac:dyDescent="0.45">
      <c r="A41" s="11" t="s">
        <v>87</v>
      </c>
      <c r="B41" s="11">
        <v>10851</v>
      </c>
      <c r="C41" s="11" t="s">
        <v>23</v>
      </c>
      <c r="D41" s="37">
        <f t="shared" si="6"/>
        <v>0.50433667286901107</v>
      </c>
      <c r="E41" s="37">
        <f t="shared" si="7"/>
        <v>1.173592368325497</v>
      </c>
      <c r="F41" s="37">
        <f t="shared" si="8"/>
        <v>1.2606220298513182</v>
      </c>
      <c r="G41" s="39">
        <f t="shared" si="9"/>
        <v>21815953.126391999</v>
      </c>
      <c r="H41" s="39">
        <f t="shared" si="10"/>
        <v>23986385.012623001</v>
      </c>
      <c r="I41" s="37">
        <f t="shared" si="11"/>
        <v>1.7017167340413551E-2</v>
      </c>
      <c r="J41" s="37">
        <f t="shared" si="12"/>
        <v>3.7236428025495809E-2</v>
      </c>
      <c r="K41" s="37">
        <f t="shared" si="13"/>
        <v>5.8412296038876661E-2</v>
      </c>
      <c r="L41" s="17">
        <v>26334914.228211001</v>
      </c>
      <c r="M41" s="17">
        <v>863102.67078899988</v>
      </c>
      <c r="N41" s="17">
        <v>30640697</v>
      </c>
      <c r="O41" s="17">
        <v>32912908</v>
      </c>
      <c r="P41" s="17">
        <v>944307</v>
      </c>
      <c r="Q41" s="17">
        <v>1481322</v>
      </c>
      <c r="R41" s="17">
        <v>25359763.276795302</v>
      </c>
      <c r="S41" s="17">
        <v>26108466.471811421</v>
      </c>
      <c r="T41" s="17">
        <v>21815953126392</v>
      </c>
      <c r="U41" s="17">
        <v>23986385012623</v>
      </c>
    </row>
    <row r="42" spans="1:21" x14ac:dyDescent="0.45">
      <c r="A42" s="11" t="s">
        <v>89</v>
      </c>
      <c r="B42" s="11">
        <v>10855</v>
      </c>
      <c r="C42" s="11" t="s">
        <v>23</v>
      </c>
      <c r="D42" s="37">
        <f t="shared" si="6"/>
        <v>1.3847907699799147</v>
      </c>
      <c r="E42" s="37">
        <f t="shared" si="7"/>
        <v>1.7256420058800861</v>
      </c>
      <c r="F42" s="37">
        <f t="shared" si="8"/>
        <v>1.2855879228170231</v>
      </c>
      <c r="G42" s="39">
        <f t="shared" si="9"/>
        <v>7903877.5946380002</v>
      </c>
      <c r="H42" s="39">
        <f t="shared" si="10"/>
        <v>7921525.1077990001</v>
      </c>
      <c r="I42" s="37">
        <f t="shared" si="11"/>
        <v>1.9439741307466195E-2</v>
      </c>
      <c r="J42" s="37">
        <f t="shared" si="12"/>
        <v>0</v>
      </c>
      <c r="K42" s="37">
        <f t="shared" si="13"/>
        <v>3.2719231899426195E-2</v>
      </c>
      <c r="L42" s="17">
        <v>28307397.081085</v>
      </c>
      <c r="M42" s="17">
        <v>290313.68536599999</v>
      </c>
      <c r="N42" s="17">
        <v>17637478</v>
      </c>
      <c r="O42" s="17">
        <v>13139764</v>
      </c>
      <c r="P42" s="17">
        <v>0</v>
      </c>
      <c r="Q42" s="17">
        <v>244315</v>
      </c>
      <c r="R42" s="17">
        <v>7467015.1411557002</v>
      </c>
      <c r="S42" s="17">
        <v>10220820.969761221</v>
      </c>
      <c r="T42" s="17">
        <v>7903877594638</v>
      </c>
      <c r="U42" s="17">
        <v>7921525107799</v>
      </c>
    </row>
    <row r="43" spans="1:21" x14ac:dyDescent="0.45">
      <c r="A43" s="11" t="s">
        <v>91</v>
      </c>
      <c r="B43" s="11">
        <v>10864</v>
      </c>
      <c r="C43" s="11" t="s">
        <v>23</v>
      </c>
      <c r="D43" s="37">
        <f t="shared" si="6"/>
        <v>2.2366093494264017</v>
      </c>
      <c r="E43" s="37">
        <f t="shared" si="7"/>
        <v>2.3161442465412323</v>
      </c>
      <c r="F43" s="37">
        <f t="shared" si="8"/>
        <v>1.624116434883272</v>
      </c>
      <c r="G43" s="39">
        <f t="shared" si="9"/>
        <v>950375.86447399994</v>
      </c>
      <c r="H43" s="39">
        <f t="shared" si="10"/>
        <v>929162.79988599999</v>
      </c>
      <c r="I43" s="37">
        <f t="shared" si="11"/>
        <v>4.3235260299342763E-2</v>
      </c>
      <c r="J43" s="37">
        <f t="shared" si="12"/>
        <v>3.5317757462656183E-3</v>
      </c>
      <c r="K43" s="37">
        <f t="shared" si="13"/>
        <v>6.8920637769709192E-2</v>
      </c>
      <c r="L43" s="17">
        <v>4032703.1491939998</v>
      </c>
      <c r="M43" s="17">
        <v>75433.915714000002</v>
      </c>
      <c r="N43" s="17">
        <v>2088054</v>
      </c>
      <c r="O43" s="17">
        <v>1464176</v>
      </c>
      <c r="P43" s="17">
        <v>3081</v>
      </c>
      <c r="Q43" s="17">
        <v>60124</v>
      </c>
      <c r="R43" s="17">
        <v>872365.69401603332</v>
      </c>
      <c r="S43" s="17">
        <v>901521.57108442346</v>
      </c>
      <c r="T43" s="17">
        <v>950375864474</v>
      </c>
      <c r="U43" s="17">
        <v>929162799886</v>
      </c>
    </row>
    <row r="44" spans="1:21" x14ac:dyDescent="0.45">
      <c r="A44" s="11" t="s">
        <v>93</v>
      </c>
      <c r="B44" s="11">
        <v>10869</v>
      </c>
      <c r="C44" s="11" t="s">
        <v>23</v>
      </c>
      <c r="D44" s="37">
        <f t="shared" si="6"/>
        <v>2.3780226247400686</v>
      </c>
      <c r="E44" s="37">
        <f t="shared" si="7"/>
        <v>1.9940394562234443</v>
      </c>
      <c r="F44" s="37">
        <f t="shared" si="8"/>
        <v>1.9209954748311937</v>
      </c>
      <c r="G44" s="39">
        <f t="shared" si="9"/>
        <v>1099240.0867240001</v>
      </c>
      <c r="H44" s="39">
        <f t="shared" si="10"/>
        <v>988777.42661900003</v>
      </c>
      <c r="I44" s="37">
        <f t="shared" si="11"/>
        <v>0.17818228792987834</v>
      </c>
      <c r="J44" s="37">
        <f t="shared" si="12"/>
        <v>3.9582857011211843E-2</v>
      </c>
      <c r="K44" s="37">
        <f t="shared" si="13"/>
        <v>5.5210521709675046E-2</v>
      </c>
      <c r="L44" s="17">
        <v>6089151.0999710001</v>
      </c>
      <c r="M44" s="17">
        <v>364900.70992299996</v>
      </c>
      <c r="N44" s="17">
        <v>2552963</v>
      </c>
      <c r="O44" s="17">
        <v>2459445</v>
      </c>
      <c r="P44" s="17">
        <v>40531</v>
      </c>
      <c r="Q44" s="17">
        <v>56533</v>
      </c>
      <c r="R44" s="17">
        <v>1023953.3742730999</v>
      </c>
      <c r="S44" s="17">
        <v>1280297.133555779</v>
      </c>
      <c r="T44" s="17">
        <v>1099240086724</v>
      </c>
      <c r="U44" s="17">
        <v>988777426619</v>
      </c>
    </row>
    <row r="45" spans="1:21" x14ac:dyDescent="0.45">
      <c r="A45" s="11" t="s">
        <v>95</v>
      </c>
      <c r="B45" s="11">
        <v>10872</v>
      </c>
      <c r="C45" s="11" t="s">
        <v>23</v>
      </c>
      <c r="D45" s="37">
        <f t="shared" si="6"/>
        <v>2.1067629855492971</v>
      </c>
      <c r="E45" s="37">
        <f t="shared" si="7"/>
        <v>2.0535802730454935</v>
      </c>
      <c r="F45" s="37">
        <f t="shared" si="8"/>
        <v>1.7152046770182192</v>
      </c>
      <c r="G45" s="39">
        <f t="shared" si="9"/>
        <v>2442460.3119339999</v>
      </c>
      <c r="H45" s="39">
        <f t="shared" si="10"/>
        <v>2564677.4824379999</v>
      </c>
      <c r="I45" s="37">
        <f t="shared" si="11"/>
        <v>3.5701399935800626E-2</v>
      </c>
      <c r="J45" s="37">
        <f t="shared" si="12"/>
        <v>3.7020894475971948E-4</v>
      </c>
      <c r="K45" s="37">
        <f t="shared" si="13"/>
        <v>4.7233851211918733E-2</v>
      </c>
      <c r="L45" s="17">
        <v>16246680.010637</v>
      </c>
      <c r="M45" s="17">
        <v>166255.33866900002</v>
      </c>
      <c r="N45" s="17">
        <v>7918276</v>
      </c>
      <c r="O45" s="17">
        <v>6613554</v>
      </c>
      <c r="P45" s="17">
        <v>862</v>
      </c>
      <c r="Q45" s="17">
        <v>109980</v>
      </c>
      <c r="R45" s="17">
        <v>2328414.8376249331</v>
      </c>
      <c r="S45" s="17">
        <v>3855839.5325141419</v>
      </c>
      <c r="T45" s="17">
        <v>2442460311934</v>
      </c>
      <c r="U45" s="17">
        <v>2564677482438</v>
      </c>
    </row>
    <row r="46" spans="1:21" x14ac:dyDescent="0.45">
      <c r="A46" s="11" t="s">
        <v>97</v>
      </c>
      <c r="B46" s="11">
        <v>10883</v>
      </c>
      <c r="C46" s="11" t="s">
        <v>20</v>
      </c>
      <c r="D46" s="37">
        <f t="shared" si="6"/>
        <v>0.23625767646509663</v>
      </c>
      <c r="E46" s="37">
        <f t="shared" si="7"/>
        <v>2.8106229172643382</v>
      </c>
      <c r="F46" s="37">
        <f t="shared" si="8"/>
        <v>1.3021165865924604</v>
      </c>
      <c r="G46" s="39">
        <f t="shared" si="9"/>
        <v>7374550.3573319996</v>
      </c>
      <c r="H46" s="39">
        <f t="shared" si="10"/>
        <v>14603446.620138001</v>
      </c>
      <c r="I46" s="37">
        <f t="shared" si="11"/>
        <v>3.4663713307219991E-2</v>
      </c>
      <c r="J46" s="37">
        <f t="shared" si="12"/>
        <v>0.1890445159158505</v>
      </c>
      <c r="K46" s="37">
        <f t="shared" si="13"/>
        <v>0.14659106382551967</v>
      </c>
      <c r="L46" s="17">
        <v>24102511.699891001</v>
      </c>
      <c r="M46" s="17">
        <v>6907392.9176169997</v>
      </c>
      <c r="N46" s="17">
        <v>143366922</v>
      </c>
      <c r="O46" s="17">
        <v>66419599</v>
      </c>
      <c r="P46" s="17">
        <v>18835327</v>
      </c>
      <c r="Q46" s="17">
        <v>14605505</v>
      </c>
      <c r="R46" s="17">
        <v>99634347.543750912</v>
      </c>
      <c r="S46" s="17">
        <v>51008949.339793772</v>
      </c>
      <c r="T46" s="17">
        <v>7374550357332</v>
      </c>
      <c r="U46" s="17">
        <v>14603446620138</v>
      </c>
    </row>
    <row r="47" spans="1:21" x14ac:dyDescent="0.45">
      <c r="A47" s="11" t="s">
        <v>99</v>
      </c>
      <c r="B47" s="11">
        <v>10885</v>
      </c>
      <c r="C47" s="11" t="s">
        <v>33</v>
      </c>
      <c r="D47" s="37">
        <f t="shared" si="6"/>
        <v>0.79949562173109801</v>
      </c>
      <c r="E47" s="37">
        <f t="shared" si="7"/>
        <v>2.3260193190193545</v>
      </c>
      <c r="F47" s="37">
        <f t="shared" si="8"/>
        <v>2.3517214508534701</v>
      </c>
      <c r="G47" s="39">
        <f t="shared" si="9"/>
        <v>3737856.0483300001</v>
      </c>
      <c r="H47" s="39">
        <f t="shared" si="10"/>
        <v>3374694.3895279998</v>
      </c>
      <c r="I47" s="37">
        <f t="shared" si="11"/>
        <v>2.4869380182515114E-2</v>
      </c>
      <c r="J47" s="37">
        <f t="shared" si="12"/>
        <v>1.5949691266653086E-4</v>
      </c>
      <c r="K47" s="37">
        <f t="shared" si="13"/>
        <v>0.11855219303833628</v>
      </c>
      <c r="L47" s="17">
        <v>15846368.628715001</v>
      </c>
      <c r="M47" s="17">
        <v>307170.07709099998</v>
      </c>
      <c r="N47" s="17">
        <v>23051383</v>
      </c>
      <c r="O47" s="17">
        <v>23306097</v>
      </c>
      <c r="P47" s="17">
        <v>985</v>
      </c>
      <c r="Q47" s="17">
        <v>732139</v>
      </c>
      <c r="R47" s="17">
        <v>6175668.1275667995</v>
      </c>
      <c r="S47" s="17">
        <v>9910228.5228303354</v>
      </c>
      <c r="T47" s="17">
        <v>3737856048330</v>
      </c>
      <c r="U47" s="17">
        <v>3374694389528</v>
      </c>
    </row>
    <row r="48" spans="1:21" x14ac:dyDescent="0.45">
      <c r="A48" s="11" t="s">
        <v>101</v>
      </c>
      <c r="B48" s="11">
        <v>10897</v>
      </c>
      <c r="C48" s="11" t="s">
        <v>33</v>
      </c>
      <c r="D48" s="37">
        <f t="shared" si="6"/>
        <v>1.3949388149616964</v>
      </c>
      <c r="E48" s="37">
        <f t="shared" si="7"/>
        <v>0.70834353899294733</v>
      </c>
      <c r="F48" s="37">
        <f t="shared" si="8"/>
        <v>0.70821937675668245</v>
      </c>
      <c r="G48" s="39">
        <f t="shared" si="9"/>
        <v>611246.79397799994</v>
      </c>
      <c r="H48" s="39">
        <f t="shared" si="10"/>
        <v>627781.73175300006</v>
      </c>
      <c r="I48" s="37">
        <f t="shared" si="11"/>
        <v>5.2258355119661577E-3</v>
      </c>
      <c r="J48" s="37">
        <f t="shared" si="12"/>
        <v>3.9749820894868018E-2</v>
      </c>
      <c r="K48" s="37">
        <f t="shared" si="13"/>
        <v>8.7571128764711865E-3</v>
      </c>
      <c r="L48" s="17">
        <v>2763762.6286669997</v>
      </c>
      <c r="M48" s="17">
        <v>9512.2466999999997</v>
      </c>
      <c r="N48" s="17">
        <v>701713</v>
      </c>
      <c r="O48" s="17">
        <v>701590</v>
      </c>
      <c r="P48" s="17">
        <v>36177</v>
      </c>
      <c r="Q48" s="17">
        <v>7970</v>
      </c>
      <c r="R48" s="17">
        <v>910117.30834416673</v>
      </c>
      <c r="S48" s="17">
        <v>990639.37393658736</v>
      </c>
      <c r="T48" s="17">
        <v>611246793978</v>
      </c>
      <c r="U48" s="17">
        <v>627781731753</v>
      </c>
    </row>
    <row r="49" spans="1:21" x14ac:dyDescent="0.45">
      <c r="A49" s="11" t="s">
        <v>103</v>
      </c>
      <c r="B49" s="11">
        <v>10895</v>
      </c>
      <c r="C49" s="11" t="s">
        <v>20</v>
      </c>
      <c r="D49" s="37">
        <f t="shared" si="6"/>
        <v>0.20756768331194184</v>
      </c>
      <c r="E49" s="37">
        <f t="shared" si="7"/>
        <v>1.7447745579713376</v>
      </c>
      <c r="F49" s="37">
        <f t="shared" si="8"/>
        <v>0.90246013293098082</v>
      </c>
      <c r="G49" s="39">
        <f t="shared" si="9"/>
        <v>703834.85093700001</v>
      </c>
      <c r="H49" s="39">
        <f t="shared" si="10"/>
        <v>758927.81925299997</v>
      </c>
      <c r="I49" s="37">
        <f t="shared" si="11"/>
        <v>3.8762044948755328E-3</v>
      </c>
      <c r="J49" s="37">
        <f t="shared" si="12"/>
        <v>4.5940109309144085E-2</v>
      </c>
      <c r="K49" s="37">
        <f t="shared" si="13"/>
        <v>0.10957718336582727</v>
      </c>
      <c r="L49" s="17">
        <v>1336831.2724830001</v>
      </c>
      <c r="M49" s="17">
        <v>24937.25</v>
      </c>
      <c r="N49" s="17">
        <v>5618575</v>
      </c>
      <c r="O49" s="17">
        <v>2906129</v>
      </c>
      <c r="P49" s="17">
        <v>147776</v>
      </c>
      <c r="Q49" s="17">
        <v>352478</v>
      </c>
      <c r="R49" s="17">
        <v>3216709.803748467</v>
      </c>
      <c r="S49" s="17">
        <v>3220229.785177954</v>
      </c>
      <c r="T49" s="17">
        <v>703834850937</v>
      </c>
      <c r="U49" s="17">
        <v>758927819253</v>
      </c>
    </row>
    <row r="50" spans="1:21" x14ac:dyDescent="0.45">
      <c r="A50" s="11" t="s">
        <v>105</v>
      </c>
      <c r="B50" s="11">
        <v>10896</v>
      </c>
      <c r="C50" s="11" t="s">
        <v>23</v>
      </c>
      <c r="D50" s="37">
        <f t="shared" si="6"/>
        <v>3.1550023949832098</v>
      </c>
      <c r="E50" s="37">
        <f t="shared" si="7"/>
        <v>1.1783748618930725</v>
      </c>
      <c r="F50" s="37">
        <f t="shared" si="8"/>
        <v>0.7728996518964999</v>
      </c>
      <c r="G50" s="39">
        <f t="shared" si="9"/>
        <v>3069167.6989620002</v>
      </c>
      <c r="H50" s="39">
        <f t="shared" si="10"/>
        <v>3245671.913613</v>
      </c>
      <c r="I50" s="37">
        <f t="shared" si="11"/>
        <v>3.2353334017053571E-2</v>
      </c>
      <c r="J50" s="37">
        <f t="shared" si="12"/>
        <v>8.5373974940801765E-3</v>
      </c>
      <c r="K50" s="37">
        <f t="shared" si="13"/>
        <v>2.3113704972204895E-2</v>
      </c>
      <c r="L50" s="17">
        <v>22072796.938827999</v>
      </c>
      <c r="M50" s="17">
        <v>198044.572354</v>
      </c>
      <c r="N50" s="17">
        <v>4122030</v>
      </c>
      <c r="O50" s="17">
        <v>2703652</v>
      </c>
      <c r="P50" s="17">
        <v>26130</v>
      </c>
      <c r="Q50" s="17">
        <v>70743</v>
      </c>
      <c r="R50" s="17">
        <v>3060651.6819813671</v>
      </c>
      <c r="S50" s="17">
        <v>3498063.420478872</v>
      </c>
      <c r="T50" s="17">
        <v>3069167698962</v>
      </c>
      <c r="U50" s="17">
        <v>3245671913613</v>
      </c>
    </row>
    <row r="51" spans="1:21" x14ac:dyDescent="0.45">
      <c r="A51" s="11" t="s">
        <v>107</v>
      </c>
      <c r="B51" s="11">
        <v>10911</v>
      </c>
      <c r="C51" s="11" t="s">
        <v>20</v>
      </c>
      <c r="D51" s="37">
        <f t="shared" si="6"/>
        <v>0.17188505905831816</v>
      </c>
      <c r="E51" s="37">
        <f t="shared" si="7"/>
        <v>0.96156262881372301</v>
      </c>
      <c r="F51" s="37">
        <f t="shared" si="8"/>
        <v>0.76552710077733122</v>
      </c>
      <c r="G51" s="39">
        <f t="shared" si="9"/>
        <v>9196753.3780610003</v>
      </c>
      <c r="H51" s="39">
        <f t="shared" si="10"/>
        <v>9439968.4299369995</v>
      </c>
      <c r="I51" s="37">
        <f t="shared" si="11"/>
        <v>4.5508746410223254E-3</v>
      </c>
      <c r="J51" s="37">
        <f t="shared" si="12"/>
        <v>7.1114648768727806E-2</v>
      </c>
      <c r="K51" s="37">
        <f t="shared" si="13"/>
        <v>7.2364165629503888E-2</v>
      </c>
      <c r="L51" s="17">
        <v>24824065.515879001</v>
      </c>
      <c r="M51" s="17">
        <v>727634.79055200005</v>
      </c>
      <c r="N51" s="17">
        <v>69435627</v>
      </c>
      <c r="O51" s="17">
        <v>55279659</v>
      </c>
      <c r="P51" s="17">
        <v>5685225</v>
      </c>
      <c r="Q51" s="17">
        <v>5785117</v>
      </c>
      <c r="R51" s="17">
        <v>79944499.45873937</v>
      </c>
      <c r="S51" s="17">
        <v>72211237.125201643</v>
      </c>
      <c r="T51" s="17">
        <v>9196753378061</v>
      </c>
      <c r="U51" s="17">
        <v>9439968429937</v>
      </c>
    </row>
    <row r="52" spans="1:21" x14ac:dyDescent="0.45">
      <c r="A52" s="11" t="s">
        <v>109</v>
      </c>
      <c r="B52" s="11">
        <v>10919</v>
      </c>
      <c r="C52" s="11" t="s">
        <v>20</v>
      </c>
      <c r="D52" s="37">
        <f t="shared" si="6"/>
        <v>0.24217454142229281</v>
      </c>
      <c r="E52" s="37">
        <f t="shared" si="7"/>
        <v>1.5545139198671494</v>
      </c>
      <c r="F52" s="37">
        <f t="shared" si="8"/>
        <v>1.2643123336622224</v>
      </c>
      <c r="G52" s="39">
        <f t="shared" si="9"/>
        <v>60148801.140748002</v>
      </c>
      <c r="H52" s="39">
        <f t="shared" si="10"/>
        <v>68537385.681707993</v>
      </c>
      <c r="I52" s="37">
        <f t="shared" si="11"/>
        <v>1.0437865325838395E-2</v>
      </c>
      <c r="J52" s="37">
        <f t="shared" si="12"/>
        <v>0.14183646988993648</v>
      </c>
      <c r="K52" s="37">
        <f t="shared" si="13"/>
        <v>9.2245612712033326E-2</v>
      </c>
      <c r="L52" s="17">
        <v>148746073.26883501</v>
      </c>
      <c r="M52" s="17">
        <v>7464700.950797</v>
      </c>
      <c r="N52" s="17">
        <v>477399152</v>
      </c>
      <c r="O52" s="17">
        <v>388276765</v>
      </c>
      <c r="P52" s="17">
        <v>50717594</v>
      </c>
      <c r="Q52" s="17">
        <v>32984997</v>
      </c>
      <c r="R52" s="17">
        <v>357577949.02366287</v>
      </c>
      <c r="S52" s="17">
        <v>307105099.47752613</v>
      </c>
      <c r="T52" s="17">
        <v>60148801140748</v>
      </c>
      <c r="U52" s="17">
        <v>68537385681708</v>
      </c>
    </row>
    <row r="53" spans="1:21" x14ac:dyDescent="0.45">
      <c r="A53" s="11" t="s">
        <v>111</v>
      </c>
      <c r="B53" s="11">
        <v>10923</v>
      </c>
      <c r="C53" s="11" t="s">
        <v>20</v>
      </c>
      <c r="D53" s="37">
        <f t="shared" si="6"/>
        <v>0.14990594691938205</v>
      </c>
      <c r="E53" s="37">
        <f t="shared" si="7"/>
        <v>2.2630374502998327</v>
      </c>
      <c r="F53" s="37">
        <f t="shared" si="8"/>
        <v>1.6339480780455726</v>
      </c>
      <c r="G53" s="39">
        <f t="shared" si="9"/>
        <v>213142.88111799999</v>
      </c>
      <c r="H53" s="39">
        <f t="shared" si="10"/>
        <v>334857.55553000001</v>
      </c>
      <c r="I53" s="37">
        <f t="shared" si="11"/>
        <v>1.3696279321480433E-2</v>
      </c>
      <c r="J53" s="37">
        <f t="shared" si="12"/>
        <v>9.5234559582279846E-2</v>
      </c>
      <c r="K53" s="37">
        <f t="shared" si="13"/>
        <v>7.4677679741360969E-2</v>
      </c>
      <c r="L53" s="17">
        <v>715223.81620800006</v>
      </c>
      <c r="M53" s="17">
        <v>80136.727799999993</v>
      </c>
      <c r="N53" s="17">
        <v>5398646</v>
      </c>
      <c r="O53" s="17">
        <v>3897906</v>
      </c>
      <c r="P53" s="17">
        <v>278608</v>
      </c>
      <c r="Q53" s="17">
        <v>218469</v>
      </c>
      <c r="R53" s="17">
        <v>2925492.607116967</v>
      </c>
      <c r="S53" s="17">
        <v>2385575.1919990219</v>
      </c>
      <c r="T53" s="17">
        <v>213142881118</v>
      </c>
      <c r="U53" s="17">
        <v>334857555530</v>
      </c>
    </row>
    <row r="54" spans="1:21" x14ac:dyDescent="0.45">
      <c r="A54" s="11" t="s">
        <v>115</v>
      </c>
      <c r="B54" s="11">
        <v>10915</v>
      </c>
      <c r="C54" s="11" t="s">
        <v>20</v>
      </c>
      <c r="D54" s="37">
        <f t="shared" si="6"/>
        <v>0.18198478179173522</v>
      </c>
      <c r="E54" s="37">
        <f t="shared" si="7"/>
        <v>0.60447036051655245</v>
      </c>
      <c r="F54" s="37">
        <f t="shared" si="8"/>
        <v>0.82523812126392615</v>
      </c>
      <c r="G54" s="39">
        <f t="shared" si="9"/>
        <v>9824865.5415700004</v>
      </c>
      <c r="H54" s="39">
        <f t="shared" si="10"/>
        <v>9922990.8149699997</v>
      </c>
      <c r="I54" s="37">
        <f t="shared" si="11"/>
        <v>7.6824025205483324E-3</v>
      </c>
      <c r="J54" s="37">
        <f t="shared" si="12"/>
        <v>2.7823710132486631E-3</v>
      </c>
      <c r="K54" s="37">
        <f t="shared" si="13"/>
        <v>6.1239948580701677E-2</v>
      </c>
      <c r="L54" s="17">
        <v>26826405.031059001</v>
      </c>
      <c r="M54" s="17">
        <v>907413.18003099994</v>
      </c>
      <c r="N54" s="17">
        <v>44552535</v>
      </c>
      <c r="O54" s="17">
        <v>60824240</v>
      </c>
      <c r="P54" s="17">
        <v>164321</v>
      </c>
      <c r="Q54" s="17">
        <v>3616703</v>
      </c>
      <c r="R54" s="17">
        <v>59057903.930698574</v>
      </c>
      <c r="S54" s="17">
        <v>73705077.883268684</v>
      </c>
      <c r="T54" s="17">
        <v>9824865541570</v>
      </c>
      <c r="U54" s="17">
        <v>9922990814970</v>
      </c>
    </row>
    <row r="55" spans="1:21" x14ac:dyDescent="0.45">
      <c r="A55" s="11" t="s">
        <v>117</v>
      </c>
      <c r="B55" s="11">
        <v>10929</v>
      </c>
      <c r="C55" s="11" t="s">
        <v>20</v>
      </c>
      <c r="D55" s="37">
        <f t="shared" si="6"/>
        <v>7.793895841577593E-2</v>
      </c>
      <c r="E55" s="37">
        <f t="shared" si="7"/>
        <v>1.8695696928802172</v>
      </c>
      <c r="F55" s="37">
        <f t="shared" si="8"/>
        <v>1.3739968835883256</v>
      </c>
      <c r="G55" s="39">
        <f t="shared" si="9"/>
        <v>246957.29521499999</v>
      </c>
      <c r="H55" s="39">
        <f t="shared" si="10"/>
        <v>265404.96274799999</v>
      </c>
      <c r="I55" s="37">
        <f t="shared" si="11"/>
        <v>2.0410098149816828E-4</v>
      </c>
      <c r="J55" s="37">
        <f t="shared" si="12"/>
        <v>6.3575514341875111E-2</v>
      </c>
      <c r="K55" s="37">
        <f t="shared" si="13"/>
        <v>0.17663759423042069</v>
      </c>
      <c r="L55" s="17">
        <v>666498.953737</v>
      </c>
      <c r="M55" s="17">
        <v>1788.9213999999999</v>
      </c>
      <c r="N55" s="17">
        <v>7993860</v>
      </c>
      <c r="O55" s="17">
        <v>5874902</v>
      </c>
      <c r="P55" s="17">
        <v>278616</v>
      </c>
      <c r="Q55" s="17">
        <v>774104</v>
      </c>
      <c r="R55" s="17">
        <v>4382441.9335682001</v>
      </c>
      <c r="S55" s="17">
        <v>4275775.3457614295</v>
      </c>
      <c r="T55" s="17">
        <v>246957295215</v>
      </c>
      <c r="U55" s="17">
        <v>265404962748</v>
      </c>
    </row>
    <row r="56" spans="1:21" x14ac:dyDescent="0.45">
      <c r="A56" s="11" t="s">
        <v>119</v>
      </c>
      <c r="B56" s="11">
        <v>10934</v>
      </c>
      <c r="C56" s="11" t="s">
        <v>33</v>
      </c>
      <c r="D56" s="37">
        <f t="shared" si="6"/>
        <v>0.7410825933870181</v>
      </c>
      <c r="E56" s="37">
        <f t="shared" si="7"/>
        <v>2.8980507937638677E-3</v>
      </c>
      <c r="F56" s="37">
        <f t="shared" si="8"/>
        <v>4.684818952325049E-3</v>
      </c>
      <c r="G56" s="39">
        <f t="shared" si="9"/>
        <v>84156.000008000003</v>
      </c>
      <c r="H56" s="39">
        <f t="shared" si="10"/>
        <v>91021.064381000004</v>
      </c>
      <c r="I56" s="37">
        <f t="shared" si="11"/>
        <v>1.9489987756136064E-2</v>
      </c>
      <c r="J56" s="37">
        <f t="shared" si="12"/>
        <v>0</v>
      </c>
      <c r="K56" s="37">
        <f t="shared" si="13"/>
        <v>0</v>
      </c>
      <c r="L56" s="17">
        <v>204062.64472500002</v>
      </c>
      <c r="M56" s="17">
        <v>6139.7677359999998</v>
      </c>
      <c r="N56" s="17">
        <v>399</v>
      </c>
      <c r="O56" s="17">
        <v>645</v>
      </c>
      <c r="P56" s="17">
        <v>0</v>
      </c>
      <c r="Q56" s="17">
        <v>0</v>
      </c>
      <c r="R56" s="17">
        <v>157510.81562549999</v>
      </c>
      <c r="S56" s="17">
        <v>137678.7463003005</v>
      </c>
      <c r="T56" s="17">
        <v>84156000008</v>
      </c>
      <c r="U56" s="17">
        <v>91021064381</v>
      </c>
    </row>
    <row r="57" spans="1:21" x14ac:dyDescent="0.45">
      <c r="A57" s="11" t="s">
        <v>121</v>
      </c>
      <c r="B57" s="11">
        <v>11008</v>
      </c>
      <c r="C57" s="11" t="s">
        <v>20</v>
      </c>
      <c r="D57" s="37">
        <f t="shared" si="6"/>
        <v>0.19744281424683816</v>
      </c>
      <c r="E57" s="37">
        <f t="shared" si="7"/>
        <v>1.774951961604502</v>
      </c>
      <c r="F57" s="37">
        <f t="shared" si="8"/>
        <v>1.0883808165301516</v>
      </c>
      <c r="G57" s="39">
        <f t="shared" si="9"/>
        <v>7006792.4699510001</v>
      </c>
      <c r="H57" s="39">
        <f t="shared" si="10"/>
        <v>10880171.537712</v>
      </c>
      <c r="I57" s="37">
        <f t="shared" si="11"/>
        <v>2.0626400269236327E-2</v>
      </c>
      <c r="J57" s="37">
        <f t="shared" si="12"/>
        <v>7.4487246006890967E-2</v>
      </c>
      <c r="K57" s="37">
        <f t="shared" si="13"/>
        <v>7.5609059010852644E-2</v>
      </c>
      <c r="L57" s="17">
        <v>23197119.749841999</v>
      </c>
      <c r="M57" s="17">
        <v>3285844.1882000002</v>
      </c>
      <c r="N57" s="17">
        <v>104267591</v>
      </c>
      <c r="O57" s="17">
        <v>63935728</v>
      </c>
      <c r="P57" s="17">
        <v>5933015</v>
      </c>
      <c r="Q57" s="17">
        <v>6022369</v>
      </c>
      <c r="R57" s="17">
        <v>79651421.123169526</v>
      </c>
      <c r="S57" s="17">
        <v>58743894.62672855</v>
      </c>
      <c r="T57" s="17">
        <v>7006792469951</v>
      </c>
      <c r="U57" s="17">
        <v>10880171537712</v>
      </c>
    </row>
    <row r="58" spans="1:21" x14ac:dyDescent="0.45">
      <c r="A58" s="11" t="s">
        <v>123</v>
      </c>
      <c r="B58" s="11">
        <v>11014</v>
      </c>
      <c r="C58" s="11" t="s">
        <v>20</v>
      </c>
      <c r="D58" s="37">
        <f t="shared" si="6"/>
        <v>0.13176868625162783</v>
      </c>
      <c r="E58" s="37">
        <f t="shared" si="7"/>
        <v>0.92446908000379935</v>
      </c>
      <c r="F58" s="37">
        <f t="shared" si="8"/>
        <v>0.66030433976082437</v>
      </c>
      <c r="G58" s="39">
        <f t="shared" si="9"/>
        <v>1245013.011249</v>
      </c>
      <c r="H58" s="39">
        <f t="shared" si="10"/>
        <v>1290492.3340690001</v>
      </c>
      <c r="I58" s="37">
        <f t="shared" si="11"/>
        <v>4.3118743199926278E-4</v>
      </c>
      <c r="J58" s="37">
        <f t="shared" si="12"/>
        <v>7.683897832630863E-3</v>
      </c>
      <c r="K58" s="37">
        <f t="shared" si="13"/>
        <v>3.7168914857242795E-2</v>
      </c>
      <c r="L58" s="17">
        <v>1555326.444924</v>
      </c>
      <c r="M58" s="17">
        <v>4520.9065799999998</v>
      </c>
      <c r="N58" s="17">
        <v>5455967</v>
      </c>
      <c r="O58" s="17">
        <v>3896938</v>
      </c>
      <c r="P58" s="17">
        <v>40282</v>
      </c>
      <c r="Q58" s="17">
        <v>194854</v>
      </c>
      <c r="R58" s="17">
        <v>5242391.4108977662</v>
      </c>
      <c r="S58" s="17">
        <v>5901730.1043508966</v>
      </c>
      <c r="T58" s="17">
        <v>1245013011249</v>
      </c>
      <c r="U58" s="17">
        <v>1290492334069</v>
      </c>
    </row>
    <row r="59" spans="1:21" x14ac:dyDescent="0.45">
      <c r="A59" s="11" t="s">
        <v>125</v>
      </c>
      <c r="B59" s="11">
        <v>11049</v>
      </c>
      <c r="C59" s="11" t="s">
        <v>20</v>
      </c>
      <c r="D59" s="37">
        <f t="shared" si="6"/>
        <v>0.12126933672820774</v>
      </c>
      <c r="E59" s="37">
        <f t="shared" si="7"/>
        <v>1.7041461057177265</v>
      </c>
      <c r="F59" s="37">
        <f t="shared" si="8"/>
        <v>1.3590855654601508</v>
      </c>
      <c r="G59" s="39">
        <f t="shared" si="9"/>
        <v>4639228.8065649997</v>
      </c>
      <c r="H59" s="39">
        <f t="shared" si="10"/>
        <v>6233745.0945830001</v>
      </c>
      <c r="I59" s="37">
        <f t="shared" si="11"/>
        <v>1.0963561503847929E-2</v>
      </c>
      <c r="J59" s="37">
        <f t="shared" si="12"/>
        <v>9.1276587205290013E-2</v>
      </c>
      <c r="K59" s="37">
        <f t="shared" si="13"/>
        <v>7.6137216411372652E-2</v>
      </c>
      <c r="L59" s="17">
        <v>8995264.9607500006</v>
      </c>
      <c r="M59" s="17">
        <v>880246.91424200009</v>
      </c>
      <c r="N59" s="17">
        <v>63203305</v>
      </c>
      <c r="O59" s="17">
        <v>50405713</v>
      </c>
      <c r="P59" s="17">
        <v>3664226</v>
      </c>
      <c r="Q59" s="17">
        <v>3056468</v>
      </c>
      <c r="R59" s="17">
        <v>40144204.688095927</v>
      </c>
      <c r="S59" s="17">
        <v>37087961.406560846</v>
      </c>
      <c r="T59" s="17">
        <v>4639228806565</v>
      </c>
      <c r="U59" s="17">
        <v>6233745094583</v>
      </c>
    </row>
    <row r="60" spans="1:21" x14ac:dyDescent="0.45">
      <c r="A60" s="11" t="s">
        <v>127</v>
      </c>
      <c r="B60" s="11">
        <v>11055</v>
      </c>
      <c r="C60" s="11" t="s">
        <v>23</v>
      </c>
      <c r="D60" s="37">
        <f t="shared" si="6"/>
        <v>1.3830846728464203</v>
      </c>
      <c r="E60" s="37">
        <f t="shared" si="7"/>
        <v>1.2962624773005709</v>
      </c>
      <c r="F60" s="37">
        <f t="shared" si="8"/>
        <v>1.7263865856485607</v>
      </c>
      <c r="G60" s="39">
        <f t="shared" si="9"/>
        <v>3941882.1608600002</v>
      </c>
      <c r="H60" s="39">
        <f t="shared" si="10"/>
        <v>3576764.6381020001</v>
      </c>
      <c r="I60" s="37">
        <f t="shared" si="11"/>
        <v>8.0486041879649126E-2</v>
      </c>
      <c r="J60" s="37">
        <f t="shared" si="12"/>
        <v>1.8127940946137742E-3</v>
      </c>
      <c r="K60" s="37">
        <f t="shared" si="13"/>
        <v>0.14058296316466101</v>
      </c>
      <c r="L60" s="17">
        <v>20079803.978110999</v>
      </c>
      <c r="M60" s="17">
        <v>556406.86376500002</v>
      </c>
      <c r="N60" s="17">
        <v>9409654</v>
      </c>
      <c r="O60" s="17">
        <v>12531953</v>
      </c>
      <c r="P60" s="17">
        <v>6266</v>
      </c>
      <c r="Q60" s="17">
        <v>485931</v>
      </c>
      <c r="R60" s="17">
        <v>3456542.5927951327</v>
      </c>
      <c r="S60" s="17">
        <v>7259065.3241736442</v>
      </c>
      <c r="T60" s="17">
        <v>3941882160860</v>
      </c>
      <c r="U60" s="17">
        <v>3576764638102</v>
      </c>
    </row>
    <row r="61" spans="1:21" x14ac:dyDescent="0.45">
      <c r="A61" s="11" t="s">
        <v>129</v>
      </c>
      <c r="B61" s="11">
        <v>11075</v>
      </c>
      <c r="C61" s="11" t="s">
        <v>20</v>
      </c>
      <c r="D61" s="37">
        <f t="shared" si="6"/>
        <v>7.0627466886457824E-2</v>
      </c>
      <c r="E61" s="37">
        <f t="shared" si="7"/>
        <v>0.81088091362718828</v>
      </c>
      <c r="F61" s="37">
        <f t="shared" si="8"/>
        <v>0.66690116992377912</v>
      </c>
      <c r="G61" s="39">
        <f t="shared" si="9"/>
        <v>4978207.9403309999</v>
      </c>
      <c r="H61" s="39">
        <f t="shared" si="10"/>
        <v>5926844.6904910002</v>
      </c>
      <c r="I61" s="37">
        <f t="shared" si="11"/>
        <v>1.7195736005077328E-3</v>
      </c>
      <c r="J61" s="37">
        <f t="shared" si="12"/>
        <v>0.15873030865737017</v>
      </c>
      <c r="K61" s="37">
        <f t="shared" si="13"/>
        <v>0.14919534919047284</v>
      </c>
      <c r="L61" s="17">
        <v>10159996.505006999</v>
      </c>
      <c r="M61" s="17">
        <v>260809.657248</v>
      </c>
      <c r="N61" s="17">
        <v>58323961</v>
      </c>
      <c r="O61" s="17">
        <v>47967978</v>
      </c>
      <c r="P61" s="17">
        <v>12037402</v>
      </c>
      <c r="Q61" s="17">
        <v>11314313</v>
      </c>
      <c r="R61" s="17">
        <v>75835560.970170632</v>
      </c>
      <c r="S61" s="17">
        <v>71926666.443668574</v>
      </c>
      <c r="T61" s="17">
        <v>4978207940331</v>
      </c>
      <c r="U61" s="17">
        <v>5926844690491</v>
      </c>
    </row>
    <row r="62" spans="1:21" x14ac:dyDescent="0.45">
      <c r="A62" s="11" t="s">
        <v>131</v>
      </c>
      <c r="B62" s="11">
        <v>11087</v>
      </c>
      <c r="C62" s="11" t="s">
        <v>23</v>
      </c>
      <c r="D62" s="37">
        <f t="shared" si="6"/>
        <v>1.3273917329101843</v>
      </c>
      <c r="E62" s="37">
        <f t="shared" si="7"/>
        <v>1.1962032463860792</v>
      </c>
      <c r="F62" s="37">
        <f t="shared" si="8"/>
        <v>1.346124678536545</v>
      </c>
      <c r="G62" s="39">
        <f t="shared" si="9"/>
        <v>861299.28064400004</v>
      </c>
      <c r="H62" s="39">
        <f t="shared" si="10"/>
        <v>891517.33868699998</v>
      </c>
      <c r="I62" s="37">
        <f t="shared" si="11"/>
        <v>8.9031830826430458E-2</v>
      </c>
      <c r="J62" s="37">
        <f t="shared" si="12"/>
        <v>2.2696744676265704E-2</v>
      </c>
      <c r="K62" s="37">
        <f t="shared" si="13"/>
        <v>9.185859396320202E-2</v>
      </c>
      <c r="L62" s="17">
        <v>2378923.2135319998</v>
      </c>
      <c r="M62" s="17">
        <v>160680.39299600001</v>
      </c>
      <c r="N62" s="17">
        <v>1071905</v>
      </c>
      <c r="O62" s="17">
        <v>1206248</v>
      </c>
      <c r="P62" s="17">
        <v>20481</v>
      </c>
      <c r="Q62" s="17">
        <v>82891</v>
      </c>
      <c r="R62" s="17">
        <v>902376.10248210002</v>
      </c>
      <c r="S62" s="17">
        <v>896089.35875938798</v>
      </c>
      <c r="T62" s="17">
        <v>861299280644</v>
      </c>
      <c r="U62" s="17">
        <v>891517338687</v>
      </c>
    </row>
    <row r="63" spans="1:21" x14ac:dyDescent="0.45">
      <c r="A63" s="11" t="s">
        <v>136</v>
      </c>
      <c r="B63" s="11">
        <v>11090</v>
      </c>
      <c r="C63" s="11" t="s">
        <v>20</v>
      </c>
      <c r="D63" s="37">
        <f t="shared" si="6"/>
        <v>0.11809944252493403</v>
      </c>
      <c r="E63" s="37">
        <f t="shared" si="7"/>
        <v>1.2473259011466429</v>
      </c>
      <c r="F63" s="37">
        <f t="shared" si="8"/>
        <v>1.2733526452795751</v>
      </c>
      <c r="G63" s="39">
        <f t="shared" si="9"/>
        <v>4939046.2448169999</v>
      </c>
      <c r="H63" s="39">
        <f t="shared" si="10"/>
        <v>6125800.5326770004</v>
      </c>
      <c r="I63" s="37">
        <f t="shared" si="11"/>
        <v>1.3023814575482892E-2</v>
      </c>
      <c r="J63" s="37">
        <f t="shared" si="12"/>
        <v>0.23379552196202677</v>
      </c>
      <c r="K63" s="37">
        <f t="shared" si="13"/>
        <v>0.21358775535505173</v>
      </c>
      <c r="L63" s="17">
        <v>14923420.41632</v>
      </c>
      <c r="M63" s="17">
        <v>1421490.244467</v>
      </c>
      <c r="N63" s="17">
        <v>78808030</v>
      </c>
      <c r="O63" s="17">
        <v>80452441</v>
      </c>
      <c r="P63" s="17">
        <v>12758860</v>
      </c>
      <c r="Q63" s="17">
        <v>11656067</v>
      </c>
      <c r="R63" s="17">
        <v>54572730.448072068</v>
      </c>
      <c r="S63" s="17">
        <v>63181587.047581777</v>
      </c>
      <c r="T63" s="17">
        <v>4939046244817</v>
      </c>
      <c r="U63" s="17">
        <v>6125800532677</v>
      </c>
    </row>
    <row r="64" spans="1:21" x14ac:dyDescent="0.45">
      <c r="A64" s="11" t="s">
        <v>138</v>
      </c>
      <c r="B64" s="11">
        <v>11095</v>
      </c>
      <c r="C64" s="11" t="s">
        <v>23</v>
      </c>
      <c r="D64" s="37">
        <f t="shared" si="6"/>
        <v>0.83983486717435596</v>
      </c>
      <c r="E64" s="37">
        <f t="shared" si="7"/>
        <v>2.1348401800014773</v>
      </c>
      <c r="F64" s="37">
        <f t="shared" si="8"/>
        <v>1.866951846837428</v>
      </c>
      <c r="G64" s="39">
        <f t="shared" si="9"/>
        <v>2195601.4250010001</v>
      </c>
      <c r="H64" s="39">
        <f t="shared" si="10"/>
        <v>2166781.7204249999</v>
      </c>
      <c r="I64" s="37">
        <f t="shared" si="11"/>
        <v>4.5145204368684806E-2</v>
      </c>
      <c r="J64" s="37">
        <f t="shared" si="12"/>
        <v>4.6245521169962715E-2</v>
      </c>
      <c r="K64" s="37">
        <f t="shared" si="13"/>
        <v>0.10218322031239055</v>
      </c>
      <c r="L64" s="17">
        <v>4189174.6746739997</v>
      </c>
      <c r="M64" s="17">
        <v>187927.669161</v>
      </c>
      <c r="N64" s="17">
        <v>5324391</v>
      </c>
      <c r="O64" s="17">
        <v>4656265</v>
      </c>
      <c r="P64" s="17">
        <v>96254</v>
      </c>
      <c r="Q64" s="17">
        <v>212681</v>
      </c>
      <c r="R64" s="17">
        <v>2081369.1264553999</v>
      </c>
      <c r="S64" s="17">
        <v>2494046.6503662653</v>
      </c>
      <c r="T64" s="17">
        <v>2195601425001</v>
      </c>
      <c r="U64" s="17">
        <v>2166781720425</v>
      </c>
    </row>
    <row r="65" spans="1:21" x14ac:dyDescent="0.45">
      <c r="A65" s="11" t="s">
        <v>140</v>
      </c>
      <c r="B65" s="11">
        <v>11098</v>
      </c>
      <c r="C65" s="11" t="s">
        <v>20</v>
      </c>
      <c r="D65" s="37">
        <f t="shared" si="6"/>
        <v>0.17356719397337744</v>
      </c>
      <c r="E65" s="37">
        <f t="shared" si="7"/>
        <v>2.1988202715720497</v>
      </c>
      <c r="F65" s="37">
        <f t="shared" si="8"/>
        <v>1.5357042255750397</v>
      </c>
      <c r="G65" s="39">
        <f t="shared" si="9"/>
        <v>29978743.805206001</v>
      </c>
      <c r="H65" s="39">
        <f t="shared" si="10"/>
        <v>43405026.834829003</v>
      </c>
      <c r="I65" s="37">
        <f t="shared" si="11"/>
        <v>1.6921291671631786E-2</v>
      </c>
      <c r="J65" s="37">
        <f t="shared" si="12"/>
        <v>0.27005766992510749</v>
      </c>
      <c r="K65" s="37">
        <f t="shared" si="13"/>
        <v>0.11338369210119444</v>
      </c>
      <c r="L65" s="17">
        <v>74932644.82277301</v>
      </c>
      <c r="M65" s="17">
        <v>9615826.1963399984</v>
      </c>
      <c r="N65" s="17">
        <v>474638711</v>
      </c>
      <c r="O65" s="17">
        <v>331498069</v>
      </c>
      <c r="P65" s="17">
        <v>76732547</v>
      </c>
      <c r="Q65" s="17">
        <v>32216154</v>
      </c>
      <c r="R65" s="17">
        <v>284133929.69464451</v>
      </c>
      <c r="S65" s="17">
        <v>215860621.7781758</v>
      </c>
      <c r="T65" s="17">
        <v>29978743805206</v>
      </c>
      <c r="U65" s="17">
        <v>43405026834829</v>
      </c>
    </row>
    <row r="66" spans="1:21" x14ac:dyDescent="0.45">
      <c r="A66" s="11" t="s">
        <v>142</v>
      </c>
      <c r="B66" s="11">
        <v>11099</v>
      </c>
      <c r="C66" s="11" t="s">
        <v>23</v>
      </c>
      <c r="D66" s="37">
        <f t="shared" si="6"/>
        <v>2.5435589485994692</v>
      </c>
      <c r="E66" s="37">
        <f t="shared" si="7"/>
        <v>2.640375320150663</v>
      </c>
      <c r="F66" s="37">
        <f t="shared" si="8"/>
        <v>2.4915567530658551</v>
      </c>
      <c r="G66" s="39">
        <f t="shared" si="9"/>
        <v>10851995.780205</v>
      </c>
      <c r="H66" s="39">
        <f t="shared" si="10"/>
        <v>11049749.600308999</v>
      </c>
      <c r="I66" s="37">
        <f t="shared" si="11"/>
        <v>0.11832988074792747</v>
      </c>
      <c r="J66" s="37">
        <f t="shared" si="12"/>
        <v>6.2501322067828585E-3</v>
      </c>
      <c r="K66" s="37">
        <f t="shared" si="13"/>
        <v>0.10269702140571063</v>
      </c>
      <c r="L66" s="17">
        <v>79297418.690414011</v>
      </c>
      <c r="M66" s="17">
        <v>2604489.7125639999</v>
      </c>
      <c r="N66" s="17">
        <v>41157872</v>
      </c>
      <c r="O66" s="17">
        <v>38838105</v>
      </c>
      <c r="P66" s="17">
        <v>68784</v>
      </c>
      <c r="Q66" s="17">
        <v>1130202</v>
      </c>
      <c r="R66" s="17">
        <v>11005207.205913698</v>
      </c>
      <c r="S66" s="17">
        <v>15587886.95148517</v>
      </c>
      <c r="T66" s="17">
        <v>10851995780205</v>
      </c>
      <c r="U66" s="17">
        <v>11049749600309</v>
      </c>
    </row>
    <row r="67" spans="1:21" x14ac:dyDescent="0.45">
      <c r="A67" s="11" t="s">
        <v>144</v>
      </c>
      <c r="B67" s="11">
        <v>11131</v>
      </c>
      <c r="C67" s="11" t="s">
        <v>33</v>
      </c>
      <c r="D67" s="37">
        <f t="shared" si="6"/>
        <v>0.8026504860783964</v>
      </c>
      <c r="E67" s="37">
        <f t="shared" si="7"/>
        <v>1.138525323284129</v>
      </c>
      <c r="F67" s="37">
        <f t="shared" si="8"/>
        <v>1.0326086514150703</v>
      </c>
      <c r="G67" s="39">
        <f t="shared" si="9"/>
        <v>1301371.1229050001</v>
      </c>
      <c r="H67" s="39">
        <f t="shared" si="10"/>
        <v>1226730.1365169999</v>
      </c>
      <c r="I67" s="37">
        <f t="shared" si="11"/>
        <v>1.5020218463013728E-2</v>
      </c>
      <c r="J67" s="37">
        <f t="shared" si="12"/>
        <v>0</v>
      </c>
      <c r="K67" s="37">
        <f t="shared" si="13"/>
        <v>2.905012344566887E-2</v>
      </c>
      <c r="L67" s="17">
        <v>4155711.0045980001</v>
      </c>
      <c r="M67" s="17">
        <v>61265.685477999999</v>
      </c>
      <c r="N67" s="17">
        <v>2947349</v>
      </c>
      <c r="O67" s="17">
        <v>2673158</v>
      </c>
      <c r="P67" s="17">
        <v>0</v>
      </c>
      <c r="Q67" s="17">
        <v>59246</v>
      </c>
      <c r="R67" s="17">
        <v>2039440.5590325668</v>
      </c>
      <c r="S67" s="17">
        <v>2588742.5951126278</v>
      </c>
      <c r="T67" s="17">
        <v>1301371122905</v>
      </c>
      <c r="U67" s="17">
        <v>1226730136517</v>
      </c>
    </row>
    <row r="68" spans="1:21" x14ac:dyDescent="0.45">
      <c r="A68" s="11" t="s">
        <v>146</v>
      </c>
      <c r="B68" s="11">
        <v>11132</v>
      </c>
      <c r="C68" s="11" t="s">
        <v>23</v>
      </c>
      <c r="D68" s="37">
        <f t="shared" si="6"/>
        <v>1.2166912551174389</v>
      </c>
      <c r="E68" s="37">
        <f t="shared" si="7"/>
        <v>1.9622062967006231</v>
      </c>
      <c r="F68" s="37">
        <f t="shared" si="8"/>
        <v>1.4514447900007625</v>
      </c>
      <c r="G68" s="39">
        <f t="shared" si="9"/>
        <v>16564492.306446999</v>
      </c>
      <c r="H68" s="39">
        <f t="shared" si="10"/>
        <v>17438927.589272</v>
      </c>
      <c r="I68" s="37">
        <f t="shared" si="11"/>
        <v>2.1491820552787717E-2</v>
      </c>
      <c r="J68" s="37">
        <f t="shared" si="12"/>
        <v>3.2144192147233658E-2</v>
      </c>
      <c r="K68" s="37">
        <f t="shared" si="13"/>
        <v>4.9775406920149722E-2</v>
      </c>
      <c r="L68" s="17">
        <v>49518897.388062999</v>
      </c>
      <c r="M68" s="17">
        <v>791414.97947000002</v>
      </c>
      <c r="N68" s="17">
        <v>39930546</v>
      </c>
      <c r="O68" s="17">
        <v>29536641</v>
      </c>
      <c r="P68" s="17">
        <v>591839</v>
      </c>
      <c r="Q68" s="17">
        <v>916465</v>
      </c>
      <c r="R68" s="17">
        <v>18412004.17447523</v>
      </c>
      <c r="S68" s="17">
        <v>20349820.539839122</v>
      </c>
      <c r="T68" s="17">
        <v>16564492306447</v>
      </c>
      <c r="U68" s="17">
        <v>17438927589272</v>
      </c>
    </row>
    <row r="69" spans="1:21" x14ac:dyDescent="0.45">
      <c r="A69" s="11" t="s">
        <v>148</v>
      </c>
      <c r="B69" s="11">
        <v>11141</v>
      </c>
      <c r="C69" s="11" t="s">
        <v>23</v>
      </c>
      <c r="D69" s="37">
        <f t="shared" si="6"/>
        <v>1.1027868733596131</v>
      </c>
      <c r="E69" s="37">
        <f t="shared" si="7"/>
        <v>1.3494250843018762</v>
      </c>
      <c r="F69" s="37">
        <f t="shared" si="8"/>
        <v>1.3794072782866966</v>
      </c>
      <c r="G69" s="39">
        <f t="shared" si="9"/>
        <v>631838.96008800005</v>
      </c>
      <c r="H69" s="39">
        <f t="shared" si="10"/>
        <v>629364.05032000004</v>
      </c>
      <c r="I69" s="37">
        <f t="shared" si="11"/>
        <v>5.1959280528818007E-2</v>
      </c>
      <c r="J69" s="37">
        <f t="shared" si="12"/>
        <v>0</v>
      </c>
      <c r="K69" s="37">
        <f t="shared" si="13"/>
        <v>2.6800720459112269E-2</v>
      </c>
      <c r="L69" s="17">
        <v>1792872.2421800001</v>
      </c>
      <c r="M69" s="17">
        <v>73613.46441</v>
      </c>
      <c r="N69" s="17">
        <v>1096924</v>
      </c>
      <c r="O69" s="17">
        <v>1121296</v>
      </c>
      <c r="P69" s="17">
        <v>0</v>
      </c>
      <c r="Q69" s="17">
        <v>18985</v>
      </c>
      <c r="R69" s="17">
        <v>708376.47924293333</v>
      </c>
      <c r="S69" s="17">
        <v>812882.47325526236</v>
      </c>
      <c r="T69" s="17">
        <v>631838960088</v>
      </c>
      <c r="U69" s="17">
        <v>629364050320</v>
      </c>
    </row>
    <row r="70" spans="1:21" x14ac:dyDescent="0.45">
      <c r="A70" s="11" t="s">
        <v>150</v>
      </c>
      <c r="B70" s="11">
        <v>11142</v>
      </c>
      <c r="C70" s="11" t="s">
        <v>20</v>
      </c>
      <c r="D70" s="37">
        <f t="shared" ref="D70:D116" si="14">(L70/2)/S70</f>
        <v>0.16111475378080384</v>
      </c>
      <c r="E70" s="37">
        <f t="shared" ref="E70:E116" si="15">(N70)/S70</f>
        <v>0.39584346308599233</v>
      </c>
      <c r="F70" s="37">
        <f t="shared" ref="F70:F116" si="16">(O70)/S70</f>
        <v>0.39415699291316431</v>
      </c>
      <c r="G70" s="39">
        <f t="shared" ref="G70:G116" si="17">T70/1000000</f>
        <v>12192487.023560001</v>
      </c>
      <c r="H70" s="39">
        <f t="shared" ref="H70:H116" si="18">U70/1000000</f>
        <v>16096743.376917001</v>
      </c>
      <c r="I70" s="37">
        <f t="shared" ref="I70:I116" si="19">(M70/2)/R70</f>
        <v>1.008837266597867E-2</v>
      </c>
      <c r="J70" s="37">
        <f t="shared" ref="J70:J116" si="20">(P70)/R70</f>
        <v>2.1525633416915768E-2</v>
      </c>
      <c r="K70" s="37">
        <f t="shared" ref="K70:K116" si="21">(Q70)/R70</f>
        <v>2.0015438587968681E-2</v>
      </c>
      <c r="L70" s="17">
        <v>48399861.772873998</v>
      </c>
      <c r="M70" s="17">
        <v>3034738.7837520004</v>
      </c>
      <c r="N70" s="17">
        <v>59456904</v>
      </c>
      <c r="O70" s="17">
        <v>59203591</v>
      </c>
      <c r="P70" s="17">
        <v>3237622</v>
      </c>
      <c r="Q70" s="17">
        <v>3010477</v>
      </c>
      <c r="R70" s="17">
        <v>150407745.8392345</v>
      </c>
      <c r="S70" s="17">
        <v>150203071.528514</v>
      </c>
      <c r="T70" s="17">
        <v>12192487023560</v>
      </c>
      <c r="U70" s="17">
        <v>16096743376917</v>
      </c>
    </row>
    <row r="71" spans="1:21" x14ac:dyDescent="0.45">
      <c r="A71" s="11" t="s">
        <v>152</v>
      </c>
      <c r="B71" s="11">
        <v>11145</v>
      </c>
      <c r="C71" s="11" t="s">
        <v>20</v>
      </c>
      <c r="D71" s="37">
        <f t="shared" si="14"/>
        <v>0.26710690758765854</v>
      </c>
      <c r="E71" s="37">
        <f t="shared" si="15"/>
        <v>1.6001498462081076</v>
      </c>
      <c r="F71" s="37">
        <f t="shared" si="16"/>
        <v>0.84955830038054869</v>
      </c>
      <c r="G71" s="39">
        <f t="shared" si="17"/>
        <v>11248310.102993</v>
      </c>
      <c r="H71" s="39">
        <f t="shared" si="18"/>
        <v>11199211.694955001</v>
      </c>
      <c r="I71" s="37">
        <f t="shared" si="19"/>
        <v>2.3684373456582064E-4</v>
      </c>
      <c r="J71" s="37">
        <f t="shared" si="20"/>
        <v>0.21425314713625121</v>
      </c>
      <c r="K71" s="37">
        <f t="shared" si="21"/>
        <v>5.5701693989548474E-2</v>
      </c>
      <c r="L71" s="17">
        <v>55349043.547204003</v>
      </c>
      <c r="M71" s="17">
        <v>64947.507761000001</v>
      </c>
      <c r="N71" s="17">
        <v>165788980</v>
      </c>
      <c r="O71" s="17">
        <v>88021384</v>
      </c>
      <c r="P71" s="17">
        <v>29376348</v>
      </c>
      <c r="Q71" s="17">
        <v>7637285</v>
      </c>
      <c r="R71" s="17">
        <v>137110462.05224949</v>
      </c>
      <c r="S71" s="17">
        <v>103608409.17047359</v>
      </c>
      <c r="T71" s="17">
        <v>11248310102993</v>
      </c>
      <c r="U71" s="17">
        <v>11199211694955</v>
      </c>
    </row>
    <row r="72" spans="1:21" x14ac:dyDescent="0.45">
      <c r="A72" s="11" t="s">
        <v>154</v>
      </c>
      <c r="B72" s="11">
        <v>11148</v>
      </c>
      <c r="C72" s="11" t="s">
        <v>20</v>
      </c>
      <c r="D72" s="37">
        <f t="shared" si="14"/>
        <v>0.56278674806979934</v>
      </c>
      <c r="E72" s="37">
        <f t="shared" si="15"/>
        <v>2.4866488378072531</v>
      </c>
      <c r="F72" s="37">
        <f t="shared" si="16"/>
        <v>1.4684248923368228</v>
      </c>
      <c r="G72" s="39">
        <f t="shared" si="17"/>
        <v>18984.470327999999</v>
      </c>
      <c r="H72" s="39">
        <f t="shared" si="18"/>
        <v>59705.208517999999</v>
      </c>
      <c r="I72" s="37">
        <f t="shared" si="19"/>
        <v>2.2052911291427932E-2</v>
      </c>
      <c r="J72" s="37">
        <f t="shared" si="20"/>
        <v>0.12758921866075165</v>
      </c>
      <c r="K72" s="37">
        <f t="shared" si="21"/>
        <v>0.11655949526215212</v>
      </c>
      <c r="L72" s="17">
        <v>900949.4341839999</v>
      </c>
      <c r="M72" s="17">
        <v>40511.994039999998</v>
      </c>
      <c r="N72" s="17">
        <v>1990403</v>
      </c>
      <c r="O72" s="17">
        <v>1175380</v>
      </c>
      <c r="P72" s="17">
        <v>117193</v>
      </c>
      <c r="Q72" s="17">
        <v>107062</v>
      </c>
      <c r="R72" s="17">
        <v>918518.04745043337</v>
      </c>
      <c r="S72" s="17">
        <v>800435.89980930055</v>
      </c>
      <c r="T72" s="17">
        <v>18984470328</v>
      </c>
      <c r="U72" s="17">
        <v>59705208518</v>
      </c>
    </row>
    <row r="73" spans="1:21" x14ac:dyDescent="0.45">
      <c r="A73" s="11" t="s">
        <v>156</v>
      </c>
      <c r="B73" s="11">
        <v>11149</v>
      </c>
      <c r="C73" s="11" t="s">
        <v>23</v>
      </c>
      <c r="D73" s="37">
        <f t="shared" si="14"/>
        <v>4.1165201824555178</v>
      </c>
      <c r="E73" s="37">
        <f t="shared" si="15"/>
        <v>2.7835945815140195</v>
      </c>
      <c r="F73" s="37">
        <f t="shared" si="16"/>
        <v>2.2234676851158706</v>
      </c>
      <c r="G73" s="39">
        <f t="shared" si="17"/>
        <v>1352802.837384</v>
      </c>
      <c r="H73" s="39">
        <f t="shared" si="18"/>
        <v>1366387.6070679999</v>
      </c>
      <c r="I73" s="37">
        <f t="shared" si="19"/>
        <v>1.2503339066662109E-2</v>
      </c>
      <c r="J73" s="37">
        <f t="shared" si="20"/>
        <v>0</v>
      </c>
      <c r="K73" s="37">
        <f t="shared" si="21"/>
        <v>3.1971007206941925E-2</v>
      </c>
      <c r="L73" s="17">
        <v>17441198.761606</v>
      </c>
      <c r="M73" s="17">
        <v>33132.609144000002</v>
      </c>
      <c r="N73" s="17">
        <v>5896877</v>
      </c>
      <c r="O73" s="17">
        <v>4710282</v>
      </c>
      <c r="P73" s="17">
        <v>0</v>
      </c>
      <c r="Q73" s="17">
        <v>42360</v>
      </c>
      <c r="R73" s="17">
        <v>1324950.4379331002</v>
      </c>
      <c r="S73" s="17">
        <v>2118439.6029369482</v>
      </c>
      <c r="T73" s="17">
        <v>1352802837384</v>
      </c>
      <c r="U73" s="17">
        <v>1366387607068</v>
      </c>
    </row>
    <row r="74" spans="1:21" x14ac:dyDescent="0.45">
      <c r="A74" s="11" t="s">
        <v>158</v>
      </c>
      <c r="B74" s="11">
        <v>11157</v>
      </c>
      <c r="C74" s="11" t="s">
        <v>33</v>
      </c>
      <c r="D74" s="37">
        <f t="shared" si="14"/>
        <v>0.76021568926598981</v>
      </c>
      <c r="E74" s="37">
        <f t="shared" si="15"/>
        <v>0.84522412512942557</v>
      </c>
      <c r="F74" s="37">
        <f t="shared" si="16"/>
        <v>1.4980358573401664</v>
      </c>
      <c r="G74" s="39">
        <f t="shared" si="17"/>
        <v>344145.89091800002</v>
      </c>
      <c r="H74" s="39">
        <f t="shared" si="18"/>
        <v>392872.26393299998</v>
      </c>
      <c r="I74" s="37">
        <f t="shared" si="19"/>
        <v>6.6158149517347165E-2</v>
      </c>
      <c r="J74" s="37">
        <f t="shared" si="20"/>
        <v>0.15423363339672269</v>
      </c>
      <c r="K74" s="37">
        <f t="shared" si="21"/>
        <v>1.369675220446679E-2</v>
      </c>
      <c r="L74" s="17">
        <v>1273729.675364</v>
      </c>
      <c r="M74" s="17">
        <v>82258.426630000002</v>
      </c>
      <c r="N74" s="17">
        <v>708080</v>
      </c>
      <c r="O74" s="17">
        <v>1254968</v>
      </c>
      <c r="P74" s="17">
        <v>95884</v>
      </c>
      <c r="Q74" s="17">
        <v>8515</v>
      </c>
      <c r="R74" s="17">
        <v>621680.22556639998</v>
      </c>
      <c r="S74" s="17">
        <v>837742.29692222131</v>
      </c>
      <c r="T74" s="17">
        <v>344145890918</v>
      </c>
      <c r="U74" s="17">
        <v>392872263933</v>
      </c>
    </row>
    <row r="75" spans="1:21" x14ac:dyDescent="0.45">
      <c r="A75" s="11" t="s">
        <v>160</v>
      </c>
      <c r="B75" s="11">
        <v>11158</v>
      </c>
      <c r="C75" s="11" t="s">
        <v>20</v>
      </c>
      <c r="D75" s="37">
        <f t="shared" si="14"/>
        <v>0.52767090721833443</v>
      </c>
      <c r="E75" s="37">
        <f t="shared" si="15"/>
        <v>1.7952462768095676</v>
      </c>
      <c r="F75" s="37">
        <f t="shared" si="16"/>
        <v>1.6873122296765406</v>
      </c>
      <c r="G75" s="39">
        <f t="shared" si="17"/>
        <v>2409189.353354</v>
      </c>
      <c r="H75" s="39">
        <f t="shared" si="18"/>
        <v>2656909.9348269999</v>
      </c>
      <c r="I75" s="37">
        <f t="shared" si="19"/>
        <v>6.42768009175421E-3</v>
      </c>
      <c r="J75" s="37">
        <f t="shared" si="20"/>
        <v>0.13371253698462446</v>
      </c>
      <c r="K75" s="37">
        <f t="shared" si="21"/>
        <v>0.15898073831680637</v>
      </c>
      <c r="L75" s="17">
        <v>9209034.9395780005</v>
      </c>
      <c r="M75" s="17">
        <v>113780.32552</v>
      </c>
      <c r="N75" s="17">
        <v>15665527</v>
      </c>
      <c r="O75" s="17">
        <v>14723682</v>
      </c>
      <c r="P75" s="17">
        <v>1183464</v>
      </c>
      <c r="Q75" s="17">
        <v>1407108</v>
      </c>
      <c r="R75" s="17">
        <v>8850808.0595021993</v>
      </c>
      <c r="S75" s="17">
        <v>8726115.8551683966</v>
      </c>
      <c r="T75" s="17">
        <v>2409189353354</v>
      </c>
      <c r="U75" s="17">
        <v>2656909934827</v>
      </c>
    </row>
    <row r="76" spans="1:21" x14ac:dyDescent="0.45">
      <c r="A76" s="11" t="s">
        <v>162</v>
      </c>
      <c r="B76" s="11">
        <v>11173</v>
      </c>
      <c r="C76" s="11" t="s">
        <v>23</v>
      </c>
      <c r="D76" s="37">
        <f t="shared" si="14"/>
        <v>1.6863621293107953</v>
      </c>
      <c r="E76" s="37">
        <f t="shared" si="15"/>
        <v>0.32250518135168615</v>
      </c>
      <c r="F76" s="37">
        <f t="shared" si="16"/>
        <v>0.22014070055055593</v>
      </c>
      <c r="G76" s="39">
        <f t="shared" si="17"/>
        <v>778776.86736499995</v>
      </c>
      <c r="H76" s="39">
        <f t="shared" si="18"/>
        <v>949907.28640400001</v>
      </c>
      <c r="I76" s="37">
        <f t="shared" si="19"/>
        <v>7.0317188921392937E-2</v>
      </c>
      <c r="J76" s="37">
        <f t="shared" si="20"/>
        <v>0.23349494150750821</v>
      </c>
      <c r="K76" s="37">
        <f t="shared" si="21"/>
        <v>0</v>
      </c>
      <c r="L76" s="17">
        <v>3194425.7665060004</v>
      </c>
      <c r="M76" s="17">
        <v>126167.12854000001</v>
      </c>
      <c r="N76" s="17">
        <v>305456</v>
      </c>
      <c r="O76" s="17">
        <v>208503</v>
      </c>
      <c r="P76" s="17">
        <v>209475</v>
      </c>
      <c r="Q76" s="17">
        <v>0</v>
      </c>
      <c r="R76" s="17">
        <v>897128.64290580002</v>
      </c>
      <c r="S76" s="17">
        <v>947135.17072739895</v>
      </c>
      <c r="T76" s="17">
        <v>778776867365</v>
      </c>
      <c r="U76" s="17">
        <v>949907286404</v>
      </c>
    </row>
    <row r="77" spans="1:21" x14ac:dyDescent="0.45">
      <c r="A77" s="11" t="s">
        <v>164</v>
      </c>
      <c r="B77" s="11">
        <v>11161</v>
      </c>
      <c r="C77" s="11" t="s">
        <v>20</v>
      </c>
      <c r="D77" s="37">
        <f t="shared" si="14"/>
        <v>0.17366607188474106</v>
      </c>
      <c r="E77" s="37">
        <f t="shared" si="15"/>
        <v>0.8267389786571222</v>
      </c>
      <c r="F77" s="37">
        <f t="shared" si="16"/>
        <v>0.94911057412611366</v>
      </c>
      <c r="G77" s="39">
        <f t="shared" si="17"/>
        <v>699487.18475000001</v>
      </c>
      <c r="H77" s="39">
        <f t="shared" si="18"/>
        <v>799570.54394200002</v>
      </c>
      <c r="I77" s="37">
        <f t="shared" si="19"/>
        <v>2.8158436422101559E-3</v>
      </c>
      <c r="J77" s="37">
        <f t="shared" si="20"/>
        <v>0</v>
      </c>
      <c r="K77" s="37">
        <f t="shared" si="21"/>
        <v>4.1303340216483131E-2</v>
      </c>
      <c r="L77" s="17">
        <v>6846140.366157</v>
      </c>
      <c r="M77" s="17">
        <v>101565.742973</v>
      </c>
      <c r="N77" s="17">
        <v>16295558</v>
      </c>
      <c r="O77" s="17">
        <v>18707581</v>
      </c>
      <c r="P77" s="17">
        <v>0</v>
      </c>
      <c r="Q77" s="17">
        <v>744893</v>
      </c>
      <c r="R77" s="17">
        <v>18034691.53089783</v>
      </c>
      <c r="S77" s="17">
        <v>19710644.37589357</v>
      </c>
      <c r="T77" s="17">
        <v>699487184750</v>
      </c>
      <c r="U77" s="17">
        <v>799570543942</v>
      </c>
    </row>
    <row r="78" spans="1:21" x14ac:dyDescent="0.45">
      <c r="A78" s="11" t="s">
        <v>166</v>
      </c>
      <c r="B78" s="11">
        <v>11168</v>
      </c>
      <c r="C78" s="11" t="s">
        <v>20</v>
      </c>
      <c r="D78" s="37">
        <f t="shared" si="14"/>
        <v>0.18025721503949493</v>
      </c>
      <c r="E78" s="37">
        <f t="shared" si="15"/>
        <v>3.074599720182376</v>
      </c>
      <c r="F78" s="37">
        <f t="shared" si="16"/>
        <v>1.7195628570310704</v>
      </c>
      <c r="G78" s="39">
        <f t="shared" si="17"/>
        <v>445103.80604699999</v>
      </c>
      <c r="H78" s="39">
        <f t="shared" si="18"/>
        <v>792592.80961999996</v>
      </c>
      <c r="I78" s="37">
        <f t="shared" si="19"/>
        <v>1.5213307662659199E-2</v>
      </c>
      <c r="J78" s="37">
        <f t="shared" si="20"/>
        <v>6.4895752739846602E-2</v>
      </c>
      <c r="K78" s="37">
        <f t="shared" si="21"/>
        <v>0.25186867051092166</v>
      </c>
      <c r="L78" s="17">
        <v>2545120.5978000001</v>
      </c>
      <c r="M78" s="17">
        <v>324340.34701500001</v>
      </c>
      <c r="N78" s="17">
        <v>21705725</v>
      </c>
      <c r="O78" s="17">
        <v>12139583</v>
      </c>
      <c r="P78" s="17">
        <v>691773</v>
      </c>
      <c r="Q78" s="17">
        <v>2684859</v>
      </c>
      <c r="R78" s="17">
        <v>10659757.70052583</v>
      </c>
      <c r="S78" s="17">
        <v>7059691.3339706156</v>
      </c>
      <c r="T78" s="17">
        <v>445103806047</v>
      </c>
      <c r="U78" s="17">
        <v>792592809620</v>
      </c>
    </row>
    <row r="79" spans="1:21" x14ac:dyDescent="0.45">
      <c r="A79" s="11" t="s">
        <v>170</v>
      </c>
      <c r="B79" s="11">
        <v>11182</v>
      </c>
      <c r="C79" s="11" t="s">
        <v>23</v>
      </c>
      <c r="D79" s="37">
        <f t="shared" si="14"/>
        <v>0.7779229829392279</v>
      </c>
      <c r="E79" s="37">
        <f t="shared" si="15"/>
        <v>1.274278883224508</v>
      </c>
      <c r="F79" s="37">
        <f t="shared" si="16"/>
        <v>1.2140287425970335</v>
      </c>
      <c r="G79" s="39">
        <f t="shared" si="17"/>
        <v>5421904.7375670001</v>
      </c>
      <c r="H79" s="39">
        <f t="shared" si="18"/>
        <v>5725600.1470280001</v>
      </c>
      <c r="I79" s="37">
        <f t="shared" si="19"/>
        <v>1.446228568943533E-2</v>
      </c>
      <c r="J79" s="37">
        <f t="shared" si="20"/>
        <v>4.3867062118594221E-3</v>
      </c>
      <c r="K79" s="37">
        <f t="shared" si="21"/>
        <v>3.4356274693117986E-2</v>
      </c>
      <c r="L79" s="17">
        <v>10416112.653758999</v>
      </c>
      <c r="M79" s="17">
        <v>156395.68172599998</v>
      </c>
      <c r="N79" s="17">
        <v>8531071</v>
      </c>
      <c r="O79" s="17">
        <v>8127707</v>
      </c>
      <c r="P79" s="17">
        <v>23719</v>
      </c>
      <c r="Q79" s="17">
        <v>185765</v>
      </c>
      <c r="R79" s="17">
        <v>5407018.1257809997</v>
      </c>
      <c r="S79" s="17">
        <v>6694822.5481163831</v>
      </c>
      <c r="T79" s="17">
        <v>5421904737567</v>
      </c>
      <c r="U79" s="17">
        <v>5725600147028</v>
      </c>
    </row>
    <row r="80" spans="1:21" x14ac:dyDescent="0.45">
      <c r="A80" s="11" t="s">
        <v>173</v>
      </c>
      <c r="B80" s="11">
        <v>11186</v>
      </c>
      <c r="C80" s="11" t="s">
        <v>23</v>
      </c>
      <c r="D80" s="37">
        <f t="shared" si="14"/>
        <v>0.9190477170801854</v>
      </c>
      <c r="E80" s="37">
        <f t="shared" si="15"/>
        <v>0.30216223498449352</v>
      </c>
      <c r="F80" s="37">
        <f t="shared" si="16"/>
        <v>0.89378437293779489</v>
      </c>
      <c r="G80" s="39">
        <f t="shared" si="17"/>
        <v>937794.46076199994</v>
      </c>
      <c r="H80" s="39">
        <f t="shared" si="18"/>
        <v>1018740.946236</v>
      </c>
      <c r="I80" s="37">
        <f t="shared" si="19"/>
        <v>2.7331276023406226E-2</v>
      </c>
      <c r="J80" s="37">
        <f t="shared" si="20"/>
        <v>0</v>
      </c>
      <c r="K80" s="37">
        <f t="shared" si="21"/>
        <v>0</v>
      </c>
      <c r="L80" s="17">
        <v>2225857.73489</v>
      </c>
      <c r="M80" s="17">
        <v>48137.361980000001</v>
      </c>
      <c r="N80" s="17">
        <v>365906</v>
      </c>
      <c r="O80" s="17">
        <v>1082336</v>
      </c>
      <c r="P80" s="17">
        <v>0</v>
      </c>
      <c r="Q80" s="17">
        <v>0</v>
      </c>
      <c r="R80" s="17">
        <v>880627.78222970001</v>
      </c>
      <c r="S80" s="17">
        <v>1210958.7421431991</v>
      </c>
      <c r="T80" s="17">
        <v>937794460762</v>
      </c>
      <c r="U80" s="17">
        <v>1018740946236</v>
      </c>
    </row>
    <row r="81" spans="1:21" x14ac:dyDescent="0.45">
      <c r="A81" s="11" t="s">
        <v>175</v>
      </c>
      <c r="B81" s="11">
        <v>11188</v>
      </c>
      <c r="C81" s="11" t="s">
        <v>33</v>
      </c>
      <c r="D81" s="37">
        <f t="shared" si="14"/>
        <v>0.76731367345408541</v>
      </c>
      <c r="E81" s="37">
        <f t="shared" si="15"/>
        <v>1.8470723610303588</v>
      </c>
      <c r="F81" s="37">
        <f t="shared" si="16"/>
        <v>1.8712657558412031</v>
      </c>
      <c r="G81" s="39">
        <f t="shared" si="17"/>
        <v>1526548.424196</v>
      </c>
      <c r="H81" s="39">
        <f t="shared" si="18"/>
        <v>1506015.176089</v>
      </c>
      <c r="I81" s="37">
        <f t="shared" si="19"/>
        <v>2.7004526730041507E-2</v>
      </c>
      <c r="J81" s="37">
        <f t="shared" si="20"/>
        <v>1.0281857598871539E-2</v>
      </c>
      <c r="K81" s="37">
        <f t="shared" si="21"/>
        <v>4.6933902863889168E-2</v>
      </c>
      <c r="L81" s="17">
        <v>4826705.7856609998</v>
      </c>
      <c r="M81" s="17">
        <v>141485.508913</v>
      </c>
      <c r="N81" s="17">
        <v>5809407</v>
      </c>
      <c r="O81" s="17">
        <v>5885500</v>
      </c>
      <c r="P81" s="17">
        <v>26935</v>
      </c>
      <c r="Q81" s="17">
        <v>122951</v>
      </c>
      <c r="R81" s="17">
        <v>2619662.8129683672</v>
      </c>
      <c r="S81" s="17">
        <v>3145197.298474716</v>
      </c>
      <c r="T81" s="17">
        <v>1526548424196</v>
      </c>
      <c r="U81" s="17">
        <v>1506015176089</v>
      </c>
    </row>
    <row r="82" spans="1:21" x14ac:dyDescent="0.45">
      <c r="A82" s="11" t="s">
        <v>183</v>
      </c>
      <c r="B82" s="11">
        <v>11198</v>
      </c>
      <c r="C82" s="11" t="s">
        <v>20</v>
      </c>
      <c r="D82" s="37">
        <f t="shared" si="14"/>
        <v>2.3124966850750533E-2</v>
      </c>
      <c r="E82" s="37">
        <f t="shared" si="15"/>
        <v>1.1181032521921617</v>
      </c>
      <c r="F82" s="37">
        <f t="shared" si="16"/>
        <v>2.959280253032188E-3</v>
      </c>
      <c r="G82" s="39">
        <f t="shared" si="17"/>
        <v>2378.1415280000001</v>
      </c>
      <c r="H82" s="39">
        <f t="shared" si="18"/>
        <v>2176.546061</v>
      </c>
      <c r="I82" s="37">
        <f t="shared" si="19"/>
        <v>0</v>
      </c>
      <c r="J82" s="37">
        <f t="shared" si="20"/>
        <v>0</v>
      </c>
      <c r="K82" s="37">
        <f t="shared" si="21"/>
        <v>0</v>
      </c>
      <c r="L82" s="17">
        <v>2016.1123439999999</v>
      </c>
      <c r="M82" s="17">
        <v>0</v>
      </c>
      <c r="N82" s="17">
        <v>48740</v>
      </c>
      <c r="O82" s="17">
        <v>129</v>
      </c>
      <c r="P82" s="17">
        <v>0</v>
      </c>
      <c r="Q82" s="17">
        <v>0</v>
      </c>
      <c r="R82" s="17">
        <v>46656.211190966664</v>
      </c>
      <c r="S82" s="17">
        <v>43591.68073649727</v>
      </c>
      <c r="T82" s="17">
        <v>2378141528</v>
      </c>
      <c r="U82" s="17">
        <v>2176546061</v>
      </c>
    </row>
    <row r="83" spans="1:21" x14ac:dyDescent="0.45">
      <c r="A83" s="11" t="s">
        <v>186</v>
      </c>
      <c r="B83" s="11">
        <v>11220</v>
      </c>
      <c r="C83" s="11" t="s">
        <v>23</v>
      </c>
      <c r="D83" s="37">
        <f t="shared" si="14"/>
        <v>1.0545897957704498</v>
      </c>
      <c r="E83" s="37">
        <f t="shared" si="15"/>
        <v>0.81211787668605262</v>
      </c>
      <c r="F83" s="37">
        <f t="shared" si="16"/>
        <v>1.1597014418169922</v>
      </c>
      <c r="G83" s="39">
        <f t="shared" si="17"/>
        <v>768127.74301199999</v>
      </c>
      <c r="H83" s="39">
        <f t="shared" si="18"/>
        <v>789911.04642699996</v>
      </c>
      <c r="I83" s="37">
        <f t="shared" si="19"/>
        <v>3.5700529145676556E-2</v>
      </c>
      <c r="J83" s="37">
        <f t="shared" si="20"/>
        <v>0.13458107398571054</v>
      </c>
      <c r="K83" s="37">
        <f t="shared" si="21"/>
        <v>5.3718243867843816E-2</v>
      </c>
      <c r="L83" s="17">
        <v>2271352.7995279999</v>
      </c>
      <c r="M83" s="17">
        <v>54651.773818000001</v>
      </c>
      <c r="N83" s="17">
        <v>874561</v>
      </c>
      <c r="O83" s="17">
        <v>1248870</v>
      </c>
      <c r="P83" s="17">
        <v>103011</v>
      </c>
      <c r="Q83" s="17">
        <v>41117</v>
      </c>
      <c r="R83" s="17">
        <v>765419.66079819994</v>
      </c>
      <c r="S83" s="17">
        <v>1076889.2362876609</v>
      </c>
      <c r="T83" s="17">
        <v>768127743012</v>
      </c>
      <c r="U83" s="17">
        <v>789911046427</v>
      </c>
    </row>
    <row r="84" spans="1:21" x14ac:dyDescent="0.45">
      <c r="A84" s="11" t="s">
        <v>188</v>
      </c>
      <c r="B84" s="11">
        <v>11222</v>
      </c>
      <c r="C84" s="11" t="s">
        <v>33</v>
      </c>
      <c r="D84" s="37">
        <f t="shared" si="14"/>
        <v>0.41715830954050764</v>
      </c>
      <c r="E84" s="37">
        <f t="shared" si="15"/>
        <v>8.1268015728710397E-2</v>
      </c>
      <c r="F84" s="37">
        <f t="shared" si="16"/>
        <v>0.47521796874696653</v>
      </c>
      <c r="G84" s="39">
        <f t="shared" si="17"/>
        <v>171566.982066</v>
      </c>
      <c r="H84" s="39">
        <f t="shared" si="18"/>
        <v>193605.96155400001</v>
      </c>
      <c r="I84" s="37">
        <f t="shared" si="19"/>
        <v>5.6330802129999453E-3</v>
      </c>
      <c r="J84" s="37">
        <f t="shared" si="20"/>
        <v>0</v>
      </c>
      <c r="K84" s="37">
        <f t="shared" si="21"/>
        <v>4.8062923568510717E-4</v>
      </c>
      <c r="L84" s="17">
        <v>342409.76535100001</v>
      </c>
      <c r="M84" s="17">
        <v>4031.7555600000001</v>
      </c>
      <c r="N84" s="17">
        <v>33353</v>
      </c>
      <c r="O84" s="17">
        <v>195033</v>
      </c>
      <c r="P84" s="17">
        <v>0</v>
      </c>
      <c r="Q84" s="17">
        <v>172</v>
      </c>
      <c r="R84" s="17">
        <v>357864.2063977333</v>
      </c>
      <c r="S84" s="17">
        <v>410407.4610525656</v>
      </c>
      <c r="T84" s="17">
        <v>171566982066</v>
      </c>
      <c r="U84" s="17">
        <v>193605961554</v>
      </c>
    </row>
    <row r="85" spans="1:21" x14ac:dyDescent="0.45">
      <c r="A85" s="11" t="s">
        <v>189</v>
      </c>
      <c r="B85" s="11">
        <v>11217</v>
      </c>
      <c r="C85" s="11" t="s">
        <v>20</v>
      </c>
      <c r="D85" s="37">
        <f t="shared" si="14"/>
        <v>2.8317128570892029E-2</v>
      </c>
      <c r="E85" s="37">
        <f t="shared" si="15"/>
        <v>1.8013405752928837</v>
      </c>
      <c r="F85" s="37">
        <f t="shared" si="16"/>
        <v>1.2678388314056983</v>
      </c>
      <c r="G85" s="39">
        <f t="shared" si="17"/>
        <v>1584263.4554580001</v>
      </c>
      <c r="H85" s="39">
        <f t="shared" si="18"/>
        <v>1963819.4479040001</v>
      </c>
      <c r="I85" s="37">
        <f t="shared" si="19"/>
        <v>7.1133252727366633E-3</v>
      </c>
      <c r="J85" s="37">
        <f t="shared" si="20"/>
        <v>5.420480963632978E-2</v>
      </c>
      <c r="K85" s="37">
        <f t="shared" si="21"/>
        <v>0.20084547984153744</v>
      </c>
      <c r="L85" s="17">
        <v>745791.53631899995</v>
      </c>
      <c r="M85" s="17">
        <v>221220.00930199999</v>
      </c>
      <c r="N85" s="17">
        <v>23721059</v>
      </c>
      <c r="O85" s="17">
        <v>16695610</v>
      </c>
      <c r="P85" s="17">
        <v>842868</v>
      </c>
      <c r="Q85" s="17">
        <v>3123085</v>
      </c>
      <c r="R85" s="17">
        <v>15549690.25174997</v>
      </c>
      <c r="S85" s="17">
        <v>13168558.642023118</v>
      </c>
      <c r="T85" s="17">
        <v>1584263455458</v>
      </c>
      <c r="U85" s="17">
        <v>1963819447904</v>
      </c>
    </row>
    <row r="86" spans="1:21" x14ac:dyDescent="0.45">
      <c r="A86" s="11" t="s">
        <v>191</v>
      </c>
      <c r="B86" s="11">
        <v>11235</v>
      </c>
      <c r="C86" s="11" t="s">
        <v>23</v>
      </c>
      <c r="D86" s="37">
        <f t="shared" si="14"/>
        <v>1.8778396075097497</v>
      </c>
      <c r="E86" s="37">
        <f t="shared" si="15"/>
        <v>1.8690743314416447</v>
      </c>
      <c r="F86" s="37">
        <f t="shared" si="16"/>
        <v>1.7013989587635587</v>
      </c>
      <c r="G86" s="39">
        <f t="shared" si="17"/>
        <v>5897361.1683390001</v>
      </c>
      <c r="H86" s="39">
        <f t="shared" si="18"/>
        <v>5465518.5099379998</v>
      </c>
      <c r="I86" s="37">
        <f t="shared" si="19"/>
        <v>6.7089028830674163E-2</v>
      </c>
      <c r="J86" s="37">
        <f t="shared" si="20"/>
        <v>1.8557591713103654E-3</v>
      </c>
      <c r="K86" s="37">
        <f t="shared" si="21"/>
        <v>9.0572361565593063E-2</v>
      </c>
      <c r="L86" s="17">
        <v>32108964.451938</v>
      </c>
      <c r="M86" s="17">
        <v>716311.70563600003</v>
      </c>
      <c r="N86" s="17">
        <v>15979544</v>
      </c>
      <c r="O86" s="17">
        <v>14546013</v>
      </c>
      <c r="P86" s="17">
        <v>9907</v>
      </c>
      <c r="Q86" s="17">
        <v>483522</v>
      </c>
      <c r="R86" s="17">
        <v>5338515.9848109996</v>
      </c>
      <c r="S86" s="17">
        <v>8549442.7541973367</v>
      </c>
      <c r="T86" s="17">
        <v>5897361168339</v>
      </c>
      <c r="U86" s="17">
        <v>5465518509938</v>
      </c>
    </row>
    <row r="87" spans="1:21" x14ac:dyDescent="0.45">
      <c r="A87" s="11" t="s">
        <v>193</v>
      </c>
      <c r="B87" s="11">
        <v>11234</v>
      </c>
      <c r="C87" s="11" t="s">
        <v>23</v>
      </c>
      <c r="D87" s="37">
        <f t="shared" si="14"/>
        <v>1.6436864260356587</v>
      </c>
      <c r="E87" s="37">
        <f t="shared" si="15"/>
        <v>2.3791925491043631</v>
      </c>
      <c r="F87" s="37">
        <f t="shared" si="16"/>
        <v>0.41066208185766689</v>
      </c>
      <c r="G87" s="39">
        <f t="shared" si="17"/>
        <v>14662039.638915</v>
      </c>
      <c r="H87" s="39">
        <f t="shared" si="18"/>
        <v>15791870.039289</v>
      </c>
      <c r="I87" s="37">
        <f t="shared" si="19"/>
        <v>4.7055751129310517E-3</v>
      </c>
      <c r="J87" s="37">
        <f t="shared" si="20"/>
        <v>1.2266715657377286E-2</v>
      </c>
      <c r="K87" s="37">
        <f t="shared" si="21"/>
        <v>1.0246763811444319E-2</v>
      </c>
      <c r="L87" s="17">
        <v>21607918.85506</v>
      </c>
      <c r="M87" s="17">
        <v>133096.40476999999</v>
      </c>
      <c r="N87" s="17">
        <v>15638445</v>
      </c>
      <c r="O87" s="17">
        <v>2699284</v>
      </c>
      <c r="P87" s="17">
        <v>173481</v>
      </c>
      <c r="Q87" s="17">
        <v>144914</v>
      </c>
      <c r="R87" s="17">
        <v>14142416.343992401</v>
      </c>
      <c r="S87" s="17">
        <v>6573005.2012339337</v>
      </c>
      <c r="T87" s="17">
        <v>14662039638915</v>
      </c>
      <c r="U87" s="17">
        <v>15791870039289</v>
      </c>
    </row>
    <row r="88" spans="1:21" x14ac:dyDescent="0.45">
      <c r="A88" s="11" t="s">
        <v>195</v>
      </c>
      <c r="B88" s="11">
        <v>11223</v>
      </c>
      <c r="C88" s="11" t="s">
        <v>23</v>
      </c>
      <c r="D88" s="37">
        <f t="shared" si="14"/>
        <v>2.0549335247967102</v>
      </c>
      <c r="E88" s="37">
        <f t="shared" si="15"/>
        <v>1.5757788823267171</v>
      </c>
      <c r="F88" s="37">
        <f t="shared" si="16"/>
        <v>2.4379555776468251</v>
      </c>
      <c r="G88" s="39">
        <f t="shared" si="17"/>
        <v>5033429.9181199996</v>
      </c>
      <c r="H88" s="39">
        <f t="shared" si="18"/>
        <v>4624516.973646</v>
      </c>
      <c r="I88" s="37">
        <f t="shared" si="19"/>
        <v>0.10051204135185851</v>
      </c>
      <c r="J88" s="37">
        <f t="shared" si="20"/>
        <v>0.21853056707235244</v>
      </c>
      <c r="K88" s="37">
        <f t="shared" si="21"/>
        <v>0.27592861650949385</v>
      </c>
      <c r="L88" s="17">
        <v>33324762.902594</v>
      </c>
      <c r="M88" s="17">
        <v>1128676.509814</v>
      </c>
      <c r="N88" s="17">
        <v>12777167</v>
      </c>
      <c r="O88" s="17">
        <v>19768107</v>
      </c>
      <c r="P88" s="17">
        <v>1226969</v>
      </c>
      <c r="Q88" s="17">
        <v>1549238</v>
      </c>
      <c r="R88" s="17">
        <v>5614633.3047942333</v>
      </c>
      <c r="S88" s="17">
        <v>8108477.1114167161</v>
      </c>
      <c r="T88" s="17">
        <v>5033429918120</v>
      </c>
      <c r="U88" s="17">
        <v>4624516973646</v>
      </c>
    </row>
    <row r="89" spans="1:21" x14ac:dyDescent="0.45">
      <c r="A89" s="11" t="s">
        <v>197</v>
      </c>
      <c r="B89" s="11">
        <v>11239</v>
      </c>
      <c r="C89" s="11" t="s">
        <v>33</v>
      </c>
      <c r="D89" s="37">
        <f t="shared" si="14"/>
        <v>1.5812527628895123</v>
      </c>
      <c r="E89" s="37">
        <f t="shared" si="15"/>
        <v>1.1946335021090555</v>
      </c>
      <c r="F89" s="37">
        <f t="shared" si="16"/>
        <v>1.3904358923079538</v>
      </c>
      <c r="G89" s="39">
        <f t="shared" si="17"/>
        <v>240299.00567099999</v>
      </c>
      <c r="H89" s="39">
        <f t="shared" si="18"/>
        <v>246884.67275100001</v>
      </c>
      <c r="I89" s="37">
        <f t="shared" si="19"/>
        <v>1.4419613131423004E-3</v>
      </c>
      <c r="J89" s="37">
        <f t="shared" si="20"/>
        <v>1.190978907423829E-2</v>
      </c>
      <c r="K89" s="37">
        <f t="shared" si="21"/>
        <v>2.9105700106340952E-2</v>
      </c>
      <c r="L89" s="17">
        <v>1448080.3586269999</v>
      </c>
      <c r="M89" s="17">
        <v>1125.5003999999999</v>
      </c>
      <c r="N89" s="17">
        <v>547011</v>
      </c>
      <c r="O89" s="17">
        <v>636667</v>
      </c>
      <c r="P89" s="17">
        <v>4648</v>
      </c>
      <c r="Q89" s="17">
        <v>11359</v>
      </c>
      <c r="R89" s="17">
        <v>390267.19709536672</v>
      </c>
      <c r="S89" s="17">
        <v>457890.22242745082</v>
      </c>
      <c r="T89" s="17">
        <v>240299005671</v>
      </c>
      <c r="U89" s="17">
        <v>246884672751</v>
      </c>
    </row>
    <row r="90" spans="1:21" x14ac:dyDescent="0.45">
      <c r="A90" s="11" t="s">
        <v>199</v>
      </c>
      <c r="B90" s="11">
        <v>11256</v>
      </c>
      <c r="C90" s="11" t="s">
        <v>20</v>
      </c>
      <c r="D90" s="37">
        <f t="shared" si="14"/>
        <v>0.12648547289856155</v>
      </c>
      <c r="E90" s="37">
        <f t="shared" si="15"/>
        <v>0.28248098012709522</v>
      </c>
      <c r="F90" s="37">
        <f t="shared" si="16"/>
        <v>5.2505758387935914E-4</v>
      </c>
      <c r="G90" s="39">
        <f t="shared" si="17"/>
        <v>6754.1943929999998</v>
      </c>
      <c r="H90" s="39">
        <f t="shared" si="18"/>
        <v>9054.6162729999996</v>
      </c>
      <c r="I90" s="37">
        <f t="shared" si="19"/>
        <v>1.9813664355240412E-2</v>
      </c>
      <c r="J90" s="37">
        <f t="shared" si="20"/>
        <v>6.8451921580480329E-2</v>
      </c>
      <c r="K90" s="37">
        <f t="shared" si="21"/>
        <v>3.1644440633312078E-4</v>
      </c>
      <c r="L90" s="17">
        <v>13490.304111000001</v>
      </c>
      <c r="M90" s="17">
        <v>2379.3096999999998</v>
      </c>
      <c r="N90" s="17">
        <v>15064</v>
      </c>
      <c r="O90" s="17">
        <v>28</v>
      </c>
      <c r="P90" s="17">
        <v>4110</v>
      </c>
      <c r="Q90" s="17">
        <v>19</v>
      </c>
      <c r="R90" s="17">
        <v>60042.142062699997</v>
      </c>
      <c r="S90" s="17">
        <v>53327.484183969951</v>
      </c>
      <c r="T90" s="17">
        <v>6754194393</v>
      </c>
      <c r="U90" s="17">
        <v>9054616273</v>
      </c>
    </row>
    <row r="91" spans="1:21" x14ac:dyDescent="0.45">
      <c r="A91" s="11" t="s">
        <v>200</v>
      </c>
      <c r="B91" s="11">
        <v>11258</v>
      </c>
      <c r="C91" s="11" t="s">
        <v>33</v>
      </c>
      <c r="D91" s="37">
        <f t="shared" si="14"/>
        <v>0.46415263670442763</v>
      </c>
      <c r="E91" s="37">
        <f t="shared" si="15"/>
        <v>0.21929694008942099</v>
      </c>
      <c r="F91" s="37">
        <f t="shared" si="16"/>
        <v>0.25735066830363618</v>
      </c>
      <c r="G91" s="39">
        <f t="shared" si="17"/>
        <v>122413.660448</v>
      </c>
      <c r="H91" s="39">
        <f t="shared" si="18"/>
        <v>127103.032106</v>
      </c>
      <c r="I91" s="37">
        <f t="shared" si="19"/>
        <v>2.0478297420917879E-3</v>
      </c>
      <c r="J91" s="37">
        <f t="shared" si="20"/>
        <v>0</v>
      </c>
      <c r="K91" s="37">
        <f t="shared" si="21"/>
        <v>1.6655821179635929E-2</v>
      </c>
      <c r="L91" s="17">
        <v>221137.00019300001</v>
      </c>
      <c r="M91" s="17">
        <v>861.14033999999992</v>
      </c>
      <c r="N91" s="17">
        <v>52240</v>
      </c>
      <c r="O91" s="17">
        <v>61305</v>
      </c>
      <c r="P91" s="17">
        <v>0</v>
      </c>
      <c r="Q91" s="17">
        <v>3502</v>
      </c>
      <c r="R91" s="17">
        <v>210256.82025703331</v>
      </c>
      <c r="S91" s="17">
        <v>238215.81814456009</v>
      </c>
      <c r="T91" s="17">
        <v>122413660448</v>
      </c>
      <c r="U91" s="17">
        <v>127103032106</v>
      </c>
    </row>
    <row r="92" spans="1:21" x14ac:dyDescent="0.45">
      <c r="A92" s="11" t="s">
        <v>202</v>
      </c>
      <c r="B92" s="11">
        <v>11268</v>
      </c>
      <c r="C92" s="11" t="s">
        <v>23</v>
      </c>
      <c r="D92" s="37">
        <f t="shared" si="14"/>
        <v>3.0023479106106881</v>
      </c>
      <c r="E92" s="37">
        <f t="shared" si="15"/>
        <v>0.47261080405579808</v>
      </c>
      <c r="F92" s="37">
        <f t="shared" si="16"/>
        <v>0.43293298246347744</v>
      </c>
      <c r="G92" s="39">
        <f t="shared" si="17"/>
        <v>1743006.2202069999</v>
      </c>
      <c r="H92" s="39">
        <f t="shared" si="18"/>
        <v>1978202.426335</v>
      </c>
      <c r="I92" s="37">
        <f t="shared" si="19"/>
        <v>0.37296234927567584</v>
      </c>
      <c r="J92" s="37">
        <f t="shared" si="20"/>
        <v>2.8585801425705924E-4</v>
      </c>
      <c r="K92" s="37">
        <f t="shared" si="21"/>
        <v>3.8765577320404657E-2</v>
      </c>
      <c r="L92" s="17">
        <v>14475471.105672</v>
      </c>
      <c r="M92" s="17">
        <v>1523903.484344</v>
      </c>
      <c r="N92" s="17">
        <v>1139319</v>
      </c>
      <c r="O92" s="17">
        <v>1043668</v>
      </c>
      <c r="P92" s="17">
        <v>584</v>
      </c>
      <c r="Q92" s="17">
        <v>79197</v>
      </c>
      <c r="R92" s="17">
        <v>2042972.2829979332</v>
      </c>
      <c r="S92" s="17">
        <v>2410691.8213098827</v>
      </c>
      <c r="T92" s="17">
        <v>1743006220207</v>
      </c>
      <c r="U92" s="17">
        <v>1978202426335</v>
      </c>
    </row>
    <row r="93" spans="1:21" x14ac:dyDescent="0.45">
      <c r="A93" s="11" t="s">
        <v>204</v>
      </c>
      <c r="B93" s="11">
        <v>11273</v>
      </c>
      <c r="C93" s="11" t="s">
        <v>23</v>
      </c>
      <c r="D93" s="37">
        <f t="shared" si="14"/>
        <v>4.1393165207253713</v>
      </c>
      <c r="E93" s="37">
        <f t="shared" si="15"/>
        <v>2.1702659087189393</v>
      </c>
      <c r="F93" s="37">
        <f t="shared" si="16"/>
        <v>1.3529170367177847</v>
      </c>
      <c r="G93" s="39">
        <f t="shared" si="17"/>
        <v>4779437.6220669998</v>
      </c>
      <c r="H93" s="39">
        <f t="shared" si="18"/>
        <v>5143132.5494459998</v>
      </c>
      <c r="I93" s="37">
        <f t="shared" si="19"/>
        <v>7.9033551059176834E-3</v>
      </c>
      <c r="J93" s="37">
        <f t="shared" si="20"/>
        <v>7.0388771337039557E-3</v>
      </c>
      <c r="K93" s="37">
        <f t="shared" si="21"/>
        <v>0.1414139040025495</v>
      </c>
      <c r="L93" s="17">
        <v>43704274.278568</v>
      </c>
      <c r="M93" s="17">
        <v>82888.430859999993</v>
      </c>
      <c r="N93" s="17">
        <v>11457193</v>
      </c>
      <c r="O93" s="17">
        <v>7142273</v>
      </c>
      <c r="P93" s="17">
        <v>36911</v>
      </c>
      <c r="Q93" s="17">
        <v>741557</v>
      </c>
      <c r="R93" s="17">
        <v>5243876.1607672665</v>
      </c>
      <c r="S93" s="17">
        <v>5279165.5409465153</v>
      </c>
      <c r="T93" s="17">
        <v>4779437622067</v>
      </c>
      <c r="U93" s="17">
        <v>5143132549446</v>
      </c>
    </row>
    <row r="94" spans="1:21" x14ac:dyDescent="0.45">
      <c r="A94" s="11" t="s">
        <v>208</v>
      </c>
      <c r="B94" s="11">
        <v>11277</v>
      </c>
      <c r="C94" s="11" t="s">
        <v>20</v>
      </c>
      <c r="D94" s="37">
        <f t="shared" si="14"/>
        <v>7.3466950359357699E-2</v>
      </c>
      <c r="E94" s="37">
        <f t="shared" si="15"/>
        <v>3.8251547377009869</v>
      </c>
      <c r="F94" s="37">
        <f t="shared" si="16"/>
        <v>3.3841312721617314</v>
      </c>
      <c r="G94" s="39">
        <f t="shared" si="17"/>
        <v>2335181.648236</v>
      </c>
      <c r="H94" s="39">
        <f t="shared" si="18"/>
        <v>7434885.0534709999</v>
      </c>
      <c r="I94" s="37">
        <f t="shared" si="19"/>
        <v>8.7841249841142787E-3</v>
      </c>
      <c r="J94" s="37">
        <f t="shared" si="20"/>
        <v>0</v>
      </c>
      <c r="K94" s="37">
        <f t="shared" si="21"/>
        <v>0</v>
      </c>
      <c r="L94" s="17">
        <v>14711048.670014001</v>
      </c>
      <c r="M94" s="17">
        <v>2317982.1928049996</v>
      </c>
      <c r="N94" s="17">
        <v>382975183</v>
      </c>
      <c r="O94" s="17">
        <v>338819834</v>
      </c>
      <c r="P94" s="17">
        <v>0</v>
      </c>
      <c r="Q94" s="17">
        <v>0</v>
      </c>
      <c r="R94" s="17">
        <v>131941553.4840962</v>
      </c>
      <c r="S94" s="17">
        <v>100120180.55776159</v>
      </c>
      <c r="T94" s="17">
        <v>2335181648236</v>
      </c>
      <c r="U94" s="17">
        <v>7434885053471</v>
      </c>
    </row>
    <row r="95" spans="1:21" x14ac:dyDescent="0.45">
      <c r="A95" s="11" t="s">
        <v>210</v>
      </c>
      <c r="B95" s="11">
        <v>11280</v>
      </c>
      <c r="C95" s="11" t="s">
        <v>23</v>
      </c>
      <c r="D95" s="37">
        <f t="shared" si="14"/>
        <v>0.75020535659766563</v>
      </c>
      <c r="E95" s="37">
        <f t="shared" si="15"/>
        <v>2.2140807795965536</v>
      </c>
      <c r="F95" s="37">
        <f t="shared" si="16"/>
        <v>1.2632526393077832</v>
      </c>
      <c r="G95" s="39">
        <f t="shared" si="17"/>
        <v>1538160.4473840001</v>
      </c>
      <c r="H95" s="39">
        <f t="shared" si="18"/>
        <v>1775039.9509370001</v>
      </c>
      <c r="I95" s="37">
        <f t="shared" si="19"/>
        <v>2.373756489317403E-2</v>
      </c>
      <c r="J95" s="37">
        <f t="shared" si="20"/>
        <v>2.0219174450177291E-2</v>
      </c>
      <c r="K95" s="37">
        <f t="shared" si="21"/>
        <v>3.3637999562975918E-2</v>
      </c>
      <c r="L95" s="17">
        <v>2521265.5346360002</v>
      </c>
      <c r="M95" s="17">
        <v>88229.392414000002</v>
      </c>
      <c r="N95" s="17">
        <v>3720505</v>
      </c>
      <c r="O95" s="17">
        <v>2122749</v>
      </c>
      <c r="P95" s="17">
        <v>37576</v>
      </c>
      <c r="Q95" s="17">
        <v>62514</v>
      </c>
      <c r="R95" s="17">
        <v>1858433.9381705329</v>
      </c>
      <c r="S95" s="17">
        <v>1680383.585949355</v>
      </c>
      <c r="T95" s="17">
        <v>1538160447384</v>
      </c>
      <c r="U95" s="17">
        <v>1775039950937</v>
      </c>
    </row>
    <row r="96" spans="1:21" x14ac:dyDescent="0.45">
      <c r="A96" s="11" t="s">
        <v>218</v>
      </c>
      <c r="B96" s="11">
        <v>11290</v>
      </c>
      <c r="C96" s="11" t="s">
        <v>20</v>
      </c>
      <c r="D96" s="37">
        <f t="shared" si="14"/>
        <v>0.28777763417513974</v>
      </c>
      <c r="E96" s="37">
        <f t="shared" si="15"/>
        <v>1.2184274304893971E-2</v>
      </c>
      <c r="F96" s="37">
        <f t="shared" si="16"/>
        <v>1.8302335445223712E-2</v>
      </c>
      <c r="G96" s="39">
        <f t="shared" si="17"/>
        <v>3492.9335219999998</v>
      </c>
      <c r="H96" s="39">
        <f t="shared" si="18"/>
        <v>3934.7191379999999</v>
      </c>
      <c r="I96" s="37">
        <f t="shared" si="19"/>
        <v>1.0654999353528555E-4</v>
      </c>
      <c r="J96" s="37">
        <f t="shared" si="20"/>
        <v>0</v>
      </c>
      <c r="K96" s="37">
        <f t="shared" si="21"/>
        <v>0</v>
      </c>
      <c r="L96" s="17">
        <v>33302.472846000004</v>
      </c>
      <c r="M96" s="17">
        <v>11.35188</v>
      </c>
      <c r="N96" s="17">
        <v>705</v>
      </c>
      <c r="O96" s="17">
        <v>1059</v>
      </c>
      <c r="P96" s="17">
        <v>0</v>
      </c>
      <c r="Q96" s="17">
        <v>0</v>
      </c>
      <c r="R96" s="17">
        <v>53270.205015266671</v>
      </c>
      <c r="S96" s="17">
        <v>57861.46818090164</v>
      </c>
      <c r="T96" s="17">
        <v>3492933522</v>
      </c>
      <c r="U96" s="17">
        <v>3934719138</v>
      </c>
    </row>
    <row r="97" spans="1:21" x14ac:dyDescent="0.45">
      <c r="A97" s="11" t="s">
        <v>220</v>
      </c>
      <c r="B97" s="11">
        <v>11285</v>
      </c>
      <c r="C97" s="11" t="s">
        <v>23</v>
      </c>
      <c r="D97" s="37">
        <f t="shared" si="14"/>
        <v>1.7445407178542309</v>
      </c>
      <c r="E97" s="37">
        <f t="shared" si="15"/>
        <v>2.2144069214399922</v>
      </c>
      <c r="F97" s="37">
        <f t="shared" si="16"/>
        <v>1.5145776060919787</v>
      </c>
      <c r="G97" s="39">
        <f t="shared" si="17"/>
        <v>14434525.111589</v>
      </c>
      <c r="H97" s="39">
        <f t="shared" si="18"/>
        <v>15492425.186240001</v>
      </c>
      <c r="I97" s="37">
        <f t="shared" si="19"/>
        <v>1.0981308211030386E-2</v>
      </c>
      <c r="J97" s="37">
        <f t="shared" si="20"/>
        <v>4.3196352716500727E-3</v>
      </c>
      <c r="K97" s="37">
        <f t="shared" si="21"/>
        <v>4.1223548035003076E-2</v>
      </c>
      <c r="L97" s="17">
        <v>57566076.041714005</v>
      </c>
      <c r="M97" s="17">
        <v>316791.73248500004</v>
      </c>
      <c r="N97" s="17">
        <v>36535323</v>
      </c>
      <c r="O97" s="17">
        <v>24988895</v>
      </c>
      <c r="P97" s="17">
        <v>62307</v>
      </c>
      <c r="Q97" s="17">
        <v>594614</v>
      </c>
      <c r="R97" s="17">
        <v>14424134.465454331</v>
      </c>
      <c r="S97" s="17">
        <v>16498920.16063682</v>
      </c>
      <c r="T97" s="17">
        <v>14434525111589</v>
      </c>
      <c r="U97" s="17">
        <v>15492425186240</v>
      </c>
    </row>
    <row r="98" spans="1:21" x14ac:dyDescent="0.45">
      <c r="A98" s="11" t="s">
        <v>224</v>
      </c>
      <c r="B98" s="11">
        <v>11297</v>
      </c>
      <c r="C98" s="11" t="s">
        <v>23</v>
      </c>
      <c r="D98" s="37">
        <f t="shared" si="14"/>
        <v>3.5768622156318499</v>
      </c>
      <c r="E98" s="37">
        <f t="shared" si="15"/>
        <v>3.1427019502889633</v>
      </c>
      <c r="F98" s="37">
        <f t="shared" si="16"/>
        <v>1.930516089208292</v>
      </c>
      <c r="G98" s="39">
        <f t="shared" si="17"/>
        <v>4502246.9712500004</v>
      </c>
      <c r="H98" s="39">
        <f t="shared" si="18"/>
        <v>4742839.2709560003</v>
      </c>
      <c r="I98" s="37">
        <f t="shared" si="19"/>
        <v>7.679704212639292E-2</v>
      </c>
      <c r="J98" s="37">
        <f t="shared" si="20"/>
        <v>6.1219106356829615E-3</v>
      </c>
      <c r="K98" s="37">
        <f t="shared" si="21"/>
        <v>5.7786606398831236E-2</v>
      </c>
      <c r="L98" s="17">
        <v>28432213.925943002</v>
      </c>
      <c r="M98" s="17">
        <v>649234.25948800007</v>
      </c>
      <c r="N98" s="17">
        <v>12490553</v>
      </c>
      <c r="O98" s="17">
        <v>7672765</v>
      </c>
      <c r="P98" s="17">
        <v>25877</v>
      </c>
      <c r="Q98" s="17">
        <v>244261</v>
      </c>
      <c r="R98" s="17">
        <v>4226948.3401423674</v>
      </c>
      <c r="S98" s="17">
        <v>3974463.1204532539</v>
      </c>
      <c r="T98" s="17">
        <v>4502246971250</v>
      </c>
      <c r="U98" s="17">
        <v>4742839270956</v>
      </c>
    </row>
    <row r="99" spans="1:21" x14ac:dyDescent="0.45">
      <c r="A99" s="11" t="s">
        <v>226</v>
      </c>
      <c r="B99" s="11">
        <v>11302</v>
      </c>
      <c r="C99" s="11" t="s">
        <v>20</v>
      </c>
      <c r="D99" s="37">
        <f t="shared" si="14"/>
        <v>9.724351786563061E-2</v>
      </c>
      <c r="E99" s="37">
        <f t="shared" si="15"/>
        <v>2.1849023205005262</v>
      </c>
      <c r="F99" s="37">
        <f t="shared" si="16"/>
        <v>1.570684459775689</v>
      </c>
      <c r="G99" s="39">
        <f t="shared" si="17"/>
        <v>1236056.412091</v>
      </c>
      <c r="H99" s="39">
        <f t="shared" si="18"/>
        <v>1700147.9896239999</v>
      </c>
      <c r="I99" s="37">
        <f t="shared" si="19"/>
        <v>1.0930443813152389E-2</v>
      </c>
      <c r="J99" s="37">
        <f t="shared" si="20"/>
        <v>0.1713502600288648</v>
      </c>
      <c r="K99" s="37">
        <f t="shared" si="21"/>
        <v>5.3129060276089109E-2</v>
      </c>
      <c r="L99" s="17">
        <v>1984356.9780049999</v>
      </c>
      <c r="M99" s="17">
        <v>286662.079738</v>
      </c>
      <c r="N99" s="17">
        <v>22292623</v>
      </c>
      <c r="O99" s="17">
        <v>16025740</v>
      </c>
      <c r="P99" s="17">
        <v>2246918</v>
      </c>
      <c r="Q99" s="17">
        <v>696682</v>
      </c>
      <c r="R99" s="17">
        <v>13113011.906847971</v>
      </c>
      <c r="S99" s="17">
        <v>10203029.577493019</v>
      </c>
      <c r="T99" s="17">
        <v>1236056412091</v>
      </c>
      <c r="U99" s="17">
        <v>1700147989624</v>
      </c>
    </row>
    <row r="100" spans="1:21" x14ac:dyDescent="0.45">
      <c r="A100" s="11" t="s">
        <v>228</v>
      </c>
      <c r="B100" s="11">
        <v>11304</v>
      </c>
      <c r="C100" s="11" t="s">
        <v>33</v>
      </c>
      <c r="D100" s="37">
        <f t="shared" si="14"/>
        <v>0.20588263040029095</v>
      </c>
      <c r="E100" s="37">
        <f t="shared" si="15"/>
        <v>7.0127409375807541E-4</v>
      </c>
      <c r="F100" s="37">
        <f t="shared" si="16"/>
        <v>6.3626236166196206E-4</v>
      </c>
      <c r="G100" s="39">
        <f t="shared" si="17"/>
        <v>509002.82065299997</v>
      </c>
      <c r="H100" s="39">
        <f t="shared" si="18"/>
        <v>553983.44545300002</v>
      </c>
      <c r="I100" s="37">
        <f t="shared" si="19"/>
        <v>0</v>
      </c>
      <c r="J100" s="37">
        <f t="shared" si="20"/>
        <v>0</v>
      </c>
      <c r="K100" s="37">
        <f t="shared" si="21"/>
        <v>0</v>
      </c>
      <c r="L100" s="17">
        <v>386356.12525600003</v>
      </c>
      <c r="M100" s="17">
        <v>0</v>
      </c>
      <c r="N100" s="17">
        <v>658</v>
      </c>
      <c r="O100" s="17">
        <v>597</v>
      </c>
      <c r="P100" s="17">
        <v>0</v>
      </c>
      <c r="Q100" s="17">
        <v>0</v>
      </c>
      <c r="R100" s="17">
        <v>932826.53277649998</v>
      </c>
      <c r="S100" s="17">
        <v>938292.18255279784</v>
      </c>
      <c r="T100" s="17">
        <v>509002820653</v>
      </c>
      <c r="U100" s="17">
        <v>553983445453</v>
      </c>
    </row>
    <row r="101" spans="1:21" x14ac:dyDescent="0.45">
      <c r="A101" s="11" t="s">
        <v>232</v>
      </c>
      <c r="B101" s="11">
        <v>11305</v>
      </c>
      <c r="C101" s="11" t="s">
        <v>33</v>
      </c>
      <c r="D101" s="37">
        <f t="shared" si="14"/>
        <v>1.3186554421231005</v>
      </c>
      <c r="E101" s="37">
        <f t="shared" si="15"/>
        <v>1.0912625063152475</v>
      </c>
      <c r="F101" s="37">
        <f t="shared" si="16"/>
        <v>1.5457763676111338</v>
      </c>
      <c r="G101" s="39">
        <f t="shared" si="17"/>
        <v>142402.058307</v>
      </c>
      <c r="H101" s="39">
        <f t="shared" si="18"/>
        <v>140035.390266</v>
      </c>
      <c r="I101" s="37">
        <f t="shared" si="19"/>
        <v>9.0730755011808481E-2</v>
      </c>
      <c r="J101" s="37">
        <f t="shared" si="20"/>
        <v>0</v>
      </c>
      <c r="K101" s="37">
        <f t="shared" si="21"/>
        <v>3.0112163727958684E-2</v>
      </c>
      <c r="L101" s="17">
        <v>742213.55136399996</v>
      </c>
      <c r="M101" s="17">
        <v>42538.849443999999</v>
      </c>
      <c r="N101" s="17">
        <v>307112</v>
      </c>
      <c r="O101" s="17">
        <v>435025</v>
      </c>
      <c r="P101" s="17">
        <v>0</v>
      </c>
      <c r="Q101" s="17">
        <v>7059</v>
      </c>
      <c r="R101" s="17">
        <v>234423.53939666669</v>
      </c>
      <c r="S101" s="17">
        <v>281428.16070625675</v>
      </c>
      <c r="T101" s="17">
        <v>142402058307</v>
      </c>
      <c r="U101" s="17">
        <v>140035390266</v>
      </c>
    </row>
    <row r="102" spans="1:21" x14ac:dyDescent="0.45">
      <c r="A102" s="11" t="s">
        <v>238</v>
      </c>
      <c r="B102" s="11">
        <v>11314</v>
      </c>
      <c r="C102" s="11" t="s">
        <v>23</v>
      </c>
      <c r="D102" s="37">
        <f t="shared" si="14"/>
        <v>9.2143859791097515</v>
      </c>
      <c r="E102" s="37">
        <f t="shared" si="15"/>
        <v>1.2646825520627754</v>
      </c>
      <c r="F102" s="37">
        <f t="shared" si="16"/>
        <v>1.2319086289095353</v>
      </c>
      <c r="G102" s="39">
        <f t="shared" si="17"/>
        <v>238990.99551499999</v>
      </c>
      <c r="H102" s="39">
        <f t="shared" si="18"/>
        <v>231700.27931099999</v>
      </c>
      <c r="I102" s="37">
        <f t="shared" si="19"/>
        <v>0.1101827911327775</v>
      </c>
      <c r="J102" s="37">
        <f t="shared" si="20"/>
        <v>0</v>
      </c>
      <c r="K102" s="37">
        <f t="shared" si="21"/>
        <v>0</v>
      </c>
      <c r="L102" s="17">
        <v>3677440.9961000001</v>
      </c>
      <c r="M102" s="17">
        <v>34022.544150000002</v>
      </c>
      <c r="N102" s="17">
        <v>252366</v>
      </c>
      <c r="O102" s="17">
        <v>245826</v>
      </c>
      <c r="P102" s="17">
        <v>0</v>
      </c>
      <c r="Q102" s="17">
        <v>0</v>
      </c>
      <c r="R102" s="17">
        <v>154391.37001439999</v>
      </c>
      <c r="S102" s="17">
        <v>199548.8904218497</v>
      </c>
      <c r="T102" s="17">
        <v>238990995515</v>
      </c>
      <c r="U102" s="17">
        <v>231700279311</v>
      </c>
    </row>
    <row r="103" spans="1:21" x14ac:dyDescent="0.45">
      <c r="A103" s="11" t="s">
        <v>242</v>
      </c>
      <c r="B103" s="11">
        <v>11309</v>
      </c>
      <c r="C103" s="11" t="s">
        <v>23</v>
      </c>
      <c r="D103" s="37">
        <f t="shared" si="14"/>
        <v>3.3984625136795268</v>
      </c>
      <c r="E103" s="37">
        <f t="shared" si="15"/>
        <v>1.8981330868478736</v>
      </c>
      <c r="F103" s="37">
        <f t="shared" si="16"/>
        <v>1.8009565783688033</v>
      </c>
      <c r="G103" s="39">
        <f t="shared" si="17"/>
        <v>3177145.3768779999</v>
      </c>
      <c r="H103" s="39">
        <f t="shared" si="18"/>
        <v>2830768.1662019999</v>
      </c>
      <c r="I103" s="37">
        <f t="shared" si="19"/>
        <v>0.13532336495798974</v>
      </c>
      <c r="J103" s="37">
        <f t="shared" si="20"/>
        <v>1.3496314892346938E-2</v>
      </c>
      <c r="K103" s="37">
        <f t="shared" si="21"/>
        <v>0.14146042060154709</v>
      </c>
      <c r="L103" s="17">
        <v>27831603.273428999</v>
      </c>
      <c r="M103" s="17">
        <v>788037.67030799994</v>
      </c>
      <c r="N103" s="17">
        <v>7772351</v>
      </c>
      <c r="O103" s="17">
        <v>7374439</v>
      </c>
      <c r="P103" s="17">
        <v>39297</v>
      </c>
      <c r="Q103" s="17">
        <v>411888</v>
      </c>
      <c r="R103" s="17">
        <v>2911683.6939158328</v>
      </c>
      <c r="S103" s="17">
        <v>4094734.4808720029</v>
      </c>
      <c r="T103" s="17">
        <v>3177145376878</v>
      </c>
      <c r="U103" s="17">
        <v>2830768166202</v>
      </c>
    </row>
    <row r="104" spans="1:21" x14ac:dyDescent="0.45">
      <c r="A104" s="11" t="s">
        <v>244</v>
      </c>
      <c r="B104" s="11">
        <v>11310</v>
      </c>
      <c r="C104" s="11" t="s">
        <v>20</v>
      </c>
      <c r="D104" s="37">
        <f t="shared" si="14"/>
        <v>0.27180073910491764</v>
      </c>
      <c r="E104" s="37">
        <f t="shared" si="15"/>
        <v>2.1526441120059916</v>
      </c>
      <c r="F104" s="37">
        <f t="shared" si="16"/>
        <v>0.66077850878073818</v>
      </c>
      <c r="G104" s="39">
        <f t="shared" si="17"/>
        <v>18426131.229098</v>
      </c>
      <c r="H104" s="39">
        <f t="shared" si="18"/>
        <v>27449090.815839</v>
      </c>
      <c r="I104" s="37">
        <f t="shared" si="19"/>
        <v>1.8217271601572143E-2</v>
      </c>
      <c r="J104" s="37">
        <f t="shared" si="20"/>
        <v>0.15277402161594975</v>
      </c>
      <c r="K104" s="37">
        <f t="shared" si="21"/>
        <v>4.4371008574867282E-2</v>
      </c>
      <c r="L104" s="17">
        <v>56835967.922896996</v>
      </c>
      <c r="M104" s="17">
        <v>7461753.755779</v>
      </c>
      <c r="N104" s="17">
        <v>225068578</v>
      </c>
      <c r="O104" s="17">
        <v>69087351</v>
      </c>
      <c r="P104" s="17">
        <v>31287949</v>
      </c>
      <c r="Q104" s="17">
        <v>9087133</v>
      </c>
      <c r="R104" s="17">
        <v>204798883.14161858</v>
      </c>
      <c r="S104" s="17">
        <v>104554476.39705971</v>
      </c>
      <c r="T104" s="17">
        <v>18426131229098</v>
      </c>
      <c r="U104" s="17">
        <v>27449090815839</v>
      </c>
    </row>
    <row r="105" spans="1:21" x14ac:dyDescent="0.45">
      <c r="A105" s="11" t="s">
        <v>252</v>
      </c>
      <c r="B105" s="11">
        <v>11334</v>
      </c>
      <c r="C105" s="11" t="s">
        <v>23</v>
      </c>
      <c r="D105" s="37">
        <f t="shared" si="14"/>
        <v>1.6496735379649505</v>
      </c>
      <c r="E105" s="37">
        <f t="shared" si="15"/>
        <v>1.4026362807941093</v>
      </c>
      <c r="F105" s="37">
        <f t="shared" si="16"/>
        <v>0.65946208188792832</v>
      </c>
      <c r="G105" s="39">
        <f t="shared" si="17"/>
        <v>1353099.3881590001</v>
      </c>
      <c r="H105" s="39">
        <f t="shared" si="18"/>
        <v>1421477.5631319999</v>
      </c>
      <c r="I105" s="37">
        <f t="shared" si="19"/>
        <v>2.201763347320277E-2</v>
      </c>
      <c r="J105" s="37">
        <f t="shared" si="20"/>
        <v>3.2561452745188534E-4</v>
      </c>
      <c r="K105" s="37">
        <f t="shared" si="21"/>
        <v>2.2528319143191134E-2</v>
      </c>
      <c r="L105" s="17">
        <v>4227479.5969399996</v>
      </c>
      <c r="M105" s="17">
        <v>60721.599289999998</v>
      </c>
      <c r="N105" s="17">
        <v>1797209</v>
      </c>
      <c r="O105" s="17">
        <v>844974</v>
      </c>
      <c r="P105" s="17">
        <v>449</v>
      </c>
      <c r="Q105" s="17">
        <v>31065</v>
      </c>
      <c r="R105" s="17">
        <v>1378931.1045599671</v>
      </c>
      <c r="S105" s="17">
        <v>1281307.93749503</v>
      </c>
      <c r="T105" s="17">
        <v>1353099388159</v>
      </c>
      <c r="U105" s="17">
        <v>1421477563132</v>
      </c>
    </row>
    <row r="106" spans="1:21" x14ac:dyDescent="0.45">
      <c r="A106" s="11" t="s">
        <v>254</v>
      </c>
      <c r="B106" s="11">
        <v>11338</v>
      </c>
      <c r="C106" s="11" t="s">
        <v>20</v>
      </c>
      <c r="D106" s="37">
        <f t="shared" si="14"/>
        <v>0.28207309712674661</v>
      </c>
      <c r="E106" s="37">
        <f t="shared" si="15"/>
        <v>0.86487575797913596</v>
      </c>
      <c r="F106" s="37">
        <f t="shared" si="16"/>
        <v>0.59504890540286248</v>
      </c>
      <c r="G106" s="39">
        <f t="shared" si="17"/>
        <v>7094688.0348659996</v>
      </c>
      <c r="H106" s="39">
        <f t="shared" si="18"/>
        <v>8574194.5563590005</v>
      </c>
      <c r="I106" s="37">
        <f t="shared" si="19"/>
        <v>1.5781950170604138E-2</v>
      </c>
      <c r="J106" s="37">
        <f t="shared" si="20"/>
        <v>7.8151907627487222E-2</v>
      </c>
      <c r="K106" s="37">
        <f t="shared" si="21"/>
        <v>4.3869794820826806E-2</v>
      </c>
      <c r="L106" s="17">
        <v>20163171.002611</v>
      </c>
      <c r="M106" s="17">
        <v>1195398.920006</v>
      </c>
      <c r="N106" s="17">
        <v>30911558</v>
      </c>
      <c r="O106" s="17">
        <v>21267666</v>
      </c>
      <c r="P106" s="17">
        <v>2959796</v>
      </c>
      <c r="Q106" s="17">
        <v>1661452</v>
      </c>
      <c r="R106" s="17">
        <v>37872344.896658599</v>
      </c>
      <c r="S106" s="17">
        <v>35741038.773277424</v>
      </c>
      <c r="T106" s="17">
        <v>7094688034866</v>
      </c>
      <c r="U106" s="17">
        <v>8574194556359</v>
      </c>
    </row>
    <row r="107" spans="1:21" x14ac:dyDescent="0.45">
      <c r="A107" s="11" t="s">
        <v>256</v>
      </c>
      <c r="B107" s="11">
        <v>11343</v>
      </c>
      <c r="C107" s="11" t="s">
        <v>20</v>
      </c>
      <c r="D107" s="37">
        <f t="shared" si="14"/>
        <v>0.12831390024840483</v>
      </c>
      <c r="E107" s="37">
        <f t="shared" si="15"/>
        <v>1.0822459224183807</v>
      </c>
      <c r="F107" s="37">
        <f t="shared" si="16"/>
        <v>1.1848987217732414</v>
      </c>
      <c r="G107" s="39">
        <f t="shared" si="17"/>
        <v>2716781.4087780002</v>
      </c>
      <c r="H107" s="39">
        <f t="shared" si="18"/>
        <v>3844681.2363280002</v>
      </c>
      <c r="I107" s="37">
        <f t="shared" si="19"/>
        <v>1.9268921279042648E-2</v>
      </c>
      <c r="J107" s="37">
        <f t="shared" si="20"/>
        <v>7.4587210376192051E-2</v>
      </c>
      <c r="K107" s="37">
        <f t="shared" si="21"/>
        <v>0.14515339331011295</v>
      </c>
      <c r="L107" s="17">
        <v>8553102.5892549995</v>
      </c>
      <c r="M107" s="17">
        <v>991626.26352599997</v>
      </c>
      <c r="N107" s="17">
        <v>36069983</v>
      </c>
      <c r="O107" s="17">
        <v>39491280</v>
      </c>
      <c r="P107" s="17">
        <v>1919221</v>
      </c>
      <c r="Q107" s="17">
        <v>3734976</v>
      </c>
      <c r="R107" s="17">
        <v>25731234.4880592</v>
      </c>
      <c r="S107" s="17">
        <v>33328823.19334428</v>
      </c>
      <c r="T107" s="17">
        <v>2716781408778</v>
      </c>
      <c r="U107" s="17">
        <v>3844681236328</v>
      </c>
    </row>
    <row r="108" spans="1:21" x14ac:dyDescent="0.45">
      <c r="A108" s="11" t="s">
        <v>274</v>
      </c>
      <c r="B108" s="11">
        <v>11379</v>
      </c>
      <c r="C108" s="11" t="s">
        <v>20</v>
      </c>
      <c r="D108" s="37">
        <f t="shared" si="14"/>
        <v>0.92702918231334497</v>
      </c>
      <c r="E108" s="37">
        <f t="shared" si="15"/>
        <v>1.013880714899982</v>
      </c>
      <c r="F108" s="37">
        <f t="shared" si="16"/>
        <v>1.6881544866305813</v>
      </c>
      <c r="G108" s="39">
        <f t="shared" si="17"/>
        <v>5078930.1872810004</v>
      </c>
      <c r="H108" s="39">
        <f t="shared" si="18"/>
        <v>4934998.0270290002</v>
      </c>
      <c r="I108" s="37">
        <f t="shared" si="19"/>
        <v>0</v>
      </c>
      <c r="J108" s="37">
        <f t="shared" si="20"/>
        <v>0</v>
      </c>
      <c r="K108" s="37">
        <f t="shared" si="21"/>
        <v>7.8494889546183499E-2</v>
      </c>
      <c r="L108" s="17">
        <v>41175654.298320003</v>
      </c>
      <c r="M108" s="17">
        <v>0</v>
      </c>
      <c r="N108" s="17">
        <v>22516660</v>
      </c>
      <c r="O108" s="17">
        <v>37491196</v>
      </c>
      <c r="P108" s="17">
        <v>0</v>
      </c>
      <c r="Q108" s="17">
        <v>1778168</v>
      </c>
      <c r="R108" s="17">
        <v>22653296.41560667</v>
      </c>
      <c r="S108" s="17">
        <v>22208391.647158649</v>
      </c>
      <c r="T108" s="17">
        <v>5078930187281</v>
      </c>
      <c r="U108" s="17">
        <v>4934998027029</v>
      </c>
    </row>
    <row r="109" spans="1:21" x14ac:dyDescent="0.45">
      <c r="A109" s="11" t="s">
        <v>276</v>
      </c>
      <c r="B109" s="11">
        <v>11385</v>
      </c>
      <c r="C109" s="11" t="s">
        <v>20</v>
      </c>
      <c r="D109" s="37">
        <f t="shared" si="14"/>
        <v>0.16400934873245149</v>
      </c>
      <c r="E109" s="37">
        <f t="shared" si="15"/>
        <v>1.6635695095507568</v>
      </c>
      <c r="F109" s="37">
        <f t="shared" si="16"/>
        <v>0.94165981741440219</v>
      </c>
      <c r="G109" s="39">
        <f t="shared" si="17"/>
        <v>6201613.0053329999</v>
      </c>
      <c r="H109" s="39">
        <f t="shared" si="18"/>
        <v>10061060.330033001</v>
      </c>
      <c r="I109" s="37">
        <f t="shared" si="19"/>
        <v>1.722228652818094E-2</v>
      </c>
      <c r="J109" s="37">
        <f t="shared" si="20"/>
        <v>0.13516625478093028</v>
      </c>
      <c r="K109" s="37">
        <f t="shared" si="21"/>
        <v>0.11126934080459239</v>
      </c>
      <c r="L109" s="17">
        <v>24711206.941583</v>
      </c>
      <c r="M109" s="17">
        <v>3412609.4051600001</v>
      </c>
      <c r="N109" s="17">
        <v>125324595</v>
      </c>
      <c r="O109" s="17">
        <v>70939708</v>
      </c>
      <c r="P109" s="17">
        <v>13391649</v>
      </c>
      <c r="Q109" s="17">
        <v>11024053</v>
      </c>
      <c r="R109" s="17">
        <v>99075386.98696962</v>
      </c>
      <c r="S109" s="17">
        <v>75334751.136334315</v>
      </c>
      <c r="T109" s="17">
        <v>6201613005333</v>
      </c>
      <c r="U109" s="17">
        <v>10061060330033</v>
      </c>
    </row>
    <row r="110" spans="1:21" x14ac:dyDescent="0.45">
      <c r="A110" s="11" t="s">
        <v>278</v>
      </c>
      <c r="B110" s="11">
        <v>11384</v>
      </c>
      <c r="C110" s="11" t="s">
        <v>23</v>
      </c>
      <c r="D110" s="37">
        <f t="shared" si="14"/>
        <v>1.9279800331877592</v>
      </c>
      <c r="E110" s="37">
        <f t="shared" si="15"/>
        <v>2.2004516334984165</v>
      </c>
      <c r="F110" s="37">
        <f t="shared" si="16"/>
        <v>1.9693722555918791</v>
      </c>
      <c r="G110" s="39">
        <f t="shared" si="17"/>
        <v>700003.58440599998</v>
      </c>
      <c r="H110" s="39">
        <f t="shared" si="18"/>
        <v>889682.26564600004</v>
      </c>
      <c r="I110" s="37">
        <f t="shared" si="19"/>
        <v>0.19880533154703198</v>
      </c>
      <c r="J110" s="37">
        <f t="shared" si="20"/>
        <v>1.8220996530378872E-2</v>
      </c>
      <c r="K110" s="37">
        <f t="shared" si="21"/>
        <v>3.655085549666455E-2</v>
      </c>
      <c r="L110" s="17">
        <v>4580374.9349179994</v>
      </c>
      <c r="M110" s="17">
        <v>339674.48330299999</v>
      </c>
      <c r="N110" s="17">
        <v>2613848</v>
      </c>
      <c r="O110" s="17">
        <v>2339356</v>
      </c>
      <c r="P110" s="17">
        <v>15566</v>
      </c>
      <c r="Q110" s="17">
        <v>31225</v>
      </c>
      <c r="R110" s="17">
        <v>854289.16986223322</v>
      </c>
      <c r="S110" s="17">
        <v>1187868.87210256</v>
      </c>
      <c r="T110" s="17">
        <v>700003584406</v>
      </c>
      <c r="U110" s="17">
        <v>889682265646</v>
      </c>
    </row>
    <row r="111" spans="1:21" x14ac:dyDescent="0.45">
      <c r="A111" s="11" t="s">
        <v>284</v>
      </c>
      <c r="B111" s="11">
        <v>11383</v>
      </c>
      <c r="C111" s="11" t="s">
        <v>20</v>
      </c>
      <c r="D111" s="37">
        <f t="shared" si="14"/>
        <v>0.31486651185513698</v>
      </c>
      <c r="E111" s="37">
        <f t="shared" si="15"/>
        <v>0.83953863601323309</v>
      </c>
      <c r="F111" s="37">
        <f t="shared" si="16"/>
        <v>0.96241140496354949</v>
      </c>
      <c r="G111" s="39">
        <f t="shared" si="17"/>
        <v>8452108.0469930004</v>
      </c>
      <c r="H111" s="39">
        <f t="shared" si="18"/>
        <v>9100514.3318220004</v>
      </c>
      <c r="I111" s="37">
        <f t="shared" si="19"/>
        <v>5.5604814117034811E-3</v>
      </c>
      <c r="J111" s="37">
        <f t="shared" si="20"/>
        <v>0</v>
      </c>
      <c r="K111" s="37">
        <f t="shared" si="21"/>
        <v>6.0387284778882798E-2</v>
      </c>
      <c r="L111" s="17">
        <v>24918307.849326</v>
      </c>
      <c r="M111" s="17">
        <v>401122.38105999999</v>
      </c>
      <c r="N111" s="17">
        <v>33220240</v>
      </c>
      <c r="O111" s="17">
        <v>38082271</v>
      </c>
      <c r="P111" s="17">
        <v>0</v>
      </c>
      <c r="Q111" s="17">
        <v>2178111</v>
      </c>
      <c r="R111" s="17">
        <v>36069033.538690865</v>
      </c>
      <c r="S111" s="17">
        <v>39569638.102368847</v>
      </c>
      <c r="T111" s="17">
        <v>8452108046993</v>
      </c>
      <c r="U111" s="17">
        <v>9100514331822</v>
      </c>
    </row>
    <row r="112" spans="1:21" x14ac:dyDescent="0.45">
      <c r="A112" s="11" t="s">
        <v>286</v>
      </c>
      <c r="B112" s="11">
        <v>11380</v>
      </c>
      <c r="C112" s="11" t="s">
        <v>20</v>
      </c>
      <c r="D112" s="37">
        <f t="shared" si="14"/>
        <v>0.41929425288139222</v>
      </c>
      <c r="E112" s="37">
        <f t="shared" si="15"/>
        <v>0.59686560849275061</v>
      </c>
      <c r="F112" s="37">
        <f t="shared" si="16"/>
        <v>0.63511914096487421</v>
      </c>
      <c r="G112" s="39">
        <f t="shared" si="17"/>
        <v>39536.332535000001</v>
      </c>
      <c r="H112" s="39">
        <f t="shared" si="18"/>
        <v>50211.830891999998</v>
      </c>
      <c r="I112" s="37">
        <f t="shared" si="19"/>
        <v>1.4011657374177418E-2</v>
      </c>
      <c r="J112" s="37">
        <f t="shared" si="20"/>
        <v>0</v>
      </c>
      <c r="K112" s="37">
        <f t="shared" si="21"/>
        <v>0</v>
      </c>
      <c r="L112" s="17">
        <v>270164.977641</v>
      </c>
      <c r="M112" s="17">
        <v>8813.099929</v>
      </c>
      <c r="N112" s="17">
        <v>192290</v>
      </c>
      <c r="O112" s="17">
        <v>204614</v>
      </c>
      <c r="P112" s="17">
        <v>0</v>
      </c>
      <c r="Q112" s="17">
        <v>0</v>
      </c>
      <c r="R112" s="17">
        <v>314491.70121879998</v>
      </c>
      <c r="S112" s="17">
        <v>322166.32565844263</v>
      </c>
      <c r="T112" s="17">
        <v>39536332535</v>
      </c>
      <c r="U112" s="17">
        <v>50211830892</v>
      </c>
    </row>
    <row r="113" spans="1:21" x14ac:dyDescent="0.45">
      <c r="A113" s="11" t="s">
        <v>288</v>
      </c>
      <c r="B113" s="11">
        <v>11391</v>
      </c>
      <c r="C113" s="11" t="s">
        <v>20</v>
      </c>
      <c r="D113" s="37">
        <f t="shared" si="14"/>
        <v>8.9175618294803763E-2</v>
      </c>
      <c r="E113" s="37">
        <f t="shared" si="15"/>
        <v>1.3314401916434084</v>
      </c>
      <c r="F113" s="37">
        <f t="shared" si="16"/>
        <v>0.94689149666482086</v>
      </c>
      <c r="G113" s="39">
        <f t="shared" si="17"/>
        <v>8951.0375989999993</v>
      </c>
      <c r="H113" s="39">
        <f t="shared" si="18"/>
        <v>27422.528087999999</v>
      </c>
      <c r="I113" s="37">
        <f t="shared" si="19"/>
        <v>1.9615400069070192E-2</v>
      </c>
      <c r="J113" s="37">
        <f t="shared" si="20"/>
        <v>0.2291409717315121</v>
      </c>
      <c r="K113" s="37">
        <f t="shared" si="21"/>
        <v>9.8216065349085863E-2</v>
      </c>
      <c r="L113" s="17">
        <v>59373.469609</v>
      </c>
      <c r="M113" s="17">
        <v>16648.793399999999</v>
      </c>
      <c r="N113" s="17">
        <v>443239</v>
      </c>
      <c r="O113" s="17">
        <v>315222</v>
      </c>
      <c r="P113" s="17">
        <v>97243</v>
      </c>
      <c r="Q113" s="17">
        <v>41681</v>
      </c>
      <c r="R113" s="17">
        <v>424380.67389336671</v>
      </c>
      <c r="S113" s="17">
        <v>332901.92288164754</v>
      </c>
      <c r="T113" s="17">
        <v>8951037599</v>
      </c>
      <c r="U113" s="17">
        <v>27422528088</v>
      </c>
    </row>
    <row r="114" spans="1:21" x14ac:dyDescent="0.45">
      <c r="A114" s="11" t="s">
        <v>290</v>
      </c>
      <c r="B114" s="11">
        <v>11381</v>
      </c>
      <c r="C114" s="11" t="s">
        <v>33</v>
      </c>
      <c r="D114" s="37">
        <f t="shared" si="14"/>
        <v>1.1773908208609349</v>
      </c>
      <c r="E114" s="37">
        <f t="shared" si="15"/>
        <v>0</v>
      </c>
      <c r="F114" s="37">
        <f t="shared" si="16"/>
        <v>0</v>
      </c>
      <c r="G114" s="39">
        <f t="shared" si="17"/>
        <v>664168.995949</v>
      </c>
      <c r="H114" s="39">
        <f t="shared" si="18"/>
        <v>709041.58799100004</v>
      </c>
      <c r="I114" s="37">
        <f t="shared" si="19"/>
        <v>0</v>
      </c>
      <c r="J114" s="37">
        <f t="shared" si="20"/>
        <v>0</v>
      </c>
      <c r="K114" s="37">
        <f t="shared" si="21"/>
        <v>0</v>
      </c>
      <c r="L114" s="17">
        <v>2811490.0886040004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1179988.7275106329</v>
      </c>
      <c r="S114" s="17">
        <v>1193949.3831573168</v>
      </c>
      <c r="T114" s="17">
        <v>664168995949</v>
      </c>
      <c r="U114" s="17">
        <v>709041587991</v>
      </c>
    </row>
    <row r="115" spans="1:21" x14ac:dyDescent="0.45">
      <c r="A115" s="11" t="s">
        <v>292</v>
      </c>
      <c r="B115" s="11">
        <v>11394</v>
      </c>
      <c r="C115" s="11" t="s">
        <v>20</v>
      </c>
      <c r="D115" s="37">
        <f t="shared" si="14"/>
        <v>0.17566040438150399</v>
      </c>
      <c r="E115" s="37">
        <f t="shared" si="15"/>
        <v>1.1362506973213751</v>
      </c>
      <c r="F115" s="37">
        <f t="shared" si="16"/>
        <v>0.37546522825856171</v>
      </c>
      <c r="G115" s="39">
        <f t="shared" si="17"/>
        <v>633733.48353099998</v>
      </c>
      <c r="H115" s="39">
        <f t="shared" si="18"/>
        <v>657455.74497</v>
      </c>
      <c r="I115" s="37">
        <f t="shared" si="19"/>
        <v>4.920264515551425E-3</v>
      </c>
      <c r="J115" s="37">
        <f t="shared" si="20"/>
        <v>0.13549763787647878</v>
      </c>
      <c r="K115" s="37">
        <f t="shared" si="21"/>
        <v>5.5931246903602586E-2</v>
      </c>
      <c r="L115" s="17">
        <v>1931495.5360370001</v>
      </c>
      <c r="M115" s="17">
        <v>83364.823185999994</v>
      </c>
      <c r="N115" s="17">
        <v>6246892</v>
      </c>
      <c r="O115" s="17">
        <v>2064237</v>
      </c>
      <c r="P115" s="17">
        <v>1147879</v>
      </c>
      <c r="Q115" s="17">
        <v>473826</v>
      </c>
      <c r="R115" s="17">
        <v>8471579.4163616337</v>
      </c>
      <c r="S115" s="17">
        <v>5497811.367444328</v>
      </c>
      <c r="T115" s="17">
        <v>633733483531</v>
      </c>
      <c r="U115" s="17">
        <v>657455744970</v>
      </c>
    </row>
    <row r="116" spans="1:21" x14ac:dyDescent="0.45">
      <c r="A116" s="11" t="s">
        <v>294</v>
      </c>
      <c r="B116" s="11">
        <v>11405</v>
      </c>
      <c r="C116" s="11" t="s">
        <v>20</v>
      </c>
      <c r="D116" s="37">
        <f t="shared" si="14"/>
        <v>0.17541677398594971</v>
      </c>
      <c r="E116" s="37">
        <f t="shared" si="15"/>
        <v>2.619789483509301</v>
      </c>
      <c r="F116" s="37">
        <f t="shared" si="16"/>
        <v>1.5055517640784926</v>
      </c>
      <c r="G116" s="39">
        <f t="shared" si="17"/>
        <v>5505100.1748970002</v>
      </c>
      <c r="H116" s="39">
        <f t="shared" si="18"/>
        <v>8587257.4487280007</v>
      </c>
      <c r="I116" s="37">
        <f t="shared" si="19"/>
        <v>2.3828786098101091E-2</v>
      </c>
      <c r="J116" s="37">
        <f t="shared" si="20"/>
        <v>0.22627841448972899</v>
      </c>
      <c r="K116" s="37">
        <f t="shared" si="21"/>
        <v>0.15741098935391942</v>
      </c>
      <c r="L116" s="17">
        <v>10688637.707443001</v>
      </c>
      <c r="M116" s="17">
        <v>2539440.8288040003</v>
      </c>
      <c r="N116" s="17">
        <v>79815573</v>
      </c>
      <c r="O116" s="17">
        <v>45868753</v>
      </c>
      <c r="P116" s="17">
        <v>12057279</v>
      </c>
      <c r="Q116" s="17">
        <v>8387668</v>
      </c>
      <c r="R116" s="17">
        <v>53285148.860486172</v>
      </c>
      <c r="S116" s="17">
        <v>30466407.130195897</v>
      </c>
      <c r="T116" s="17">
        <v>5505100174897</v>
      </c>
      <c r="U116" s="17">
        <v>8587257448728</v>
      </c>
    </row>
    <row r="117" spans="1:21" x14ac:dyDescent="0.45">
      <c r="A117" s="11" t="s">
        <v>299</v>
      </c>
      <c r="B117" s="11">
        <v>11411</v>
      </c>
      <c r="C117" s="11" t="s">
        <v>20</v>
      </c>
      <c r="D117" s="37">
        <f t="shared" ref="D117:D142" si="22">(L117/2)/S117</f>
        <v>1.8754873850835638</v>
      </c>
      <c r="E117" s="37">
        <f t="shared" ref="E117:E142" si="23">(N117)/S117</f>
        <v>0.93663601567988553</v>
      </c>
      <c r="F117" s="37">
        <f t="shared" ref="F117:F142" si="24">(O117)/S117</f>
        <v>1.1551534891222703</v>
      </c>
      <c r="G117" s="39">
        <f t="shared" ref="G117:G142" si="25">T117/1000000</f>
        <v>169406.00099100001</v>
      </c>
      <c r="H117" s="39">
        <f t="shared" ref="H117:H142" si="26">U117/1000000</f>
        <v>147825.17548899999</v>
      </c>
      <c r="I117" s="37">
        <f t="shared" ref="I117:I142" si="27">(M117/2)/R117</f>
        <v>7.6085682656631626E-2</v>
      </c>
      <c r="J117" s="37">
        <f t="shared" ref="J117:J142" si="28">(P117)/R117</f>
        <v>0.22554482302202469</v>
      </c>
      <c r="K117" s="37">
        <f t="shared" ref="K117:K142" si="29">(Q117)/R117</f>
        <v>0.26385662433513118</v>
      </c>
      <c r="L117" s="17">
        <v>3747310.3790140003</v>
      </c>
      <c r="M117" s="17">
        <v>117664.12362599999</v>
      </c>
      <c r="N117" s="17">
        <v>935721</v>
      </c>
      <c r="O117" s="17">
        <v>1154025</v>
      </c>
      <c r="P117" s="17">
        <v>174399</v>
      </c>
      <c r="Q117" s="17">
        <v>204023</v>
      </c>
      <c r="R117" s="17">
        <v>773234.32949276676</v>
      </c>
      <c r="S117" s="17">
        <v>999023.08296438796</v>
      </c>
      <c r="T117" s="17">
        <v>169406000991</v>
      </c>
      <c r="U117" s="17">
        <v>147825175489</v>
      </c>
    </row>
    <row r="118" spans="1:21" x14ac:dyDescent="0.45">
      <c r="A118" s="11" t="s">
        <v>302</v>
      </c>
      <c r="B118" s="11">
        <v>11420</v>
      </c>
      <c r="C118" s="11" t="s">
        <v>20</v>
      </c>
      <c r="D118" s="37">
        <f t="shared" si="22"/>
        <v>0.41437062641841349</v>
      </c>
      <c r="E118" s="37">
        <f t="shared" si="23"/>
        <v>2.4180050262683492</v>
      </c>
      <c r="F118" s="37">
        <f t="shared" si="24"/>
        <v>1.8996603654584432</v>
      </c>
      <c r="G118" s="39">
        <f t="shared" si="25"/>
        <v>52007.856908000002</v>
      </c>
      <c r="H118" s="39">
        <f t="shared" si="26"/>
        <v>52469.906239000004</v>
      </c>
      <c r="I118" s="37">
        <f t="shared" si="27"/>
        <v>3.4624016001612008E-4</v>
      </c>
      <c r="J118" s="37">
        <f t="shared" si="28"/>
        <v>2.4583616858715384E-3</v>
      </c>
      <c r="K118" s="37">
        <f t="shared" si="29"/>
        <v>2.7205621379955074E-2</v>
      </c>
      <c r="L118" s="17">
        <v>203781.15537599998</v>
      </c>
      <c r="M118" s="17">
        <v>186.19290000000001</v>
      </c>
      <c r="N118" s="17">
        <v>594569</v>
      </c>
      <c r="O118" s="17">
        <v>467112</v>
      </c>
      <c r="P118" s="17">
        <v>661</v>
      </c>
      <c r="Q118" s="17">
        <v>7315</v>
      </c>
      <c r="R118" s="17">
        <v>268878.25489586667</v>
      </c>
      <c r="S118" s="17">
        <v>245892.3755496011</v>
      </c>
      <c r="T118" s="17">
        <v>52007856908</v>
      </c>
      <c r="U118" s="17">
        <v>52469906239</v>
      </c>
    </row>
    <row r="119" spans="1:21" x14ac:dyDescent="0.45">
      <c r="A119" s="11" t="s">
        <v>306</v>
      </c>
      <c r="B119" s="11">
        <v>11421</v>
      </c>
      <c r="C119" s="11" t="s">
        <v>20</v>
      </c>
      <c r="D119" s="37">
        <f t="shared" si="22"/>
        <v>0.44645221019579973</v>
      </c>
      <c r="E119" s="37">
        <f t="shared" si="23"/>
        <v>0.83571327513113114</v>
      </c>
      <c r="F119" s="37">
        <f t="shared" si="24"/>
        <v>0.81182244164258111</v>
      </c>
      <c r="G119" s="39">
        <f t="shared" si="25"/>
        <v>128901.655212</v>
      </c>
      <c r="H119" s="39">
        <f t="shared" si="26"/>
        <v>170168.82133999999</v>
      </c>
      <c r="I119" s="37">
        <f t="shared" si="27"/>
        <v>8.9705293198071613E-3</v>
      </c>
      <c r="J119" s="37">
        <f t="shared" si="28"/>
        <v>3.9237502628846996E-2</v>
      </c>
      <c r="K119" s="37">
        <f t="shared" si="29"/>
        <v>3.1073562503091519E-2</v>
      </c>
      <c r="L119" s="17">
        <v>1770871.5464980002</v>
      </c>
      <c r="M119" s="17">
        <v>35605.483088000001</v>
      </c>
      <c r="N119" s="17">
        <v>1657446</v>
      </c>
      <c r="O119" s="17">
        <v>1610064</v>
      </c>
      <c r="P119" s="17">
        <v>77870</v>
      </c>
      <c r="Q119" s="17">
        <v>61668</v>
      </c>
      <c r="R119" s="17">
        <v>1984580.9438124332</v>
      </c>
      <c r="S119" s="17">
        <v>1983271.1162090029</v>
      </c>
      <c r="T119" s="17">
        <v>128901655212</v>
      </c>
      <c r="U119" s="17">
        <v>170168821340</v>
      </c>
    </row>
    <row r="120" spans="1:21" x14ac:dyDescent="0.45">
      <c r="A120" s="11" t="s">
        <v>310</v>
      </c>
      <c r="B120" s="11">
        <v>11427</v>
      </c>
      <c r="C120" s="11" t="s">
        <v>20</v>
      </c>
      <c r="D120" s="37">
        <f t="shared" si="22"/>
        <v>0.39492370466542792</v>
      </c>
      <c r="E120" s="37">
        <f t="shared" si="23"/>
        <v>9.7505003260929691E-3</v>
      </c>
      <c r="F120" s="37">
        <f t="shared" si="24"/>
        <v>1.7373441481032452</v>
      </c>
      <c r="G120" s="39">
        <f t="shared" si="25"/>
        <v>2088.7986609999998</v>
      </c>
      <c r="H120" s="39">
        <f t="shared" si="26"/>
        <v>1935.1950469999999</v>
      </c>
      <c r="I120" s="37">
        <f t="shared" si="27"/>
        <v>3.1384513256053036E-3</v>
      </c>
      <c r="J120" s="37">
        <f t="shared" si="28"/>
        <v>0.1775569506276774</v>
      </c>
      <c r="K120" s="37">
        <f t="shared" si="29"/>
        <v>0</v>
      </c>
      <c r="L120" s="17">
        <v>40502.916922999997</v>
      </c>
      <c r="M120" s="17">
        <v>14.95368</v>
      </c>
      <c r="N120" s="17">
        <v>500</v>
      </c>
      <c r="O120" s="17">
        <v>89090</v>
      </c>
      <c r="P120" s="17">
        <v>423</v>
      </c>
      <c r="Q120" s="17">
        <v>0</v>
      </c>
      <c r="R120" s="17">
        <v>2382.334222933333</v>
      </c>
      <c r="S120" s="17">
        <v>51279.41985315027</v>
      </c>
      <c r="T120" s="17">
        <v>2088798661</v>
      </c>
      <c r="U120" s="17">
        <v>1935195047</v>
      </c>
    </row>
    <row r="121" spans="1:21" x14ac:dyDescent="0.45">
      <c r="A121" s="11" t="s">
        <v>314</v>
      </c>
      <c r="B121" s="11">
        <v>11442</v>
      </c>
      <c r="C121" s="11" t="s">
        <v>20</v>
      </c>
      <c r="D121" s="37">
        <f t="shared" si="22"/>
        <v>0.93314914231238777</v>
      </c>
      <c r="E121" s="37">
        <f t="shared" si="23"/>
        <v>2.795469543586043</v>
      </c>
      <c r="F121" s="37">
        <f t="shared" si="24"/>
        <v>2.8657747631388064</v>
      </c>
      <c r="G121" s="39">
        <f t="shared" si="25"/>
        <v>145215.488293</v>
      </c>
      <c r="H121" s="39">
        <f t="shared" si="26"/>
        <v>139213.85036400001</v>
      </c>
      <c r="I121" s="37">
        <f t="shared" si="27"/>
        <v>0</v>
      </c>
      <c r="J121" s="37">
        <f t="shared" si="28"/>
        <v>0.10572674490633151</v>
      </c>
      <c r="K121" s="37">
        <f t="shared" si="29"/>
        <v>0.33807470956367669</v>
      </c>
      <c r="L121" s="17">
        <v>3574001.1544969999</v>
      </c>
      <c r="M121" s="17">
        <v>0</v>
      </c>
      <c r="N121" s="17">
        <v>5353384</v>
      </c>
      <c r="O121" s="17">
        <v>5488020</v>
      </c>
      <c r="P121" s="17">
        <v>99374</v>
      </c>
      <c r="Q121" s="17">
        <v>317761</v>
      </c>
      <c r="R121" s="17">
        <v>939913.5487245</v>
      </c>
      <c r="S121" s="17">
        <v>1915021.4003521751</v>
      </c>
      <c r="T121" s="17">
        <v>145215488293</v>
      </c>
      <c r="U121" s="17">
        <v>139213850364</v>
      </c>
    </row>
    <row r="122" spans="1:21" x14ac:dyDescent="0.45">
      <c r="A122" s="11" t="s">
        <v>323</v>
      </c>
      <c r="B122" s="11">
        <v>11449</v>
      </c>
      <c r="C122" s="11" t="s">
        <v>20</v>
      </c>
      <c r="D122" s="37">
        <f t="shared" si="22"/>
        <v>8.5470386879197932E-2</v>
      </c>
      <c r="E122" s="37">
        <f t="shared" si="23"/>
        <v>1.4849321107081419</v>
      </c>
      <c r="F122" s="37">
        <f t="shared" si="24"/>
        <v>1.1560265639748915</v>
      </c>
      <c r="G122" s="39">
        <f t="shared" si="25"/>
        <v>114845.704675</v>
      </c>
      <c r="H122" s="39">
        <f t="shared" si="26"/>
        <v>201053.74144700001</v>
      </c>
      <c r="I122" s="37">
        <f t="shared" si="27"/>
        <v>1.111656205189762E-2</v>
      </c>
      <c r="J122" s="37">
        <f t="shared" si="28"/>
        <v>2.7745570075844862E-2</v>
      </c>
      <c r="K122" s="37">
        <f t="shared" si="29"/>
        <v>0.26581545202902213</v>
      </c>
      <c r="L122" s="17">
        <v>655692.59504699998</v>
      </c>
      <c r="M122" s="17">
        <v>80027.986384000003</v>
      </c>
      <c r="N122" s="17">
        <v>5695885</v>
      </c>
      <c r="O122" s="17">
        <v>4434273</v>
      </c>
      <c r="P122" s="17">
        <v>99870</v>
      </c>
      <c r="Q122" s="17">
        <v>956801</v>
      </c>
      <c r="R122" s="17">
        <v>3599493.5309311328</v>
      </c>
      <c r="S122" s="17">
        <v>3835788.154169363</v>
      </c>
      <c r="T122" s="17">
        <v>114845704675</v>
      </c>
      <c r="U122" s="17">
        <v>201053741447</v>
      </c>
    </row>
    <row r="123" spans="1:21" x14ac:dyDescent="0.45">
      <c r="A123" s="11" t="s">
        <v>327</v>
      </c>
      <c r="B123" s="11">
        <v>11463</v>
      </c>
      <c r="C123" s="11" t="s">
        <v>23</v>
      </c>
      <c r="D123" s="37">
        <f t="shared" si="22"/>
        <v>8.5729726819909757</v>
      </c>
      <c r="E123" s="37">
        <f t="shared" si="23"/>
        <v>1.2607179120700434</v>
      </c>
      <c r="F123" s="37">
        <f t="shared" si="24"/>
        <v>1.6088236125225583</v>
      </c>
      <c r="G123" s="39">
        <f t="shared" si="25"/>
        <v>218250.26264599999</v>
      </c>
      <c r="H123" s="39">
        <f t="shared" si="26"/>
        <v>171260.49352600001</v>
      </c>
      <c r="I123" s="37">
        <f t="shared" si="27"/>
        <v>0.57526090529977203</v>
      </c>
      <c r="J123" s="37">
        <f t="shared" si="28"/>
        <v>5.5722011009702267E-3</v>
      </c>
      <c r="K123" s="37">
        <f t="shared" si="29"/>
        <v>3.1793672285853978E-3</v>
      </c>
      <c r="L123" s="17">
        <v>6619625.3729739999</v>
      </c>
      <c r="M123" s="17">
        <v>207714.136746</v>
      </c>
      <c r="N123" s="17">
        <v>486732</v>
      </c>
      <c r="O123" s="17">
        <v>621127</v>
      </c>
      <c r="P123" s="17">
        <v>1006</v>
      </c>
      <c r="Q123" s="17">
        <v>574</v>
      </c>
      <c r="R123" s="17">
        <v>180539.06917050001</v>
      </c>
      <c r="S123" s="17">
        <v>386075.2634194016</v>
      </c>
      <c r="T123" s="17">
        <v>218250262646</v>
      </c>
      <c r="U123" s="17">
        <v>171260493526</v>
      </c>
    </row>
    <row r="124" spans="1:21" x14ac:dyDescent="0.45">
      <c r="A124" s="11" t="s">
        <v>329</v>
      </c>
      <c r="B124" s="11">
        <v>11461</v>
      </c>
      <c r="C124" s="11" t="s">
        <v>23</v>
      </c>
      <c r="D124" s="37">
        <f t="shared" si="22"/>
        <v>2.4776134238685859</v>
      </c>
      <c r="E124" s="37">
        <f t="shared" si="23"/>
        <v>1.7213760821399615</v>
      </c>
      <c r="F124" s="37">
        <f t="shared" si="24"/>
        <v>1.3633879379961853</v>
      </c>
      <c r="G124" s="39">
        <f t="shared" si="25"/>
        <v>3414884.0898079998</v>
      </c>
      <c r="H124" s="39">
        <f t="shared" si="26"/>
        <v>3103482.363742</v>
      </c>
      <c r="I124" s="37">
        <f t="shared" si="27"/>
        <v>9.2079257434806425E-2</v>
      </c>
      <c r="J124" s="37">
        <f t="shared" si="28"/>
        <v>1.5519206639760352E-4</v>
      </c>
      <c r="K124" s="37">
        <f t="shared" si="29"/>
        <v>0.14060889240988908</v>
      </c>
      <c r="L124" s="17">
        <v>19291627.667200997</v>
      </c>
      <c r="M124" s="17">
        <v>566031.58674199996</v>
      </c>
      <c r="N124" s="17">
        <v>6701640</v>
      </c>
      <c r="O124" s="17">
        <v>5307925</v>
      </c>
      <c r="P124" s="17">
        <v>477</v>
      </c>
      <c r="Q124" s="17">
        <v>432177</v>
      </c>
      <c r="R124" s="17">
        <v>3073610.7268391</v>
      </c>
      <c r="S124" s="17">
        <v>3893187.5895874701</v>
      </c>
      <c r="T124" s="17">
        <v>3414884089808</v>
      </c>
      <c r="U124" s="17">
        <v>3103482363742</v>
      </c>
    </row>
    <row r="125" spans="1:21" x14ac:dyDescent="0.45">
      <c r="A125" s="11" t="s">
        <v>331</v>
      </c>
      <c r="B125" s="11">
        <v>11470</v>
      </c>
      <c r="C125" s="11" t="s">
        <v>23</v>
      </c>
      <c r="D125" s="37">
        <f t="shared" si="22"/>
        <v>2.3414573467475908</v>
      </c>
      <c r="E125" s="37">
        <f t="shared" si="23"/>
        <v>1.2055422443269439</v>
      </c>
      <c r="F125" s="37">
        <f t="shared" si="24"/>
        <v>1.0599866031524443</v>
      </c>
      <c r="G125" s="39">
        <f t="shared" si="25"/>
        <v>993047.77381100005</v>
      </c>
      <c r="H125" s="39">
        <f t="shared" si="26"/>
        <v>1041134.230662</v>
      </c>
      <c r="I125" s="37">
        <f t="shared" si="27"/>
        <v>3.7082260105160129E-2</v>
      </c>
      <c r="J125" s="37">
        <f t="shared" si="28"/>
        <v>4.3921899974534759E-2</v>
      </c>
      <c r="K125" s="37">
        <f t="shared" si="29"/>
        <v>2.0354857825025459E-3</v>
      </c>
      <c r="L125" s="17">
        <v>4530781.646245</v>
      </c>
      <c r="M125" s="17">
        <v>69519.475781999994</v>
      </c>
      <c r="N125" s="17">
        <v>1166378</v>
      </c>
      <c r="O125" s="17">
        <v>1025551</v>
      </c>
      <c r="P125" s="17">
        <v>41171</v>
      </c>
      <c r="Q125" s="17">
        <v>1908</v>
      </c>
      <c r="R125" s="17">
        <v>937368.37486243329</v>
      </c>
      <c r="S125" s="17">
        <v>967513.17134572135</v>
      </c>
      <c r="T125" s="17">
        <v>993047773811</v>
      </c>
      <c r="U125" s="17">
        <v>1041134230662</v>
      </c>
    </row>
    <row r="126" spans="1:21" x14ac:dyDescent="0.45">
      <c r="A126" s="11" t="s">
        <v>337</v>
      </c>
      <c r="B126" s="11">
        <v>11454</v>
      </c>
      <c r="C126" s="11" t="s">
        <v>23</v>
      </c>
      <c r="D126" s="37">
        <f t="shared" si="22"/>
        <v>2.4005370008648268</v>
      </c>
      <c r="E126" s="37">
        <f t="shared" si="23"/>
        <v>0.81623060433580374</v>
      </c>
      <c r="F126" s="37">
        <f t="shared" si="24"/>
        <v>1.0934392423060892</v>
      </c>
      <c r="G126" s="39">
        <f t="shared" si="25"/>
        <v>2392344.570295</v>
      </c>
      <c r="H126" s="39">
        <f t="shared" si="26"/>
        <v>2038581.6878770001</v>
      </c>
      <c r="I126" s="37">
        <f t="shared" si="27"/>
        <v>0.13803252976047165</v>
      </c>
      <c r="J126" s="37">
        <f t="shared" si="28"/>
        <v>2.0450823074632609E-2</v>
      </c>
      <c r="K126" s="37">
        <f t="shared" si="29"/>
        <v>0.18288648751580805</v>
      </c>
      <c r="L126" s="17">
        <v>11916839.991668001</v>
      </c>
      <c r="M126" s="17">
        <v>589419.05247200001</v>
      </c>
      <c r="N126" s="17">
        <v>2025982</v>
      </c>
      <c r="O126" s="17">
        <v>2714047</v>
      </c>
      <c r="P126" s="17">
        <v>43664</v>
      </c>
      <c r="Q126" s="17">
        <v>390476</v>
      </c>
      <c r="R126" s="17">
        <v>2135072.991471</v>
      </c>
      <c r="S126" s="17">
        <v>2482119.6231040792</v>
      </c>
      <c r="T126" s="17">
        <v>2392344570295</v>
      </c>
      <c r="U126" s="17">
        <v>2038581687877</v>
      </c>
    </row>
    <row r="127" spans="1:21" x14ac:dyDescent="0.45">
      <c r="A127" s="11" t="s">
        <v>339</v>
      </c>
      <c r="B127" s="11">
        <v>11477</v>
      </c>
      <c r="C127" s="11" t="s">
        <v>23</v>
      </c>
      <c r="D127" s="37">
        <f t="shared" si="22"/>
        <v>0.61108440499784844</v>
      </c>
      <c r="E127" s="37">
        <f t="shared" si="23"/>
        <v>0.4400890903345856</v>
      </c>
      <c r="F127" s="37">
        <f t="shared" si="24"/>
        <v>1.0514318223229624</v>
      </c>
      <c r="G127" s="39">
        <f t="shared" si="25"/>
        <v>4155674.1735350001</v>
      </c>
      <c r="H127" s="39">
        <f t="shared" si="26"/>
        <v>4294244.3368859999</v>
      </c>
      <c r="I127" s="37">
        <f t="shared" si="27"/>
        <v>0.1086088853863405</v>
      </c>
      <c r="J127" s="37">
        <f t="shared" si="28"/>
        <v>1.0045388775032022E-3</v>
      </c>
      <c r="K127" s="37">
        <f t="shared" si="29"/>
        <v>4.355750603854186E-2</v>
      </c>
      <c r="L127" s="17">
        <v>6695151.7225759998</v>
      </c>
      <c r="M127" s="17">
        <v>856079.51444000006</v>
      </c>
      <c r="N127" s="17">
        <v>2410848</v>
      </c>
      <c r="O127" s="17">
        <v>5759839</v>
      </c>
      <c r="P127" s="17">
        <v>3959</v>
      </c>
      <c r="Q127" s="17">
        <v>171665</v>
      </c>
      <c r="R127" s="17">
        <v>3941111.7764204</v>
      </c>
      <c r="S127" s="17">
        <v>5478090.8069479968</v>
      </c>
      <c r="T127" s="17">
        <v>4155674173535</v>
      </c>
      <c r="U127" s="17">
        <v>4294244336886</v>
      </c>
    </row>
    <row r="128" spans="1:21" x14ac:dyDescent="0.45">
      <c r="A128" s="11" t="s">
        <v>341</v>
      </c>
      <c r="B128" s="11">
        <v>11476</v>
      </c>
      <c r="C128" s="11" t="s">
        <v>20</v>
      </c>
      <c r="D128" s="37">
        <f t="shared" si="22"/>
        <v>0.11156696363653955</v>
      </c>
      <c r="E128" s="37">
        <f t="shared" si="23"/>
        <v>1.1573956899480877</v>
      </c>
      <c r="F128" s="37">
        <f t="shared" si="24"/>
        <v>0.5279002248030743</v>
      </c>
      <c r="G128" s="39">
        <f t="shared" si="25"/>
        <v>4859.7948859999997</v>
      </c>
      <c r="H128" s="39">
        <f t="shared" si="26"/>
        <v>5747.63483</v>
      </c>
      <c r="I128" s="37">
        <f t="shared" si="27"/>
        <v>5.2760090199889108E-4</v>
      </c>
      <c r="J128" s="37">
        <f t="shared" si="28"/>
        <v>2.4557288726420143E-2</v>
      </c>
      <c r="K128" s="37">
        <f t="shared" si="29"/>
        <v>1.5589187699312083E-2</v>
      </c>
      <c r="L128" s="17">
        <v>56824.946532000002</v>
      </c>
      <c r="M128" s="17">
        <v>311.56812000000002</v>
      </c>
      <c r="N128" s="17">
        <v>294751</v>
      </c>
      <c r="O128" s="17">
        <v>134439</v>
      </c>
      <c r="P128" s="17">
        <v>7251</v>
      </c>
      <c r="Q128" s="17">
        <v>4603</v>
      </c>
      <c r="R128" s="17">
        <v>295268.75221363333</v>
      </c>
      <c r="S128" s="17">
        <v>254667.44222386068</v>
      </c>
      <c r="T128" s="17">
        <v>4859794886</v>
      </c>
      <c r="U128" s="17">
        <v>5747634830</v>
      </c>
    </row>
    <row r="129" spans="1:21" x14ac:dyDescent="0.45">
      <c r="A129" s="11" t="s">
        <v>347</v>
      </c>
      <c r="B129" s="11">
        <v>11495</v>
      </c>
      <c r="C129" s="11" t="s">
        <v>20</v>
      </c>
      <c r="D129" s="37">
        <f t="shared" si="22"/>
        <v>0.1034176682869544</v>
      </c>
      <c r="E129" s="37">
        <f t="shared" si="23"/>
        <v>2.0273812317800934</v>
      </c>
      <c r="F129" s="37">
        <f t="shared" si="24"/>
        <v>1.3255530438265339</v>
      </c>
      <c r="G129" s="39">
        <f t="shared" si="25"/>
        <v>6863379.9279049998</v>
      </c>
      <c r="H129" s="39">
        <f t="shared" si="26"/>
        <v>8413475.1562830005</v>
      </c>
      <c r="I129" s="37">
        <f t="shared" si="27"/>
        <v>1.1064601329363296E-2</v>
      </c>
      <c r="J129" s="37">
        <f t="shared" si="28"/>
        <v>0.18414897860250859</v>
      </c>
      <c r="K129" s="37">
        <f t="shared" si="29"/>
        <v>0.1244795848819383</v>
      </c>
      <c r="L129" s="17">
        <v>8403125.509424001</v>
      </c>
      <c r="M129" s="17">
        <v>1052721.7513880001</v>
      </c>
      <c r="N129" s="17">
        <v>82366675</v>
      </c>
      <c r="O129" s="17">
        <v>53853412</v>
      </c>
      <c r="P129" s="17">
        <v>8760263</v>
      </c>
      <c r="Q129" s="17">
        <v>5921694</v>
      </c>
      <c r="R129" s="17">
        <v>47571607.871414296</v>
      </c>
      <c r="S129" s="17">
        <v>40627127.108047612</v>
      </c>
      <c r="T129" s="17">
        <v>6863379927905</v>
      </c>
      <c r="U129" s="17">
        <v>8413475156283</v>
      </c>
    </row>
    <row r="130" spans="1:21" x14ac:dyDescent="0.45">
      <c r="A130" s="11" t="s">
        <v>352</v>
      </c>
      <c r="B130" s="11">
        <v>11517</v>
      </c>
      <c r="C130" s="11" t="s">
        <v>20</v>
      </c>
      <c r="D130" s="37">
        <f t="shared" si="22"/>
        <v>5.5882416836016087E-2</v>
      </c>
      <c r="E130" s="37">
        <f t="shared" si="23"/>
        <v>1.0836196438612806</v>
      </c>
      <c r="F130" s="37">
        <f t="shared" si="24"/>
        <v>0.73941154193802905</v>
      </c>
      <c r="G130" s="39">
        <f t="shared" si="25"/>
        <v>10382665.962555001</v>
      </c>
      <c r="H130" s="39">
        <f t="shared" si="26"/>
        <v>11718880.494929999</v>
      </c>
      <c r="I130" s="37">
        <f t="shared" si="27"/>
        <v>3.2812729589000661E-3</v>
      </c>
      <c r="J130" s="37">
        <f t="shared" si="28"/>
        <v>0.10740397628034119</v>
      </c>
      <c r="K130" s="37">
        <f t="shared" si="29"/>
        <v>8.5602586544098774E-2</v>
      </c>
      <c r="L130" s="17">
        <v>9041209.9190430008</v>
      </c>
      <c r="M130" s="17">
        <v>640557.26809699996</v>
      </c>
      <c r="N130" s="17">
        <v>87659350</v>
      </c>
      <c r="O130" s="17">
        <v>59814655</v>
      </c>
      <c r="P130" s="17">
        <v>10483492</v>
      </c>
      <c r="Q130" s="17">
        <v>8355501</v>
      </c>
      <c r="R130" s="17">
        <v>97608043.603864759</v>
      </c>
      <c r="S130" s="17">
        <v>80894943.623984084</v>
      </c>
      <c r="T130" s="17">
        <v>10382665962555</v>
      </c>
      <c r="U130" s="17">
        <v>11718880494930</v>
      </c>
    </row>
    <row r="131" spans="1:21" x14ac:dyDescent="0.45">
      <c r="A131" s="11" t="s">
        <v>358</v>
      </c>
      <c r="B131" s="11">
        <v>11521</v>
      </c>
      <c r="C131" s="11" t="s">
        <v>20</v>
      </c>
      <c r="D131" s="37">
        <f t="shared" si="22"/>
        <v>0.28200119053967471</v>
      </c>
      <c r="E131" s="37">
        <f t="shared" si="23"/>
        <v>0.64805584289733698</v>
      </c>
      <c r="F131" s="37">
        <f t="shared" si="24"/>
        <v>0.71553555653681977</v>
      </c>
      <c r="G131" s="39">
        <f t="shared" si="25"/>
        <v>218665.137522</v>
      </c>
      <c r="H131" s="39">
        <f t="shared" si="26"/>
        <v>230192.20395900001</v>
      </c>
      <c r="I131" s="37">
        <f t="shared" si="27"/>
        <v>1.8439780089043966E-3</v>
      </c>
      <c r="J131" s="37">
        <f t="shared" si="28"/>
        <v>2.4998871118986983E-3</v>
      </c>
      <c r="K131" s="37">
        <f t="shared" si="29"/>
        <v>5.1037652845625177E-2</v>
      </c>
      <c r="L131" s="17">
        <v>1653349.7401440002</v>
      </c>
      <c r="M131" s="17">
        <v>10430.010588000001</v>
      </c>
      <c r="N131" s="17">
        <v>1899749</v>
      </c>
      <c r="O131" s="17">
        <v>2097563</v>
      </c>
      <c r="P131" s="17">
        <v>7070</v>
      </c>
      <c r="Q131" s="17">
        <v>144341</v>
      </c>
      <c r="R131" s="17">
        <v>2828127.7047867328</v>
      </c>
      <c r="S131" s="17">
        <v>2931458.7945177318</v>
      </c>
      <c r="T131" s="17">
        <v>218665137522</v>
      </c>
      <c r="U131" s="17">
        <v>230192203959</v>
      </c>
    </row>
    <row r="132" spans="1:21" x14ac:dyDescent="0.45">
      <c r="A132" s="11" t="s">
        <v>367</v>
      </c>
      <c r="B132" s="11">
        <v>11551</v>
      </c>
      <c r="C132" s="11" t="s">
        <v>20</v>
      </c>
      <c r="D132" s="37">
        <f t="shared" si="22"/>
        <v>0.70820420903368853</v>
      </c>
      <c r="E132" s="37">
        <f t="shared" si="23"/>
        <v>6.7857839259178867</v>
      </c>
      <c r="F132" s="37">
        <f t="shared" si="24"/>
        <v>5.6870697667664878</v>
      </c>
      <c r="G132" s="39">
        <f t="shared" si="25"/>
        <v>560184.54087300005</v>
      </c>
      <c r="H132" s="39">
        <f t="shared" si="26"/>
        <v>811592.734818</v>
      </c>
      <c r="I132" s="37">
        <f t="shared" si="27"/>
        <v>9.9682828847856529E-3</v>
      </c>
      <c r="J132" s="37">
        <f t="shared" si="28"/>
        <v>0.34568642476488548</v>
      </c>
      <c r="K132" s="37">
        <f t="shared" si="29"/>
        <v>0.42230057030818047</v>
      </c>
      <c r="L132" s="17">
        <v>12462322.928367</v>
      </c>
      <c r="M132" s="17">
        <v>254854.16265900002</v>
      </c>
      <c r="N132" s="17">
        <v>59704976</v>
      </c>
      <c r="O132" s="17">
        <v>50037898</v>
      </c>
      <c r="P132" s="17">
        <v>4418997</v>
      </c>
      <c r="Q132" s="17">
        <v>5398375</v>
      </c>
      <c r="R132" s="17">
        <v>12783252.923528971</v>
      </c>
      <c r="S132" s="17">
        <v>8798537.744763799</v>
      </c>
      <c r="T132" s="17">
        <v>560184540873</v>
      </c>
      <c r="U132" s="17">
        <v>811592734818</v>
      </c>
    </row>
    <row r="133" spans="1:21" x14ac:dyDescent="0.45">
      <c r="A133" s="11" t="s">
        <v>369</v>
      </c>
      <c r="B133" s="11">
        <v>11562</v>
      </c>
      <c r="C133" s="11" t="s">
        <v>20</v>
      </c>
      <c r="D133" s="37">
        <f t="shared" si="22"/>
        <v>8.5337309420588175E-2</v>
      </c>
      <c r="E133" s="37">
        <f t="shared" si="23"/>
        <v>3.8943474738828434</v>
      </c>
      <c r="F133" s="37">
        <f t="shared" si="24"/>
        <v>2.9397448746290054</v>
      </c>
      <c r="G133" s="39">
        <f t="shared" si="25"/>
        <v>1469.3010139999999</v>
      </c>
      <c r="H133" s="39">
        <f t="shared" si="26"/>
        <v>115686.093263</v>
      </c>
      <c r="I133" s="37">
        <f t="shared" si="27"/>
        <v>1.7573694510424846E-2</v>
      </c>
      <c r="J133" s="37">
        <f t="shared" si="28"/>
        <v>0.14970859587064048</v>
      </c>
      <c r="K133" s="37">
        <f t="shared" si="29"/>
        <v>0.1653052190439428</v>
      </c>
      <c r="L133" s="17">
        <v>337065.00558399997</v>
      </c>
      <c r="M133" s="17">
        <v>101814.284946</v>
      </c>
      <c r="N133" s="17">
        <v>7690940</v>
      </c>
      <c r="O133" s="17">
        <v>5805697</v>
      </c>
      <c r="P133" s="17">
        <v>433673</v>
      </c>
      <c r="Q133" s="17">
        <v>478853</v>
      </c>
      <c r="R133" s="17">
        <v>2896780.8927600002</v>
      </c>
      <c r="S133" s="17">
        <v>1974898.2471591779</v>
      </c>
      <c r="T133" s="17">
        <v>1469301014</v>
      </c>
      <c r="U133" s="17">
        <v>115686093263</v>
      </c>
    </row>
    <row r="134" spans="1:21" x14ac:dyDescent="0.45">
      <c r="A134" s="11" t="s">
        <v>387</v>
      </c>
      <c r="B134" s="11">
        <v>11621</v>
      </c>
      <c r="C134" s="11" t="s">
        <v>20</v>
      </c>
      <c r="D134" s="37">
        <f t="shared" si="22"/>
        <v>1.5376582987671579</v>
      </c>
      <c r="E134" s="37">
        <f t="shared" si="23"/>
        <v>1.3791746654542654</v>
      </c>
      <c r="F134" s="37">
        <f t="shared" si="24"/>
        <v>1.5729325640818865</v>
      </c>
      <c r="G134" s="39">
        <f t="shared" si="25"/>
        <v>266850.84793599998</v>
      </c>
      <c r="H134" s="39">
        <f t="shared" si="26"/>
        <v>220503.279175</v>
      </c>
      <c r="I134" s="37">
        <f t="shared" si="27"/>
        <v>2.8835142854351174E-2</v>
      </c>
      <c r="J134" s="37">
        <f t="shared" si="28"/>
        <v>2.1655790022311737E-2</v>
      </c>
      <c r="K134" s="37">
        <f t="shared" si="29"/>
        <v>8.2384670243201383E-2</v>
      </c>
      <c r="L134" s="17">
        <v>5488252.12586</v>
      </c>
      <c r="M134" s="17">
        <v>77542.466820000001</v>
      </c>
      <c r="N134" s="17">
        <v>2461294</v>
      </c>
      <c r="O134" s="17">
        <v>2807077</v>
      </c>
      <c r="P134" s="17">
        <v>29118</v>
      </c>
      <c r="Q134" s="17">
        <v>110773</v>
      </c>
      <c r="R134" s="17">
        <v>1344582.671424133</v>
      </c>
      <c r="S134" s="17">
        <v>1784613.698069426</v>
      </c>
      <c r="T134" s="17">
        <v>266850847936</v>
      </c>
      <c r="U134" s="17">
        <v>220503279175</v>
      </c>
    </row>
    <row r="135" spans="1:21" x14ac:dyDescent="0.45">
      <c r="A135" s="11" t="s">
        <v>397</v>
      </c>
      <c r="B135" s="11">
        <v>11661</v>
      </c>
      <c r="C135" s="11" t="s">
        <v>20</v>
      </c>
      <c r="D135" s="37">
        <f t="shared" si="22"/>
        <v>1.1880912691186518</v>
      </c>
      <c r="E135" s="37">
        <f t="shared" si="23"/>
        <v>1.9790360689080213</v>
      </c>
      <c r="F135" s="37">
        <f t="shared" si="24"/>
        <v>1.8961218639651813</v>
      </c>
      <c r="G135" s="39">
        <f t="shared" si="25"/>
        <v>135714.34048099999</v>
      </c>
      <c r="H135" s="39">
        <f t="shared" si="26"/>
        <v>132977.33407400001</v>
      </c>
      <c r="I135" s="37">
        <f t="shared" si="27"/>
        <v>3.7868513088385569E-2</v>
      </c>
      <c r="J135" s="37">
        <f t="shared" si="28"/>
        <v>1.5439638049870856E-3</v>
      </c>
      <c r="K135" s="37">
        <f t="shared" si="29"/>
        <v>0.26726364365191219</v>
      </c>
      <c r="L135" s="17">
        <v>1921454.96361</v>
      </c>
      <c r="M135" s="17">
        <v>47483.911930000002</v>
      </c>
      <c r="N135" s="17">
        <v>1600310</v>
      </c>
      <c r="O135" s="17">
        <v>1533263</v>
      </c>
      <c r="P135" s="17">
        <v>968</v>
      </c>
      <c r="Q135" s="17">
        <v>167563</v>
      </c>
      <c r="R135" s="17">
        <v>626957.70255319995</v>
      </c>
      <c r="S135" s="17">
        <v>808631.04272930603</v>
      </c>
      <c r="T135" s="17">
        <v>135714340481</v>
      </c>
      <c r="U135" s="17">
        <v>132977334074</v>
      </c>
    </row>
    <row r="136" spans="1:21" x14ac:dyDescent="0.45">
      <c r="A136" s="11" t="s">
        <v>405</v>
      </c>
      <c r="B136" s="11">
        <v>11665</v>
      </c>
      <c r="C136" s="11" t="s">
        <v>20</v>
      </c>
      <c r="D136" s="37">
        <f t="shared" si="22"/>
        <v>0.30777833056906123</v>
      </c>
      <c r="E136" s="37">
        <f t="shared" si="23"/>
        <v>2.8775011812403846</v>
      </c>
      <c r="F136" s="37">
        <f t="shared" si="24"/>
        <v>2.5738975776488742</v>
      </c>
      <c r="G136" s="39">
        <f t="shared" si="25"/>
        <v>680.29298500000004</v>
      </c>
      <c r="H136" s="39">
        <f t="shared" si="26"/>
        <v>12774.993812999999</v>
      </c>
      <c r="I136" s="37">
        <f t="shared" si="27"/>
        <v>5.7902076211377232E-2</v>
      </c>
      <c r="J136" s="37">
        <f t="shared" si="28"/>
        <v>0.30850652056805433</v>
      </c>
      <c r="K136" s="37">
        <f t="shared" si="29"/>
        <v>0.29064478566015517</v>
      </c>
      <c r="L136" s="17">
        <v>582868.06351200002</v>
      </c>
      <c r="M136" s="17">
        <v>82137.755073000008</v>
      </c>
      <c r="N136" s="17">
        <v>2724694</v>
      </c>
      <c r="O136" s="17">
        <v>2437213</v>
      </c>
      <c r="P136" s="17">
        <v>218818</v>
      </c>
      <c r="Q136" s="17">
        <v>206149</v>
      </c>
      <c r="R136" s="17">
        <v>709281.60480073327</v>
      </c>
      <c r="S136" s="17">
        <v>946895.87540863664</v>
      </c>
      <c r="T136" s="17">
        <v>680292985</v>
      </c>
      <c r="U136" s="17">
        <v>12774993813</v>
      </c>
    </row>
    <row r="137" spans="1:21" x14ac:dyDescent="0.45">
      <c r="A137" s="11" t="s">
        <v>423</v>
      </c>
      <c r="B137" s="11">
        <v>11706</v>
      </c>
      <c r="C137" s="11" t="s">
        <v>23</v>
      </c>
      <c r="D137" s="37">
        <f t="shared" si="22"/>
        <v>1.7241464373631272</v>
      </c>
      <c r="E137" s="37">
        <f t="shared" si="23"/>
        <v>2.9192223771890418</v>
      </c>
      <c r="F137" s="37">
        <f t="shared" si="24"/>
        <v>2.0266138503476081</v>
      </c>
      <c r="G137" s="39">
        <f t="shared" si="25"/>
        <v>855452.415729</v>
      </c>
      <c r="H137" s="39">
        <f t="shared" si="26"/>
        <v>843429.68514299998</v>
      </c>
      <c r="I137" s="37">
        <f t="shared" si="27"/>
        <v>6.6300906091582471E-2</v>
      </c>
      <c r="J137" s="37">
        <f t="shared" si="28"/>
        <v>9.2112472681186545E-3</v>
      </c>
      <c r="K137" s="37">
        <f t="shared" si="29"/>
        <v>0.11102849266081766</v>
      </c>
      <c r="L137" s="17">
        <v>3494378.3826000001</v>
      </c>
      <c r="M137" s="17">
        <v>108010.497151</v>
      </c>
      <c r="N137" s="17">
        <v>2958237</v>
      </c>
      <c r="O137" s="17">
        <v>2053699</v>
      </c>
      <c r="P137" s="17">
        <v>7503</v>
      </c>
      <c r="Q137" s="17">
        <v>90438</v>
      </c>
      <c r="R137" s="17">
        <v>814547.66999566671</v>
      </c>
      <c r="S137" s="17">
        <v>1013364.7313462039</v>
      </c>
      <c r="T137" s="17">
        <v>855452415729</v>
      </c>
      <c r="U137" s="17">
        <v>843429685143</v>
      </c>
    </row>
    <row r="138" spans="1:21" x14ac:dyDescent="0.45">
      <c r="A138" s="11" t="s">
        <v>430</v>
      </c>
      <c r="B138" s="11">
        <v>11691</v>
      </c>
      <c r="C138" s="11" t="s">
        <v>33</v>
      </c>
      <c r="D138" s="37">
        <f t="shared" si="22"/>
        <v>1.6708140653252559</v>
      </c>
      <c r="E138" s="37">
        <f t="shared" si="23"/>
        <v>0.84615574695010498</v>
      </c>
      <c r="F138" s="37">
        <f t="shared" si="24"/>
        <v>5.2320726354414251E-3</v>
      </c>
      <c r="G138" s="39">
        <f t="shared" si="25"/>
        <v>25093.592339999999</v>
      </c>
      <c r="H138" s="39">
        <f t="shared" si="26"/>
        <v>27756.943166000001</v>
      </c>
      <c r="I138" s="37">
        <f t="shared" si="27"/>
        <v>2.6925076563246921E-2</v>
      </c>
      <c r="J138" s="37">
        <f t="shared" si="28"/>
        <v>1.7874219780810888E-3</v>
      </c>
      <c r="K138" s="37">
        <f t="shared" si="29"/>
        <v>0</v>
      </c>
      <c r="L138" s="17">
        <v>139232.57248900001</v>
      </c>
      <c r="M138" s="17">
        <v>2319.8001599999998</v>
      </c>
      <c r="N138" s="17">
        <v>35256</v>
      </c>
      <c r="O138" s="17">
        <v>218</v>
      </c>
      <c r="P138" s="17">
        <v>77</v>
      </c>
      <c r="Q138" s="17">
        <v>0</v>
      </c>
      <c r="R138" s="17">
        <v>43078.803407500003</v>
      </c>
      <c r="S138" s="17">
        <v>41666.088219665464</v>
      </c>
      <c r="T138" s="17">
        <v>25093592340</v>
      </c>
      <c r="U138" s="17">
        <v>27756943166</v>
      </c>
    </row>
    <row r="139" spans="1:21" x14ac:dyDescent="0.45">
      <c r="A139" s="11" t="s">
        <v>438</v>
      </c>
      <c r="B139" s="11">
        <v>11701</v>
      </c>
      <c r="C139" s="11" t="s">
        <v>20</v>
      </c>
      <c r="D139" s="37">
        <f t="shared" si="22"/>
        <v>1.3509962986035402</v>
      </c>
      <c r="E139" s="37">
        <f t="shared" si="23"/>
        <v>2.6373341636824725</v>
      </c>
      <c r="F139" s="37">
        <f t="shared" si="24"/>
        <v>1.5202713125997669</v>
      </c>
      <c r="G139" s="39">
        <f t="shared" si="25"/>
        <v>11589.32332</v>
      </c>
      <c r="H139" s="39">
        <f t="shared" si="26"/>
        <v>12855.085711</v>
      </c>
      <c r="I139" s="37">
        <f t="shared" si="27"/>
        <v>4.6349271782780879E-2</v>
      </c>
      <c r="J139" s="37">
        <f t="shared" si="28"/>
        <v>0.31790490946092653</v>
      </c>
      <c r="K139" s="37">
        <f t="shared" si="29"/>
        <v>0.22669649032678033</v>
      </c>
      <c r="L139" s="17">
        <v>449015.90927599999</v>
      </c>
      <c r="M139" s="17">
        <v>16691.312001999999</v>
      </c>
      <c r="N139" s="17">
        <v>438271</v>
      </c>
      <c r="O139" s="17">
        <v>252638</v>
      </c>
      <c r="P139" s="17">
        <v>57242</v>
      </c>
      <c r="Q139" s="17">
        <v>40819</v>
      </c>
      <c r="R139" s="17">
        <v>180060.13212273331</v>
      </c>
      <c r="S139" s="17">
        <v>166179.54828600422</v>
      </c>
      <c r="T139" s="17">
        <v>11589323320</v>
      </c>
      <c r="U139" s="17">
        <v>12855085711</v>
      </c>
    </row>
    <row r="140" spans="1:21" x14ac:dyDescent="0.45">
      <c r="A140" s="11" t="s">
        <v>442</v>
      </c>
      <c r="B140" s="11">
        <v>11736</v>
      </c>
      <c r="C140" s="11" t="s">
        <v>23</v>
      </c>
      <c r="D140" s="37">
        <f t="shared" si="22"/>
        <v>1.2583085470381428</v>
      </c>
      <c r="E140" s="37">
        <f t="shared" si="23"/>
        <v>0</v>
      </c>
      <c r="F140" s="37">
        <f t="shared" si="24"/>
        <v>0</v>
      </c>
      <c r="G140" s="39">
        <f t="shared" si="25"/>
        <v>3772786.6281630001</v>
      </c>
      <c r="H140" s="39">
        <f t="shared" si="26"/>
        <v>4188656.8617369998</v>
      </c>
      <c r="I140" s="37">
        <f t="shared" si="27"/>
        <v>6.6971387617189668E-2</v>
      </c>
      <c r="J140" s="37">
        <f t="shared" si="28"/>
        <v>0</v>
      </c>
      <c r="K140" s="37">
        <f t="shared" si="29"/>
        <v>0</v>
      </c>
      <c r="L140" s="17">
        <v>10578647.524958</v>
      </c>
      <c r="M140" s="17">
        <v>525517.89995999995</v>
      </c>
      <c r="N140" s="17">
        <v>0</v>
      </c>
      <c r="O140" s="17">
        <v>0</v>
      </c>
      <c r="P140" s="17">
        <v>0</v>
      </c>
      <c r="Q140" s="17">
        <v>0</v>
      </c>
      <c r="R140" s="17">
        <v>3923450.884457367</v>
      </c>
      <c r="S140" s="17">
        <v>4203518.9023623997</v>
      </c>
      <c r="T140" s="17">
        <v>3772786628163</v>
      </c>
      <c r="U140" s="17">
        <v>4188656861737</v>
      </c>
    </row>
    <row r="141" spans="1:21" x14ac:dyDescent="0.45">
      <c r="A141" s="11" t="s">
        <v>444</v>
      </c>
      <c r="B141" s="11">
        <v>11738</v>
      </c>
      <c r="C141" s="11" t="s">
        <v>20</v>
      </c>
      <c r="D141" s="37">
        <f t="shared" si="22"/>
        <v>0.13872613455902888</v>
      </c>
      <c r="E141" s="37">
        <f t="shared" si="23"/>
        <v>2.5919022844456432</v>
      </c>
      <c r="F141" s="37">
        <f t="shared" si="24"/>
        <v>1.2691760079980381</v>
      </c>
      <c r="G141" s="39">
        <f t="shared" si="25"/>
        <v>61918.924311000002</v>
      </c>
      <c r="H141" s="39">
        <f t="shared" si="26"/>
        <v>144050.085421</v>
      </c>
      <c r="I141" s="37">
        <f t="shared" si="27"/>
        <v>2.0321422652736853E-2</v>
      </c>
      <c r="J141" s="37">
        <f t="shared" si="28"/>
        <v>0.17342711212101189</v>
      </c>
      <c r="K141" s="37">
        <f t="shared" si="29"/>
        <v>0.21416639474670102</v>
      </c>
      <c r="L141" s="17">
        <v>552570.23649300006</v>
      </c>
      <c r="M141" s="17">
        <v>107286.43081800001</v>
      </c>
      <c r="N141" s="17">
        <v>5161998</v>
      </c>
      <c r="O141" s="17">
        <v>2527674</v>
      </c>
      <c r="P141" s="17">
        <v>457802</v>
      </c>
      <c r="Q141" s="17">
        <v>565343</v>
      </c>
      <c r="R141" s="17">
        <v>2639737.2037225668</v>
      </c>
      <c r="S141" s="17">
        <v>1991586.6547044809</v>
      </c>
      <c r="T141" s="17">
        <v>61918924311</v>
      </c>
      <c r="U141" s="17">
        <v>144050085421</v>
      </c>
    </row>
    <row r="142" spans="1:21" x14ac:dyDescent="0.45">
      <c r="A142" s="11" t="s">
        <v>447</v>
      </c>
      <c r="B142" s="11">
        <v>11741</v>
      </c>
      <c r="C142" s="11" t="s">
        <v>20</v>
      </c>
      <c r="D142" s="37">
        <f t="shared" si="22"/>
        <v>0.61392249864594461</v>
      </c>
      <c r="E142" s="37">
        <f t="shared" si="23"/>
        <v>2.1773334578757138</v>
      </c>
      <c r="F142" s="37">
        <f t="shared" si="24"/>
        <v>0.67290767416099539</v>
      </c>
      <c r="G142" s="39">
        <f t="shared" si="25"/>
        <v>197060.020452</v>
      </c>
      <c r="H142" s="39">
        <f t="shared" si="26"/>
        <v>232092.91551799999</v>
      </c>
      <c r="I142" s="37">
        <f t="shared" si="27"/>
        <v>0.13250021086824856</v>
      </c>
      <c r="J142" s="37">
        <f t="shared" si="28"/>
        <v>0.42192170429363779</v>
      </c>
      <c r="K142" s="37">
        <f t="shared" si="29"/>
        <v>0.27797662982055865</v>
      </c>
      <c r="L142" s="17">
        <v>1316904.850536</v>
      </c>
      <c r="M142" s="17">
        <v>436681.14568000002</v>
      </c>
      <c r="N142" s="17">
        <v>2335263</v>
      </c>
      <c r="O142" s="17">
        <v>721716</v>
      </c>
      <c r="P142" s="17">
        <v>695264</v>
      </c>
      <c r="Q142" s="17">
        <v>458064</v>
      </c>
      <c r="R142" s="17">
        <v>1647850.7574384671</v>
      </c>
      <c r="S142" s="17">
        <v>1072533.4659020801</v>
      </c>
      <c r="T142" s="17">
        <v>197060020452</v>
      </c>
      <c r="U142" s="17">
        <v>232092915518</v>
      </c>
    </row>
    <row r="143" spans="1:21" x14ac:dyDescent="0.45">
      <c r="A143" s="11" t="s">
        <v>113</v>
      </c>
      <c r="B143" s="11">
        <v>10920</v>
      </c>
      <c r="C143" s="11" t="s">
        <v>20</v>
      </c>
      <c r="D143" s="37">
        <f t="shared" ref="D143:D187" si="30">(L143/2)/S143</f>
        <v>9.5529239413116626E-2</v>
      </c>
      <c r="E143" s="37">
        <f t="shared" ref="E143:E187" si="31">(N143)/S143</f>
        <v>2.6822055995429785</v>
      </c>
      <c r="F143" s="37">
        <f t="shared" ref="F143:F187" si="32">(O143)/S143</f>
        <v>0</v>
      </c>
      <c r="G143" s="39">
        <f t="shared" ref="G143:G187" si="33">T143/1000000</f>
        <v>66831.710451000006</v>
      </c>
      <c r="H143" s="39">
        <f t="shared" ref="H143:H187" si="34">U143/1000000</f>
        <v>107605.957511</v>
      </c>
      <c r="I143" s="37">
        <f t="shared" ref="I143:I187" si="35">(M143/2)/R143</f>
        <v>3.6835767837996771E-3</v>
      </c>
      <c r="J143" s="37">
        <f t="shared" ref="J143:J187" si="36">(P143)/R143</f>
        <v>9.0968314458544031E-2</v>
      </c>
      <c r="K143" s="37">
        <f t="shared" ref="K143:K187" si="37">(Q143)/R143</f>
        <v>0</v>
      </c>
      <c r="L143" s="17">
        <v>274142.98620300001</v>
      </c>
      <c r="M143" s="17">
        <v>28349.043890000001</v>
      </c>
      <c r="N143" s="17">
        <v>3848601</v>
      </c>
      <c r="O143" s="17">
        <v>0</v>
      </c>
      <c r="P143" s="17">
        <v>350049</v>
      </c>
      <c r="Q143" s="17">
        <v>0</v>
      </c>
      <c r="R143" s="17">
        <v>3848032.1646447997</v>
      </c>
      <c r="S143" s="17">
        <v>1434864.277613828</v>
      </c>
      <c r="T143" s="17">
        <v>66831710451</v>
      </c>
      <c r="U143" s="17">
        <v>107605957511</v>
      </c>
    </row>
    <row r="144" spans="1:21" x14ac:dyDescent="0.45">
      <c r="A144" s="11" t="s">
        <v>168</v>
      </c>
      <c r="B144" s="11">
        <v>11172</v>
      </c>
      <c r="C144" s="11" t="s">
        <v>33</v>
      </c>
      <c r="D144" s="37">
        <f t="shared" si="30"/>
        <v>1.8722027379761987</v>
      </c>
      <c r="E144" s="37">
        <f t="shared" si="31"/>
        <v>1.1429767460221258</v>
      </c>
      <c r="F144" s="37">
        <f t="shared" si="32"/>
        <v>0.25044576787106737</v>
      </c>
      <c r="G144" s="39">
        <f t="shared" si="33"/>
        <v>1442614.276698</v>
      </c>
      <c r="H144" s="39">
        <f t="shared" si="34"/>
        <v>1445945.5251740001</v>
      </c>
      <c r="I144" s="37">
        <f t="shared" si="35"/>
        <v>9.5762990139172631E-3</v>
      </c>
      <c r="J144" s="37">
        <f t="shared" si="36"/>
        <v>0</v>
      </c>
      <c r="K144" s="37">
        <f t="shared" si="37"/>
        <v>4.4747932438828388E-2</v>
      </c>
      <c r="L144" s="17">
        <v>8386279.3650679998</v>
      </c>
      <c r="M144" s="17">
        <v>48172.186690000002</v>
      </c>
      <c r="N144" s="17">
        <v>2559905</v>
      </c>
      <c r="O144" s="17">
        <v>560919</v>
      </c>
      <c r="P144" s="17">
        <v>0</v>
      </c>
      <c r="Q144" s="17">
        <v>112549</v>
      </c>
      <c r="R144" s="17">
        <v>2515177.6599702672</v>
      </c>
      <c r="S144" s="17">
        <v>2239682.4860253502</v>
      </c>
      <c r="T144" s="17">
        <v>1442614276698</v>
      </c>
      <c r="U144" s="17">
        <v>1445945525174</v>
      </c>
    </row>
    <row r="145" spans="1:21" x14ac:dyDescent="0.45">
      <c r="A145" s="11" t="s">
        <v>172</v>
      </c>
      <c r="B145" s="11">
        <v>11183</v>
      </c>
      <c r="C145" s="11" t="s">
        <v>23</v>
      </c>
      <c r="D145" s="37">
        <f t="shared" si="30"/>
        <v>0.79287902471480354</v>
      </c>
      <c r="E145" s="37">
        <f t="shared" si="31"/>
        <v>0.47316253542821918</v>
      </c>
      <c r="F145" s="37">
        <f t="shared" si="32"/>
        <v>0.19136886793876817</v>
      </c>
      <c r="G145" s="39">
        <f t="shared" si="33"/>
        <v>8346431.6767880004</v>
      </c>
      <c r="H145" s="39">
        <f t="shared" si="34"/>
        <v>8666002.8174510002</v>
      </c>
      <c r="I145" s="37">
        <f t="shared" si="35"/>
        <v>3.3897776200873371E-2</v>
      </c>
      <c r="J145" s="37">
        <f t="shared" si="36"/>
        <v>0</v>
      </c>
      <c r="K145" s="37">
        <f t="shared" si="37"/>
        <v>0</v>
      </c>
      <c r="L145" s="17">
        <v>12635691.867726</v>
      </c>
      <c r="M145" s="17">
        <v>540907.59363100003</v>
      </c>
      <c r="N145" s="17">
        <v>3770270</v>
      </c>
      <c r="O145" s="17">
        <v>1524872</v>
      </c>
      <c r="P145" s="17">
        <v>0</v>
      </c>
      <c r="Q145" s="17">
        <v>0</v>
      </c>
      <c r="R145" s="17">
        <v>7978511.4873857666</v>
      </c>
      <c r="S145" s="17">
        <v>7968234.4177732691</v>
      </c>
      <c r="T145" s="17">
        <v>8346431676788</v>
      </c>
      <c r="U145" s="17">
        <v>8666002817451</v>
      </c>
    </row>
    <row r="146" spans="1:21" x14ac:dyDescent="0.45">
      <c r="A146" s="11" t="s">
        <v>177</v>
      </c>
      <c r="B146" s="11">
        <v>11197</v>
      </c>
      <c r="C146" s="11" t="s">
        <v>23</v>
      </c>
      <c r="D146" s="37">
        <f t="shared" si="30"/>
        <v>2.0844755261016878</v>
      </c>
      <c r="E146" s="37">
        <f t="shared" si="31"/>
        <v>1.1209615373632063</v>
      </c>
      <c r="F146" s="37">
        <f t="shared" si="32"/>
        <v>1.16053678790437</v>
      </c>
      <c r="G146" s="39">
        <f t="shared" si="33"/>
        <v>2831640.1251050001</v>
      </c>
      <c r="H146" s="39">
        <f t="shared" si="34"/>
        <v>3006147.0434929999</v>
      </c>
      <c r="I146" s="37">
        <f t="shared" si="35"/>
        <v>2.040197953623045E-2</v>
      </c>
      <c r="J146" s="37">
        <f t="shared" si="36"/>
        <v>1.7452222941327682E-2</v>
      </c>
      <c r="K146" s="37">
        <f t="shared" si="37"/>
        <v>0</v>
      </c>
      <c r="L146" s="17">
        <v>17187873.286414001</v>
      </c>
      <c r="M146" s="17">
        <v>116043.83621800001</v>
      </c>
      <c r="N146" s="17">
        <v>4621533</v>
      </c>
      <c r="O146" s="17">
        <v>4784695</v>
      </c>
      <c r="P146" s="17">
        <v>49633</v>
      </c>
      <c r="Q146" s="17">
        <v>0</v>
      </c>
      <c r="R146" s="17">
        <v>2843935.7076093</v>
      </c>
      <c r="S146" s="17">
        <v>4122829.2371842214</v>
      </c>
      <c r="T146" s="17">
        <v>2831640125105</v>
      </c>
      <c r="U146" s="17">
        <v>3006147043493</v>
      </c>
    </row>
    <row r="147" spans="1:21" x14ac:dyDescent="0.45">
      <c r="A147" s="11" t="s">
        <v>179</v>
      </c>
      <c r="B147" s="11">
        <v>11195</v>
      </c>
      <c r="C147" s="11" t="s">
        <v>23</v>
      </c>
      <c r="D147" s="37">
        <f t="shared" si="30"/>
        <v>3.5655717812785679</v>
      </c>
      <c r="E147" s="37">
        <f t="shared" si="31"/>
        <v>0.83009111819813941</v>
      </c>
      <c r="F147" s="37">
        <f t="shared" si="32"/>
        <v>0.56750430737700341</v>
      </c>
      <c r="G147" s="39">
        <f t="shared" si="33"/>
        <v>2963668.7893849998</v>
      </c>
      <c r="H147" s="39">
        <f t="shared" si="34"/>
        <v>3376530.6010889998</v>
      </c>
      <c r="I147" s="37">
        <f t="shared" si="35"/>
        <v>0.17151000420316631</v>
      </c>
      <c r="J147" s="37">
        <f t="shared" si="36"/>
        <v>0</v>
      </c>
      <c r="K147" s="37">
        <f t="shared" si="37"/>
        <v>0</v>
      </c>
      <c r="L147" s="17">
        <v>18579924.728521001</v>
      </c>
      <c r="M147" s="17">
        <v>1060412.2679369999</v>
      </c>
      <c r="N147" s="17">
        <v>2162771</v>
      </c>
      <c r="O147" s="17">
        <v>1478611</v>
      </c>
      <c r="P147" s="17">
        <v>0</v>
      </c>
      <c r="Q147" s="17">
        <v>0</v>
      </c>
      <c r="R147" s="17">
        <v>3091400.623723567</v>
      </c>
      <c r="S147" s="17">
        <v>2605462.1626294227</v>
      </c>
      <c r="T147" s="17">
        <v>2963668789385</v>
      </c>
      <c r="U147" s="17">
        <v>3376530601089</v>
      </c>
    </row>
    <row r="148" spans="1:21" x14ac:dyDescent="0.45">
      <c r="A148" s="11" t="s">
        <v>181</v>
      </c>
      <c r="B148" s="11">
        <v>11215</v>
      </c>
      <c r="C148" s="11" t="s">
        <v>23</v>
      </c>
      <c r="D148" s="37">
        <f t="shared" si="30"/>
        <v>0.89611031503793814</v>
      </c>
      <c r="E148" s="37">
        <f t="shared" si="31"/>
        <v>1.0637650451824785</v>
      </c>
      <c r="F148" s="37">
        <f t="shared" si="32"/>
        <v>0.88987121834788296</v>
      </c>
      <c r="G148" s="39">
        <f t="shared" si="33"/>
        <v>6423648.449612</v>
      </c>
      <c r="H148" s="39">
        <f t="shared" si="34"/>
        <v>7092081.9522709996</v>
      </c>
      <c r="I148" s="37">
        <f t="shared" si="35"/>
        <v>3.5536980513648536E-2</v>
      </c>
      <c r="J148" s="37">
        <f t="shared" si="36"/>
        <v>7.4930660788363468E-2</v>
      </c>
      <c r="K148" s="37">
        <f t="shared" si="37"/>
        <v>1.556227748020683E-2</v>
      </c>
      <c r="L148" s="17">
        <v>12192531.529596001</v>
      </c>
      <c r="M148" s="17">
        <v>541407.50251100003</v>
      </c>
      <c r="N148" s="17">
        <v>7236826</v>
      </c>
      <c r="O148" s="17">
        <v>6053821</v>
      </c>
      <c r="P148" s="17">
        <v>570786</v>
      </c>
      <c r="Q148" s="17">
        <v>118546</v>
      </c>
      <c r="R148" s="17">
        <v>7617522.5734649003</v>
      </c>
      <c r="S148" s="17">
        <v>6803030.4556196369</v>
      </c>
      <c r="T148" s="17">
        <v>6423648449612</v>
      </c>
      <c r="U148" s="17">
        <v>7092081952271</v>
      </c>
    </row>
    <row r="149" spans="1:21" x14ac:dyDescent="0.45">
      <c r="A149" s="11" t="s">
        <v>185</v>
      </c>
      <c r="B149" s="11">
        <v>11196</v>
      </c>
      <c r="C149" s="11" t="s">
        <v>33</v>
      </c>
      <c r="D149" s="37">
        <f t="shared" si="30"/>
        <v>0.6938853400325331</v>
      </c>
      <c r="E149" s="37">
        <f t="shared" si="31"/>
        <v>0.14930849027769866</v>
      </c>
      <c r="F149" s="37">
        <f t="shared" si="32"/>
        <v>0</v>
      </c>
      <c r="G149" s="39">
        <f t="shared" si="33"/>
        <v>650591.37728400005</v>
      </c>
      <c r="H149" s="39">
        <f t="shared" si="34"/>
        <v>759697.78865500004</v>
      </c>
      <c r="I149" s="37">
        <f t="shared" si="35"/>
        <v>1.1429517998424437E-2</v>
      </c>
      <c r="J149" s="37">
        <f t="shared" si="36"/>
        <v>0</v>
      </c>
      <c r="K149" s="37">
        <f t="shared" si="37"/>
        <v>0</v>
      </c>
      <c r="L149" s="17">
        <v>2179968.0292600002</v>
      </c>
      <c r="M149" s="17">
        <v>39703.540130000001</v>
      </c>
      <c r="N149" s="17">
        <v>234540</v>
      </c>
      <c r="O149" s="17">
        <v>0</v>
      </c>
      <c r="P149" s="17">
        <v>0</v>
      </c>
      <c r="Q149" s="17">
        <v>0</v>
      </c>
      <c r="R149" s="17">
        <v>1736886.0233420669</v>
      </c>
      <c r="S149" s="17">
        <v>1570841.6819685162</v>
      </c>
      <c r="T149" s="17">
        <v>650591377284</v>
      </c>
      <c r="U149" s="17">
        <v>759697788655</v>
      </c>
    </row>
    <row r="150" spans="1:21" x14ac:dyDescent="0.45">
      <c r="A150" s="11" t="s">
        <v>206</v>
      </c>
      <c r="B150" s="11">
        <v>11260</v>
      </c>
      <c r="C150" s="11" t="s">
        <v>23</v>
      </c>
      <c r="D150" s="37">
        <f t="shared" si="30"/>
        <v>4.1773782566202451</v>
      </c>
      <c r="E150" s="37">
        <f t="shared" si="31"/>
        <v>0.24342314453895969</v>
      </c>
      <c r="F150" s="37">
        <f t="shared" si="32"/>
        <v>0.17890280301708722</v>
      </c>
      <c r="G150" s="39">
        <f t="shared" si="33"/>
        <v>1265808.4383419999</v>
      </c>
      <c r="H150" s="39">
        <f t="shared" si="34"/>
        <v>1322345.6171039999</v>
      </c>
      <c r="I150" s="37">
        <f t="shared" si="35"/>
        <v>0.2306110312883517</v>
      </c>
      <c r="J150" s="37">
        <f t="shared" si="36"/>
        <v>0</v>
      </c>
      <c r="K150" s="37">
        <f t="shared" si="37"/>
        <v>0</v>
      </c>
      <c r="L150" s="17">
        <v>10509689.380639</v>
      </c>
      <c r="M150" s="17">
        <v>579708.56043999991</v>
      </c>
      <c r="N150" s="17">
        <v>306209</v>
      </c>
      <c r="O150" s="17">
        <v>225047</v>
      </c>
      <c r="P150" s="17">
        <v>0</v>
      </c>
      <c r="Q150" s="17">
        <v>0</v>
      </c>
      <c r="R150" s="17">
        <v>1256896.8561507</v>
      </c>
      <c r="S150" s="17">
        <v>1257928.865309648</v>
      </c>
      <c r="T150" s="17">
        <v>1265808438342</v>
      </c>
      <c r="U150" s="17">
        <v>1322345617104</v>
      </c>
    </row>
    <row r="151" spans="1:21" x14ac:dyDescent="0.45">
      <c r="A151" s="11" t="s">
        <v>234</v>
      </c>
      <c r="B151" s="11">
        <v>11308</v>
      </c>
      <c r="C151" s="11" t="s">
        <v>23</v>
      </c>
      <c r="D151" s="37">
        <f t="shared" si="30"/>
        <v>0.95164088218730669</v>
      </c>
      <c r="E151" s="37">
        <f t="shared" si="31"/>
        <v>0.94173241734622526</v>
      </c>
      <c r="F151" s="37">
        <f t="shared" si="32"/>
        <v>0.62916083840581194</v>
      </c>
      <c r="G151" s="39">
        <f t="shared" si="33"/>
        <v>2289878.2508259998</v>
      </c>
      <c r="H151" s="39">
        <f t="shared" si="34"/>
        <v>2341806.4896260002</v>
      </c>
      <c r="I151" s="37">
        <f t="shared" si="35"/>
        <v>4.8901848539336656E-2</v>
      </c>
      <c r="J151" s="37">
        <f t="shared" si="36"/>
        <v>0</v>
      </c>
      <c r="K151" s="37">
        <f t="shared" si="37"/>
        <v>1.1889074943940389E-2</v>
      </c>
      <c r="L151" s="17">
        <v>5183041.7213420002</v>
      </c>
      <c r="M151" s="17">
        <v>239559.55160999999</v>
      </c>
      <c r="N151" s="17">
        <v>2564538</v>
      </c>
      <c r="O151" s="17">
        <v>1713339</v>
      </c>
      <c r="P151" s="17">
        <v>0</v>
      </c>
      <c r="Q151" s="17">
        <v>29121</v>
      </c>
      <c r="R151" s="17">
        <v>2449391.5748123331</v>
      </c>
      <c r="S151" s="17">
        <v>2723213.0409472301</v>
      </c>
      <c r="T151" s="17">
        <v>2289878250826</v>
      </c>
      <c r="U151" s="17">
        <v>2341806489626</v>
      </c>
    </row>
    <row r="152" spans="1:21" x14ac:dyDescent="0.45">
      <c r="A152" s="11" t="s">
        <v>243</v>
      </c>
      <c r="B152" s="11">
        <v>11312</v>
      </c>
      <c r="C152" s="11" t="s">
        <v>23</v>
      </c>
      <c r="D152" s="37">
        <f t="shared" si="30"/>
        <v>2.1363491892463244</v>
      </c>
      <c r="E152" s="37">
        <f t="shared" si="31"/>
        <v>0.95351079240711911</v>
      </c>
      <c r="F152" s="37">
        <f t="shared" si="32"/>
        <v>0.49902737695937222</v>
      </c>
      <c r="G152" s="39">
        <f t="shared" si="33"/>
        <v>3746702.0168519998</v>
      </c>
      <c r="H152" s="39">
        <f t="shared" si="34"/>
        <v>3870857.284467</v>
      </c>
      <c r="I152" s="37">
        <f t="shared" si="35"/>
        <v>0.10169641648754146</v>
      </c>
      <c r="J152" s="37">
        <f t="shared" si="36"/>
        <v>0</v>
      </c>
      <c r="K152" s="37">
        <f t="shared" si="37"/>
        <v>1.3651414319129813E-2</v>
      </c>
      <c r="L152" s="17">
        <v>16228958.692120001</v>
      </c>
      <c r="M152" s="17">
        <v>793701.13198200008</v>
      </c>
      <c r="N152" s="17">
        <v>3621713</v>
      </c>
      <c r="O152" s="17">
        <v>1895452</v>
      </c>
      <c r="P152" s="17">
        <v>0</v>
      </c>
      <c r="Q152" s="17">
        <v>53272</v>
      </c>
      <c r="R152" s="17">
        <v>3902306.2925685002</v>
      </c>
      <c r="S152" s="17">
        <v>3798292.6138225002</v>
      </c>
      <c r="T152" s="17">
        <v>3746702016852</v>
      </c>
      <c r="U152" s="17">
        <v>3870857284467</v>
      </c>
    </row>
    <row r="153" spans="1:21" x14ac:dyDescent="0.45">
      <c r="A153" s="11" t="s">
        <v>245</v>
      </c>
      <c r="B153" s="11">
        <v>11315</v>
      </c>
      <c r="C153" s="11" t="s">
        <v>247</v>
      </c>
      <c r="D153" s="37">
        <f t="shared" si="30"/>
        <v>6.0849898253483269E-2</v>
      </c>
      <c r="E153" s="37">
        <f t="shared" si="31"/>
        <v>1.7453297720642253</v>
      </c>
      <c r="F153" s="37">
        <f t="shared" si="32"/>
        <v>0.59127498281845903</v>
      </c>
      <c r="G153" s="39">
        <f t="shared" si="33"/>
        <v>2702709.7050339999</v>
      </c>
      <c r="H153" s="39">
        <f t="shared" si="34"/>
        <v>4330953.9603270004</v>
      </c>
      <c r="I153" s="37">
        <f t="shared" si="35"/>
        <v>9.0650720738150135E-3</v>
      </c>
      <c r="J153" s="37">
        <f t="shared" si="36"/>
        <v>9.0028895004885603E-2</v>
      </c>
      <c r="K153" s="37">
        <f t="shared" si="37"/>
        <v>3.6989580637020972E-2</v>
      </c>
      <c r="L153" s="17">
        <v>5858834.0972290002</v>
      </c>
      <c r="M153" s="17">
        <v>1403311.1227800001</v>
      </c>
      <c r="N153" s="17">
        <v>84023128</v>
      </c>
      <c r="O153" s="17">
        <v>28464978</v>
      </c>
      <c r="P153" s="17">
        <v>6968425</v>
      </c>
      <c r="Q153" s="17">
        <v>2863071</v>
      </c>
      <c r="R153" s="17">
        <v>77402094.067930564</v>
      </c>
      <c r="S153" s="17">
        <v>48141691.813705042</v>
      </c>
      <c r="T153" s="17">
        <v>2702709705034</v>
      </c>
      <c r="U153" s="17">
        <v>4330953960327</v>
      </c>
    </row>
    <row r="154" spans="1:21" x14ac:dyDescent="0.45">
      <c r="A154" s="11" t="s">
        <v>260</v>
      </c>
      <c r="B154" s="11">
        <v>11323</v>
      </c>
      <c r="C154" s="11" t="s">
        <v>20</v>
      </c>
      <c r="D154" s="37">
        <f t="shared" si="30"/>
        <v>0.15548359393483677</v>
      </c>
      <c r="E154" s="37">
        <f t="shared" si="31"/>
        <v>1.4330056423147863</v>
      </c>
      <c r="F154" s="37">
        <f t="shared" si="32"/>
        <v>0.81864687202450437</v>
      </c>
      <c r="G154" s="39">
        <f t="shared" si="33"/>
        <v>309.17475899999999</v>
      </c>
      <c r="H154" s="39">
        <f t="shared" si="34"/>
        <v>83285.617329000001</v>
      </c>
      <c r="I154" s="37">
        <f t="shared" si="35"/>
        <v>2.3150470780597739E-2</v>
      </c>
      <c r="J154" s="37">
        <f t="shared" si="36"/>
        <v>0</v>
      </c>
      <c r="K154" s="37">
        <f t="shared" si="37"/>
        <v>2.8889284313882452E-2</v>
      </c>
      <c r="L154" s="17">
        <v>630688.23369899997</v>
      </c>
      <c r="M154" s="17">
        <v>78622.196540000004</v>
      </c>
      <c r="N154" s="17">
        <v>2906351</v>
      </c>
      <c r="O154" s="17">
        <v>1660339</v>
      </c>
      <c r="P154" s="17">
        <v>0</v>
      </c>
      <c r="Q154" s="17">
        <v>49056</v>
      </c>
      <c r="R154" s="17">
        <v>1698069.0648825329</v>
      </c>
      <c r="S154" s="17">
        <v>2028150.423263697</v>
      </c>
      <c r="T154" s="17">
        <v>309174759</v>
      </c>
      <c r="U154" s="17">
        <v>83285617329</v>
      </c>
    </row>
    <row r="155" spans="1:21" x14ac:dyDescent="0.45">
      <c r="A155" s="11" t="s">
        <v>264</v>
      </c>
      <c r="B155" s="11">
        <v>11340</v>
      </c>
      <c r="C155" s="11" t="s">
        <v>20</v>
      </c>
      <c r="D155" s="37">
        <f t="shared" si="30"/>
        <v>8.3046949221731406E-2</v>
      </c>
      <c r="E155" s="37">
        <f t="shared" si="31"/>
        <v>1.3204926987594701</v>
      </c>
      <c r="F155" s="37">
        <f t="shared" si="32"/>
        <v>0.63208764308021004</v>
      </c>
      <c r="G155" s="39">
        <f t="shared" si="33"/>
        <v>181547.55630500001</v>
      </c>
      <c r="H155" s="39">
        <f t="shared" si="34"/>
        <v>220327.11222899999</v>
      </c>
      <c r="I155" s="37">
        <f t="shared" si="35"/>
        <v>4.8325632486170547E-3</v>
      </c>
      <c r="J155" s="37">
        <f t="shared" si="36"/>
        <v>0</v>
      </c>
      <c r="K155" s="37">
        <f t="shared" si="37"/>
        <v>0</v>
      </c>
      <c r="L155" s="17">
        <v>436553.27723300003</v>
      </c>
      <c r="M155" s="17">
        <v>25708.480530000001</v>
      </c>
      <c r="N155" s="17">
        <v>3470720</v>
      </c>
      <c r="O155" s="17">
        <v>1661349</v>
      </c>
      <c r="P155" s="17">
        <v>0</v>
      </c>
      <c r="Q155" s="17">
        <v>0</v>
      </c>
      <c r="R155" s="17">
        <v>2659921.785540733</v>
      </c>
      <c r="S155" s="17">
        <v>2628352.2834019074</v>
      </c>
      <c r="T155" s="17">
        <v>181547556305</v>
      </c>
      <c r="U155" s="17">
        <v>220327112229</v>
      </c>
    </row>
    <row r="156" spans="1:21" x14ac:dyDescent="0.45">
      <c r="A156" s="11" t="s">
        <v>271</v>
      </c>
      <c r="B156" s="11">
        <v>11327</v>
      </c>
      <c r="C156" s="11" t="s">
        <v>23</v>
      </c>
      <c r="D156" s="37">
        <f t="shared" si="30"/>
        <v>1.1946298061984428</v>
      </c>
      <c r="E156" s="37">
        <f t="shared" si="31"/>
        <v>0.2654518572516345</v>
      </c>
      <c r="F156" s="37">
        <f t="shared" si="32"/>
        <v>0.189968177949002</v>
      </c>
      <c r="G156" s="39">
        <f t="shared" si="33"/>
        <v>2656844.7883299999</v>
      </c>
      <c r="H156" s="39">
        <f t="shared" si="34"/>
        <v>2811850.1798430001</v>
      </c>
      <c r="I156" s="37">
        <f t="shared" si="35"/>
        <v>5.8493020950167928E-3</v>
      </c>
      <c r="J156" s="37">
        <f t="shared" si="36"/>
        <v>0</v>
      </c>
      <c r="K156" s="37">
        <f t="shared" si="37"/>
        <v>1.4194425746172384E-2</v>
      </c>
      <c r="L156" s="17">
        <v>7848246.6290370002</v>
      </c>
      <c r="M156" s="17">
        <v>34012.626149999996</v>
      </c>
      <c r="N156" s="17">
        <v>871957</v>
      </c>
      <c r="O156" s="17">
        <v>624008</v>
      </c>
      <c r="P156" s="17">
        <v>0</v>
      </c>
      <c r="Q156" s="17">
        <v>41269</v>
      </c>
      <c r="R156" s="17">
        <v>2907408.9179781326</v>
      </c>
      <c r="S156" s="17">
        <v>3284802.7850618139</v>
      </c>
      <c r="T156" s="17">
        <v>2656844788330</v>
      </c>
      <c r="U156" s="17">
        <v>2811850179843</v>
      </c>
    </row>
    <row r="157" spans="1:21" x14ac:dyDescent="0.45">
      <c r="A157" s="11" t="s">
        <v>272</v>
      </c>
      <c r="B157" s="11">
        <v>11367</v>
      </c>
      <c r="C157" s="11" t="s">
        <v>20</v>
      </c>
      <c r="D157" s="37">
        <f t="shared" si="30"/>
        <v>0.16412026023626031</v>
      </c>
      <c r="E157" s="37">
        <f t="shared" si="31"/>
        <v>0.23336168460401874</v>
      </c>
      <c r="F157" s="37">
        <f t="shared" si="32"/>
        <v>1.619742328319378E-2</v>
      </c>
      <c r="G157" s="39">
        <f t="shared" si="33"/>
        <v>470591.32103400002</v>
      </c>
      <c r="H157" s="39">
        <f t="shared" si="34"/>
        <v>473067.86290399998</v>
      </c>
      <c r="I157" s="37">
        <f t="shared" si="35"/>
        <v>0</v>
      </c>
      <c r="J157" s="37">
        <f t="shared" si="36"/>
        <v>0</v>
      </c>
      <c r="K157" s="37">
        <f t="shared" si="37"/>
        <v>0</v>
      </c>
      <c r="L157" s="17">
        <v>1836433.0971460002</v>
      </c>
      <c r="M157" s="17">
        <v>0</v>
      </c>
      <c r="N157" s="17">
        <v>1305607</v>
      </c>
      <c r="O157" s="17">
        <v>90621</v>
      </c>
      <c r="P157" s="17">
        <v>0</v>
      </c>
      <c r="Q157" s="17">
        <v>0</v>
      </c>
      <c r="R157" s="17">
        <v>6265715.1122560678</v>
      </c>
      <c r="S157" s="17">
        <v>5594778.775339352</v>
      </c>
      <c r="T157" s="17">
        <v>470591321034</v>
      </c>
      <c r="U157" s="17">
        <v>473067862904</v>
      </c>
    </row>
    <row r="158" spans="1:21" x14ac:dyDescent="0.45">
      <c r="A158" s="11" t="s">
        <v>280</v>
      </c>
      <c r="B158" s="11">
        <v>11341</v>
      </c>
      <c r="C158" s="11" t="s">
        <v>23</v>
      </c>
      <c r="D158" s="37">
        <f t="shared" si="30"/>
        <v>1.3888106329078251</v>
      </c>
      <c r="E158" s="37">
        <f t="shared" si="31"/>
        <v>1.5345431395994507</v>
      </c>
      <c r="F158" s="37">
        <f t="shared" si="32"/>
        <v>1.5635229713252188</v>
      </c>
      <c r="G158" s="39">
        <f t="shared" si="33"/>
        <v>9255649.1926019993</v>
      </c>
      <c r="H158" s="39">
        <f t="shared" si="34"/>
        <v>10310243.207125001</v>
      </c>
      <c r="I158" s="37">
        <f t="shared" si="35"/>
        <v>3.7024034795765708E-2</v>
      </c>
      <c r="J158" s="37">
        <f t="shared" si="36"/>
        <v>0</v>
      </c>
      <c r="K158" s="37">
        <f t="shared" si="37"/>
        <v>9.5265026813411743E-2</v>
      </c>
      <c r="L158" s="17">
        <v>28167620.176849</v>
      </c>
      <c r="M158" s="17">
        <v>729569.73895199993</v>
      </c>
      <c r="N158" s="17">
        <v>15561671</v>
      </c>
      <c r="O158" s="17">
        <v>15855553</v>
      </c>
      <c r="P158" s="17">
        <v>0</v>
      </c>
      <c r="Q158" s="17">
        <v>938613</v>
      </c>
      <c r="R158" s="17">
        <v>9852650.3523521684</v>
      </c>
      <c r="S158" s="17">
        <v>10140914.646467311</v>
      </c>
      <c r="T158" s="17">
        <v>9255649192602</v>
      </c>
      <c r="U158" s="17">
        <v>10310243207125</v>
      </c>
    </row>
    <row r="159" spans="1:21" x14ac:dyDescent="0.45">
      <c r="A159" s="11" t="s">
        <v>301</v>
      </c>
      <c r="B159" s="11">
        <v>11409</v>
      </c>
      <c r="C159" s="11" t="s">
        <v>20</v>
      </c>
      <c r="D159" s="37">
        <f t="shared" si="30"/>
        <v>0.21836514576479515</v>
      </c>
      <c r="E159" s="37">
        <f t="shared" si="31"/>
        <v>0.95060647756479555</v>
      </c>
      <c r="F159" s="37">
        <f t="shared" si="32"/>
        <v>0.82993713435078287</v>
      </c>
      <c r="G159" s="39">
        <f t="shared" si="33"/>
        <v>555318.26220100001</v>
      </c>
      <c r="H159" s="39">
        <f t="shared" si="34"/>
        <v>797795.33262200002</v>
      </c>
      <c r="I159" s="37">
        <f t="shared" si="35"/>
        <v>7.7247592169501422E-3</v>
      </c>
      <c r="J159" s="37">
        <f t="shared" si="36"/>
        <v>0.12448356160009266</v>
      </c>
      <c r="K159" s="37">
        <f t="shared" si="37"/>
        <v>3.6239662852681528E-2</v>
      </c>
      <c r="L159" s="17">
        <v>5528795.9912240002</v>
      </c>
      <c r="M159" s="17">
        <v>203206.11530199999</v>
      </c>
      <c r="N159" s="17">
        <v>12034222</v>
      </c>
      <c r="O159" s="17">
        <v>10506606</v>
      </c>
      <c r="P159" s="17">
        <v>1637321</v>
      </c>
      <c r="Q159" s="17">
        <v>476657</v>
      </c>
      <c r="R159" s="17">
        <v>13152909.339627869</v>
      </c>
      <c r="S159" s="17">
        <v>12659520.29995474</v>
      </c>
      <c r="T159" s="17">
        <v>555318262201</v>
      </c>
      <c r="U159" s="17">
        <v>797795332622</v>
      </c>
    </row>
    <row r="160" spans="1:21" x14ac:dyDescent="0.45">
      <c r="A160" s="11" t="s">
        <v>316</v>
      </c>
      <c r="B160" s="11">
        <v>11378</v>
      </c>
      <c r="C160" s="11" t="s">
        <v>23</v>
      </c>
      <c r="D160" s="37">
        <f t="shared" si="30"/>
        <v>1.3433170979359841</v>
      </c>
      <c r="E160" s="37">
        <f t="shared" si="31"/>
        <v>0.56253431650738672</v>
      </c>
      <c r="F160" s="37">
        <f t="shared" si="32"/>
        <v>0.22923420744599779</v>
      </c>
      <c r="G160" s="39">
        <f t="shared" si="33"/>
        <v>3024038.5434619999</v>
      </c>
      <c r="H160" s="39">
        <f t="shared" si="34"/>
        <v>3137152.1652230001</v>
      </c>
      <c r="I160" s="37">
        <f t="shared" si="35"/>
        <v>2.3053493406547752E-2</v>
      </c>
      <c r="J160" s="37">
        <f t="shared" si="36"/>
        <v>0</v>
      </c>
      <c r="K160" s="37">
        <f t="shared" si="37"/>
        <v>0</v>
      </c>
      <c r="L160" s="17">
        <v>7858591.8781150002</v>
      </c>
      <c r="M160" s="17">
        <v>139845.71987999999</v>
      </c>
      <c r="N160" s="17">
        <v>1645452</v>
      </c>
      <c r="O160" s="17">
        <v>670526</v>
      </c>
      <c r="P160" s="17">
        <v>0</v>
      </c>
      <c r="Q160" s="17">
        <v>0</v>
      </c>
      <c r="R160" s="17">
        <v>3033070.0300779669</v>
      </c>
      <c r="S160" s="17">
        <v>2925069.5499185487</v>
      </c>
      <c r="T160" s="17">
        <v>3024038543462</v>
      </c>
      <c r="U160" s="17">
        <v>3137152165223</v>
      </c>
    </row>
    <row r="161" spans="1:21" x14ac:dyDescent="0.45">
      <c r="A161" s="11" t="s">
        <v>317</v>
      </c>
      <c r="B161" s="11">
        <v>11416</v>
      </c>
      <c r="C161" s="11" t="s">
        <v>20</v>
      </c>
      <c r="D161" s="37">
        <f t="shared" si="30"/>
        <v>0.30883097685664168</v>
      </c>
      <c r="E161" s="37">
        <f t="shared" si="31"/>
        <v>0.2429153518323465</v>
      </c>
      <c r="F161" s="37">
        <f t="shared" si="32"/>
        <v>0.41688477236007132</v>
      </c>
      <c r="G161" s="39">
        <f t="shared" si="33"/>
        <v>4245128.2364539998</v>
      </c>
      <c r="H161" s="39">
        <f t="shared" si="34"/>
        <v>4643884.479417</v>
      </c>
      <c r="I161" s="37">
        <f t="shared" si="35"/>
        <v>6.0519315707478817E-5</v>
      </c>
      <c r="J161" s="37">
        <f t="shared" si="36"/>
        <v>0</v>
      </c>
      <c r="K161" s="37">
        <f t="shared" si="37"/>
        <v>9.8009573603135263E-3</v>
      </c>
      <c r="L161" s="17">
        <v>28704135.746808998</v>
      </c>
      <c r="M161" s="17">
        <v>4512.8056400000005</v>
      </c>
      <c r="N161" s="17">
        <v>11288821</v>
      </c>
      <c r="O161" s="17">
        <v>19373570</v>
      </c>
      <c r="P161" s="17">
        <v>0</v>
      </c>
      <c r="Q161" s="17">
        <v>365419</v>
      </c>
      <c r="R161" s="17">
        <v>37284010.792626329</v>
      </c>
      <c r="S161" s="17">
        <v>46472241.934677042</v>
      </c>
      <c r="T161" s="17">
        <v>4245128236454</v>
      </c>
      <c r="U161" s="17">
        <v>4643884479417</v>
      </c>
    </row>
    <row r="162" spans="1:21" x14ac:dyDescent="0.45">
      <c r="A162" s="11" t="s">
        <v>333</v>
      </c>
      <c r="B162" s="11">
        <v>11459</v>
      </c>
      <c r="C162" s="11" t="s">
        <v>20</v>
      </c>
      <c r="D162" s="37">
        <f t="shared" si="30"/>
        <v>5.0374418107094081E-2</v>
      </c>
      <c r="E162" s="37">
        <f t="shared" si="31"/>
        <v>2.144440989155838</v>
      </c>
      <c r="F162" s="37">
        <f t="shared" si="32"/>
        <v>1.0348138605664641</v>
      </c>
      <c r="G162" s="39">
        <f t="shared" si="33"/>
        <v>266295.29042099998</v>
      </c>
      <c r="H162" s="39">
        <f t="shared" si="34"/>
        <v>1127531.830179</v>
      </c>
      <c r="I162" s="37">
        <f t="shared" si="35"/>
        <v>1.4935230313655347E-2</v>
      </c>
      <c r="J162" s="37">
        <f t="shared" si="36"/>
        <v>0.12381604336947812</v>
      </c>
      <c r="K162" s="37">
        <f t="shared" si="37"/>
        <v>0.14170284319087031</v>
      </c>
      <c r="L162" s="17">
        <v>1506140.7538899998</v>
      </c>
      <c r="M162" s="17">
        <v>819961.41992100002</v>
      </c>
      <c r="N162" s="17">
        <v>32058236</v>
      </c>
      <c r="O162" s="17">
        <v>15469909</v>
      </c>
      <c r="P162" s="17">
        <v>3398822</v>
      </c>
      <c r="Q162" s="17">
        <v>3889825</v>
      </c>
      <c r="R162" s="17">
        <v>27450578.354031328</v>
      </c>
      <c r="S162" s="17">
        <v>14949460.564368231</v>
      </c>
      <c r="T162" s="17">
        <v>266295290421</v>
      </c>
      <c r="U162" s="17">
        <v>1127531830179</v>
      </c>
    </row>
    <row r="163" spans="1:21" x14ac:dyDescent="0.45">
      <c r="A163" s="11" t="s">
        <v>335</v>
      </c>
      <c r="B163" s="11">
        <v>11460</v>
      </c>
      <c r="C163" s="11" t="s">
        <v>20</v>
      </c>
      <c r="D163" s="37">
        <f t="shared" si="30"/>
        <v>0.132130653100547</v>
      </c>
      <c r="E163" s="37">
        <f t="shared" si="31"/>
        <v>1.6738525086659604</v>
      </c>
      <c r="F163" s="37">
        <f t="shared" si="32"/>
        <v>0.19034983535136876</v>
      </c>
      <c r="G163" s="39">
        <f t="shared" si="33"/>
        <v>3699863.0544500002</v>
      </c>
      <c r="H163" s="39">
        <f t="shared" si="34"/>
        <v>5409914.7227189997</v>
      </c>
      <c r="I163" s="37">
        <f t="shared" si="35"/>
        <v>8.9644199432403517E-3</v>
      </c>
      <c r="J163" s="37">
        <f t="shared" si="36"/>
        <v>0.31773643592769724</v>
      </c>
      <c r="K163" s="37">
        <f t="shared" si="37"/>
        <v>7.4942705875068155E-2</v>
      </c>
      <c r="L163" s="17">
        <v>10433477.152239</v>
      </c>
      <c r="M163" s="17">
        <v>1365953.3922349999</v>
      </c>
      <c r="N163" s="17">
        <v>66086489</v>
      </c>
      <c r="O163" s="17">
        <v>7515329</v>
      </c>
      <c r="P163" s="17">
        <v>24207543</v>
      </c>
      <c r="Q163" s="17">
        <v>5709697</v>
      </c>
      <c r="R163" s="17">
        <v>76187494.611126587</v>
      </c>
      <c r="S163" s="17">
        <v>39481667.98320248</v>
      </c>
      <c r="T163" s="17">
        <v>3699863054450</v>
      </c>
      <c r="U163" s="17">
        <v>5409914722719</v>
      </c>
    </row>
    <row r="164" spans="1:21" x14ac:dyDescent="0.45">
      <c r="A164" s="11" t="s">
        <v>343</v>
      </c>
      <c r="B164" s="11">
        <v>11500</v>
      </c>
      <c r="C164" s="11" t="s">
        <v>247</v>
      </c>
      <c r="D164" s="37">
        <f t="shared" si="30"/>
        <v>0.34134030118114161</v>
      </c>
      <c r="E164" s="37">
        <f t="shared" si="31"/>
        <v>0.93311839748221059</v>
      </c>
      <c r="F164" s="37">
        <f t="shared" si="32"/>
        <v>0.73011945954709612</v>
      </c>
      <c r="G164" s="39">
        <f t="shared" si="33"/>
        <v>362294.36083999998</v>
      </c>
      <c r="H164" s="39">
        <f t="shared" si="34"/>
        <v>279187.51698199997</v>
      </c>
      <c r="I164" s="37">
        <f t="shared" si="35"/>
        <v>1.6367843243530904E-2</v>
      </c>
      <c r="J164" s="37">
        <f t="shared" si="36"/>
        <v>0.17586674671030128</v>
      </c>
      <c r="K164" s="37">
        <f t="shared" si="37"/>
        <v>0</v>
      </c>
      <c r="L164" s="17">
        <v>3335739.4824409997</v>
      </c>
      <c r="M164" s="17">
        <v>169344.55771299999</v>
      </c>
      <c r="N164" s="17">
        <v>4559438</v>
      </c>
      <c r="O164" s="17">
        <v>3567537</v>
      </c>
      <c r="P164" s="17">
        <v>909774</v>
      </c>
      <c r="Q164" s="17">
        <v>0</v>
      </c>
      <c r="R164" s="17">
        <v>5173087.1072439672</v>
      </c>
      <c r="S164" s="17">
        <v>4886237.3867051778</v>
      </c>
      <c r="T164" s="17">
        <v>362294360840</v>
      </c>
      <c r="U164" s="17">
        <v>279187516982</v>
      </c>
    </row>
    <row r="165" spans="1:21" x14ac:dyDescent="0.45">
      <c r="A165" s="11" t="s">
        <v>345</v>
      </c>
      <c r="B165" s="11">
        <v>11499</v>
      </c>
      <c r="C165" s="11" t="s">
        <v>20</v>
      </c>
      <c r="D165" s="37">
        <f t="shared" si="30"/>
        <v>0.20643381519448128</v>
      </c>
      <c r="E165" s="37">
        <f t="shared" si="31"/>
        <v>1.7864634160784463</v>
      </c>
      <c r="F165" s="37">
        <f t="shared" si="32"/>
        <v>0.25744743594603725</v>
      </c>
      <c r="G165" s="39">
        <f t="shared" si="33"/>
        <v>691732.78770600003</v>
      </c>
      <c r="H165" s="39">
        <f t="shared" si="34"/>
        <v>709035.10930400004</v>
      </c>
      <c r="I165" s="37">
        <f t="shared" si="35"/>
        <v>5.9914462109415352E-5</v>
      </c>
      <c r="J165" s="37">
        <f t="shared" si="36"/>
        <v>0</v>
      </c>
      <c r="K165" s="37">
        <f t="shared" si="37"/>
        <v>0</v>
      </c>
      <c r="L165" s="17">
        <v>913974.07180899999</v>
      </c>
      <c r="M165" s="17">
        <v>470.22747000000004</v>
      </c>
      <c r="N165" s="17">
        <v>3954733</v>
      </c>
      <c r="O165" s="17">
        <v>569917</v>
      </c>
      <c r="P165" s="17">
        <v>0</v>
      </c>
      <c r="Q165" s="17">
        <v>0</v>
      </c>
      <c r="R165" s="17">
        <v>3924156.6513713673</v>
      </c>
      <c r="S165" s="17">
        <v>2213721.7949199481</v>
      </c>
      <c r="T165" s="17">
        <v>691732787706</v>
      </c>
      <c r="U165" s="17">
        <v>709035109304</v>
      </c>
    </row>
    <row r="166" spans="1:21" x14ac:dyDescent="0.45">
      <c r="A166" s="11" t="s">
        <v>354</v>
      </c>
      <c r="B166" s="11">
        <v>11513</v>
      </c>
      <c r="C166" s="11" t="s">
        <v>20</v>
      </c>
      <c r="D166" s="37">
        <f t="shared" si="30"/>
        <v>0.11075799238351398</v>
      </c>
      <c r="E166" s="37">
        <f t="shared" si="31"/>
        <v>1.8601117507526956</v>
      </c>
      <c r="F166" s="37">
        <f t="shared" si="32"/>
        <v>0.49897264898838661</v>
      </c>
      <c r="G166" s="39">
        <f t="shared" si="33"/>
        <v>10984748.105508</v>
      </c>
      <c r="H166" s="39">
        <f t="shared" si="34"/>
        <v>14787065.096519001</v>
      </c>
      <c r="I166" s="37">
        <f t="shared" si="35"/>
        <v>1.5629790888783704E-2</v>
      </c>
      <c r="J166" s="37">
        <f t="shared" si="36"/>
        <v>0.18601303075190351</v>
      </c>
      <c r="K166" s="37">
        <f t="shared" si="37"/>
        <v>5.911635840570606E-2</v>
      </c>
      <c r="L166" s="17">
        <v>13030084.660476999</v>
      </c>
      <c r="M166" s="17">
        <v>3031668.2256879997</v>
      </c>
      <c r="N166" s="17">
        <v>109416093</v>
      </c>
      <c r="O166" s="17">
        <v>29350730</v>
      </c>
      <c r="P166" s="17">
        <v>18040222</v>
      </c>
      <c r="Q166" s="17">
        <v>5733320</v>
      </c>
      <c r="R166" s="17">
        <v>96983646.398736998</v>
      </c>
      <c r="S166" s="17">
        <v>58822322.34473262</v>
      </c>
      <c r="T166" s="17">
        <v>10984748105508</v>
      </c>
      <c r="U166" s="17">
        <v>14787065096519</v>
      </c>
    </row>
    <row r="167" spans="1:21" x14ac:dyDescent="0.45">
      <c r="A167" s="11" t="s">
        <v>363</v>
      </c>
      <c r="B167" s="11">
        <v>11518</v>
      </c>
      <c r="C167" s="11" t="s">
        <v>20</v>
      </c>
      <c r="D167" s="37">
        <f t="shared" si="30"/>
        <v>0.19332611348992629</v>
      </c>
      <c r="E167" s="37">
        <f t="shared" si="31"/>
        <v>0</v>
      </c>
      <c r="F167" s="37">
        <f t="shared" si="32"/>
        <v>0</v>
      </c>
      <c r="G167" s="39">
        <f t="shared" si="33"/>
        <v>77210.260156000004</v>
      </c>
      <c r="H167" s="39">
        <f t="shared" si="34"/>
        <v>108965.02475700001</v>
      </c>
      <c r="I167" s="37">
        <f t="shared" si="35"/>
        <v>2.9999294853960197E-2</v>
      </c>
      <c r="J167" s="37">
        <f t="shared" si="36"/>
        <v>0</v>
      </c>
      <c r="K167" s="37">
        <f t="shared" si="37"/>
        <v>0</v>
      </c>
      <c r="L167" s="17">
        <v>742015.54371500004</v>
      </c>
      <c r="M167" s="17">
        <v>124562.040309</v>
      </c>
      <c r="N167" s="17">
        <v>0</v>
      </c>
      <c r="O167" s="17">
        <v>0</v>
      </c>
      <c r="P167" s="17">
        <v>0</v>
      </c>
      <c r="Q167" s="17">
        <v>0</v>
      </c>
      <c r="R167" s="17">
        <v>2076082.8032022328</v>
      </c>
      <c r="S167" s="17">
        <v>1919077.3825639042</v>
      </c>
      <c r="T167" s="17">
        <v>77210260156</v>
      </c>
      <c r="U167" s="17">
        <v>108965024757</v>
      </c>
    </row>
    <row r="168" spans="1:21" x14ac:dyDescent="0.45">
      <c r="A168" s="11" t="s">
        <v>371</v>
      </c>
      <c r="B168" s="11">
        <v>11233</v>
      </c>
      <c r="C168" s="11" t="s">
        <v>23</v>
      </c>
      <c r="D168" s="37">
        <f t="shared" si="30"/>
        <v>1.1162436962115823</v>
      </c>
      <c r="E168" s="37">
        <f t="shared" si="31"/>
        <v>0.34335191029616691</v>
      </c>
      <c r="F168" s="37">
        <f t="shared" si="32"/>
        <v>2.6765600605999171E-2</v>
      </c>
      <c r="G168" s="39">
        <f t="shared" si="33"/>
        <v>3066660.5971599999</v>
      </c>
      <c r="H168" s="39">
        <f t="shared" si="34"/>
        <v>3303010.6951009999</v>
      </c>
      <c r="I168" s="37">
        <f t="shared" si="35"/>
        <v>1.9600422288204897E-2</v>
      </c>
      <c r="J168" s="37">
        <f t="shared" si="36"/>
        <v>0</v>
      </c>
      <c r="K168" s="37">
        <f t="shared" si="37"/>
        <v>0</v>
      </c>
      <c r="L168" s="17">
        <v>6914508.479328</v>
      </c>
      <c r="M168" s="17">
        <v>125270.07601</v>
      </c>
      <c r="N168" s="17">
        <v>1063437</v>
      </c>
      <c r="O168" s="17">
        <v>82899</v>
      </c>
      <c r="P168" s="17">
        <v>0</v>
      </c>
      <c r="Q168" s="17">
        <v>0</v>
      </c>
      <c r="R168" s="17">
        <v>3195596.354201633</v>
      </c>
      <c r="S168" s="17">
        <v>3097221.7369715679</v>
      </c>
      <c r="T168" s="17">
        <v>3066660597160</v>
      </c>
      <c r="U168" s="17">
        <v>3303010695101</v>
      </c>
    </row>
    <row r="169" spans="1:21" x14ac:dyDescent="0.45">
      <c r="A169" s="11" t="s">
        <v>373</v>
      </c>
      <c r="B169" s="11">
        <v>11569</v>
      </c>
      <c r="C169" s="11" t="s">
        <v>20</v>
      </c>
      <c r="D169" s="37">
        <f t="shared" si="30"/>
        <v>0.43067934703077015</v>
      </c>
      <c r="E169" s="37">
        <f t="shared" si="31"/>
        <v>0.32108990852688929</v>
      </c>
      <c r="F169" s="37">
        <f t="shared" si="32"/>
        <v>0.76948881967339211</v>
      </c>
      <c r="G169" s="39">
        <f t="shared" si="33"/>
        <v>632454.759082</v>
      </c>
      <c r="H169" s="39">
        <f t="shared" si="34"/>
        <v>818844.09331300005</v>
      </c>
      <c r="I169" s="37">
        <f t="shared" si="35"/>
        <v>2.1055441203978564E-2</v>
      </c>
      <c r="J169" s="37">
        <f t="shared" si="36"/>
        <v>8.0924913426607362E-2</v>
      </c>
      <c r="K169" s="37">
        <f t="shared" si="37"/>
        <v>5.414719310695202E-2</v>
      </c>
      <c r="L169" s="17">
        <v>4044628.680129</v>
      </c>
      <c r="M169" s="17">
        <v>171431.67332300002</v>
      </c>
      <c r="N169" s="17">
        <v>1507722</v>
      </c>
      <c r="O169" s="17">
        <v>3613241</v>
      </c>
      <c r="P169" s="17">
        <v>329442</v>
      </c>
      <c r="Q169" s="17">
        <v>220431</v>
      </c>
      <c r="R169" s="17">
        <v>4070958.9426842998</v>
      </c>
      <c r="S169" s="17">
        <v>4695638.0750712305</v>
      </c>
      <c r="T169" s="17">
        <v>632454759082</v>
      </c>
      <c r="U169" s="17">
        <v>818844093313</v>
      </c>
    </row>
    <row r="170" spans="1:21" x14ac:dyDescent="0.45">
      <c r="A170" s="11" t="s">
        <v>377</v>
      </c>
      <c r="B170" s="11">
        <v>11588</v>
      </c>
      <c r="C170" s="11" t="s">
        <v>20</v>
      </c>
      <c r="D170" s="37">
        <f t="shared" si="30"/>
        <v>0.24155250712232906</v>
      </c>
      <c r="E170" s="37">
        <f t="shared" si="31"/>
        <v>1.1352745340848065</v>
      </c>
      <c r="F170" s="37">
        <f t="shared" si="32"/>
        <v>0.66735341293105943</v>
      </c>
      <c r="G170" s="39">
        <f t="shared" si="33"/>
        <v>1759059.7892819999</v>
      </c>
      <c r="H170" s="39">
        <f t="shared" si="34"/>
        <v>2277171.5017960002</v>
      </c>
      <c r="I170" s="37">
        <f t="shared" si="35"/>
        <v>1.0472866910224704E-2</v>
      </c>
      <c r="J170" s="37">
        <f t="shared" si="36"/>
        <v>0</v>
      </c>
      <c r="K170" s="37">
        <f t="shared" si="37"/>
        <v>5.4399778569012715E-2</v>
      </c>
      <c r="L170" s="17">
        <v>7966812.3027040008</v>
      </c>
      <c r="M170" s="17">
        <v>385353.40173600003</v>
      </c>
      <c r="N170" s="17">
        <v>18721642</v>
      </c>
      <c r="O170" s="17">
        <v>11005225</v>
      </c>
      <c r="P170" s="17">
        <v>0</v>
      </c>
      <c r="Q170" s="17">
        <v>1000831</v>
      </c>
      <c r="R170" s="17">
        <v>18397703.56289823</v>
      </c>
      <c r="S170" s="17">
        <v>16490849.955594501</v>
      </c>
      <c r="T170" s="17">
        <v>1759059789282</v>
      </c>
      <c r="U170" s="17">
        <v>2277171501796</v>
      </c>
    </row>
    <row r="171" spans="1:21" x14ac:dyDescent="0.45">
      <c r="A171" s="11" t="s">
        <v>389</v>
      </c>
      <c r="B171" s="11">
        <v>11626</v>
      </c>
      <c r="C171" s="11" t="s">
        <v>20</v>
      </c>
      <c r="D171" s="37">
        <f t="shared" si="30"/>
        <v>0.18620327038007028</v>
      </c>
      <c r="E171" s="37">
        <f t="shared" si="31"/>
        <v>0.94147896693358435</v>
      </c>
      <c r="F171" s="37">
        <f t="shared" si="32"/>
        <v>0.52585136592398263</v>
      </c>
      <c r="G171" s="39">
        <f t="shared" si="33"/>
        <v>1730852.226828</v>
      </c>
      <c r="H171" s="39">
        <f t="shared" si="34"/>
        <v>2020335.2500400001</v>
      </c>
      <c r="I171" s="37">
        <f t="shared" si="35"/>
        <v>1.342674381684858E-2</v>
      </c>
      <c r="J171" s="37">
        <f t="shared" si="36"/>
        <v>0</v>
      </c>
      <c r="K171" s="37">
        <f t="shared" si="37"/>
        <v>0</v>
      </c>
      <c r="L171" s="17">
        <v>2772769.6516469996</v>
      </c>
      <c r="M171" s="17">
        <v>210037.51846799999</v>
      </c>
      <c r="N171" s="17">
        <v>7009824</v>
      </c>
      <c r="O171" s="17">
        <v>3915250</v>
      </c>
      <c r="P171" s="17">
        <v>0</v>
      </c>
      <c r="Q171" s="17">
        <v>0</v>
      </c>
      <c r="R171" s="17">
        <v>7821610.4117676672</v>
      </c>
      <c r="S171" s="17">
        <v>7445544.9842189634</v>
      </c>
      <c r="T171" s="17">
        <v>1730852226828</v>
      </c>
      <c r="U171" s="17">
        <v>2020335250040</v>
      </c>
    </row>
    <row r="172" spans="1:21" x14ac:dyDescent="0.45">
      <c r="A172" s="11" t="s">
        <v>393</v>
      </c>
      <c r="B172" s="11">
        <v>11649</v>
      </c>
      <c r="C172" s="11" t="s">
        <v>23</v>
      </c>
      <c r="D172" s="37">
        <f t="shared" si="30"/>
        <v>3.0722940975023829</v>
      </c>
      <c r="E172" s="37">
        <f t="shared" si="31"/>
        <v>1.544952698405103</v>
      </c>
      <c r="F172" s="37">
        <f t="shared" si="32"/>
        <v>1.0531732942700238</v>
      </c>
      <c r="G172" s="39">
        <f t="shared" si="33"/>
        <v>6531053.9248329997</v>
      </c>
      <c r="H172" s="39">
        <f t="shared" si="34"/>
        <v>6658293.8519900003</v>
      </c>
      <c r="I172" s="37">
        <f t="shared" si="35"/>
        <v>5.3121790878171281E-2</v>
      </c>
      <c r="J172" s="37">
        <f t="shared" si="36"/>
        <v>1.107933714701245E-3</v>
      </c>
      <c r="K172" s="37">
        <f t="shared" si="37"/>
        <v>5.4808205470150098E-2</v>
      </c>
      <c r="L172" s="17">
        <v>31044014.518319003</v>
      </c>
      <c r="M172" s="17">
        <v>697241.24530199997</v>
      </c>
      <c r="N172" s="17">
        <v>7805492</v>
      </c>
      <c r="O172" s="17">
        <v>5320898</v>
      </c>
      <c r="P172" s="17">
        <v>7271</v>
      </c>
      <c r="Q172" s="17">
        <v>359688</v>
      </c>
      <c r="R172" s="17">
        <v>6562666.9750370672</v>
      </c>
      <c r="S172" s="17">
        <v>5052253.0612476505</v>
      </c>
      <c r="T172" s="17">
        <v>6531053924833</v>
      </c>
      <c r="U172" s="17">
        <v>6658293851990</v>
      </c>
    </row>
    <row r="173" spans="1:21" x14ac:dyDescent="0.45">
      <c r="A173" s="11" t="s">
        <v>401</v>
      </c>
      <c r="B173" s="11">
        <v>11660</v>
      </c>
      <c r="C173" s="11" t="s">
        <v>20</v>
      </c>
      <c r="D173" s="37">
        <f t="shared" si="30"/>
        <v>0.18614427948221576</v>
      </c>
      <c r="E173" s="37">
        <f t="shared" si="31"/>
        <v>1.1998615096174008</v>
      </c>
      <c r="F173" s="37">
        <f t="shared" si="32"/>
        <v>0.42983268629073695</v>
      </c>
      <c r="G173" s="39">
        <f t="shared" si="33"/>
        <v>490639.68485999998</v>
      </c>
      <c r="H173" s="39">
        <f t="shared" si="34"/>
        <v>630493.42288299999</v>
      </c>
      <c r="I173" s="37">
        <f t="shared" si="35"/>
        <v>1.1460229200365334E-2</v>
      </c>
      <c r="J173" s="37">
        <f t="shared" si="36"/>
        <v>0</v>
      </c>
      <c r="K173" s="37">
        <f t="shared" si="37"/>
        <v>2.6771399529430199E-2</v>
      </c>
      <c r="L173" s="17">
        <v>1574927.6177610001</v>
      </c>
      <c r="M173" s="17">
        <v>103829.29996</v>
      </c>
      <c r="N173" s="17">
        <v>5075888</v>
      </c>
      <c r="O173" s="17">
        <v>1818362</v>
      </c>
      <c r="P173" s="17">
        <v>0</v>
      </c>
      <c r="Q173" s="17">
        <v>121274</v>
      </c>
      <c r="R173" s="17">
        <v>4529983.5694686668</v>
      </c>
      <c r="S173" s="17">
        <v>4230394.8908391483</v>
      </c>
      <c r="T173" s="17">
        <v>490639684860</v>
      </c>
      <c r="U173" s="17">
        <v>630493422883</v>
      </c>
    </row>
    <row r="174" spans="1:21" x14ac:dyDescent="0.45">
      <c r="A174" s="11" t="s">
        <v>409</v>
      </c>
      <c r="B174" s="11">
        <v>11673</v>
      </c>
      <c r="C174" s="11" t="s">
        <v>20</v>
      </c>
      <c r="D174" s="37">
        <f t="shared" si="30"/>
        <v>0.1455431005863384</v>
      </c>
      <c r="E174" s="37">
        <f t="shared" si="31"/>
        <v>1.6166718992475371</v>
      </c>
      <c r="F174" s="37">
        <f t="shared" si="32"/>
        <v>1.2890822076182809</v>
      </c>
      <c r="G174" s="39">
        <f t="shared" si="33"/>
        <v>224250.164231</v>
      </c>
      <c r="H174" s="39">
        <f t="shared" si="34"/>
        <v>219417.59012199999</v>
      </c>
      <c r="I174" s="37">
        <f t="shared" si="35"/>
        <v>2.9170609534294634E-3</v>
      </c>
      <c r="J174" s="37">
        <f t="shared" si="36"/>
        <v>0</v>
      </c>
      <c r="K174" s="37">
        <f t="shared" si="37"/>
        <v>2.9033837443498439E-2</v>
      </c>
      <c r="L174" s="17">
        <v>978470.49454499991</v>
      </c>
      <c r="M174" s="17">
        <v>12423.851651000001</v>
      </c>
      <c r="N174" s="17">
        <v>5434355</v>
      </c>
      <c r="O174" s="17">
        <v>4333180</v>
      </c>
      <c r="P174" s="17">
        <v>0</v>
      </c>
      <c r="Q174" s="17">
        <v>61828</v>
      </c>
      <c r="R174" s="17">
        <v>2129515.2637098329</v>
      </c>
      <c r="S174" s="17">
        <v>3361445.8212141641</v>
      </c>
      <c r="T174" s="17">
        <v>224250164231</v>
      </c>
      <c r="U174" s="17">
        <v>219417590122</v>
      </c>
    </row>
    <row r="175" spans="1:21" x14ac:dyDescent="0.45">
      <c r="A175" s="11" t="s">
        <v>417</v>
      </c>
      <c r="B175" s="11">
        <v>11692</v>
      </c>
      <c r="C175" s="11" t="s">
        <v>20</v>
      </c>
      <c r="D175" s="37">
        <f t="shared" si="30"/>
        <v>0.14677901432784221</v>
      </c>
      <c r="E175" s="37">
        <f t="shared" si="31"/>
        <v>3.3325001826687877</v>
      </c>
      <c r="F175" s="37">
        <f t="shared" si="32"/>
        <v>1.4013459195620797</v>
      </c>
      <c r="G175" s="39">
        <f t="shared" si="33"/>
        <v>27938.689267999998</v>
      </c>
      <c r="H175" s="39">
        <f t="shared" si="34"/>
        <v>148617.53171000001</v>
      </c>
      <c r="I175" s="37">
        <f t="shared" si="35"/>
        <v>1.7729755086372766E-2</v>
      </c>
      <c r="J175" s="37">
        <f t="shared" si="36"/>
        <v>0.28060840878506199</v>
      </c>
      <c r="K175" s="37">
        <f t="shared" si="37"/>
        <v>8.7839645854114301E-2</v>
      </c>
      <c r="L175" s="17">
        <v>428873.32519899996</v>
      </c>
      <c r="M175" s="17">
        <v>117082.25225000001</v>
      </c>
      <c r="N175" s="17">
        <v>4868613</v>
      </c>
      <c r="O175" s="17">
        <v>2047295</v>
      </c>
      <c r="P175" s="17">
        <v>926529</v>
      </c>
      <c r="Q175" s="17">
        <v>290034</v>
      </c>
      <c r="R175" s="17">
        <v>3301857.5744452998</v>
      </c>
      <c r="S175" s="17">
        <v>1460949.0572033629</v>
      </c>
      <c r="T175" s="17">
        <v>27938689268</v>
      </c>
      <c r="U175" s="17">
        <v>148617531710</v>
      </c>
    </row>
    <row r="176" spans="1:21" x14ac:dyDescent="0.45">
      <c r="A176" s="11" t="s">
        <v>419</v>
      </c>
      <c r="B176" s="11">
        <v>11698</v>
      </c>
      <c r="C176" s="11" t="s">
        <v>20</v>
      </c>
      <c r="D176" s="37">
        <f t="shared" si="30"/>
        <v>0.43474301136375842</v>
      </c>
      <c r="E176" s="37">
        <f t="shared" si="31"/>
        <v>1.9375878583513568</v>
      </c>
      <c r="F176" s="37">
        <f t="shared" si="32"/>
        <v>0.58796742057054352</v>
      </c>
      <c r="G176" s="39">
        <f t="shared" si="33"/>
        <v>2416519.5969489999</v>
      </c>
      <c r="H176" s="39">
        <f t="shared" si="34"/>
        <v>3691550.8419360002</v>
      </c>
      <c r="I176" s="37">
        <f t="shared" si="35"/>
        <v>2.7967259551080832E-2</v>
      </c>
      <c r="J176" s="37">
        <f t="shared" si="36"/>
        <v>4.3769634062457447E-3</v>
      </c>
      <c r="K176" s="37">
        <f t="shared" si="37"/>
        <v>0.25925460284191776</v>
      </c>
      <c r="L176" s="17">
        <v>14424482.522172</v>
      </c>
      <c r="M176" s="17">
        <v>1719480.08601</v>
      </c>
      <c r="N176" s="17">
        <v>32143935</v>
      </c>
      <c r="O176" s="17">
        <v>9754183</v>
      </c>
      <c r="P176" s="17">
        <v>134552</v>
      </c>
      <c r="Q176" s="17">
        <v>7969732</v>
      </c>
      <c r="R176" s="17">
        <v>30740946.9789032</v>
      </c>
      <c r="S176" s="17">
        <v>16589665.78545266</v>
      </c>
      <c r="T176" s="17">
        <v>2416519596949</v>
      </c>
      <c r="U176" s="17">
        <v>3691550841936</v>
      </c>
    </row>
    <row r="177" spans="1:21" x14ac:dyDescent="0.45">
      <c r="A177" s="11" t="s">
        <v>432</v>
      </c>
      <c r="B177" s="11">
        <v>11709</v>
      </c>
      <c r="C177" s="11" t="s">
        <v>23</v>
      </c>
      <c r="D177" s="37">
        <f t="shared" si="30"/>
        <v>0.20014400654717548</v>
      </c>
      <c r="E177" s="37">
        <f t="shared" si="31"/>
        <v>3.8812410552442644E-4</v>
      </c>
      <c r="F177" s="37">
        <f t="shared" si="32"/>
        <v>2.2879344775903188E-2</v>
      </c>
      <c r="G177" s="39">
        <f t="shared" si="33"/>
        <v>111762230.263311</v>
      </c>
      <c r="H177" s="39">
        <f t="shared" si="34"/>
        <v>117207184.190865</v>
      </c>
      <c r="I177" s="37">
        <f t="shared" si="35"/>
        <v>0</v>
      </c>
      <c r="J177" s="37">
        <f t="shared" si="36"/>
        <v>0</v>
      </c>
      <c r="K177" s="37">
        <f t="shared" si="37"/>
        <v>0</v>
      </c>
      <c r="L177" s="17">
        <v>55883171.595876001</v>
      </c>
      <c r="M177" s="17">
        <v>0</v>
      </c>
      <c r="N177" s="17">
        <v>54185</v>
      </c>
      <c r="O177" s="17">
        <v>3194126</v>
      </c>
      <c r="P177" s="17">
        <v>0</v>
      </c>
      <c r="Q177" s="17">
        <v>0</v>
      </c>
      <c r="R177" s="17">
        <v>105997181.0276856</v>
      </c>
      <c r="S177" s="17">
        <v>139607407.08641681</v>
      </c>
      <c r="T177" s="17">
        <v>111762230263311</v>
      </c>
      <c r="U177" s="17">
        <v>117207184190865</v>
      </c>
    </row>
    <row r="178" spans="1:21" x14ac:dyDescent="0.45">
      <c r="A178" s="11" t="s">
        <v>434</v>
      </c>
      <c r="B178" s="11">
        <v>11712</v>
      </c>
      <c r="C178" s="11" t="s">
        <v>23</v>
      </c>
      <c r="D178" s="37">
        <f t="shared" si="30"/>
        <v>3.0891400275927667</v>
      </c>
      <c r="E178" s="37">
        <f t="shared" si="31"/>
        <v>3.5888561219524079E-2</v>
      </c>
      <c r="F178" s="37">
        <f t="shared" si="32"/>
        <v>6.841799435305293E-2</v>
      </c>
      <c r="G178" s="39">
        <f t="shared" si="33"/>
        <v>4420798.8714920003</v>
      </c>
      <c r="H178" s="39">
        <f t="shared" si="34"/>
        <v>4261497.5290879998</v>
      </c>
      <c r="I178" s="37">
        <f t="shared" si="35"/>
        <v>0.16012647912328479</v>
      </c>
      <c r="J178" s="37">
        <f t="shared" si="36"/>
        <v>0</v>
      </c>
      <c r="K178" s="37">
        <f t="shared" si="37"/>
        <v>3.0638392200303551E-3</v>
      </c>
      <c r="L178" s="17">
        <v>26124722.742703997</v>
      </c>
      <c r="M178" s="17">
        <v>1288395.9241530001</v>
      </c>
      <c r="N178" s="17">
        <v>151754</v>
      </c>
      <c r="O178" s="17">
        <v>289304</v>
      </c>
      <c r="P178" s="17">
        <v>0</v>
      </c>
      <c r="Q178" s="17">
        <v>12326</v>
      </c>
      <c r="R178" s="17">
        <v>4023057.0584176672</v>
      </c>
      <c r="S178" s="17">
        <v>4228478.2349380683</v>
      </c>
      <c r="T178" s="17">
        <v>4420798871492</v>
      </c>
      <c r="U178" s="17">
        <v>4261497529088</v>
      </c>
    </row>
    <row r="179" spans="1:21" x14ac:dyDescent="0.45">
      <c r="A179" s="11" t="s">
        <v>436</v>
      </c>
      <c r="B179" s="11">
        <v>11725</v>
      </c>
      <c r="C179" s="11" t="s">
        <v>20</v>
      </c>
      <c r="D179" s="37">
        <f t="shared" si="30"/>
        <v>0.37173783526849385</v>
      </c>
      <c r="E179" s="37">
        <f t="shared" si="31"/>
        <v>0</v>
      </c>
      <c r="F179" s="37">
        <f t="shared" si="32"/>
        <v>0.18834268900469064</v>
      </c>
      <c r="G179" s="39">
        <f t="shared" si="33"/>
        <v>124762.259423</v>
      </c>
      <c r="H179" s="39">
        <f t="shared" si="34"/>
        <v>136890.56954</v>
      </c>
      <c r="I179" s="37">
        <f t="shared" si="35"/>
        <v>8.1645927286251464E-3</v>
      </c>
      <c r="J179" s="37">
        <f t="shared" si="36"/>
        <v>0</v>
      </c>
      <c r="K179" s="37">
        <f t="shared" si="37"/>
        <v>6.0225831567258577E-3</v>
      </c>
      <c r="L179" s="17">
        <v>713373.55042800005</v>
      </c>
      <c r="M179" s="17">
        <v>14028.4</v>
      </c>
      <c r="N179" s="17">
        <v>0</v>
      </c>
      <c r="O179" s="17">
        <v>180717</v>
      </c>
      <c r="P179" s="17">
        <v>0</v>
      </c>
      <c r="Q179" s="17">
        <v>5174</v>
      </c>
      <c r="R179" s="17">
        <v>859099.80241980008</v>
      </c>
      <c r="S179" s="17">
        <v>959511.62721001229</v>
      </c>
      <c r="T179" s="17">
        <v>124762259423</v>
      </c>
      <c r="U179" s="17">
        <v>136890569540</v>
      </c>
    </row>
    <row r="180" spans="1:21" x14ac:dyDescent="0.45">
      <c r="A180" s="11" t="s">
        <v>440</v>
      </c>
      <c r="B180" s="11">
        <v>11729</v>
      </c>
      <c r="C180" s="11" t="s">
        <v>23</v>
      </c>
      <c r="D180" s="37">
        <f t="shared" si="30"/>
        <v>3.0049268790195294</v>
      </c>
      <c r="E180" s="37">
        <f t="shared" si="31"/>
        <v>1.9794474617433586</v>
      </c>
      <c r="F180" s="37">
        <f t="shared" si="32"/>
        <v>0</v>
      </c>
      <c r="G180" s="39">
        <f t="shared" si="33"/>
        <v>3290853.099351</v>
      </c>
      <c r="H180" s="39">
        <f t="shared" si="34"/>
        <v>3660971.258647</v>
      </c>
      <c r="I180" s="37">
        <f t="shared" si="35"/>
        <v>5.699047668105979E-2</v>
      </c>
      <c r="J180" s="37">
        <f t="shared" si="36"/>
        <v>0</v>
      </c>
      <c r="K180" s="37">
        <f t="shared" si="37"/>
        <v>0</v>
      </c>
      <c r="L180" s="17">
        <v>8899735.130376</v>
      </c>
      <c r="M180" s="17">
        <v>388315.35149000003</v>
      </c>
      <c r="N180" s="17">
        <v>2931279</v>
      </c>
      <c r="O180" s="17">
        <v>0</v>
      </c>
      <c r="P180" s="17">
        <v>0</v>
      </c>
      <c r="Q180" s="17">
        <v>0</v>
      </c>
      <c r="R180" s="17">
        <v>3406844.2141935332</v>
      </c>
      <c r="S180" s="17">
        <v>1480857.1869941598</v>
      </c>
      <c r="T180" s="17">
        <v>3290853099351</v>
      </c>
      <c r="U180" s="17">
        <v>3660971258647</v>
      </c>
    </row>
    <row r="181" spans="1:21" x14ac:dyDescent="0.45">
      <c r="A181" s="11" t="s">
        <v>446</v>
      </c>
      <c r="B181" s="11">
        <v>11722</v>
      </c>
      <c r="C181" s="11" t="s">
        <v>20</v>
      </c>
      <c r="D181" s="37">
        <f t="shared" si="30"/>
        <v>3.0695466233536557</v>
      </c>
      <c r="E181" s="37">
        <f t="shared" si="31"/>
        <v>1.1852858915298443</v>
      </c>
      <c r="F181" s="37">
        <f t="shared" si="32"/>
        <v>0.58232745194370006</v>
      </c>
      <c r="G181" s="39">
        <f t="shared" si="33"/>
        <v>70917.913321</v>
      </c>
      <c r="H181" s="39">
        <f t="shared" si="34"/>
        <v>64586.787085999997</v>
      </c>
      <c r="I181" s="37">
        <f t="shared" si="35"/>
        <v>0.81892103686133777</v>
      </c>
      <c r="J181" s="37">
        <f t="shared" si="36"/>
        <v>2.497041215421204E-2</v>
      </c>
      <c r="K181" s="37">
        <f t="shared" si="37"/>
        <v>0</v>
      </c>
      <c r="L181" s="17">
        <v>1833903.0750819999</v>
      </c>
      <c r="M181" s="17">
        <v>737443.11151700001</v>
      </c>
      <c r="N181" s="17">
        <v>354075</v>
      </c>
      <c r="O181" s="17">
        <v>173956</v>
      </c>
      <c r="P181" s="17">
        <v>11243</v>
      </c>
      <c r="Q181" s="17">
        <v>0</v>
      </c>
      <c r="R181" s="17">
        <v>450252.88051176671</v>
      </c>
      <c r="S181" s="17">
        <v>298725.39826066489</v>
      </c>
      <c r="T181" s="17">
        <v>70917913321</v>
      </c>
      <c r="U181" s="17">
        <v>64586787086</v>
      </c>
    </row>
    <row r="182" spans="1:21" x14ac:dyDescent="0.45">
      <c r="A182" s="11" t="s">
        <v>457</v>
      </c>
      <c r="B182" s="11">
        <v>11745</v>
      </c>
      <c r="C182" s="11" t="s">
        <v>23</v>
      </c>
      <c r="D182" s="37">
        <f t="shared" si="30"/>
        <v>0.61645389514455728</v>
      </c>
      <c r="E182" s="37">
        <f t="shared" si="31"/>
        <v>2.5590654009009556E-4</v>
      </c>
      <c r="F182" s="37">
        <f t="shared" si="32"/>
        <v>6.4466024919350606E-2</v>
      </c>
      <c r="G182" s="39">
        <f t="shared" si="33"/>
        <v>98795173.804919004</v>
      </c>
      <c r="H182" s="39">
        <f t="shared" si="34"/>
        <v>109187052.23960701</v>
      </c>
      <c r="I182" s="37">
        <f t="shared" si="35"/>
        <v>0</v>
      </c>
      <c r="J182" s="37">
        <f t="shared" si="36"/>
        <v>0</v>
      </c>
      <c r="K182" s="37">
        <f t="shared" si="37"/>
        <v>0</v>
      </c>
      <c r="L182" s="17">
        <v>125802522.314182</v>
      </c>
      <c r="M182" s="17">
        <v>0</v>
      </c>
      <c r="N182" s="17">
        <v>26112</v>
      </c>
      <c r="O182" s="17">
        <v>6577936</v>
      </c>
      <c r="P182" s="17">
        <v>0</v>
      </c>
      <c r="Q182" s="17">
        <v>0</v>
      </c>
      <c r="R182" s="17">
        <v>97387243.406393439</v>
      </c>
      <c r="S182" s="17">
        <v>102037251.5325591</v>
      </c>
      <c r="T182" s="17">
        <v>98795173804919</v>
      </c>
      <c r="U182" s="17">
        <v>109187052239607</v>
      </c>
    </row>
    <row r="183" spans="1:21" x14ac:dyDescent="0.45">
      <c r="A183" s="11" t="s">
        <v>461</v>
      </c>
      <c r="B183" s="11">
        <v>11753</v>
      </c>
      <c r="C183" s="11" t="s">
        <v>20</v>
      </c>
      <c r="D183" s="37">
        <f t="shared" si="30"/>
        <v>2.8431330192449977E-2</v>
      </c>
      <c r="E183" s="37">
        <f t="shared" si="31"/>
        <v>1.3854093876023859</v>
      </c>
      <c r="F183" s="37">
        <f t="shared" si="32"/>
        <v>0.13856070243943794</v>
      </c>
      <c r="G183" s="39">
        <f t="shared" si="33"/>
        <v>0</v>
      </c>
      <c r="H183" s="39">
        <f t="shared" si="34"/>
        <v>31984.730834999998</v>
      </c>
      <c r="I183" s="37">
        <f t="shared" si="35"/>
        <v>1.9183504745674439E-2</v>
      </c>
      <c r="J183" s="37">
        <f t="shared" si="36"/>
        <v>0.17915477900270929</v>
      </c>
      <c r="K183" s="37">
        <f t="shared" si="37"/>
        <v>3.7683158722160701E-2</v>
      </c>
      <c r="L183" s="17">
        <v>39416.671330000005</v>
      </c>
      <c r="M183" s="17">
        <v>32297.671330000001</v>
      </c>
      <c r="N183" s="17">
        <v>960353</v>
      </c>
      <c r="O183" s="17">
        <v>96049</v>
      </c>
      <c r="P183" s="17">
        <v>150814</v>
      </c>
      <c r="Q183" s="17">
        <v>31722</v>
      </c>
      <c r="R183" s="17">
        <v>841808.4119191668</v>
      </c>
      <c r="S183" s="17">
        <v>693190.7698864406</v>
      </c>
      <c r="T183" s="17">
        <v>0</v>
      </c>
      <c r="U183" s="17">
        <v>31984730835</v>
      </c>
    </row>
    <row r="184" spans="1:21" x14ac:dyDescent="0.45">
      <c r="A184" s="11" t="s">
        <v>469</v>
      </c>
      <c r="B184" s="11">
        <v>11776</v>
      </c>
      <c r="C184" s="11" t="s">
        <v>20</v>
      </c>
      <c r="D184" s="37">
        <f t="shared" si="30"/>
        <v>1.4990665403693867E-2</v>
      </c>
      <c r="E184" s="37">
        <f t="shared" si="31"/>
        <v>1.0289705334371473</v>
      </c>
      <c r="F184" s="37">
        <f t="shared" si="32"/>
        <v>4.032960055328777E-2</v>
      </c>
      <c r="G184" s="39">
        <f t="shared" si="33"/>
        <v>-9.9999999999999995E-7</v>
      </c>
      <c r="H184" s="39">
        <f t="shared" si="34"/>
        <v>130693.50481100001</v>
      </c>
      <c r="I184" s="37">
        <f t="shared" si="35"/>
        <v>1.491287221819297E-2</v>
      </c>
      <c r="J184" s="37">
        <f t="shared" si="36"/>
        <v>4.0225101565368349E-2</v>
      </c>
      <c r="K184" s="37">
        <f t="shared" si="37"/>
        <v>2.7675077012589547E-2</v>
      </c>
      <c r="L184" s="17">
        <v>122104.69525</v>
      </c>
      <c r="M184" s="17">
        <v>122104.69525</v>
      </c>
      <c r="N184" s="17">
        <v>4190679</v>
      </c>
      <c r="O184" s="17">
        <v>164250</v>
      </c>
      <c r="P184" s="17">
        <v>164679</v>
      </c>
      <c r="Q184" s="17">
        <v>113300</v>
      </c>
      <c r="R184" s="17">
        <v>4093936.2137442003</v>
      </c>
      <c r="S184" s="17">
        <v>4072690.9700723509</v>
      </c>
      <c r="T184" s="17">
        <v>-1</v>
      </c>
      <c r="U184" s="17">
        <v>130693504811</v>
      </c>
    </row>
    <row r="185" spans="1:21" x14ac:dyDescent="0.45">
      <c r="A185" s="11" t="s">
        <v>471</v>
      </c>
      <c r="B185" s="11">
        <v>11774</v>
      </c>
      <c r="C185" s="11" t="s">
        <v>23</v>
      </c>
      <c r="D185" s="37">
        <f t="shared" si="30"/>
        <v>0.66826750627689102</v>
      </c>
      <c r="E185" s="37">
        <f t="shared" si="31"/>
        <v>1.0148117458035097</v>
      </c>
      <c r="F185" s="37">
        <f t="shared" si="32"/>
        <v>2.9104800869644658E-2</v>
      </c>
      <c r="G185" s="39">
        <f t="shared" si="33"/>
        <v>908511.63859500003</v>
      </c>
      <c r="H185" s="39">
        <f t="shared" si="34"/>
        <v>967689.753654</v>
      </c>
      <c r="I185" s="37">
        <f t="shared" si="35"/>
        <v>0.16485377405576129</v>
      </c>
      <c r="J185" s="37">
        <f t="shared" si="36"/>
        <v>0</v>
      </c>
      <c r="K185" s="37">
        <f t="shared" si="37"/>
        <v>1.3837867496159771E-2</v>
      </c>
      <c r="L185" s="17">
        <v>1317027.5354819999</v>
      </c>
      <c r="M185" s="17">
        <v>324588.01395299996</v>
      </c>
      <c r="N185" s="17">
        <v>1000000</v>
      </c>
      <c r="O185" s="17">
        <v>28680</v>
      </c>
      <c r="P185" s="17">
        <v>0</v>
      </c>
      <c r="Q185" s="17">
        <v>13623</v>
      </c>
      <c r="R185" s="17">
        <v>984472.49937756662</v>
      </c>
      <c r="S185" s="17">
        <v>985404.43992222217</v>
      </c>
      <c r="T185" s="17">
        <v>908511638595</v>
      </c>
      <c r="U185" s="17">
        <v>967689753654</v>
      </c>
    </row>
    <row r="186" spans="1:21" x14ac:dyDescent="0.45">
      <c r="A186" s="11" t="s">
        <v>475</v>
      </c>
      <c r="B186" s="11">
        <v>11763</v>
      </c>
      <c r="C186" s="11" t="s">
        <v>23</v>
      </c>
      <c r="D186" s="37">
        <f t="shared" si="30"/>
        <v>0.40994981213007886</v>
      </c>
      <c r="E186" s="37">
        <f t="shared" si="31"/>
        <v>0.96802753837986677</v>
      </c>
      <c r="F186" s="37">
        <f t="shared" si="32"/>
        <v>0</v>
      </c>
      <c r="G186" s="39">
        <f t="shared" si="33"/>
        <v>0</v>
      </c>
      <c r="H186" s="39">
        <f t="shared" si="34"/>
        <v>932570.99021700001</v>
      </c>
      <c r="I186" s="37">
        <f t="shared" si="35"/>
        <v>0.40994981213007886</v>
      </c>
      <c r="J186" s="37">
        <f t="shared" si="36"/>
        <v>0.96802753837986677</v>
      </c>
      <c r="K186" s="37">
        <f t="shared" si="37"/>
        <v>0</v>
      </c>
      <c r="L186" s="17">
        <v>846979.64856700005</v>
      </c>
      <c r="M186" s="17">
        <v>846979.64856700005</v>
      </c>
      <c r="N186" s="17">
        <v>1000000</v>
      </c>
      <c r="O186" s="17">
        <v>0</v>
      </c>
      <c r="P186" s="17">
        <v>1000000</v>
      </c>
      <c r="Q186" s="17">
        <v>0</v>
      </c>
      <c r="R186" s="17">
        <v>1033028.462882</v>
      </c>
      <c r="S186" s="17">
        <v>1033028.462882</v>
      </c>
      <c r="T186" s="17">
        <v>0</v>
      </c>
      <c r="U186" s="17">
        <v>932570990217</v>
      </c>
    </row>
    <row r="187" spans="1:21" x14ac:dyDescent="0.45">
      <c r="A187" s="11" t="s">
        <v>479</v>
      </c>
      <c r="B187" s="11">
        <v>11773</v>
      </c>
      <c r="C187" s="11" t="s">
        <v>23</v>
      </c>
      <c r="D187" s="37">
        <f t="shared" si="30"/>
        <v>0</v>
      </c>
      <c r="E187" s="37">
        <f t="shared" si="31"/>
        <v>0.99914373893411268</v>
      </c>
      <c r="F187" s="37">
        <f t="shared" si="32"/>
        <v>0</v>
      </c>
      <c r="G187" s="39">
        <f t="shared" si="33"/>
        <v>0</v>
      </c>
      <c r="H187" s="39">
        <f t="shared" si="34"/>
        <v>0</v>
      </c>
      <c r="I187" s="37">
        <f t="shared" si="35"/>
        <v>0</v>
      </c>
      <c r="J187" s="37">
        <f t="shared" si="36"/>
        <v>0.99914373893411268</v>
      </c>
      <c r="K187" s="37">
        <f t="shared" si="37"/>
        <v>0</v>
      </c>
      <c r="L187" s="17">
        <v>0</v>
      </c>
      <c r="M187" s="17">
        <v>0</v>
      </c>
      <c r="N187" s="17">
        <v>337513</v>
      </c>
      <c r="O187" s="17">
        <v>0</v>
      </c>
      <c r="P187" s="17">
        <v>337513</v>
      </c>
      <c r="Q187" s="17">
        <v>0</v>
      </c>
      <c r="R187" s="17">
        <v>337802.246912</v>
      </c>
      <c r="S187" s="17">
        <v>337802.246912</v>
      </c>
      <c r="T187" s="17">
        <v>0</v>
      </c>
      <c r="U187" s="17">
        <v>0</v>
      </c>
    </row>
  </sheetData>
  <autoFilter ref="A5:V187"/>
  <mergeCells count="9">
    <mergeCell ref="H4:H5"/>
    <mergeCell ref="I4:K4"/>
    <mergeCell ref="N4:O4"/>
    <mergeCell ref="P4:Q4"/>
    <mergeCell ref="A4:A5"/>
    <mergeCell ref="B4:B5"/>
    <mergeCell ref="C4:C5"/>
    <mergeCell ref="D4:F4"/>
    <mergeCell ref="G4:G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rightToLeft="1" tabSelected="1" topLeftCell="I1" workbookViewId="0">
      <selection activeCell="Q3" sqref="Q3:AA61"/>
    </sheetView>
  </sheetViews>
  <sheetFormatPr defaultRowHeight="18" x14ac:dyDescent="0.45"/>
  <cols>
    <col min="1" max="1" width="43.42578125" style="16" bestFit="1" customWidth="1"/>
    <col min="2" max="2" width="15.85546875" style="16" bestFit="1" customWidth="1"/>
    <col min="3" max="3" width="9.85546875" style="16" bestFit="1" customWidth="1"/>
    <col min="4" max="4" width="26" style="16" bestFit="1" customWidth="1"/>
    <col min="5" max="5" width="6.5703125" style="16" bestFit="1" customWidth="1"/>
    <col min="6" max="6" width="18.42578125" style="16" bestFit="1" customWidth="1"/>
    <col min="7" max="7" width="8.85546875" style="16" bestFit="1" customWidth="1"/>
    <col min="8" max="8" width="16.85546875" style="16" customWidth="1"/>
    <col min="9" max="10" width="15" style="16" bestFit="1" customWidth="1"/>
    <col min="11" max="11" width="16.42578125" style="16" bestFit="1" customWidth="1"/>
    <col min="12" max="12" width="15" style="16" bestFit="1" customWidth="1"/>
    <col min="13" max="13" width="9.42578125" style="16" bestFit="1" customWidth="1"/>
    <col min="14" max="14" width="8.140625" style="16" bestFit="1" customWidth="1"/>
    <col min="15" max="15" width="12.85546875" style="16" bestFit="1" customWidth="1"/>
    <col min="16" max="16" width="8" style="16" bestFit="1" customWidth="1"/>
    <col min="17" max="17" width="12.85546875" style="16" bestFit="1" customWidth="1"/>
    <col min="18" max="18" width="6.85546875" style="16" bestFit="1" customWidth="1"/>
    <col min="19" max="20" width="8.85546875" style="16" bestFit="1" customWidth="1"/>
    <col min="21" max="21" width="11.7109375" style="16" customWidth="1"/>
    <col min="22" max="22" width="17.42578125" style="17" bestFit="1" customWidth="1"/>
    <col min="23" max="23" width="16.85546875" style="17" bestFit="1" customWidth="1"/>
    <col min="24" max="24" width="16.7109375" style="17" bestFit="1" customWidth="1"/>
    <col min="25" max="25" width="16.85546875" style="17" bestFit="1" customWidth="1"/>
    <col min="26" max="26" width="17.42578125" style="17" bestFit="1" customWidth="1"/>
    <col min="27" max="27" width="16.7109375" style="17" bestFit="1" customWidth="1"/>
    <col min="28" max="16384" width="9.140625" style="16"/>
  </cols>
  <sheetData>
    <row r="1" spans="1:27" x14ac:dyDescent="0.45"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53" t="s">
        <v>491</v>
      </c>
      <c r="W1" s="53"/>
      <c r="X1" s="53"/>
      <c r="Y1" s="53"/>
      <c r="Z1" s="53"/>
      <c r="AA1" s="53"/>
    </row>
    <row r="2" spans="1:27" x14ac:dyDescent="0.45"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53" t="s">
        <v>517</v>
      </c>
      <c r="W2" s="53"/>
      <c r="X2" s="53"/>
      <c r="Y2" s="54" t="s">
        <v>514</v>
      </c>
      <c r="Z2" s="55"/>
      <c r="AA2" s="56"/>
    </row>
    <row r="3" spans="1:27" ht="78.75" x14ac:dyDescent="0.4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482</v>
      </c>
      <c r="I3" s="6" t="s">
        <v>7</v>
      </c>
      <c r="J3" s="7" t="s">
        <v>481</v>
      </c>
      <c r="K3" s="4" t="s">
        <v>8</v>
      </c>
      <c r="L3" s="4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9" t="s">
        <v>15</v>
      </c>
      <c r="S3" s="9" t="s">
        <v>16</v>
      </c>
      <c r="T3" s="9" t="s">
        <v>17</v>
      </c>
      <c r="U3" s="52" t="s">
        <v>518</v>
      </c>
      <c r="V3" s="57" t="s">
        <v>515</v>
      </c>
      <c r="W3" s="57" t="s">
        <v>494</v>
      </c>
      <c r="X3" s="57" t="s">
        <v>496</v>
      </c>
      <c r="Y3" s="57" t="s">
        <v>493</v>
      </c>
      <c r="Z3" s="57" t="s">
        <v>516</v>
      </c>
      <c r="AA3" s="57" t="s">
        <v>496</v>
      </c>
    </row>
    <row r="4" spans="1:27" x14ac:dyDescent="0.45">
      <c r="A4" s="11" t="s">
        <v>133</v>
      </c>
      <c r="B4" s="11">
        <v>11091</v>
      </c>
      <c r="C4" s="11" t="s">
        <v>134</v>
      </c>
      <c r="D4" s="11" t="s">
        <v>135</v>
      </c>
      <c r="E4" s="11">
        <v>0</v>
      </c>
      <c r="F4" s="12">
        <v>1000000</v>
      </c>
      <c r="G4" s="13">
        <v>103.33333333333333</v>
      </c>
      <c r="H4" s="13" t="s">
        <v>482</v>
      </c>
      <c r="I4" s="13">
        <v>115020.21199700001</v>
      </c>
      <c r="J4" s="13">
        <v>998140</v>
      </c>
      <c r="K4" s="13">
        <v>1000000</v>
      </c>
      <c r="L4" s="13">
        <v>998140</v>
      </c>
      <c r="M4" s="13">
        <v>8</v>
      </c>
      <c r="N4" s="13">
        <v>81</v>
      </c>
      <c r="O4" s="13">
        <v>35</v>
      </c>
      <c r="P4" s="13">
        <v>19</v>
      </c>
      <c r="Q4" s="13">
        <v>43</v>
      </c>
      <c r="R4" s="11">
        <v>4.07</v>
      </c>
      <c r="S4" s="11">
        <v>-9.8699999999999992</v>
      </c>
      <c r="T4" s="11">
        <v>-90.32</v>
      </c>
      <c r="U4" s="19">
        <v>94.669560978337202</v>
      </c>
      <c r="V4" s="19">
        <v>5045938.3906950001</v>
      </c>
      <c r="W4" s="19">
        <v>1729272.2679870001</v>
      </c>
      <c r="X4" s="19">
        <f>V4-W4</f>
        <v>3316666.1227080002</v>
      </c>
      <c r="Y4" s="19">
        <v>203275.18109999999</v>
      </c>
      <c r="Z4" s="19">
        <v>1050.4000000000001</v>
      </c>
      <c r="AA4" s="19">
        <f>Y4-Z4</f>
        <v>202224.78109999999</v>
      </c>
    </row>
    <row r="5" spans="1:27" x14ac:dyDescent="0.45">
      <c r="A5" s="11" t="s">
        <v>212</v>
      </c>
      <c r="B5" s="11">
        <v>11281</v>
      </c>
      <c r="C5" s="11" t="s">
        <v>213</v>
      </c>
      <c r="D5" s="11" t="s">
        <v>135</v>
      </c>
      <c r="E5" s="11">
        <v>0</v>
      </c>
      <c r="F5" s="12">
        <v>5000000</v>
      </c>
      <c r="G5" s="13">
        <v>79.433333333333337</v>
      </c>
      <c r="H5" s="13" t="s">
        <v>482</v>
      </c>
      <c r="I5" s="13">
        <v>143023.42262500001</v>
      </c>
      <c r="J5" s="13">
        <v>2225598</v>
      </c>
      <c r="K5" s="13">
        <v>2116619</v>
      </c>
      <c r="L5" s="13">
        <v>1051487</v>
      </c>
      <c r="M5" s="13">
        <v>11</v>
      </c>
      <c r="N5" s="13">
        <v>100</v>
      </c>
      <c r="O5" s="13">
        <v>0</v>
      </c>
      <c r="P5" s="13">
        <v>0</v>
      </c>
      <c r="Q5" s="13">
        <v>11</v>
      </c>
      <c r="R5" s="11">
        <v>-1.21</v>
      </c>
      <c r="S5" s="11">
        <v>-35.15</v>
      </c>
      <c r="T5" s="11">
        <v>-46.98</v>
      </c>
      <c r="U5" s="19">
        <v>83.639700789237253</v>
      </c>
      <c r="V5" s="19">
        <v>4265529.5935800001</v>
      </c>
      <c r="W5" s="19">
        <v>2531425.7969430001</v>
      </c>
      <c r="X5" s="19">
        <f t="shared" ref="X5:X61" si="0">V5-W5</f>
        <v>1734103.7966370001</v>
      </c>
      <c r="Y5" s="19">
        <v>500528.42405999999</v>
      </c>
      <c r="Z5" s="19">
        <v>319558.32367999997</v>
      </c>
      <c r="AA5" s="19">
        <f t="shared" ref="AA5:AA61" si="1">Y5-Z5</f>
        <v>180970.10038000002</v>
      </c>
    </row>
    <row r="6" spans="1:27" x14ac:dyDescent="0.45">
      <c r="A6" s="11" t="s">
        <v>214</v>
      </c>
      <c r="B6" s="11">
        <v>11287</v>
      </c>
      <c r="C6" s="11" t="s">
        <v>215</v>
      </c>
      <c r="D6" s="11" t="s">
        <v>135</v>
      </c>
      <c r="E6" s="11">
        <v>0</v>
      </c>
      <c r="F6" s="12">
        <v>50000000</v>
      </c>
      <c r="G6" s="13">
        <v>78.766666666666666</v>
      </c>
      <c r="H6" s="13" t="s">
        <v>482</v>
      </c>
      <c r="I6" s="13">
        <v>1910725.954408</v>
      </c>
      <c r="J6" s="13">
        <v>9583836</v>
      </c>
      <c r="K6" s="13">
        <v>9200525</v>
      </c>
      <c r="L6" s="13">
        <v>1072245</v>
      </c>
      <c r="M6" s="13">
        <v>23</v>
      </c>
      <c r="N6" s="13">
        <v>100</v>
      </c>
      <c r="O6" s="13">
        <v>0</v>
      </c>
      <c r="P6" s="13">
        <v>0</v>
      </c>
      <c r="Q6" s="13">
        <v>23</v>
      </c>
      <c r="R6" s="11">
        <v>-6.46</v>
      </c>
      <c r="S6" s="11">
        <v>-29.06</v>
      </c>
      <c r="T6" s="11">
        <v>-40.549999999999997</v>
      </c>
      <c r="U6" s="19">
        <v>96.205946171586518</v>
      </c>
      <c r="V6" s="19">
        <v>12246877.338122001</v>
      </c>
      <c r="W6" s="19">
        <v>7452778.7164049996</v>
      </c>
      <c r="X6" s="19">
        <f t="shared" si="0"/>
        <v>4794098.6217170013</v>
      </c>
      <c r="Y6" s="19">
        <v>1808039.1600299999</v>
      </c>
      <c r="Z6" s="19">
        <v>629342.57760800002</v>
      </c>
      <c r="AA6" s="19">
        <f t="shared" si="1"/>
        <v>1178696.5824219999</v>
      </c>
    </row>
    <row r="7" spans="1:27" x14ac:dyDescent="0.45">
      <c r="A7" s="11" t="s">
        <v>216</v>
      </c>
      <c r="B7" s="11">
        <v>11286</v>
      </c>
      <c r="C7" s="11" t="s">
        <v>217</v>
      </c>
      <c r="D7" s="11" t="s">
        <v>135</v>
      </c>
      <c r="E7" s="11">
        <v>0</v>
      </c>
      <c r="F7" s="12">
        <v>40000000</v>
      </c>
      <c r="G7" s="13">
        <v>78.63333333333334</v>
      </c>
      <c r="H7" s="13" t="s">
        <v>482</v>
      </c>
      <c r="I7" s="13">
        <v>3401111.1012590001</v>
      </c>
      <c r="J7" s="13">
        <v>30648114</v>
      </c>
      <c r="K7" s="13">
        <v>24038097</v>
      </c>
      <c r="L7" s="13">
        <v>1304836</v>
      </c>
      <c r="M7" s="13">
        <v>78</v>
      </c>
      <c r="N7" s="13">
        <v>100</v>
      </c>
      <c r="O7" s="13">
        <v>0</v>
      </c>
      <c r="P7" s="13">
        <v>0</v>
      </c>
      <c r="Q7" s="13">
        <v>78</v>
      </c>
      <c r="R7" s="11">
        <v>-1.34</v>
      </c>
      <c r="S7" s="11">
        <v>-28.13</v>
      </c>
      <c r="T7" s="11">
        <v>1.17</v>
      </c>
      <c r="U7" s="19">
        <v>99.240496442675308</v>
      </c>
      <c r="V7" s="19">
        <v>66554453.833342999</v>
      </c>
      <c r="W7" s="19">
        <v>21520398.451618001</v>
      </c>
      <c r="X7" s="19">
        <f t="shared" si="0"/>
        <v>45034055.381724998</v>
      </c>
      <c r="Y7" s="19">
        <v>6598172.63081</v>
      </c>
      <c r="Z7" s="19">
        <v>616102.02557000006</v>
      </c>
      <c r="AA7" s="19">
        <f t="shared" si="1"/>
        <v>5982070.6052400004</v>
      </c>
    </row>
    <row r="8" spans="1:27" x14ac:dyDescent="0.45">
      <c r="A8" s="11" t="s">
        <v>222</v>
      </c>
      <c r="B8" s="11">
        <v>11295</v>
      </c>
      <c r="C8" s="11" t="s">
        <v>223</v>
      </c>
      <c r="D8" s="11" t="s">
        <v>135</v>
      </c>
      <c r="E8" s="11">
        <v>0</v>
      </c>
      <c r="F8" s="12">
        <v>5000000</v>
      </c>
      <c r="G8" s="13">
        <v>77.533333333333331</v>
      </c>
      <c r="H8" s="13" t="s">
        <v>482</v>
      </c>
      <c r="I8" s="13">
        <v>4028140.907987</v>
      </c>
      <c r="J8" s="13">
        <v>14321951</v>
      </c>
      <c r="K8" s="13">
        <v>1411977</v>
      </c>
      <c r="L8" s="13">
        <v>10143190</v>
      </c>
      <c r="M8" s="13">
        <v>2</v>
      </c>
      <c r="N8" s="13">
        <v>100</v>
      </c>
      <c r="O8" s="13">
        <v>0</v>
      </c>
      <c r="P8" s="13">
        <v>0</v>
      </c>
      <c r="Q8" s="13">
        <v>2</v>
      </c>
      <c r="R8" s="11">
        <v>2.65</v>
      </c>
      <c r="S8" s="11">
        <v>-14.09</v>
      </c>
      <c r="T8" s="11">
        <v>255.56</v>
      </c>
      <c r="U8" s="19">
        <v>99.989402482048902</v>
      </c>
      <c r="V8" s="19">
        <v>1878233.8108379999</v>
      </c>
      <c r="W8" s="19">
        <v>1690409.263858</v>
      </c>
      <c r="X8" s="19">
        <f t="shared" si="0"/>
        <v>187824.54697999987</v>
      </c>
      <c r="Y8" s="19">
        <v>0</v>
      </c>
      <c r="Z8" s="19">
        <v>0</v>
      </c>
      <c r="AA8" s="19">
        <f t="shared" si="1"/>
        <v>0</v>
      </c>
    </row>
    <row r="9" spans="1:27" x14ac:dyDescent="0.45">
      <c r="A9" s="11" t="s">
        <v>230</v>
      </c>
      <c r="B9" s="11">
        <v>11306</v>
      </c>
      <c r="C9" s="11" t="s">
        <v>231</v>
      </c>
      <c r="D9" s="11" t="s">
        <v>135</v>
      </c>
      <c r="E9" s="11">
        <v>0</v>
      </c>
      <c r="F9" s="12">
        <v>2000000</v>
      </c>
      <c r="G9" s="13">
        <v>74.86666666666666</v>
      </c>
      <c r="H9" s="13" t="s">
        <v>482</v>
      </c>
      <c r="I9" s="13">
        <v>239020.78202499999</v>
      </c>
      <c r="J9" s="13">
        <v>272894</v>
      </c>
      <c r="K9" s="13">
        <v>237545</v>
      </c>
      <c r="L9" s="13">
        <v>1148810</v>
      </c>
      <c r="M9" s="13">
        <v>6</v>
      </c>
      <c r="N9" s="13">
        <v>100</v>
      </c>
      <c r="O9" s="13">
        <v>0</v>
      </c>
      <c r="P9" s="13">
        <v>0</v>
      </c>
      <c r="Q9" s="13">
        <v>6</v>
      </c>
      <c r="R9" s="11">
        <v>0.66</v>
      </c>
      <c r="S9" s="11">
        <v>0.83</v>
      </c>
      <c r="T9" s="11">
        <v>14.13</v>
      </c>
      <c r="U9" s="19">
        <v>3.789070883073876</v>
      </c>
      <c r="V9" s="19">
        <v>3017.73</v>
      </c>
      <c r="W9" s="19">
        <v>4190.8851599999998</v>
      </c>
      <c r="X9" s="19">
        <f t="shared" si="0"/>
        <v>-1173.1551599999998</v>
      </c>
      <c r="Y9" s="19">
        <v>0</v>
      </c>
      <c r="Z9" s="19">
        <v>0</v>
      </c>
      <c r="AA9" s="19">
        <f t="shared" si="1"/>
        <v>0</v>
      </c>
    </row>
    <row r="10" spans="1:27" x14ac:dyDescent="0.45">
      <c r="A10" s="11" t="s">
        <v>236</v>
      </c>
      <c r="B10" s="11">
        <v>11318</v>
      </c>
      <c r="C10" s="11" t="s">
        <v>237</v>
      </c>
      <c r="D10" s="11" t="s">
        <v>135</v>
      </c>
      <c r="E10" s="11">
        <v>0</v>
      </c>
      <c r="F10" s="12">
        <v>500000</v>
      </c>
      <c r="G10" s="13">
        <v>73.266666666666666</v>
      </c>
      <c r="H10" s="13" t="s">
        <v>482</v>
      </c>
      <c r="I10" s="13">
        <v>253987.81917800001</v>
      </c>
      <c r="J10" s="13">
        <v>1486848</v>
      </c>
      <c r="K10" s="13">
        <v>271109</v>
      </c>
      <c r="L10" s="13">
        <v>5484318</v>
      </c>
      <c r="M10" s="13">
        <v>7</v>
      </c>
      <c r="N10" s="13">
        <v>100</v>
      </c>
      <c r="O10" s="13">
        <v>0</v>
      </c>
      <c r="P10" s="13">
        <v>0</v>
      </c>
      <c r="Q10" s="13">
        <v>7</v>
      </c>
      <c r="R10" s="11">
        <v>-0.95</v>
      </c>
      <c r="S10" s="11">
        <v>-17.850000000000001</v>
      </c>
      <c r="T10" s="11">
        <v>70.239999999999995</v>
      </c>
      <c r="U10" s="19">
        <v>94.645003049925847</v>
      </c>
      <c r="V10" s="19">
        <v>4466791.6680880003</v>
      </c>
      <c r="W10" s="19">
        <v>3318393.848119</v>
      </c>
      <c r="X10" s="19">
        <f t="shared" si="0"/>
        <v>1148397.8199690003</v>
      </c>
      <c r="Y10" s="19">
        <v>171786.45982300001</v>
      </c>
      <c r="Z10" s="19">
        <v>67029.230626999997</v>
      </c>
      <c r="AA10" s="19">
        <f t="shared" si="1"/>
        <v>104757.22919600001</v>
      </c>
    </row>
    <row r="11" spans="1:27" x14ac:dyDescent="0.45">
      <c r="A11" s="11" t="s">
        <v>240</v>
      </c>
      <c r="B11" s="11">
        <v>11316</v>
      </c>
      <c r="C11" s="11" t="s">
        <v>241</v>
      </c>
      <c r="D11" s="11" t="s">
        <v>135</v>
      </c>
      <c r="E11" s="11">
        <v>0</v>
      </c>
      <c r="F11" s="12">
        <v>600000</v>
      </c>
      <c r="G11" s="13">
        <v>72.5</v>
      </c>
      <c r="H11" s="13" t="s">
        <v>482</v>
      </c>
      <c r="I11" s="13">
        <v>360238.35078699997</v>
      </c>
      <c r="J11" s="13">
        <v>1565181</v>
      </c>
      <c r="K11" s="13">
        <v>394922</v>
      </c>
      <c r="L11" s="13">
        <v>3963264</v>
      </c>
      <c r="M11" s="13">
        <v>5</v>
      </c>
      <c r="N11" s="13">
        <v>100</v>
      </c>
      <c r="O11" s="13">
        <v>51</v>
      </c>
      <c r="P11" s="13">
        <v>0</v>
      </c>
      <c r="Q11" s="13">
        <v>56</v>
      </c>
      <c r="R11" s="11">
        <v>-3.38</v>
      </c>
      <c r="S11" s="11">
        <v>-12.79</v>
      </c>
      <c r="T11" s="11">
        <v>-22.03</v>
      </c>
      <c r="U11" s="19">
        <v>98.892861901458403</v>
      </c>
      <c r="V11" s="19">
        <v>8026175.0756339999</v>
      </c>
      <c r="W11" s="19">
        <v>6497468.5752250003</v>
      </c>
      <c r="X11" s="19">
        <f t="shared" si="0"/>
        <v>1528706.5004089996</v>
      </c>
      <c r="Y11" s="19">
        <v>78896.012124999994</v>
      </c>
      <c r="Z11" s="19">
        <v>69258.431580000004</v>
      </c>
      <c r="AA11" s="19">
        <f t="shared" si="1"/>
        <v>9637.5805449999898</v>
      </c>
    </row>
    <row r="12" spans="1:27" x14ac:dyDescent="0.45">
      <c r="A12" s="11" t="s">
        <v>248</v>
      </c>
      <c r="B12" s="11">
        <v>11324</v>
      </c>
      <c r="C12" s="11" t="s">
        <v>249</v>
      </c>
      <c r="D12" s="11" t="s">
        <v>135</v>
      </c>
      <c r="E12" s="11">
        <v>0</v>
      </c>
      <c r="F12" s="12">
        <v>500000</v>
      </c>
      <c r="G12" s="13">
        <v>71.13333333333334</v>
      </c>
      <c r="H12" s="13" t="s">
        <v>482</v>
      </c>
      <c r="I12" s="13">
        <v>252610.97149200001</v>
      </c>
      <c r="J12" s="13">
        <v>1854687</v>
      </c>
      <c r="K12" s="13">
        <v>354441</v>
      </c>
      <c r="L12" s="13">
        <v>5232710</v>
      </c>
      <c r="M12" s="13">
        <v>5</v>
      </c>
      <c r="N12" s="13">
        <v>100</v>
      </c>
      <c r="O12" s="13">
        <v>0</v>
      </c>
      <c r="P12" s="13">
        <v>0</v>
      </c>
      <c r="Q12" s="13">
        <v>5</v>
      </c>
      <c r="R12" s="11">
        <v>-10.58</v>
      </c>
      <c r="S12" s="11">
        <v>-30.35</v>
      </c>
      <c r="T12" s="11">
        <v>3.58</v>
      </c>
      <c r="U12" s="19">
        <v>99.88606049364067</v>
      </c>
      <c r="V12" s="19">
        <v>9834715.7090050001</v>
      </c>
      <c r="W12" s="19">
        <v>7729091.6720059998</v>
      </c>
      <c r="X12" s="19">
        <f t="shared" si="0"/>
        <v>2105624.0369990002</v>
      </c>
      <c r="Y12" s="19">
        <v>860669.11338600004</v>
      </c>
      <c r="Z12" s="19">
        <v>3763.61</v>
      </c>
      <c r="AA12" s="19">
        <f t="shared" si="1"/>
        <v>856905.50338600005</v>
      </c>
    </row>
    <row r="13" spans="1:27" x14ac:dyDescent="0.45">
      <c r="A13" s="11" t="s">
        <v>250</v>
      </c>
      <c r="B13" s="11">
        <v>11329</v>
      </c>
      <c r="C13" s="11" t="s">
        <v>251</v>
      </c>
      <c r="D13" s="11" t="s">
        <v>135</v>
      </c>
      <c r="E13" s="11">
        <v>0</v>
      </c>
      <c r="F13" s="12">
        <v>800000</v>
      </c>
      <c r="G13" s="13">
        <v>70.900000000000006</v>
      </c>
      <c r="H13" s="13" t="s">
        <v>482</v>
      </c>
      <c r="I13" s="13">
        <v>327863.87650999997</v>
      </c>
      <c r="J13" s="13">
        <v>643692</v>
      </c>
      <c r="K13" s="13">
        <v>175264</v>
      </c>
      <c r="L13" s="13">
        <v>3672700</v>
      </c>
      <c r="M13" s="13">
        <v>4</v>
      </c>
      <c r="N13" s="13">
        <v>100</v>
      </c>
      <c r="O13" s="13">
        <v>0</v>
      </c>
      <c r="P13" s="13">
        <v>0</v>
      </c>
      <c r="Q13" s="13">
        <v>4</v>
      </c>
      <c r="R13" s="11">
        <v>-4.5199999999999996</v>
      </c>
      <c r="S13" s="11">
        <v>-17.88</v>
      </c>
      <c r="T13" s="11">
        <v>8.0500000000000007</v>
      </c>
      <c r="U13" s="19">
        <v>89.914799877012982</v>
      </c>
      <c r="V13" s="19">
        <v>1718344.1809469999</v>
      </c>
      <c r="W13" s="19">
        <v>1487447.7222480001</v>
      </c>
      <c r="X13" s="19">
        <f t="shared" si="0"/>
        <v>230896.45869899984</v>
      </c>
      <c r="Y13" s="19">
        <v>34409.466359999999</v>
      </c>
      <c r="Z13" s="19">
        <v>69600.881210000007</v>
      </c>
      <c r="AA13" s="19">
        <f t="shared" si="1"/>
        <v>-35191.414850000008</v>
      </c>
    </row>
    <row r="14" spans="1:27" x14ac:dyDescent="0.45">
      <c r="A14" s="11" t="s">
        <v>258</v>
      </c>
      <c r="B14" s="11">
        <v>11339</v>
      </c>
      <c r="C14" s="11" t="s">
        <v>259</v>
      </c>
      <c r="D14" s="11" t="s">
        <v>135</v>
      </c>
      <c r="E14" s="11">
        <v>0</v>
      </c>
      <c r="F14" s="12">
        <v>4000000</v>
      </c>
      <c r="G14" s="13">
        <v>69.900000000000006</v>
      </c>
      <c r="H14" s="13" t="s">
        <v>482</v>
      </c>
      <c r="I14" s="13">
        <v>1914216.248589</v>
      </c>
      <c r="J14" s="13">
        <v>5694801</v>
      </c>
      <c r="K14" s="13">
        <v>3524762</v>
      </c>
      <c r="L14" s="13">
        <v>1615655</v>
      </c>
      <c r="M14" s="13">
        <v>14</v>
      </c>
      <c r="N14" s="13">
        <v>100</v>
      </c>
      <c r="O14" s="13">
        <v>1</v>
      </c>
      <c r="P14" s="13">
        <v>0</v>
      </c>
      <c r="Q14" s="13">
        <v>15</v>
      </c>
      <c r="R14" s="11">
        <v>5.59</v>
      </c>
      <c r="S14" s="11">
        <v>-15.25</v>
      </c>
      <c r="T14" s="11">
        <v>-16.670000000000002</v>
      </c>
      <c r="U14" s="19">
        <v>82.982426653517905</v>
      </c>
      <c r="V14" s="19">
        <v>9805276.4138820004</v>
      </c>
      <c r="W14" s="19">
        <v>6332525.6520640003</v>
      </c>
      <c r="X14" s="19">
        <f t="shared" si="0"/>
        <v>3472750.7618180001</v>
      </c>
      <c r="Y14" s="19">
        <v>599812.03969000001</v>
      </c>
      <c r="Z14" s="19">
        <v>175615.61300000001</v>
      </c>
      <c r="AA14" s="19">
        <f t="shared" si="1"/>
        <v>424196.42668999999</v>
      </c>
    </row>
    <row r="15" spans="1:27" x14ac:dyDescent="0.45">
      <c r="A15" s="11" t="s">
        <v>262</v>
      </c>
      <c r="B15" s="11">
        <v>11346</v>
      </c>
      <c r="C15" s="11" t="s">
        <v>263</v>
      </c>
      <c r="D15" s="11" t="s">
        <v>135</v>
      </c>
      <c r="E15" s="11">
        <v>0</v>
      </c>
      <c r="F15" s="12">
        <v>2000000</v>
      </c>
      <c r="G15" s="13">
        <v>68.966666666666669</v>
      </c>
      <c r="H15" s="13" t="s">
        <v>482</v>
      </c>
      <c r="I15" s="13">
        <v>1163160.141852</v>
      </c>
      <c r="J15" s="13">
        <v>4052964</v>
      </c>
      <c r="K15" s="13">
        <v>378503</v>
      </c>
      <c r="L15" s="13">
        <v>10707879</v>
      </c>
      <c r="M15" s="13">
        <v>5</v>
      </c>
      <c r="N15" s="13">
        <v>100</v>
      </c>
      <c r="O15" s="13">
        <v>0</v>
      </c>
      <c r="P15" s="13">
        <v>0</v>
      </c>
      <c r="Q15" s="13">
        <v>5</v>
      </c>
      <c r="R15" s="11">
        <v>1.52</v>
      </c>
      <c r="S15" s="11">
        <v>-4.78</v>
      </c>
      <c r="T15" s="11">
        <v>84.12</v>
      </c>
      <c r="U15" s="19">
        <v>78.537944139747225</v>
      </c>
      <c r="V15" s="19">
        <v>10807547.561202001</v>
      </c>
      <c r="W15" s="19">
        <v>9204122.8963970002</v>
      </c>
      <c r="X15" s="19">
        <f t="shared" si="0"/>
        <v>1603424.6648050006</v>
      </c>
      <c r="Y15" s="19">
        <v>1079043.6914929999</v>
      </c>
      <c r="Z15" s="19">
        <v>426863.68073600001</v>
      </c>
      <c r="AA15" s="19">
        <f t="shared" si="1"/>
        <v>652180.01075699995</v>
      </c>
    </row>
    <row r="16" spans="1:27" x14ac:dyDescent="0.45">
      <c r="A16" s="11" t="s">
        <v>266</v>
      </c>
      <c r="B16" s="11">
        <v>11365</v>
      </c>
      <c r="C16" s="11" t="s">
        <v>267</v>
      </c>
      <c r="D16" s="11" t="s">
        <v>135</v>
      </c>
      <c r="E16" s="11">
        <v>0</v>
      </c>
      <c r="F16" s="12">
        <v>1500000</v>
      </c>
      <c r="G16" s="13">
        <v>68.033333333333331</v>
      </c>
      <c r="H16" s="13" t="s">
        <v>482</v>
      </c>
      <c r="I16" s="13">
        <v>705451.64483899996</v>
      </c>
      <c r="J16" s="13">
        <v>1787967</v>
      </c>
      <c r="K16" s="13">
        <v>283516</v>
      </c>
      <c r="L16" s="13">
        <v>6306404</v>
      </c>
      <c r="M16" s="13">
        <v>2</v>
      </c>
      <c r="N16" s="13">
        <v>100</v>
      </c>
      <c r="O16" s="13">
        <v>0</v>
      </c>
      <c r="P16" s="13">
        <v>0</v>
      </c>
      <c r="Q16" s="13">
        <v>2</v>
      </c>
      <c r="R16" s="11">
        <v>-4.99</v>
      </c>
      <c r="S16" s="11">
        <v>-18.260000000000002</v>
      </c>
      <c r="T16" s="11">
        <v>78.58</v>
      </c>
      <c r="U16" s="19">
        <v>85.878838168589752</v>
      </c>
      <c r="V16" s="19">
        <v>2326625.494676</v>
      </c>
      <c r="W16" s="19">
        <v>1781238.194386</v>
      </c>
      <c r="X16" s="19">
        <f t="shared" si="0"/>
        <v>545387.30028999993</v>
      </c>
      <c r="Y16" s="19">
        <v>167699.24554999999</v>
      </c>
      <c r="Z16" s="19">
        <v>2699.3528099999999</v>
      </c>
      <c r="AA16" s="19">
        <f t="shared" si="1"/>
        <v>164999.89273999998</v>
      </c>
    </row>
    <row r="17" spans="1:27" x14ac:dyDescent="0.45">
      <c r="A17" s="11" t="s">
        <v>268</v>
      </c>
      <c r="B17" s="11">
        <v>11359</v>
      </c>
      <c r="C17" s="11" t="s">
        <v>269</v>
      </c>
      <c r="D17" s="11" t="s">
        <v>135</v>
      </c>
      <c r="E17" s="11">
        <v>0</v>
      </c>
      <c r="F17" s="12">
        <v>1344000</v>
      </c>
      <c r="G17" s="13">
        <v>67.900000000000006</v>
      </c>
      <c r="H17" s="13" t="s">
        <v>482</v>
      </c>
      <c r="I17" s="13">
        <v>2061227.7407829999</v>
      </c>
      <c r="J17" s="13">
        <v>2878131</v>
      </c>
      <c r="K17" s="13">
        <v>785575</v>
      </c>
      <c r="L17" s="13">
        <v>3663725</v>
      </c>
      <c r="M17" s="13">
        <v>9</v>
      </c>
      <c r="N17" s="13">
        <v>100</v>
      </c>
      <c r="O17" s="13">
        <v>0</v>
      </c>
      <c r="P17" s="13">
        <v>0</v>
      </c>
      <c r="Q17" s="13">
        <v>0</v>
      </c>
      <c r="R17" s="11">
        <v>-0.79</v>
      </c>
      <c r="S17" s="11">
        <v>-15.89</v>
      </c>
      <c r="T17" s="11">
        <v>35.19</v>
      </c>
      <c r="U17" s="19">
        <v>94.273625935231436</v>
      </c>
      <c r="V17" s="19">
        <v>1115853.1204840001</v>
      </c>
      <c r="W17" s="19">
        <v>819887.26900700002</v>
      </c>
      <c r="X17" s="19">
        <f t="shared" si="0"/>
        <v>295965.85147700005</v>
      </c>
      <c r="Y17" s="19">
        <v>150713.07024999999</v>
      </c>
      <c r="Z17" s="19">
        <v>120307.934912</v>
      </c>
      <c r="AA17" s="19">
        <f t="shared" si="1"/>
        <v>30405.135337999993</v>
      </c>
    </row>
    <row r="18" spans="1:27" x14ac:dyDescent="0.45">
      <c r="A18" s="11" t="s">
        <v>270</v>
      </c>
      <c r="B18" s="11">
        <v>11364</v>
      </c>
      <c r="C18" s="11" t="s">
        <v>269</v>
      </c>
      <c r="D18" s="11" t="s">
        <v>135</v>
      </c>
      <c r="E18" s="11">
        <v>0</v>
      </c>
      <c r="F18" s="12">
        <v>6500000</v>
      </c>
      <c r="G18" s="13">
        <v>67.900000000000006</v>
      </c>
      <c r="H18" s="13" t="s">
        <v>482</v>
      </c>
      <c r="I18" s="13">
        <v>8954677.5744969994</v>
      </c>
      <c r="J18" s="13">
        <v>81162333</v>
      </c>
      <c r="K18" s="13">
        <v>6488756</v>
      </c>
      <c r="L18" s="13">
        <v>12508149</v>
      </c>
      <c r="M18" s="13">
        <v>2</v>
      </c>
      <c r="N18" s="13">
        <v>100</v>
      </c>
      <c r="O18" s="13">
        <v>0</v>
      </c>
      <c r="P18" s="13">
        <v>0</v>
      </c>
      <c r="Q18" s="13">
        <v>2</v>
      </c>
      <c r="R18" s="11">
        <v>0.25</v>
      </c>
      <c r="S18" s="11">
        <v>-13.2</v>
      </c>
      <c r="T18" s="11">
        <v>344.41</v>
      </c>
      <c r="U18" s="19">
        <v>99.985742332303815</v>
      </c>
      <c r="V18" s="19">
        <v>64225914.526965998</v>
      </c>
      <c r="W18" s="19">
        <v>14787092.190154999</v>
      </c>
      <c r="X18" s="19">
        <f t="shared" si="0"/>
        <v>49438822.336810999</v>
      </c>
      <c r="Y18" s="19">
        <v>5490894.3989199996</v>
      </c>
      <c r="Z18" s="19">
        <v>265171.88063999999</v>
      </c>
      <c r="AA18" s="19">
        <f t="shared" si="1"/>
        <v>5225722.5182799995</v>
      </c>
    </row>
    <row r="19" spans="1:27" x14ac:dyDescent="0.45">
      <c r="A19" s="11" t="s">
        <v>282</v>
      </c>
      <c r="B19" s="11">
        <v>11386</v>
      </c>
      <c r="C19" s="11" t="s">
        <v>283</v>
      </c>
      <c r="D19" s="11" t="s">
        <v>135</v>
      </c>
      <c r="E19" s="11">
        <v>0</v>
      </c>
      <c r="F19" s="12">
        <v>1000000</v>
      </c>
      <c r="G19" s="13">
        <v>64.8</v>
      </c>
      <c r="H19" s="13" t="s">
        <v>482</v>
      </c>
      <c r="I19" s="13">
        <v>829219.24286100001</v>
      </c>
      <c r="J19" s="13">
        <v>1055952</v>
      </c>
      <c r="K19" s="13">
        <v>958462</v>
      </c>
      <c r="L19" s="13">
        <v>1101715</v>
      </c>
      <c r="M19" s="13">
        <v>3</v>
      </c>
      <c r="N19" s="13">
        <v>100</v>
      </c>
      <c r="O19" s="13">
        <v>0</v>
      </c>
      <c r="P19" s="13">
        <v>0</v>
      </c>
      <c r="Q19" s="13">
        <v>3</v>
      </c>
      <c r="R19" s="11">
        <v>-1.76</v>
      </c>
      <c r="S19" s="11">
        <v>-7.73</v>
      </c>
      <c r="T19" s="11">
        <v>-3.84</v>
      </c>
      <c r="U19" s="19">
        <v>20.552030563092572</v>
      </c>
      <c r="V19" s="19">
        <v>625475.58885299996</v>
      </c>
      <c r="W19" s="19">
        <v>346227.77076799999</v>
      </c>
      <c r="X19" s="19">
        <f t="shared" si="0"/>
        <v>279247.81808499998</v>
      </c>
      <c r="Y19" s="19">
        <v>42470.500999999997</v>
      </c>
      <c r="Z19" s="19">
        <v>18678.957308000001</v>
      </c>
      <c r="AA19" s="19">
        <f t="shared" si="1"/>
        <v>23791.543691999996</v>
      </c>
    </row>
    <row r="20" spans="1:27" x14ac:dyDescent="0.45">
      <c r="A20" s="11" t="s">
        <v>296</v>
      </c>
      <c r="B20" s="11">
        <v>11407</v>
      </c>
      <c r="C20" s="11" t="s">
        <v>297</v>
      </c>
      <c r="D20" s="11" t="s">
        <v>135</v>
      </c>
      <c r="E20" s="11">
        <v>0</v>
      </c>
      <c r="F20" s="12">
        <v>2500000</v>
      </c>
      <c r="G20" s="13">
        <v>61.3</v>
      </c>
      <c r="H20" s="13" t="s">
        <v>482</v>
      </c>
      <c r="I20" s="13">
        <v>149159.38602899999</v>
      </c>
      <c r="J20" s="13">
        <v>1316528</v>
      </c>
      <c r="K20" s="13">
        <v>1056388</v>
      </c>
      <c r="L20" s="13">
        <v>1246254</v>
      </c>
      <c r="M20" s="13">
        <v>17</v>
      </c>
      <c r="N20" s="13">
        <v>96</v>
      </c>
      <c r="O20" s="13">
        <v>1</v>
      </c>
      <c r="P20" s="13">
        <v>4</v>
      </c>
      <c r="Q20" s="13">
        <v>18</v>
      </c>
      <c r="R20" s="11">
        <v>1.06</v>
      </c>
      <c r="S20" s="11">
        <v>-8.15</v>
      </c>
      <c r="T20" s="11">
        <v>-40.78</v>
      </c>
      <c r="U20" s="19">
        <v>88.707431214411571</v>
      </c>
      <c r="V20" s="19">
        <v>4271084.5717329998</v>
      </c>
      <c r="W20" s="19">
        <v>3475805.1991809998</v>
      </c>
      <c r="X20" s="19">
        <f t="shared" si="0"/>
        <v>795279.37255199999</v>
      </c>
      <c r="Y20" s="19">
        <v>540158.97499799996</v>
      </c>
      <c r="Z20" s="19">
        <v>187667.91377099999</v>
      </c>
      <c r="AA20" s="19">
        <f t="shared" si="1"/>
        <v>352491.06122699997</v>
      </c>
    </row>
    <row r="21" spans="1:27" x14ac:dyDescent="0.45">
      <c r="A21" s="11" t="s">
        <v>298</v>
      </c>
      <c r="B21" s="11">
        <v>11410</v>
      </c>
      <c r="C21" s="11" t="s">
        <v>297</v>
      </c>
      <c r="D21" s="11" t="s">
        <v>135</v>
      </c>
      <c r="E21" s="11">
        <v>0</v>
      </c>
      <c r="F21" s="12">
        <v>10000000</v>
      </c>
      <c r="G21" s="13">
        <v>61.3</v>
      </c>
      <c r="H21" s="13" t="s">
        <v>482</v>
      </c>
      <c r="I21" s="13">
        <v>12642612.429073</v>
      </c>
      <c r="J21" s="13">
        <v>40100971</v>
      </c>
      <c r="K21" s="13">
        <v>7867818</v>
      </c>
      <c r="L21" s="13">
        <v>5098081</v>
      </c>
      <c r="M21" s="13">
        <v>5</v>
      </c>
      <c r="N21" s="13">
        <v>100</v>
      </c>
      <c r="O21" s="13">
        <v>0</v>
      </c>
      <c r="P21" s="13">
        <v>0</v>
      </c>
      <c r="Q21" s="13">
        <v>0</v>
      </c>
      <c r="R21" s="11">
        <v>4.3499999999999996</v>
      </c>
      <c r="S21" s="11">
        <v>-18.57</v>
      </c>
      <c r="T21" s="11">
        <v>83.75</v>
      </c>
      <c r="U21" s="19">
        <v>94.804916300199267</v>
      </c>
      <c r="V21" s="19">
        <v>2811692.6347770002</v>
      </c>
      <c r="W21" s="19">
        <v>136465.712268</v>
      </c>
      <c r="X21" s="19">
        <f t="shared" si="0"/>
        <v>2675226.9225090002</v>
      </c>
      <c r="Y21" s="19">
        <v>705795.78576999996</v>
      </c>
      <c r="Z21" s="19">
        <v>39869.676304000001</v>
      </c>
      <c r="AA21" s="19">
        <f t="shared" si="1"/>
        <v>665926.10946599999</v>
      </c>
    </row>
    <row r="22" spans="1:27" x14ac:dyDescent="0.45">
      <c r="A22" s="11" t="s">
        <v>304</v>
      </c>
      <c r="B22" s="11">
        <v>11419</v>
      </c>
      <c r="C22" s="11" t="s">
        <v>305</v>
      </c>
      <c r="D22" s="11" t="s">
        <v>135</v>
      </c>
      <c r="E22" s="11">
        <v>0</v>
      </c>
      <c r="F22" s="12">
        <v>50000000</v>
      </c>
      <c r="G22" s="13">
        <v>60.1</v>
      </c>
      <c r="H22" s="13" t="s">
        <v>482</v>
      </c>
      <c r="I22" s="13">
        <v>98446.176072999995</v>
      </c>
      <c r="J22" s="13">
        <v>17799077</v>
      </c>
      <c r="K22" s="13">
        <v>15561125</v>
      </c>
      <c r="L22" s="13">
        <v>1143816</v>
      </c>
      <c r="M22" s="13">
        <v>25</v>
      </c>
      <c r="N22" s="13">
        <v>96</v>
      </c>
      <c r="O22" s="13">
        <v>1</v>
      </c>
      <c r="P22" s="13">
        <v>4</v>
      </c>
      <c r="Q22" s="13">
        <v>26</v>
      </c>
      <c r="R22" s="11">
        <v>-1.73</v>
      </c>
      <c r="S22" s="11">
        <v>-21.24</v>
      </c>
      <c r="T22" s="11">
        <v>0</v>
      </c>
      <c r="U22" s="19">
        <v>95.860779751872897</v>
      </c>
      <c r="V22" s="19">
        <v>25214544.561253998</v>
      </c>
      <c r="W22" s="19">
        <v>5831198.630775</v>
      </c>
      <c r="X22" s="19">
        <f t="shared" si="0"/>
        <v>19383345.930478998</v>
      </c>
      <c r="Y22" s="19">
        <v>75235.051680000004</v>
      </c>
      <c r="Z22" s="19">
        <v>56788.289360000002</v>
      </c>
      <c r="AA22" s="19">
        <f t="shared" si="1"/>
        <v>18446.762320000002</v>
      </c>
    </row>
    <row r="23" spans="1:27" x14ac:dyDescent="0.45">
      <c r="A23" s="11" t="s">
        <v>308</v>
      </c>
      <c r="B23" s="11">
        <v>11397</v>
      </c>
      <c r="C23" s="11" t="s">
        <v>309</v>
      </c>
      <c r="D23" s="11" t="s">
        <v>135</v>
      </c>
      <c r="E23" s="11">
        <v>0</v>
      </c>
      <c r="F23" s="12">
        <v>70000000</v>
      </c>
      <c r="G23" s="13">
        <v>59.666666666666664</v>
      </c>
      <c r="H23" s="13" t="s">
        <v>482</v>
      </c>
      <c r="I23" s="13">
        <v>936649.54977000004</v>
      </c>
      <c r="J23" s="13">
        <v>86365549</v>
      </c>
      <c r="K23" s="13">
        <v>60094477</v>
      </c>
      <c r="L23" s="13">
        <v>1437162</v>
      </c>
      <c r="M23" s="13">
        <v>23</v>
      </c>
      <c r="N23" s="13">
        <v>100</v>
      </c>
      <c r="O23" s="13">
        <v>0</v>
      </c>
      <c r="P23" s="13">
        <v>0</v>
      </c>
      <c r="Q23" s="13">
        <v>23</v>
      </c>
      <c r="R23" s="11">
        <v>-1.42</v>
      </c>
      <c r="S23" s="11">
        <v>-5.64</v>
      </c>
      <c r="T23" s="11">
        <v>-56.28</v>
      </c>
      <c r="U23" s="19">
        <v>89.126987120975471</v>
      </c>
      <c r="V23" s="19">
        <v>104518077.136857</v>
      </c>
      <c r="W23" s="19">
        <v>8070418.8335859999</v>
      </c>
      <c r="X23" s="19">
        <f t="shared" si="0"/>
        <v>96447658.303270996</v>
      </c>
      <c r="Y23" s="19">
        <v>6905737.9074100005</v>
      </c>
      <c r="Z23" s="19">
        <v>144746.32996999999</v>
      </c>
      <c r="AA23" s="19">
        <f t="shared" si="1"/>
        <v>6760991.5774400001</v>
      </c>
    </row>
    <row r="24" spans="1:27" x14ac:dyDescent="0.45">
      <c r="A24" s="11" t="s">
        <v>312</v>
      </c>
      <c r="B24" s="11">
        <v>11435</v>
      </c>
      <c r="C24" s="11" t="s">
        <v>313</v>
      </c>
      <c r="D24" s="11" t="s">
        <v>135</v>
      </c>
      <c r="E24" s="11">
        <v>0</v>
      </c>
      <c r="F24" s="12">
        <v>2500000</v>
      </c>
      <c r="G24" s="13">
        <v>57.733333333333334</v>
      </c>
      <c r="H24" s="13" t="s">
        <v>482</v>
      </c>
      <c r="I24" s="13">
        <v>2684684.3983860002</v>
      </c>
      <c r="J24" s="13">
        <v>29862577</v>
      </c>
      <c r="K24" s="13">
        <v>1096954</v>
      </c>
      <c r="L24" s="13">
        <v>27223180</v>
      </c>
      <c r="M24" s="13">
        <v>10</v>
      </c>
      <c r="N24" s="13">
        <v>100</v>
      </c>
      <c r="O24" s="13">
        <v>0</v>
      </c>
      <c r="P24" s="13">
        <v>0</v>
      </c>
      <c r="Q24" s="13">
        <v>10</v>
      </c>
      <c r="R24" s="11">
        <v>-2.85</v>
      </c>
      <c r="S24" s="11">
        <v>-20.55</v>
      </c>
      <c r="T24" s="11">
        <v>399.22</v>
      </c>
      <c r="U24" s="19">
        <v>99.298440351125151</v>
      </c>
      <c r="V24" s="19">
        <v>18176687.960850999</v>
      </c>
      <c r="W24" s="19">
        <v>6617502.0200169999</v>
      </c>
      <c r="X24" s="19">
        <f t="shared" si="0"/>
        <v>11559185.940833999</v>
      </c>
      <c r="Y24" s="19">
        <v>1367129.8983400001</v>
      </c>
      <c r="Z24" s="19">
        <v>808048.927149</v>
      </c>
      <c r="AA24" s="19">
        <f t="shared" si="1"/>
        <v>559080.97119100008</v>
      </c>
    </row>
    <row r="25" spans="1:27" x14ac:dyDescent="0.45">
      <c r="A25" s="11" t="s">
        <v>319</v>
      </c>
      <c r="B25" s="11">
        <v>11443</v>
      </c>
      <c r="C25" s="11" t="s">
        <v>320</v>
      </c>
      <c r="D25" s="11" t="s">
        <v>135</v>
      </c>
      <c r="E25" s="11">
        <v>0</v>
      </c>
      <c r="F25" s="12">
        <v>500000</v>
      </c>
      <c r="G25" s="13">
        <v>56.366666666666667</v>
      </c>
      <c r="H25" s="13" t="s">
        <v>482</v>
      </c>
      <c r="I25" s="13">
        <v>120391.12815600001</v>
      </c>
      <c r="J25" s="13">
        <v>1832111</v>
      </c>
      <c r="K25" s="13">
        <v>224403</v>
      </c>
      <c r="L25" s="13">
        <v>8164379</v>
      </c>
      <c r="M25" s="13">
        <v>3</v>
      </c>
      <c r="N25" s="13">
        <v>100</v>
      </c>
      <c r="O25" s="13">
        <v>0</v>
      </c>
      <c r="P25" s="13">
        <v>0</v>
      </c>
      <c r="Q25" s="13">
        <v>3</v>
      </c>
      <c r="R25" s="11">
        <v>15.4</v>
      </c>
      <c r="S25" s="11">
        <v>12.29</v>
      </c>
      <c r="T25" s="11">
        <v>166.48</v>
      </c>
      <c r="U25" s="19">
        <v>99.977106242802719</v>
      </c>
      <c r="V25" s="19">
        <v>2901996.087059</v>
      </c>
      <c r="W25" s="19">
        <v>1624981.02141</v>
      </c>
      <c r="X25" s="19">
        <f t="shared" si="0"/>
        <v>1277015.065649</v>
      </c>
      <c r="Y25" s="19">
        <v>205918.43999000001</v>
      </c>
      <c r="Z25" s="19">
        <v>214513.32649000001</v>
      </c>
      <c r="AA25" s="19">
        <f t="shared" si="1"/>
        <v>-8594.8864999999932</v>
      </c>
    </row>
    <row r="26" spans="1:27" x14ac:dyDescent="0.45">
      <c r="A26" s="11" t="s">
        <v>321</v>
      </c>
      <c r="B26" s="11">
        <v>11447</v>
      </c>
      <c r="C26" s="11" t="s">
        <v>322</v>
      </c>
      <c r="D26" s="11" t="s">
        <v>135</v>
      </c>
      <c r="E26" s="11">
        <v>0</v>
      </c>
      <c r="F26" s="12">
        <v>10000000</v>
      </c>
      <c r="G26" s="13">
        <v>55.466666666666669</v>
      </c>
      <c r="H26" s="13" t="s">
        <v>482</v>
      </c>
      <c r="I26" s="13">
        <v>580076.59637000004</v>
      </c>
      <c r="J26" s="13">
        <v>16489542</v>
      </c>
      <c r="K26" s="13">
        <v>1443712</v>
      </c>
      <c r="L26" s="13">
        <v>11421628</v>
      </c>
      <c r="M26" s="13">
        <v>5</v>
      </c>
      <c r="N26" s="13">
        <v>100</v>
      </c>
      <c r="O26" s="13">
        <v>0</v>
      </c>
      <c r="P26" s="13">
        <v>0</v>
      </c>
      <c r="Q26" s="13">
        <v>5</v>
      </c>
      <c r="R26" s="11">
        <v>11.98</v>
      </c>
      <c r="S26" s="11">
        <v>-16.78</v>
      </c>
      <c r="T26" s="11">
        <v>96.88</v>
      </c>
      <c r="U26" s="19">
        <v>92.207554307518649</v>
      </c>
      <c r="V26" s="19">
        <v>19260898.877649002</v>
      </c>
      <c r="W26" s="19">
        <v>5418224.4266280001</v>
      </c>
      <c r="X26" s="19">
        <f t="shared" si="0"/>
        <v>13842674.451021001</v>
      </c>
      <c r="Y26" s="19">
        <v>298419.77594999998</v>
      </c>
      <c r="Z26" s="19">
        <v>301370</v>
      </c>
      <c r="AA26" s="19">
        <f t="shared" si="1"/>
        <v>-2950.2240500000189</v>
      </c>
    </row>
    <row r="27" spans="1:27" x14ac:dyDescent="0.45">
      <c r="A27" s="11" t="s">
        <v>325</v>
      </c>
      <c r="B27" s="11">
        <v>11446</v>
      </c>
      <c r="C27" s="11" t="s">
        <v>326</v>
      </c>
      <c r="D27" s="11" t="s">
        <v>135</v>
      </c>
      <c r="E27" s="11">
        <v>0</v>
      </c>
      <c r="F27" s="12">
        <v>750000</v>
      </c>
      <c r="G27" s="13">
        <v>54.133333333333333</v>
      </c>
      <c r="H27" s="13" t="s">
        <v>482</v>
      </c>
      <c r="I27" s="13">
        <v>3394681.2001339998</v>
      </c>
      <c r="J27" s="13">
        <v>5414150</v>
      </c>
      <c r="K27" s="13">
        <v>626000</v>
      </c>
      <c r="L27" s="13">
        <v>8648803</v>
      </c>
      <c r="M27" s="13">
        <v>5</v>
      </c>
      <c r="N27" s="13">
        <v>100</v>
      </c>
      <c r="O27" s="13">
        <v>0</v>
      </c>
      <c r="P27" s="13">
        <v>0</v>
      </c>
      <c r="Q27" s="13">
        <v>5</v>
      </c>
      <c r="R27" s="11">
        <v>-16.89</v>
      </c>
      <c r="S27" s="11">
        <v>-52.47</v>
      </c>
      <c r="T27" s="11">
        <v>8.11</v>
      </c>
      <c r="U27" s="19">
        <v>78.702006048023435</v>
      </c>
      <c r="V27" s="19">
        <v>18360305.703345999</v>
      </c>
      <c r="W27" s="19">
        <v>18612601.433093999</v>
      </c>
      <c r="X27" s="19">
        <f t="shared" si="0"/>
        <v>-252295.72974799946</v>
      </c>
      <c r="Y27" s="19">
        <v>265281.08977899997</v>
      </c>
      <c r="Z27" s="19">
        <v>76347.314318999997</v>
      </c>
      <c r="AA27" s="19">
        <f t="shared" si="1"/>
        <v>188933.77545999998</v>
      </c>
    </row>
    <row r="28" spans="1:27" x14ac:dyDescent="0.45">
      <c r="A28" s="11" t="s">
        <v>349</v>
      </c>
      <c r="B28" s="11">
        <v>11512</v>
      </c>
      <c r="C28" s="11" t="s">
        <v>350</v>
      </c>
      <c r="D28" s="11" t="s">
        <v>135</v>
      </c>
      <c r="E28" s="11">
        <v>0</v>
      </c>
      <c r="F28" s="12">
        <v>2150000</v>
      </c>
      <c r="G28" s="13">
        <v>45.2</v>
      </c>
      <c r="H28" s="13" t="s">
        <v>482</v>
      </c>
      <c r="I28" s="13">
        <v>1830720.7603490001</v>
      </c>
      <c r="J28" s="13">
        <v>6715063</v>
      </c>
      <c r="K28" s="13">
        <v>791739</v>
      </c>
      <c r="L28" s="13">
        <v>8481409</v>
      </c>
      <c r="M28" s="13">
        <v>4</v>
      </c>
      <c r="N28" s="13">
        <v>100</v>
      </c>
      <c r="O28" s="13">
        <v>0</v>
      </c>
      <c r="P28" s="13">
        <v>0</v>
      </c>
      <c r="Q28" s="13">
        <v>4</v>
      </c>
      <c r="R28" s="11">
        <v>14.33</v>
      </c>
      <c r="S28" s="11">
        <v>3.09</v>
      </c>
      <c r="T28" s="11">
        <v>128.1</v>
      </c>
      <c r="U28" s="19">
        <v>98.348606128494112</v>
      </c>
      <c r="V28" s="19">
        <v>22769311.228064999</v>
      </c>
      <c r="W28" s="19">
        <v>21407508.547501002</v>
      </c>
      <c r="X28" s="19">
        <f t="shared" si="0"/>
        <v>1361802.6805639975</v>
      </c>
      <c r="Y28" s="19">
        <v>106488.1743</v>
      </c>
      <c r="Z28" s="19">
        <v>235193.63</v>
      </c>
      <c r="AA28" s="19">
        <f t="shared" si="1"/>
        <v>-128705.45570000001</v>
      </c>
    </row>
    <row r="29" spans="1:27" x14ac:dyDescent="0.45">
      <c r="A29" s="11" t="s">
        <v>351</v>
      </c>
      <c r="B29" s="11">
        <v>11511</v>
      </c>
      <c r="C29" s="11" t="s">
        <v>350</v>
      </c>
      <c r="D29" s="11" t="s">
        <v>135</v>
      </c>
      <c r="E29" s="11">
        <v>0</v>
      </c>
      <c r="F29" s="12">
        <v>15000000</v>
      </c>
      <c r="G29" s="13">
        <v>45.2</v>
      </c>
      <c r="H29" s="13" t="s">
        <v>482</v>
      </c>
      <c r="I29" s="13">
        <v>1648356.9169650001</v>
      </c>
      <c r="J29" s="13">
        <v>9835796</v>
      </c>
      <c r="K29" s="13">
        <v>9651948</v>
      </c>
      <c r="L29" s="13">
        <v>1125378</v>
      </c>
      <c r="M29" s="13">
        <v>21</v>
      </c>
      <c r="N29" s="13">
        <v>100</v>
      </c>
      <c r="O29" s="13">
        <v>0</v>
      </c>
      <c r="P29" s="13">
        <v>0</v>
      </c>
      <c r="Q29" s="13">
        <v>0</v>
      </c>
      <c r="R29" s="11">
        <v>-6.42</v>
      </c>
      <c r="S29" s="11">
        <v>-13.35</v>
      </c>
      <c r="T29" s="11">
        <v>-53.84</v>
      </c>
      <c r="U29" s="19">
        <v>85.753779127828679</v>
      </c>
      <c r="V29" s="19">
        <v>11924673.775233001</v>
      </c>
      <c r="W29" s="19">
        <v>8873648.4623230007</v>
      </c>
      <c r="X29" s="19">
        <f t="shared" si="0"/>
        <v>3051025.3129099999</v>
      </c>
      <c r="Y29" s="19">
        <v>1592717.1025469999</v>
      </c>
      <c r="Z29" s="19">
        <v>3178929.9556450001</v>
      </c>
      <c r="AA29" s="19">
        <f t="shared" si="1"/>
        <v>-1586212.8530980002</v>
      </c>
    </row>
    <row r="30" spans="1:27" x14ac:dyDescent="0.45">
      <c r="A30" s="11" t="s">
        <v>356</v>
      </c>
      <c r="B30" s="11">
        <v>11525</v>
      </c>
      <c r="C30" s="11" t="s">
        <v>357</v>
      </c>
      <c r="D30" s="11" t="s">
        <v>135</v>
      </c>
      <c r="E30" s="11">
        <v>0</v>
      </c>
      <c r="F30" s="12">
        <v>20000000</v>
      </c>
      <c r="G30" s="13">
        <v>42.766666666666666</v>
      </c>
      <c r="H30" s="13" t="s">
        <v>482</v>
      </c>
      <c r="I30" s="13">
        <v>1913221.8848999999</v>
      </c>
      <c r="J30" s="13">
        <v>8451698</v>
      </c>
      <c r="K30" s="13">
        <v>9481113</v>
      </c>
      <c r="L30" s="13">
        <v>891424</v>
      </c>
      <c r="M30" s="13">
        <v>25</v>
      </c>
      <c r="N30" s="13">
        <v>99</v>
      </c>
      <c r="O30" s="13">
        <v>1</v>
      </c>
      <c r="P30" s="13">
        <v>1</v>
      </c>
      <c r="Q30" s="13">
        <v>26</v>
      </c>
      <c r="R30" s="11">
        <v>-0.89</v>
      </c>
      <c r="S30" s="11">
        <v>-29.78</v>
      </c>
      <c r="T30" s="11">
        <v>-53</v>
      </c>
      <c r="U30" s="19">
        <v>97.984445456587025</v>
      </c>
      <c r="V30" s="19">
        <v>15256062.586776</v>
      </c>
      <c r="W30" s="19">
        <v>17906418.378727</v>
      </c>
      <c r="X30" s="19">
        <f t="shared" si="0"/>
        <v>-2650355.7919510007</v>
      </c>
      <c r="Y30" s="19">
        <v>601154.26156500005</v>
      </c>
      <c r="Z30" s="19">
        <v>98986.997868999999</v>
      </c>
      <c r="AA30" s="19">
        <f t="shared" si="1"/>
        <v>502167.26369600004</v>
      </c>
    </row>
    <row r="31" spans="1:27" x14ac:dyDescent="0.45">
      <c r="A31" s="11" t="s">
        <v>360</v>
      </c>
      <c r="B31" s="11">
        <v>11534</v>
      </c>
      <c r="C31" s="11" t="s">
        <v>361</v>
      </c>
      <c r="D31" s="11" t="s">
        <v>135</v>
      </c>
      <c r="E31" s="11">
        <v>0</v>
      </c>
      <c r="F31" s="12">
        <v>5000000</v>
      </c>
      <c r="G31" s="13">
        <v>41.166666666666664</v>
      </c>
      <c r="H31" s="13" t="s">
        <v>482</v>
      </c>
      <c r="I31" s="13">
        <v>3968401.5760130002</v>
      </c>
      <c r="J31" s="13">
        <v>14797375</v>
      </c>
      <c r="K31" s="13">
        <v>2175494</v>
      </c>
      <c r="L31" s="13">
        <v>6801845</v>
      </c>
      <c r="M31" s="13">
        <v>7</v>
      </c>
      <c r="N31" s="13">
        <v>100</v>
      </c>
      <c r="O31" s="13">
        <v>0</v>
      </c>
      <c r="P31" s="13">
        <v>0</v>
      </c>
      <c r="Q31" s="13">
        <v>7</v>
      </c>
      <c r="R31" s="11">
        <v>-3.09</v>
      </c>
      <c r="S31" s="11">
        <v>-13.97</v>
      </c>
      <c r="T31" s="11">
        <v>-1.47</v>
      </c>
      <c r="U31" s="19">
        <v>99.257354758221695</v>
      </c>
      <c r="V31" s="19">
        <v>8313382.8180989996</v>
      </c>
      <c r="W31" s="19">
        <v>1114765.5257339999</v>
      </c>
      <c r="X31" s="19">
        <f t="shared" si="0"/>
        <v>7198617.2923649997</v>
      </c>
      <c r="Y31" s="19">
        <v>529947.42657000001</v>
      </c>
      <c r="Z31" s="19">
        <v>0</v>
      </c>
      <c r="AA31" s="19">
        <f t="shared" si="1"/>
        <v>529947.42657000001</v>
      </c>
    </row>
    <row r="32" spans="1:27" x14ac:dyDescent="0.45">
      <c r="A32" s="11" t="s">
        <v>362</v>
      </c>
      <c r="B32" s="11">
        <v>11538</v>
      </c>
      <c r="C32" s="11" t="s">
        <v>361</v>
      </c>
      <c r="D32" s="11" t="s">
        <v>135</v>
      </c>
      <c r="E32" s="11">
        <v>0</v>
      </c>
      <c r="F32" s="12">
        <v>20000000</v>
      </c>
      <c r="G32" s="13">
        <v>41.166666666666664</v>
      </c>
      <c r="H32" s="13" t="s">
        <v>482</v>
      </c>
      <c r="I32" s="13">
        <v>1014932.708707</v>
      </c>
      <c r="J32" s="13">
        <v>18908426</v>
      </c>
      <c r="K32" s="13">
        <v>18201989</v>
      </c>
      <c r="L32" s="13">
        <v>1077043</v>
      </c>
      <c r="M32" s="13">
        <v>49</v>
      </c>
      <c r="N32" s="13">
        <v>90</v>
      </c>
      <c r="O32" s="13">
        <v>10</v>
      </c>
      <c r="P32" s="13">
        <v>10</v>
      </c>
      <c r="Q32" s="13">
        <v>59</v>
      </c>
      <c r="R32" s="11">
        <v>-2.56</v>
      </c>
      <c r="S32" s="11">
        <v>-17.190000000000001</v>
      </c>
      <c r="T32" s="11">
        <v>-72.53</v>
      </c>
      <c r="U32" s="19">
        <v>96.734997185225382</v>
      </c>
      <c r="V32" s="19">
        <v>12009391.196095999</v>
      </c>
      <c r="W32" s="19">
        <v>7641850.6725819996</v>
      </c>
      <c r="X32" s="19">
        <f t="shared" si="0"/>
        <v>4367540.5235139998</v>
      </c>
      <c r="Y32" s="19">
        <v>2167217.2346350001</v>
      </c>
      <c r="Z32" s="19">
        <v>572485.22802100005</v>
      </c>
      <c r="AA32" s="19">
        <f t="shared" si="1"/>
        <v>1594732.0066140001</v>
      </c>
    </row>
    <row r="33" spans="1:27" x14ac:dyDescent="0.45">
      <c r="A33" s="11" t="s">
        <v>365</v>
      </c>
      <c r="B33" s="11">
        <v>11553</v>
      </c>
      <c r="C33" s="11" t="s">
        <v>366</v>
      </c>
      <c r="D33" s="11" t="s">
        <v>135</v>
      </c>
      <c r="E33" s="11">
        <v>0</v>
      </c>
      <c r="F33" s="12">
        <v>30000000</v>
      </c>
      <c r="G33" s="13">
        <v>38.5</v>
      </c>
      <c r="H33" s="13" t="s">
        <v>482</v>
      </c>
      <c r="I33" s="13">
        <v>1265327.2819070001</v>
      </c>
      <c r="J33" s="13">
        <v>4490872</v>
      </c>
      <c r="K33" s="13">
        <v>3141353</v>
      </c>
      <c r="L33" s="13">
        <v>1429598</v>
      </c>
      <c r="M33" s="13">
        <v>14</v>
      </c>
      <c r="N33" s="13">
        <v>100</v>
      </c>
      <c r="O33" s="13">
        <v>0</v>
      </c>
      <c r="P33" s="13">
        <v>0</v>
      </c>
      <c r="Q33" s="13">
        <v>14</v>
      </c>
      <c r="R33" s="11">
        <v>5.24</v>
      </c>
      <c r="S33" s="11">
        <v>-32.58</v>
      </c>
      <c r="T33" s="11">
        <v>3.87</v>
      </c>
      <c r="U33" s="19">
        <v>85.619720408660839</v>
      </c>
      <c r="V33" s="19">
        <v>7444978.9892960005</v>
      </c>
      <c r="W33" s="19">
        <v>5451020.4957170002</v>
      </c>
      <c r="X33" s="19">
        <f t="shared" si="0"/>
        <v>1993958.4935790002</v>
      </c>
      <c r="Y33" s="19">
        <v>1013032.891081</v>
      </c>
      <c r="Z33" s="19">
        <v>598078.90945899999</v>
      </c>
      <c r="AA33" s="19">
        <f t="shared" si="1"/>
        <v>414953.98162199999</v>
      </c>
    </row>
    <row r="34" spans="1:27" x14ac:dyDescent="0.45">
      <c r="A34" s="11" t="s">
        <v>375</v>
      </c>
      <c r="B34" s="11">
        <v>11595</v>
      </c>
      <c r="C34" s="11" t="s">
        <v>376</v>
      </c>
      <c r="D34" s="11" t="s">
        <v>135</v>
      </c>
      <c r="E34" s="11">
        <v>0</v>
      </c>
      <c r="F34" s="12">
        <v>15000000</v>
      </c>
      <c r="G34" s="13">
        <v>32.200000000000003</v>
      </c>
      <c r="H34" s="13" t="s">
        <v>482</v>
      </c>
      <c r="I34" s="13">
        <v>277438.11184700002</v>
      </c>
      <c r="J34" s="13">
        <v>12966107</v>
      </c>
      <c r="K34" s="13">
        <v>13944464</v>
      </c>
      <c r="L34" s="13">
        <v>970713</v>
      </c>
      <c r="M34" s="13">
        <v>29</v>
      </c>
      <c r="N34" s="13">
        <v>100</v>
      </c>
      <c r="O34" s="13">
        <v>0</v>
      </c>
      <c r="P34" s="13">
        <v>0</v>
      </c>
      <c r="Q34" s="13">
        <v>0</v>
      </c>
      <c r="R34" s="11">
        <v>-1.49</v>
      </c>
      <c r="S34" s="11">
        <v>-24.7</v>
      </c>
      <c r="T34" s="11">
        <v>-62.82</v>
      </c>
      <c r="U34" s="19">
        <v>91.262170931438931</v>
      </c>
      <c r="V34" s="19">
        <v>17900335.188487001</v>
      </c>
      <c r="W34" s="19">
        <v>8584502.7649600003</v>
      </c>
      <c r="X34" s="19">
        <f t="shared" si="0"/>
        <v>9315832.4235270005</v>
      </c>
      <c r="Y34" s="19">
        <v>3077756.946455</v>
      </c>
      <c r="Z34" s="19">
        <v>1109634.1334299999</v>
      </c>
      <c r="AA34" s="19">
        <f t="shared" si="1"/>
        <v>1968122.813025</v>
      </c>
    </row>
    <row r="35" spans="1:27" x14ac:dyDescent="0.45">
      <c r="A35" s="11" t="s">
        <v>379</v>
      </c>
      <c r="B35" s="11">
        <v>11607</v>
      </c>
      <c r="C35" s="11" t="s">
        <v>380</v>
      </c>
      <c r="D35" s="11" t="s">
        <v>135</v>
      </c>
      <c r="E35" s="11">
        <v>0</v>
      </c>
      <c r="F35" s="12">
        <v>3240000</v>
      </c>
      <c r="G35" s="13">
        <v>29.4</v>
      </c>
      <c r="H35" s="13" t="s">
        <v>482</v>
      </c>
      <c r="I35" s="13">
        <v>663024.907947</v>
      </c>
      <c r="J35" s="13">
        <v>9153144</v>
      </c>
      <c r="K35" s="13">
        <v>1881068</v>
      </c>
      <c r="L35" s="13">
        <v>4865929</v>
      </c>
      <c r="M35" s="13">
        <v>7</v>
      </c>
      <c r="N35" s="13">
        <v>100</v>
      </c>
      <c r="O35" s="13">
        <v>0</v>
      </c>
      <c r="P35" s="13">
        <v>0</v>
      </c>
      <c r="Q35" s="13">
        <v>7</v>
      </c>
      <c r="R35" s="11">
        <v>4.3899999999999997</v>
      </c>
      <c r="S35" s="11">
        <v>3.44</v>
      </c>
      <c r="T35" s="11">
        <v>113.96</v>
      </c>
      <c r="U35" s="19">
        <v>97.114669301947913</v>
      </c>
      <c r="V35" s="19">
        <v>10928213.822272999</v>
      </c>
      <c r="W35" s="19">
        <v>3390376.5180390002</v>
      </c>
      <c r="X35" s="19">
        <f t="shared" si="0"/>
        <v>7537837.304233999</v>
      </c>
      <c r="Y35" s="19">
        <v>503095.72058000002</v>
      </c>
      <c r="Z35" s="19">
        <v>28263.776979999999</v>
      </c>
      <c r="AA35" s="19">
        <f t="shared" si="1"/>
        <v>474831.9436</v>
      </c>
    </row>
    <row r="36" spans="1:27" x14ac:dyDescent="0.45">
      <c r="A36" s="11" t="s">
        <v>381</v>
      </c>
      <c r="B36" s="11">
        <v>11615</v>
      </c>
      <c r="C36" s="11" t="s">
        <v>382</v>
      </c>
      <c r="D36" s="11" t="s">
        <v>135</v>
      </c>
      <c r="E36" s="11">
        <v>0</v>
      </c>
      <c r="F36" s="12">
        <v>100000000</v>
      </c>
      <c r="G36" s="13">
        <v>27.866666666666667</v>
      </c>
      <c r="H36" s="13" t="s">
        <v>482</v>
      </c>
      <c r="I36" s="13">
        <v>491159.47631</v>
      </c>
      <c r="J36" s="13">
        <v>54196544</v>
      </c>
      <c r="K36" s="13">
        <v>52647136</v>
      </c>
      <c r="L36" s="13">
        <v>1037312</v>
      </c>
      <c r="M36" s="13">
        <v>70</v>
      </c>
      <c r="N36" s="13">
        <v>100</v>
      </c>
      <c r="O36" s="13">
        <v>0</v>
      </c>
      <c r="P36" s="13">
        <v>0</v>
      </c>
      <c r="Q36" s="13">
        <v>0</v>
      </c>
      <c r="R36" s="11">
        <v>-5.23</v>
      </c>
      <c r="S36" s="11">
        <v>-25.45</v>
      </c>
      <c r="T36" s="11">
        <v>-26.34</v>
      </c>
      <c r="U36" s="19">
        <v>93.0760304685422</v>
      </c>
      <c r="V36" s="19">
        <v>85438955.754477993</v>
      </c>
      <c r="W36" s="19">
        <v>33323545.23017</v>
      </c>
      <c r="X36" s="19">
        <f t="shared" si="0"/>
        <v>52115410.524307996</v>
      </c>
      <c r="Y36" s="19">
        <v>11535996.252654999</v>
      </c>
      <c r="Z36" s="19">
        <v>2713890.8721019998</v>
      </c>
      <c r="AA36" s="19">
        <f t="shared" si="1"/>
        <v>8822105.3805529997</v>
      </c>
    </row>
    <row r="37" spans="1:27" x14ac:dyDescent="0.45">
      <c r="A37" s="11" t="s">
        <v>381</v>
      </c>
      <c r="B37" s="11">
        <v>11615</v>
      </c>
      <c r="C37" s="11" t="s">
        <v>382</v>
      </c>
      <c r="D37" s="11" t="s">
        <v>135</v>
      </c>
      <c r="E37" s="11">
        <v>0</v>
      </c>
      <c r="F37" s="12">
        <v>100000000</v>
      </c>
      <c r="G37" s="13">
        <v>27.866666666666667</v>
      </c>
      <c r="H37" s="13" t="s">
        <v>482</v>
      </c>
      <c r="I37" s="13">
        <v>491159.47631</v>
      </c>
      <c r="J37" s="13">
        <v>54196544</v>
      </c>
      <c r="K37" s="13">
        <v>52647136</v>
      </c>
      <c r="L37" s="13">
        <v>1037312</v>
      </c>
      <c r="M37" s="13">
        <v>70</v>
      </c>
      <c r="N37" s="13">
        <v>100</v>
      </c>
      <c r="O37" s="13">
        <v>0</v>
      </c>
      <c r="P37" s="13">
        <v>0</v>
      </c>
      <c r="Q37" s="13">
        <v>0</v>
      </c>
      <c r="R37" s="11">
        <v>-5.23</v>
      </c>
      <c r="S37" s="11">
        <v>-25.45</v>
      </c>
      <c r="T37" s="11">
        <v>-26.34</v>
      </c>
      <c r="U37" s="19">
        <v>93.0760304685422</v>
      </c>
      <c r="V37" s="19">
        <v>85438955.754477993</v>
      </c>
      <c r="W37" s="19">
        <v>33323545.23017</v>
      </c>
      <c r="X37" s="19">
        <f t="shared" si="0"/>
        <v>52115410.524307996</v>
      </c>
      <c r="Y37" s="19">
        <v>11535996.252654999</v>
      </c>
      <c r="Z37" s="19">
        <v>2713890.8721019998</v>
      </c>
      <c r="AA37" s="19">
        <f t="shared" si="1"/>
        <v>8822105.3805529997</v>
      </c>
    </row>
    <row r="38" spans="1:27" x14ac:dyDescent="0.45">
      <c r="A38" s="11" t="s">
        <v>383</v>
      </c>
      <c r="B38" s="11">
        <v>11618</v>
      </c>
      <c r="C38" s="11" t="s">
        <v>384</v>
      </c>
      <c r="D38" s="11" t="s">
        <v>135</v>
      </c>
      <c r="E38" s="11">
        <v>0</v>
      </c>
      <c r="F38" s="12">
        <v>20000000</v>
      </c>
      <c r="G38" s="13">
        <v>27.5</v>
      </c>
      <c r="H38" s="13" t="s">
        <v>482</v>
      </c>
      <c r="I38" s="13">
        <v>583171.82059699995</v>
      </c>
      <c r="J38" s="13">
        <v>18308227</v>
      </c>
      <c r="K38" s="13">
        <v>13945690</v>
      </c>
      <c r="L38" s="13">
        <v>1312823</v>
      </c>
      <c r="M38" s="13">
        <v>48</v>
      </c>
      <c r="N38" s="13">
        <v>74</v>
      </c>
      <c r="O38" s="13">
        <v>5</v>
      </c>
      <c r="P38" s="13">
        <v>26</v>
      </c>
      <c r="Q38" s="13">
        <v>53</v>
      </c>
      <c r="R38" s="11">
        <v>-10.77</v>
      </c>
      <c r="S38" s="11">
        <v>-27.75</v>
      </c>
      <c r="T38" s="11">
        <v>-19.36</v>
      </c>
      <c r="U38" s="19">
        <v>93.284924836984217</v>
      </c>
      <c r="V38" s="19">
        <v>29537909.44452</v>
      </c>
      <c r="W38" s="19">
        <v>16887704.820502002</v>
      </c>
      <c r="X38" s="19">
        <f t="shared" si="0"/>
        <v>12650204.624017999</v>
      </c>
      <c r="Y38" s="19">
        <v>5225429.8633000003</v>
      </c>
      <c r="Z38" s="19">
        <v>1574353.2861589999</v>
      </c>
      <c r="AA38" s="19">
        <f t="shared" si="1"/>
        <v>3651076.5771410004</v>
      </c>
    </row>
    <row r="39" spans="1:27" x14ac:dyDescent="0.45">
      <c r="A39" s="11" t="s">
        <v>385</v>
      </c>
      <c r="B39" s="11">
        <v>11617</v>
      </c>
      <c r="C39" s="11" t="s">
        <v>386</v>
      </c>
      <c r="D39" s="11" t="s">
        <v>135</v>
      </c>
      <c r="E39" s="11">
        <v>0</v>
      </c>
      <c r="F39" s="12">
        <v>500000000</v>
      </c>
      <c r="G39" s="13">
        <v>27.266666666666666</v>
      </c>
      <c r="H39" s="13" t="s">
        <v>482</v>
      </c>
      <c r="I39" s="13">
        <v>396863.49914700002</v>
      </c>
      <c r="J39" s="13">
        <v>3783176</v>
      </c>
      <c r="K39" s="13">
        <v>162437321</v>
      </c>
      <c r="L39" s="13">
        <v>23290</v>
      </c>
      <c r="M39" s="13">
        <v>4</v>
      </c>
      <c r="N39" s="13">
        <v>100</v>
      </c>
      <c r="O39" s="13">
        <v>0</v>
      </c>
      <c r="P39" s="13">
        <v>0</v>
      </c>
      <c r="Q39" s="13">
        <v>4</v>
      </c>
      <c r="R39" s="11">
        <v>2.7</v>
      </c>
      <c r="S39" s="11">
        <v>-9.1300000000000008</v>
      </c>
      <c r="T39" s="11">
        <v>100.6</v>
      </c>
      <c r="U39" s="19">
        <v>80.424113123714903</v>
      </c>
      <c r="V39" s="19">
        <v>2032499.426372</v>
      </c>
      <c r="W39" s="19">
        <v>1465515.244738</v>
      </c>
      <c r="X39" s="19">
        <f t="shared" si="0"/>
        <v>566984.18163400004</v>
      </c>
      <c r="Y39" s="19">
        <v>318397.38335000002</v>
      </c>
      <c r="Z39" s="19">
        <v>179986.20778999999</v>
      </c>
      <c r="AA39" s="19">
        <f t="shared" si="1"/>
        <v>138411.17556000003</v>
      </c>
    </row>
    <row r="40" spans="1:27" x14ac:dyDescent="0.45">
      <c r="A40" s="11" t="s">
        <v>391</v>
      </c>
      <c r="B40" s="11">
        <v>11633</v>
      </c>
      <c r="C40" s="11" t="s">
        <v>392</v>
      </c>
      <c r="D40" s="11" t="s">
        <v>135</v>
      </c>
      <c r="E40" s="11">
        <v>0</v>
      </c>
      <c r="F40" s="12">
        <v>250000</v>
      </c>
      <c r="G40" s="13">
        <v>24.866666666666667</v>
      </c>
      <c r="H40" s="13" t="s">
        <v>482</v>
      </c>
      <c r="I40" s="13">
        <v>127851.48399399999</v>
      </c>
      <c r="J40" s="13">
        <v>108056</v>
      </c>
      <c r="K40" s="13">
        <v>124680</v>
      </c>
      <c r="L40" s="13">
        <v>866667</v>
      </c>
      <c r="M40" s="13">
        <v>3</v>
      </c>
      <c r="N40" s="13">
        <v>78</v>
      </c>
      <c r="O40" s="13">
        <v>2</v>
      </c>
      <c r="P40" s="13">
        <v>22</v>
      </c>
      <c r="Q40" s="13">
        <v>5</v>
      </c>
      <c r="R40" s="11">
        <v>-27.51</v>
      </c>
      <c r="S40" s="11">
        <v>-30.54</v>
      </c>
      <c r="T40" s="11">
        <v>-67.37</v>
      </c>
      <c r="U40" s="19">
        <v>59.402926173614127</v>
      </c>
      <c r="V40" s="19">
        <v>1531667.3105909999</v>
      </c>
      <c r="W40" s="19">
        <v>1473938.577732</v>
      </c>
      <c r="X40" s="19">
        <f t="shared" si="0"/>
        <v>57728.732858999865</v>
      </c>
      <c r="Y40" s="19">
        <v>4271.3</v>
      </c>
      <c r="Z40" s="19">
        <v>44877.522531000002</v>
      </c>
      <c r="AA40" s="19">
        <f t="shared" si="1"/>
        <v>-40606.222530999999</v>
      </c>
    </row>
    <row r="41" spans="1:27" x14ac:dyDescent="0.45">
      <c r="A41" s="11" t="s">
        <v>395</v>
      </c>
      <c r="B41" s="11">
        <v>11655</v>
      </c>
      <c r="C41" s="11" t="s">
        <v>396</v>
      </c>
      <c r="D41" s="11" t="s">
        <v>135</v>
      </c>
      <c r="E41" s="11">
        <v>0</v>
      </c>
      <c r="F41" s="12">
        <v>20000000</v>
      </c>
      <c r="G41" s="13">
        <v>19.833333333333332</v>
      </c>
      <c r="H41" s="13" t="s">
        <v>482</v>
      </c>
      <c r="I41" s="13">
        <v>2634661.1215769998</v>
      </c>
      <c r="J41" s="13">
        <v>14433706</v>
      </c>
      <c r="K41" s="13">
        <v>9498192</v>
      </c>
      <c r="L41" s="13">
        <v>1519626</v>
      </c>
      <c r="M41" s="13">
        <v>30</v>
      </c>
      <c r="N41" s="13">
        <v>87</v>
      </c>
      <c r="O41" s="13">
        <v>4</v>
      </c>
      <c r="P41" s="13">
        <v>13</v>
      </c>
      <c r="Q41" s="13">
        <v>34</v>
      </c>
      <c r="R41" s="11">
        <v>-3.33</v>
      </c>
      <c r="S41" s="11">
        <v>-22.28</v>
      </c>
      <c r="T41" s="11">
        <v>244.29</v>
      </c>
      <c r="U41" s="19">
        <v>99.617699630530467</v>
      </c>
      <c r="V41" s="19">
        <v>6104845.5218460001</v>
      </c>
      <c r="W41" s="19">
        <v>4477755.3246419998</v>
      </c>
      <c r="X41" s="19">
        <f t="shared" si="0"/>
        <v>1627090.1972040003</v>
      </c>
      <c r="Y41" s="19">
        <v>1541941.316961</v>
      </c>
      <c r="Z41" s="19">
        <v>766332.85653700004</v>
      </c>
      <c r="AA41" s="19">
        <f t="shared" si="1"/>
        <v>775608.46042399993</v>
      </c>
    </row>
    <row r="42" spans="1:27" x14ac:dyDescent="0.45">
      <c r="A42" s="11" t="s">
        <v>399</v>
      </c>
      <c r="B42" s="11">
        <v>11664</v>
      </c>
      <c r="C42" s="11" t="s">
        <v>400</v>
      </c>
      <c r="D42" s="11" t="s">
        <v>135</v>
      </c>
      <c r="E42" s="11">
        <v>0</v>
      </c>
      <c r="F42" s="12">
        <v>30000000</v>
      </c>
      <c r="G42" s="13">
        <v>18.633333333333333</v>
      </c>
      <c r="H42" s="13" t="s">
        <v>482</v>
      </c>
      <c r="I42" s="13">
        <v>5747030.7385809999</v>
      </c>
      <c r="J42" s="13">
        <v>56622272</v>
      </c>
      <c r="K42" s="13">
        <v>24451688</v>
      </c>
      <c r="L42" s="13">
        <v>2315679</v>
      </c>
      <c r="M42" s="13">
        <v>14</v>
      </c>
      <c r="N42" s="13">
        <v>99</v>
      </c>
      <c r="O42" s="13">
        <v>1</v>
      </c>
      <c r="P42" s="13">
        <v>1</v>
      </c>
      <c r="Q42" s="13">
        <v>15</v>
      </c>
      <c r="R42" s="11">
        <v>9.51</v>
      </c>
      <c r="S42" s="11">
        <v>-28.83</v>
      </c>
      <c r="T42" s="11">
        <v>49.74</v>
      </c>
      <c r="U42" s="19">
        <v>96.202265749073518</v>
      </c>
      <c r="V42" s="19">
        <v>73007813.262674004</v>
      </c>
      <c r="W42" s="19">
        <v>27338715.273761</v>
      </c>
      <c r="X42" s="19">
        <f t="shared" si="0"/>
        <v>45669097.988913</v>
      </c>
      <c r="Y42" s="19">
        <v>2835148.0330119999</v>
      </c>
      <c r="Z42" s="19">
        <v>1591832.8180780001</v>
      </c>
      <c r="AA42" s="19">
        <f t="shared" si="1"/>
        <v>1243315.2149339998</v>
      </c>
    </row>
    <row r="43" spans="1:27" x14ac:dyDescent="0.45">
      <c r="A43" s="11" t="s">
        <v>403</v>
      </c>
      <c r="B43" s="11">
        <v>11668</v>
      </c>
      <c r="C43" s="11" t="s">
        <v>404</v>
      </c>
      <c r="D43" s="11" t="s">
        <v>135</v>
      </c>
      <c r="E43" s="11">
        <v>0</v>
      </c>
      <c r="F43" s="12">
        <v>10000000</v>
      </c>
      <c r="G43" s="13">
        <v>18.066666666666666</v>
      </c>
      <c r="H43" s="13" t="s">
        <v>482</v>
      </c>
      <c r="I43" s="13">
        <v>265042.61448300001</v>
      </c>
      <c r="J43" s="13">
        <v>6458268</v>
      </c>
      <c r="K43" s="13">
        <v>5364682</v>
      </c>
      <c r="L43" s="13">
        <v>1203849</v>
      </c>
      <c r="M43" s="13">
        <v>25</v>
      </c>
      <c r="N43" s="13">
        <v>96</v>
      </c>
      <c r="O43" s="13">
        <v>1</v>
      </c>
      <c r="P43" s="13">
        <v>4</v>
      </c>
      <c r="Q43" s="13">
        <v>26</v>
      </c>
      <c r="R43" s="11">
        <v>9.36</v>
      </c>
      <c r="S43" s="11">
        <v>0.01</v>
      </c>
      <c r="T43" s="11">
        <v>-2.92</v>
      </c>
      <c r="U43" s="19">
        <v>84.205624234615115</v>
      </c>
      <c r="V43" s="19">
        <v>22761709.868275002</v>
      </c>
      <c r="W43" s="19">
        <v>17467478.762894001</v>
      </c>
      <c r="X43" s="19">
        <f t="shared" si="0"/>
        <v>5294231.1053810008</v>
      </c>
      <c r="Y43" s="19">
        <v>2684377.6838710001</v>
      </c>
      <c r="Z43" s="19">
        <v>2475520.2619460002</v>
      </c>
      <c r="AA43" s="19">
        <f t="shared" si="1"/>
        <v>208857.42192499992</v>
      </c>
    </row>
    <row r="44" spans="1:27" x14ac:dyDescent="0.45">
      <c r="A44" s="11" t="s">
        <v>407</v>
      </c>
      <c r="B44" s="11">
        <v>11674</v>
      </c>
      <c r="C44" s="11" t="s">
        <v>408</v>
      </c>
      <c r="D44" s="11" t="s">
        <v>135</v>
      </c>
      <c r="E44" s="11">
        <v>0</v>
      </c>
      <c r="F44" s="12">
        <v>6000000</v>
      </c>
      <c r="G44" s="13">
        <v>17.566666666666666</v>
      </c>
      <c r="H44" s="13" t="s">
        <v>482</v>
      </c>
      <c r="I44" s="13">
        <v>112586.244317</v>
      </c>
      <c r="J44" s="13">
        <v>2080282</v>
      </c>
      <c r="K44" s="13">
        <v>1781713</v>
      </c>
      <c r="L44" s="13">
        <v>1167574</v>
      </c>
      <c r="M44" s="13">
        <v>10</v>
      </c>
      <c r="N44" s="13">
        <v>91</v>
      </c>
      <c r="O44" s="13">
        <v>1</v>
      </c>
      <c r="P44" s="13">
        <v>9</v>
      </c>
      <c r="Q44" s="13">
        <v>11</v>
      </c>
      <c r="R44" s="11">
        <v>1.1000000000000001</v>
      </c>
      <c r="S44" s="11">
        <v>-10.43</v>
      </c>
      <c r="T44" s="11">
        <v>28.9</v>
      </c>
      <c r="U44" s="19">
        <v>94.577748897300097</v>
      </c>
      <c r="V44" s="19">
        <v>4198757.1354130004</v>
      </c>
      <c r="W44" s="19">
        <v>3699820.6431840002</v>
      </c>
      <c r="X44" s="19">
        <f t="shared" si="0"/>
        <v>498936.4922290002</v>
      </c>
      <c r="Y44" s="19">
        <v>129354.57309999999</v>
      </c>
      <c r="Z44" s="19">
        <v>219265.66167999999</v>
      </c>
      <c r="AA44" s="19">
        <f t="shared" si="1"/>
        <v>-89911.088579999996</v>
      </c>
    </row>
    <row r="45" spans="1:27" x14ac:dyDescent="0.45">
      <c r="A45" s="11" t="s">
        <v>411</v>
      </c>
      <c r="B45" s="11">
        <v>11681</v>
      </c>
      <c r="C45" s="11" t="s">
        <v>412</v>
      </c>
      <c r="D45" s="11" t="s">
        <v>135</v>
      </c>
      <c r="E45" s="11">
        <v>0</v>
      </c>
      <c r="F45" s="12">
        <v>1000000</v>
      </c>
      <c r="G45" s="13">
        <v>15.166666666666666</v>
      </c>
      <c r="H45" s="13" t="s">
        <v>482</v>
      </c>
      <c r="I45" s="13">
        <v>78325.083715999994</v>
      </c>
      <c r="J45" s="13">
        <v>541267</v>
      </c>
      <c r="K45" s="13">
        <v>642802</v>
      </c>
      <c r="L45" s="13">
        <v>842044</v>
      </c>
      <c r="M45" s="13">
        <v>8</v>
      </c>
      <c r="N45" s="13">
        <v>89</v>
      </c>
      <c r="O45" s="13">
        <v>1</v>
      </c>
      <c r="P45" s="13">
        <v>11</v>
      </c>
      <c r="Q45" s="13">
        <v>9</v>
      </c>
      <c r="R45" s="11">
        <v>-6.23</v>
      </c>
      <c r="S45" s="11">
        <v>-8.76</v>
      </c>
      <c r="T45" s="11">
        <v>-22.87</v>
      </c>
      <c r="U45" s="19">
        <v>97.756403828698694</v>
      </c>
      <c r="V45" s="19">
        <v>1577242.70615</v>
      </c>
      <c r="W45" s="19">
        <v>1152889.7515100001</v>
      </c>
      <c r="X45" s="19">
        <f t="shared" si="0"/>
        <v>424352.95463999989</v>
      </c>
      <c r="Y45" s="19">
        <v>150503.35746999999</v>
      </c>
      <c r="Z45" s="19">
        <v>991.68893000000003</v>
      </c>
      <c r="AA45" s="19">
        <f t="shared" si="1"/>
        <v>149511.66853999998</v>
      </c>
    </row>
    <row r="46" spans="1:27" x14ac:dyDescent="0.45">
      <c r="A46" s="11" t="s">
        <v>413</v>
      </c>
      <c r="B46" s="11">
        <v>11687</v>
      </c>
      <c r="C46" s="11" t="s">
        <v>414</v>
      </c>
      <c r="D46" s="11" t="s">
        <v>135</v>
      </c>
      <c r="E46" s="11">
        <v>0</v>
      </c>
      <c r="F46" s="12">
        <v>500000</v>
      </c>
      <c r="G46" s="13">
        <v>13.533333333333333</v>
      </c>
      <c r="H46" s="13" t="s">
        <v>482</v>
      </c>
      <c r="I46" s="13">
        <v>70006.388240999993</v>
      </c>
      <c r="J46" s="13">
        <v>171891</v>
      </c>
      <c r="K46" s="13">
        <v>106766</v>
      </c>
      <c r="L46" s="13">
        <v>1609981</v>
      </c>
      <c r="M46" s="13">
        <v>6</v>
      </c>
      <c r="N46" s="13">
        <v>100</v>
      </c>
      <c r="O46" s="13">
        <v>0</v>
      </c>
      <c r="P46" s="13">
        <v>0</v>
      </c>
      <c r="Q46" s="13">
        <v>6</v>
      </c>
      <c r="R46" s="11">
        <v>-6.71</v>
      </c>
      <c r="S46" s="11">
        <v>-40.520000000000003</v>
      </c>
      <c r="T46" s="11">
        <v>56.69</v>
      </c>
      <c r="U46" s="19">
        <v>97.71018698800232</v>
      </c>
      <c r="V46" s="19">
        <v>1462760.541553</v>
      </c>
      <c r="W46" s="19">
        <v>1337339.5982059999</v>
      </c>
      <c r="X46" s="19">
        <f t="shared" si="0"/>
        <v>125420.94334700005</v>
      </c>
      <c r="Y46" s="19">
        <v>0</v>
      </c>
      <c r="Z46" s="19">
        <v>1837.5</v>
      </c>
      <c r="AA46" s="19">
        <f t="shared" si="1"/>
        <v>-1837.5</v>
      </c>
    </row>
    <row r="47" spans="1:27" x14ac:dyDescent="0.45">
      <c r="A47" s="11" t="s">
        <v>415</v>
      </c>
      <c r="B47" s="11">
        <v>11679</v>
      </c>
      <c r="C47" s="11" t="s">
        <v>416</v>
      </c>
      <c r="D47" s="11" t="s">
        <v>135</v>
      </c>
      <c r="E47" s="11">
        <v>0</v>
      </c>
      <c r="F47" s="12">
        <v>5000000</v>
      </c>
      <c r="G47" s="13">
        <v>13.166666666666666</v>
      </c>
      <c r="H47" s="13" t="s">
        <v>482</v>
      </c>
      <c r="I47" s="13">
        <v>24989.624103999999</v>
      </c>
      <c r="J47" s="13">
        <v>965521</v>
      </c>
      <c r="K47" s="13">
        <v>1546694</v>
      </c>
      <c r="L47" s="13">
        <v>624248</v>
      </c>
      <c r="M47" s="13">
        <v>14</v>
      </c>
      <c r="N47" s="13">
        <v>100</v>
      </c>
      <c r="O47" s="13">
        <v>0</v>
      </c>
      <c r="P47" s="13">
        <v>0</v>
      </c>
      <c r="Q47" s="13">
        <v>0</v>
      </c>
      <c r="R47" s="11">
        <v>-5.17</v>
      </c>
      <c r="S47" s="11">
        <v>-18.45</v>
      </c>
      <c r="T47" s="11">
        <v>-37.54</v>
      </c>
      <c r="U47" s="19">
        <v>91.403364628852174</v>
      </c>
      <c r="V47" s="19">
        <v>1601854.7642880001</v>
      </c>
      <c r="W47" s="19">
        <v>1074909.4910800001</v>
      </c>
      <c r="X47" s="19">
        <f t="shared" si="0"/>
        <v>526945.273208</v>
      </c>
      <c r="Y47" s="19">
        <v>417777.79080000002</v>
      </c>
      <c r="Z47" s="19">
        <v>64326.261894000003</v>
      </c>
      <c r="AA47" s="19">
        <f t="shared" si="1"/>
        <v>353451.52890600002</v>
      </c>
    </row>
    <row r="48" spans="1:27" x14ac:dyDescent="0.45">
      <c r="A48" s="11" t="s">
        <v>421</v>
      </c>
      <c r="B48" s="11">
        <v>11688</v>
      </c>
      <c r="C48" s="11" t="s">
        <v>422</v>
      </c>
      <c r="D48" s="11" t="s">
        <v>135</v>
      </c>
      <c r="E48" s="11">
        <v>0</v>
      </c>
      <c r="F48" s="12">
        <v>10000000</v>
      </c>
      <c r="G48" s="13">
        <v>11.4</v>
      </c>
      <c r="H48" s="13" t="s">
        <v>482</v>
      </c>
      <c r="I48" s="13">
        <v>0</v>
      </c>
      <c r="J48" s="13">
        <v>10271086</v>
      </c>
      <c r="K48" s="13">
        <v>12148946</v>
      </c>
      <c r="L48" s="13">
        <v>845430</v>
      </c>
      <c r="M48" s="13">
        <v>8</v>
      </c>
      <c r="N48" s="13">
        <v>100</v>
      </c>
      <c r="O48" s="13">
        <v>0</v>
      </c>
      <c r="P48" s="13">
        <v>0</v>
      </c>
      <c r="Q48" s="13">
        <v>8</v>
      </c>
      <c r="R48" s="11">
        <v>8.25</v>
      </c>
      <c r="S48" s="11">
        <v>-13.52</v>
      </c>
      <c r="T48" s="11">
        <v>0</v>
      </c>
      <c r="U48" s="19">
        <v>98.697768118265969</v>
      </c>
      <c r="V48" s="19">
        <v>24714602.722162999</v>
      </c>
      <c r="W48" s="19">
        <v>14735408.615111999</v>
      </c>
      <c r="X48" s="19">
        <f t="shared" si="0"/>
        <v>9979194.107051</v>
      </c>
      <c r="Y48" s="19">
        <v>2392428.9177060002</v>
      </c>
      <c r="Z48" s="19">
        <v>2172060.5603649998</v>
      </c>
      <c r="AA48" s="19">
        <f t="shared" si="1"/>
        <v>220368.35734100034</v>
      </c>
    </row>
    <row r="49" spans="1:27" x14ac:dyDescent="0.45">
      <c r="A49" s="11" t="s">
        <v>425</v>
      </c>
      <c r="B49" s="11">
        <v>11710</v>
      </c>
      <c r="C49" s="11" t="s">
        <v>426</v>
      </c>
      <c r="D49" s="11" t="s">
        <v>135</v>
      </c>
      <c r="E49" s="11">
        <v>0</v>
      </c>
      <c r="F49" s="12">
        <v>5000000</v>
      </c>
      <c r="G49" s="13">
        <v>9.9333333333333336</v>
      </c>
      <c r="H49" s="13" t="s">
        <v>482</v>
      </c>
      <c r="I49" s="13">
        <v>0</v>
      </c>
      <c r="J49" s="13">
        <v>1013859</v>
      </c>
      <c r="K49" s="13">
        <v>1304201</v>
      </c>
      <c r="L49" s="13">
        <v>777379</v>
      </c>
      <c r="M49" s="13">
        <v>13</v>
      </c>
      <c r="N49" s="13">
        <v>96</v>
      </c>
      <c r="O49" s="13">
        <v>11</v>
      </c>
      <c r="P49" s="13">
        <v>4</v>
      </c>
      <c r="Q49" s="13">
        <v>24</v>
      </c>
      <c r="R49" s="11">
        <v>-5.28</v>
      </c>
      <c r="S49" s="11">
        <v>-30.43</v>
      </c>
      <c r="T49" s="11">
        <v>0</v>
      </c>
      <c r="U49" s="19">
        <v>95.258663671387779</v>
      </c>
      <c r="V49" s="19">
        <v>5827224.3482520003</v>
      </c>
      <c r="W49" s="19">
        <v>4634982.1264610002</v>
      </c>
      <c r="X49" s="19">
        <f t="shared" si="0"/>
        <v>1192242.2217910001</v>
      </c>
      <c r="Y49" s="19">
        <v>329322.48379000003</v>
      </c>
      <c r="Z49" s="19">
        <v>231306.19667500001</v>
      </c>
      <c r="AA49" s="19">
        <f t="shared" si="1"/>
        <v>98016.287115000014</v>
      </c>
    </row>
    <row r="50" spans="1:27" x14ac:dyDescent="0.45">
      <c r="A50" s="11" t="s">
        <v>427</v>
      </c>
      <c r="B50" s="11">
        <v>11704</v>
      </c>
      <c r="C50" s="11" t="s">
        <v>428</v>
      </c>
      <c r="D50" s="11" t="s">
        <v>135</v>
      </c>
      <c r="E50" s="11">
        <v>0</v>
      </c>
      <c r="F50" s="12">
        <v>1000000</v>
      </c>
      <c r="G50" s="13">
        <v>9.4333333333333336</v>
      </c>
      <c r="H50" s="13" t="s">
        <v>482</v>
      </c>
      <c r="I50" s="13">
        <v>0</v>
      </c>
      <c r="J50" s="13">
        <v>194541</v>
      </c>
      <c r="K50" s="13">
        <v>249327</v>
      </c>
      <c r="L50" s="13">
        <v>780266</v>
      </c>
      <c r="M50" s="13">
        <v>3</v>
      </c>
      <c r="N50" s="13">
        <v>75</v>
      </c>
      <c r="O50" s="13">
        <v>1</v>
      </c>
      <c r="P50" s="13">
        <v>25</v>
      </c>
      <c r="Q50" s="13">
        <v>4</v>
      </c>
      <c r="R50" s="11">
        <v>-2.96</v>
      </c>
      <c r="S50" s="11">
        <v>-21.27</v>
      </c>
      <c r="T50" s="11">
        <v>0</v>
      </c>
      <c r="U50" s="19">
        <v>71.656127852807941</v>
      </c>
      <c r="V50" s="19">
        <v>535001.88023999997</v>
      </c>
      <c r="W50" s="19">
        <v>358008.63708000001</v>
      </c>
      <c r="X50" s="19">
        <f t="shared" si="0"/>
        <v>176993.24315999995</v>
      </c>
      <c r="Y50" s="19">
        <v>19237.5</v>
      </c>
      <c r="Z50" s="19">
        <v>0</v>
      </c>
      <c r="AA50" s="19">
        <f t="shared" si="1"/>
        <v>19237.5</v>
      </c>
    </row>
    <row r="51" spans="1:27" x14ac:dyDescent="0.45">
      <c r="A51" s="11" t="s">
        <v>429</v>
      </c>
      <c r="B51" s="11">
        <v>11711</v>
      </c>
      <c r="C51" s="11" t="s">
        <v>428</v>
      </c>
      <c r="D51" s="11" t="s">
        <v>135</v>
      </c>
      <c r="E51" s="11">
        <v>0</v>
      </c>
      <c r="F51" s="12">
        <v>20000000</v>
      </c>
      <c r="G51" s="13">
        <v>9.4333333333333336</v>
      </c>
      <c r="H51" s="13" t="s">
        <v>482</v>
      </c>
      <c r="I51" s="13">
        <v>0</v>
      </c>
      <c r="J51" s="13">
        <v>13998232</v>
      </c>
      <c r="K51" s="13">
        <v>10225852</v>
      </c>
      <c r="L51" s="13">
        <v>1368906</v>
      </c>
      <c r="M51" s="13">
        <v>3</v>
      </c>
      <c r="N51" s="13">
        <v>100</v>
      </c>
      <c r="O51" s="13">
        <v>0</v>
      </c>
      <c r="P51" s="13">
        <v>0</v>
      </c>
      <c r="Q51" s="13">
        <v>3</v>
      </c>
      <c r="R51" s="11">
        <v>3.8</v>
      </c>
      <c r="S51" s="11">
        <v>1.03</v>
      </c>
      <c r="T51" s="11">
        <v>0</v>
      </c>
      <c r="U51" s="19">
        <v>99.995469350874956</v>
      </c>
      <c r="V51" s="19">
        <v>0</v>
      </c>
      <c r="W51" s="19">
        <v>0</v>
      </c>
      <c r="X51" s="19">
        <f t="shared" si="0"/>
        <v>0</v>
      </c>
      <c r="Y51" s="19">
        <v>0</v>
      </c>
      <c r="Z51" s="19">
        <v>0</v>
      </c>
      <c r="AA51" s="19">
        <f t="shared" si="1"/>
        <v>0</v>
      </c>
    </row>
    <row r="52" spans="1:27" x14ac:dyDescent="0.45">
      <c r="A52" s="11" t="s">
        <v>449</v>
      </c>
      <c r="B52" s="11">
        <v>11752</v>
      </c>
      <c r="C52" s="11" t="s">
        <v>450</v>
      </c>
      <c r="D52" s="11" t="s">
        <v>135</v>
      </c>
      <c r="E52" s="11">
        <v>0</v>
      </c>
      <c r="F52" s="12">
        <v>500000</v>
      </c>
      <c r="G52" s="13">
        <v>5.4666666666666668</v>
      </c>
      <c r="H52" s="13" t="s">
        <v>482</v>
      </c>
      <c r="I52" s="13">
        <v>0</v>
      </c>
      <c r="J52" s="13">
        <v>397123</v>
      </c>
      <c r="K52" s="13">
        <v>545424</v>
      </c>
      <c r="L52" s="13">
        <v>728099</v>
      </c>
      <c r="M52" s="13">
        <v>6</v>
      </c>
      <c r="N52" s="13">
        <v>100</v>
      </c>
      <c r="O52" s="13">
        <v>0</v>
      </c>
      <c r="P52" s="13">
        <v>0</v>
      </c>
      <c r="Q52" s="13">
        <v>6</v>
      </c>
      <c r="R52" s="11">
        <v>1.6</v>
      </c>
      <c r="S52" s="11">
        <v>-14.39</v>
      </c>
      <c r="T52" s="11">
        <v>0</v>
      </c>
      <c r="U52" s="19">
        <v>88.231945118154897</v>
      </c>
      <c r="V52" s="19">
        <v>1285518.384178</v>
      </c>
      <c r="W52" s="19">
        <v>877959.87448100001</v>
      </c>
      <c r="X52" s="19">
        <f t="shared" si="0"/>
        <v>407558.50969700003</v>
      </c>
      <c r="Y52" s="19">
        <v>27879.381130000002</v>
      </c>
      <c r="Z52" s="19">
        <v>21158.270410000001</v>
      </c>
      <c r="AA52" s="19">
        <f t="shared" si="1"/>
        <v>6721.1107200000006</v>
      </c>
    </row>
    <row r="53" spans="1:27" x14ac:dyDescent="0.45">
      <c r="A53" s="11" t="s">
        <v>451</v>
      </c>
      <c r="B53" s="11">
        <v>11755</v>
      </c>
      <c r="C53" s="11" t="s">
        <v>452</v>
      </c>
      <c r="D53" s="11" t="s">
        <v>135</v>
      </c>
      <c r="E53" s="11">
        <v>0</v>
      </c>
      <c r="F53" s="12">
        <v>10000000</v>
      </c>
      <c r="G53" s="13">
        <v>5.3</v>
      </c>
      <c r="H53" s="13" t="s">
        <v>482</v>
      </c>
      <c r="I53" s="13">
        <v>0</v>
      </c>
      <c r="J53" s="13">
        <v>3559259</v>
      </c>
      <c r="K53" s="13">
        <v>3728923</v>
      </c>
      <c r="L53" s="13">
        <v>954500</v>
      </c>
      <c r="M53" s="13">
        <v>19</v>
      </c>
      <c r="N53" s="13">
        <v>94</v>
      </c>
      <c r="O53" s="13">
        <v>2</v>
      </c>
      <c r="P53" s="13">
        <v>6</v>
      </c>
      <c r="Q53" s="13">
        <v>21</v>
      </c>
      <c r="R53" s="11">
        <v>-1.59</v>
      </c>
      <c r="S53" s="11">
        <v>-5.19</v>
      </c>
      <c r="T53" s="11">
        <v>0</v>
      </c>
      <c r="U53" s="19">
        <v>99.619600499226195</v>
      </c>
      <c r="V53" s="19">
        <v>3548418.6528340001</v>
      </c>
      <c r="W53" s="19">
        <v>1682341.430681</v>
      </c>
      <c r="X53" s="19">
        <f t="shared" si="0"/>
        <v>1866077.2221530001</v>
      </c>
      <c r="Y53" s="19">
        <v>610474.94903999998</v>
      </c>
      <c r="Z53" s="19">
        <v>34093.516544999999</v>
      </c>
      <c r="AA53" s="19">
        <f t="shared" si="1"/>
        <v>576381.43249499996</v>
      </c>
    </row>
    <row r="54" spans="1:27" x14ac:dyDescent="0.45">
      <c r="A54" s="11" t="s">
        <v>453</v>
      </c>
      <c r="B54" s="11">
        <v>11764</v>
      </c>
      <c r="C54" s="11" t="s">
        <v>454</v>
      </c>
      <c r="D54" s="11" t="s">
        <v>135</v>
      </c>
      <c r="E54" s="11">
        <v>0</v>
      </c>
      <c r="F54" s="12">
        <v>39000000</v>
      </c>
      <c r="G54" s="13">
        <v>3.9333333333333331</v>
      </c>
      <c r="H54" s="13" t="s">
        <v>482</v>
      </c>
      <c r="I54" s="13">
        <v>0</v>
      </c>
      <c r="J54" s="13">
        <v>11238460</v>
      </c>
      <c r="K54" s="13">
        <v>9408699</v>
      </c>
      <c r="L54" s="13">
        <v>1194475</v>
      </c>
      <c r="M54" s="13">
        <v>8</v>
      </c>
      <c r="N54" s="13">
        <v>100</v>
      </c>
      <c r="O54" s="13">
        <v>0</v>
      </c>
      <c r="P54" s="13">
        <v>0</v>
      </c>
      <c r="Q54" s="13">
        <v>8</v>
      </c>
      <c r="R54" s="11">
        <v>12.33</v>
      </c>
      <c r="S54" s="11">
        <v>-0.28000000000000003</v>
      </c>
      <c r="T54" s="11">
        <v>0</v>
      </c>
      <c r="U54" s="19">
        <v>87.540954966113688</v>
      </c>
      <c r="V54" s="19">
        <v>15435856.875196001</v>
      </c>
      <c r="W54" s="19">
        <v>6616298.4875659999</v>
      </c>
      <c r="X54" s="19">
        <f t="shared" si="0"/>
        <v>8819558.3876300007</v>
      </c>
      <c r="Y54" s="19">
        <v>1111706.1907269999</v>
      </c>
      <c r="Z54" s="19">
        <v>859029.93491299998</v>
      </c>
      <c r="AA54" s="19">
        <f t="shared" si="1"/>
        <v>252676.25581399992</v>
      </c>
    </row>
    <row r="55" spans="1:27" x14ac:dyDescent="0.45">
      <c r="A55" s="11" t="s">
        <v>455</v>
      </c>
      <c r="B55" s="11">
        <v>11759</v>
      </c>
      <c r="C55" s="11" t="s">
        <v>456</v>
      </c>
      <c r="D55" s="11" t="s">
        <v>135</v>
      </c>
      <c r="E55" s="11">
        <v>0</v>
      </c>
      <c r="F55" s="12">
        <v>3000000</v>
      </c>
      <c r="G55" s="13">
        <v>3.7333333333333334</v>
      </c>
      <c r="H55" s="13" t="s">
        <v>482</v>
      </c>
      <c r="I55" s="13">
        <v>0</v>
      </c>
      <c r="J55" s="13">
        <v>1298466</v>
      </c>
      <c r="K55" s="13">
        <v>1271058</v>
      </c>
      <c r="L55" s="13">
        <v>1021562</v>
      </c>
      <c r="M55" s="13">
        <v>11</v>
      </c>
      <c r="N55" s="13">
        <v>92</v>
      </c>
      <c r="O55" s="13">
        <v>1</v>
      </c>
      <c r="P55" s="13">
        <v>8</v>
      </c>
      <c r="Q55" s="13">
        <v>12</v>
      </c>
      <c r="R55" s="11">
        <v>0.83</v>
      </c>
      <c r="S55" s="11">
        <v>2.42</v>
      </c>
      <c r="T55" s="11">
        <v>0</v>
      </c>
      <c r="U55" s="19">
        <v>87.861256342711727</v>
      </c>
      <c r="V55" s="19">
        <v>486498.30160000001</v>
      </c>
      <c r="W55" s="19">
        <v>20465.610461</v>
      </c>
      <c r="X55" s="19">
        <f t="shared" si="0"/>
        <v>466032.691139</v>
      </c>
      <c r="Y55" s="19">
        <v>486498.30160000001</v>
      </c>
      <c r="Z55" s="19">
        <v>20465.610461</v>
      </c>
      <c r="AA55" s="19">
        <f t="shared" si="1"/>
        <v>466032.691139</v>
      </c>
    </row>
    <row r="56" spans="1:27" x14ac:dyDescent="0.45">
      <c r="A56" s="11" t="s">
        <v>459</v>
      </c>
      <c r="B56" s="11">
        <v>11769</v>
      </c>
      <c r="C56" s="11" t="s">
        <v>460</v>
      </c>
      <c r="D56" s="11" t="s">
        <v>135</v>
      </c>
      <c r="E56" s="11">
        <v>0</v>
      </c>
      <c r="F56" s="12">
        <v>10000000</v>
      </c>
      <c r="G56" s="13">
        <v>3.4666666666666668</v>
      </c>
      <c r="H56" s="13" t="s">
        <v>482</v>
      </c>
      <c r="I56" s="13">
        <v>0</v>
      </c>
      <c r="J56" s="13">
        <v>2626354</v>
      </c>
      <c r="K56" s="13">
        <v>2597086</v>
      </c>
      <c r="L56" s="13">
        <v>1011270</v>
      </c>
      <c r="M56" s="13">
        <v>1</v>
      </c>
      <c r="N56" s="13">
        <v>100</v>
      </c>
      <c r="O56" s="13">
        <v>1</v>
      </c>
      <c r="P56" s="13">
        <v>0</v>
      </c>
      <c r="Q56" s="13">
        <v>2</v>
      </c>
      <c r="R56" s="11">
        <v>-0.03</v>
      </c>
      <c r="S56" s="11">
        <v>0.99</v>
      </c>
      <c r="T56" s="11">
        <v>0</v>
      </c>
      <c r="U56" s="19">
        <v>97.738804997401417</v>
      </c>
      <c r="V56" s="19">
        <v>2617992.1455259998</v>
      </c>
      <c r="W56" s="19">
        <v>30720.274834</v>
      </c>
      <c r="X56" s="19">
        <f t="shared" si="0"/>
        <v>2587271.8706919998</v>
      </c>
      <c r="Y56" s="19">
        <v>474609.90720000002</v>
      </c>
      <c r="Z56" s="19">
        <v>0</v>
      </c>
      <c r="AA56" s="19">
        <f t="shared" si="1"/>
        <v>474609.90720000002</v>
      </c>
    </row>
    <row r="57" spans="1:27" x14ac:dyDescent="0.45">
      <c r="A57" s="11" t="s">
        <v>463</v>
      </c>
      <c r="B57" s="11">
        <v>11775</v>
      </c>
      <c r="C57" s="11" t="s">
        <v>464</v>
      </c>
      <c r="D57" s="11" t="s">
        <v>135</v>
      </c>
      <c r="E57" s="11">
        <v>0</v>
      </c>
      <c r="F57" s="12">
        <v>1000000</v>
      </c>
      <c r="G57" s="13">
        <v>2.7333333333333334</v>
      </c>
      <c r="H57" s="13" t="s">
        <v>482</v>
      </c>
      <c r="I57" s="13">
        <v>0</v>
      </c>
      <c r="J57" s="13">
        <v>296760</v>
      </c>
      <c r="K57" s="13">
        <v>295135</v>
      </c>
      <c r="L57" s="13">
        <v>1005505</v>
      </c>
      <c r="M57" s="13">
        <v>2</v>
      </c>
      <c r="N57" s="13">
        <v>100</v>
      </c>
      <c r="O57" s="13">
        <v>0</v>
      </c>
      <c r="P57" s="13">
        <v>0</v>
      </c>
      <c r="Q57" s="13">
        <v>0</v>
      </c>
      <c r="R57" s="11">
        <v>3.83</v>
      </c>
      <c r="S57" s="11">
        <v>0</v>
      </c>
      <c r="T57" s="11">
        <v>0</v>
      </c>
      <c r="U57" s="19">
        <v>67.774760917428281</v>
      </c>
      <c r="V57" s="19">
        <v>322096.257293</v>
      </c>
      <c r="W57" s="19">
        <v>97527.147205000001</v>
      </c>
      <c r="X57" s="19">
        <f t="shared" si="0"/>
        <v>224569.11008800002</v>
      </c>
      <c r="Y57" s="19">
        <v>95247.255470000004</v>
      </c>
      <c r="Z57" s="19">
        <v>46534.160871</v>
      </c>
      <c r="AA57" s="19">
        <f t="shared" si="1"/>
        <v>48713.094599000004</v>
      </c>
    </row>
    <row r="58" spans="1:27" x14ac:dyDescent="0.45">
      <c r="A58" s="11" t="s">
        <v>465</v>
      </c>
      <c r="B58" s="11">
        <v>11783</v>
      </c>
      <c r="C58" s="11" t="s">
        <v>466</v>
      </c>
      <c r="D58" s="11" t="s">
        <v>135</v>
      </c>
      <c r="E58" s="11">
        <v>0</v>
      </c>
      <c r="F58" s="12">
        <v>2000000</v>
      </c>
      <c r="G58" s="13">
        <v>2.6666666666666665</v>
      </c>
      <c r="H58" s="13" t="s">
        <v>482</v>
      </c>
      <c r="I58" s="13">
        <v>0</v>
      </c>
      <c r="J58" s="13">
        <v>208738</v>
      </c>
      <c r="K58" s="13">
        <v>240000</v>
      </c>
      <c r="L58" s="13">
        <v>869740</v>
      </c>
      <c r="M58" s="13">
        <v>2</v>
      </c>
      <c r="N58" s="13">
        <v>100</v>
      </c>
      <c r="O58" s="13">
        <v>0</v>
      </c>
      <c r="P58" s="13">
        <v>0</v>
      </c>
      <c r="Q58" s="13">
        <v>0</v>
      </c>
      <c r="R58" s="11">
        <v>-3.33</v>
      </c>
      <c r="S58" s="11">
        <v>0</v>
      </c>
      <c r="T58" s="11">
        <v>0</v>
      </c>
      <c r="U58" s="19">
        <v>94.846016644171002</v>
      </c>
      <c r="V58" s="19">
        <v>547062.29314099997</v>
      </c>
      <c r="W58" s="19">
        <v>314694.69552399998</v>
      </c>
      <c r="X58" s="19">
        <f t="shared" si="0"/>
        <v>232367.59761699999</v>
      </c>
      <c r="Y58" s="19">
        <v>115496.85140100001</v>
      </c>
      <c r="Z58" s="19">
        <v>95177.302221999998</v>
      </c>
      <c r="AA58" s="19">
        <f t="shared" si="1"/>
        <v>20319.549179000009</v>
      </c>
    </row>
    <row r="59" spans="1:27" x14ac:dyDescent="0.45">
      <c r="A59" s="11" t="s">
        <v>467</v>
      </c>
      <c r="B59" s="11">
        <v>11777</v>
      </c>
      <c r="C59" s="11" t="s">
        <v>468</v>
      </c>
      <c r="D59" s="11" t="s">
        <v>135</v>
      </c>
      <c r="E59" s="11">
        <v>0</v>
      </c>
      <c r="F59" s="12">
        <v>500000</v>
      </c>
      <c r="G59" s="13">
        <v>2.5333333333333332</v>
      </c>
      <c r="H59" s="13" t="s">
        <v>482</v>
      </c>
      <c r="I59" s="13">
        <v>0</v>
      </c>
      <c r="J59" s="13">
        <v>73511</v>
      </c>
      <c r="K59" s="13">
        <v>65200</v>
      </c>
      <c r="L59" s="13">
        <v>1127466</v>
      </c>
      <c r="M59" s="13">
        <v>1</v>
      </c>
      <c r="N59" s="13">
        <v>97</v>
      </c>
      <c r="O59" s="13">
        <v>6</v>
      </c>
      <c r="P59" s="13">
        <v>3</v>
      </c>
      <c r="Q59" s="13">
        <v>7</v>
      </c>
      <c r="R59" s="11">
        <v>9.64</v>
      </c>
      <c r="S59" s="11">
        <v>0</v>
      </c>
      <c r="T59" s="11">
        <v>0</v>
      </c>
      <c r="U59" s="19">
        <v>88.588963838142661</v>
      </c>
      <c r="V59" s="19">
        <v>1.23</v>
      </c>
      <c r="W59" s="19">
        <v>1.29</v>
      </c>
      <c r="X59" s="19">
        <f t="shared" si="0"/>
        <v>-6.0000000000000053E-2</v>
      </c>
      <c r="Y59" s="19">
        <v>0</v>
      </c>
      <c r="Z59" s="19">
        <v>0</v>
      </c>
      <c r="AA59" s="19">
        <f t="shared" si="1"/>
        <v>0</v>
      </c>
    </row>
    <row r="60" spans="1:27" x14ac:dyDescent="0.45">
      <c r="A60" s="11" t="s">
        <v>473</v>
      </c>
      <c r="B60" s="11">
        <v>11798</v>
      </c>
      <c r="C60" s="11" t="s">
        <v>474</v>
      </c>
      <c r="D60" s="11" t="s">
        <v>135</v>
      </c>
      <c r="E60" s="11">
        <v>0</v>
      </c>
      <c r="F60" s="12">
        <v>500000</v>
      </c>
      <c r="G60" s="13">
        <v>1.3</v>
      </c>
      <c r="H60" s="13" t="s">
        <v>482</v>
      </c>
      <c r="I60" s="13">
        <v>0</v>
      </c>
      <c r="J60" s="13">
        <v>34883</v>
      </c>
      <c r="K60" s="13">
        <v>35000</v>
      </c>
      <c r="L60" s="13">
        <v>996653</v>
      </c>
      <c r="M60" s="13">
        <v>1</v>
      </c>
      <c r="N60" s="13">
        <v>98</v>
      </c>
      <c r="O60" s="13">
        <v>2</v>
      </c>
      <c r="P60" s="13">
        <v>2</v>
      </c>
      <c r="Q60" s="13">
        <v>3</v>
      </c>
      <c r="R60" s="11">
        <v>-0.08</v>
      </c>
      <c r="S60" s="11">
        <v>0</v>
      </c>
      <c r="T60" s="11">
        <v>0</v>
      </c>
      <c r="U60" s="19">
        <v>0</v>
      </c>
      <c r="V60" s="19">
        <v>0</v>
      </c>
      <c r="W60" s="19">
        <v>0</v>
      </c>
      <c r="X60" s="19">
        <f t="shared" si="0"/>
        <v>0</v>
      </c>
      <c r="Y60" s="19">
        <v>0</v>
      </c>
      <c r="Z60" s="19">
        <v>0</v>
      </c>
      <c r="AA60" s="19">
        <f t="shared" si="1"/>
        <v>0</v>
      </c>
    </row>
    <row r="61" spans="1:27" x14ac:dyDescent="0.45">
      <c r="A61" s="11" t="s">
        <v>477</v>
      </c>
      <c r="B61" s="11">
        <v>11813</v>
      </c>
      <c r="C61" s="11" t="s">
        <v>478</v>
      </c>
      <c r="D61" s="11" t="s">
        <v>135</v>
      </c>
      <c r="E61" s="11">
        <v>0</v>
      </c>
      <c r="F61" s="12">
        <v>500</v>
      </c>
      <c r="G61" s="13">
        <v>0.4</v>
      </c>
      <c r="H61" s="13" t="s">
        <v>482</v>
      </c>
      <c r="I61" s="13">
        <v>0</v>
      </c>
      <c r="J61" s="13">
        <v>49859</v>
      </c>
      <c r="K61" s="13">
        <v>50000</v>
      </c>
      <c r="L61" s="13">
        <v>997176</v>
      </c>
      <c r="M61" s="13">
        <v>2</v>
      </c>
      <c r="N61" s="13">
        <v>100</v>
      </c>
      <c r="O61" s="13">
        <v>0</v>
      </c>
      <c r="P61" s="13">
        <v>0</v>
      </c>
      <c r="Q61" s="13">
        <v>2</v>
      </c>
      <c r="R61" s="11">
        <v>0</v>
      </c>
      <c r="S61" s="11">
        <v>0</v>
      </c>
      <c r="T61" s="11">
        <v>0</v>
      </c>
      <c r="U61" s="19">
        <v>0</v>
      </c>
      <c r="V61" s="19">
        <v>0</v>
      </c>
      <c r="W61" s="19">
        <v>0</v>
      </c>
      <c r="X61" s="19">
        <f t="shared" si="0"/>
        <v>0</v>
      </c>
      <c r="Y61" s="19">
        <v>0</v>
      </c>
      <c r="Z61" s="19">
        <v>0</v>
      </c>
      <c r="AA61" s="19">
        <f t="shared" si="1"/>
        <v>0</v>
      </c>
    </row>
  </sheetData>
  <autoFilter ref="A3:AC61"/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2022-02-02T10:55:53Z</dcterms:created>
  <dcterms:modified xsi:type="dcterms:W3CDTF">2022-02-06T13:25:28Z</dcterms:modified>
</cp:coreProperties>
</file>