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argozar.a\Desktop\دسکتاپ\اکسل تهیه شده\مدیر\عملکرد\1400\"/>
    </mc:Choice>
  </mc:AlternateContent>
  <bookViews>
    <workbookView xWindow="0" yWindow="0" windowWidth="23250" windowHeight="1200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definedNames>
    <definedName name="_xlnm._FilterDatabase" localSheetId="0" hidden="1">Sheet1!$A$2:$V$203</definedName>
    <definedName name="_xlnm._FilterDatabase" localSheetId="1" hidden="1">Sheet2!$A$2:$I$203</definedName>
    <definedName name="_xlnm._FilterDatabase" localSheetId="2" hidden="1">Sheet3!$A$3:$Q$204</definedName>
    <definedName name="_xlnm._FilterDatabase" localSheetId="3" hidden="1">Sheet4!$A$2:$U$203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5" i="5" l="1"/>
  <c r="AA6" i="5"/>
  <c r="AA7" i="5"/>
  <c r="AA8" i="5"/>
  <c r="AA9" i="5"/>
  <c r="AA10" i="5"/>
  <c r="AA11" i="5"/>
  <c r="AA12" i="5"/>
  <c r="AA13" i="5"/>
  <c r="AA14" i="5"/>
  <c r="AA15" i="5"/>
  <c r="AA16" i="5"/>
  <c r="AA17" i="5"/>
  <c r="AA18" i="5"/>
  <c r="AA19" i="5"/>
  <c r="AA20" i="5"/>
  <c r="AA21" i="5"/>
  <c r="AA22" i="5"/>
  <c r="AA23" i="5"/>
  <c r="AA24" i="5"/>
  <c r="AA25" i="5"/>
  <c r="AA26" i="5"/>
  <c r="AA27" i="5"/>
  <c r="AA28" i="5"/>
  <c r="AA29" i="5"/>
  <c r="AA30" i="5"/>
  <c r="AA31" i="5"/>
  <c r="AA32" i="5"/>
  <c r="AA33" i="5"/>
  <c r="AA34" i="5"/>
  <c r="AA35" i="5"/>
  <c r="AA36" i="5"/>
  <c r="AA37" i="5"/>
  <c r="AA38" i="5"/>
  <c r="AA39" i="5"/>
  <c r="AA40" i="5"/>
  <c r="AA41" i="5"/>
  <c r="AA42" i="5"/>
  <c r="AA43" i="5"/>
  <c r="AA44" i="5"/>
  <c r="AA45" i="5"/>
  <c r="AA46" i="5"/>
  <c r="AA47" i="5"/>
  <c r="AA48" i="5"/>
  <c r="AA49" i="5"/>
  <c r="AA50" i="5"/>
  <c r="AA51" i="5"/>
  <c r="AA52" i="5"/>
  <c r="AA53" i="5"/>
  <c r="AA54" i="5"/>
  <c r="AA55" i="5"/>
  <c r="AA56" i="5"/>
  <c r="AA57" i="5"/>
  <c r="AA58" i="5"/>
  <c r="AA59" i="5"/>
  <c r="AA60" i="5"/>
  <c r="AA61" i="5"/>
  <c r="AA62" i="5"/>
  <c r="AA63" i="5"/>
  <c r="AA64" i="5"/>
  <c r="AA65" i="5"/>
  <c r="AA66" i="5"/>
  <c r="AA67" i="5"/>
  <c r="AA68" i="5"/>
  <c r="AA69" i="5"/>
  <c r="AA70" i="5"/>
  <c r="AA71" i="5"/>
  <c r="AA72" i="5"/>
  <c r="AA73" i="5"/>
  <c r="AA4" i="5"/>
  <c r="X5" i="5"/>
  <c r="X6" i="5"/>
  <c r="X7" i="5"/>
  <c r="X8" i="5"/>
  <c r="X9" i="5"/>
  <c r="X10" i="5"/>
  <c r="X11" i="5"/>
  <c r="X12" i="5"/>
  <c r="X13" i="5"/>
  <c r="X14" i="5"/>
  <c r="X15" i="5"/>
  <c r="X16" i="5"/>
  <c r="X17" i="5"/>
  <c r="X18" i="5"/>
  <c r="X19" i="5"/>
  <c r="X20" i="5"/>
  <c r="X21" i="5"/>
  <c r="X22" i="5"/>
  <c r="X23" i="5"/>
  <c r="X24" i="5"/>
  <c r="X25" i="5"/>
  <c r="X26" i="5"/>
  <c r="X27" i="5"/>
  <c r="X28" i="5"/>
  <c r="X29" i="5"/>
  <c r="X30" i="5"/>
  <c r="X31" i="5"/>
  <c r="X32" i="5"/>
  <c r="X33" i="5"/>
  <c r="X34" i="5"/>
  <c r="X35" i="5"/>
  <c r="X36" i="5"/>
  <c r="X37" i="5"/>
  <c r="X38" i="5"/>
  <c r="X39" i="5"/>
  <c r="X40" i="5"/>
  <c r="X41" i="5"/>
  <c r="X42" i="5"/>
  <c r="X43" i="5"/>
  <c r="X44" i="5"/>
  <c r="X45" i="5"/>
  <c r="X46" i="5"/>
  <c r="X47" i="5"/>
  <c r="X48" i="5"/>
  <c r="X49" i="5"/>
  <c r="X50" i="5"/>
  <c r="X51" i="5"/>
  <c r="X52" i="5"/>
  <c r="X53" i="5"/>
  <c r="X54" i="5"/>
  <c r="X55" i="5"/>
  <c r="X56" i="5"/>
  <c r="X57" i="5"/>
  <c r="X58" i="5"/>
  <c r="X59" i="5"/>
  <c r="X60" i="5"/>
  <c r="X61" i="5"/>
  <c r="X62" i="5"/>
  <c r="X63" i="5"/>
  <c r="X64" i="5"/>
  <c r="X65" i="5"/>
  <c r="X66" i="5"/>
  <c r="X67" i="5"/>
  <c r="X68" i="5"/>
  <c r="X69" i="5"/>
  <c r="X70" i="5"/>
  <c r="X71" i="5"/>
  <c r="X72" i="5"/>
  <c r="X73" i="5"/>
  <c r="X4" i="5"/>
  <c r="H136" i="4"/>
  <c r="H139" i="4"/>
  <c r="H145" i="4"/>
  <c r="H148" i="4"/>
  <c r="H151" i="4"/>
  <c r="H154" i="4"/>
  <c r="H157" i="4"/>
  <c r="H163" i="4"/>
  <c r="H166" i="4"/>
  <c r="H169" i="4"/>
  <c r="H172" i="4"/>
  <c r="H175" i="4"/>
  <c r="H181" i="4"/>
  <c r="H184" i="4"/>
  <c r="H187" i="4"/>
  <c r="H189" i="4"/>
  <c r="H190" i="4"/>
  <c r="H193" i="4"/>
  <c r="H195" i="4"/>
  <c r="H199" i="4"/>
  <c r="H202" i="4"/>
  <c r="H135" i="4"/>
  <c r="H138" i="4"/>
  <c r="H141" i="4"/>
  <c r="H144" i="4"/>
  <c r="H147" i="4"/>
  <c r="H150" i="4"/>
  <c r="H153" i="4"/>
  <c r="H156" i="4"/>
  <c r="H159" i="4"/>
  <c r="H162" i="4"/>
  <c r="H165" i="4"/>
  <c r="H168" i="4"/>
  <c r="H171" i="4"/>
  <c r="H174" i="4"/>
  <c r="H177" i="4"/>
  <c r="H180" i="4"/>
  <c r="H183" i="4"/>
  <c r="H186" i="4"/>
  <c r="H192" i="4"/>
  <c r="H198" i="4"/>
  <c r="H201" i="4"/>
  <c r="D135" i="4"/>
  <c r="E135" i="4"/>
  <c r="F135" i="4"/>
  <c r="G135" i="4"/>
  <c r="I135" i="4"/>
  <c r="J135" i="4"/>
  <c r="K135" i="4"/>
  <c r="D136" i="4"/>
  <c r="E136" i="4"/>
  <c r="F136" i="4"/>
  <c r="G136" i="4"/>
  <c r="I136" i="4"/>
  <c r="J136" i="4"/>
  <c r="K136" i="4"/>
  <c r="D137" i="4"/>
  <c r="E137" i="4"/>
  <c r="F137" i="4"/>
  <c r="G137" i="4"/>
  <c r="H137" i="4"/>
  <c r="I137" i="4"/>
  <c r="J137" i="4"/>
  <c r="K137" i="4"/>
  <c r="D138" i="4"/>
  <c r="E138" i="4"/>
  <c r="F138" i="4"/>
  <c r="G138" i="4"/>
  <c r="I138" i="4"/>
  <c r="J138" i="4"/>
  <c r="K138" i="4"/>
  <c r="D139" i="4"/>
  <c r="E139" i="4"/>
  <c r="F139" i="4"/>
  <c r="G139" i="4"/>
  <c r="I139" i="4"/>
  <c r="J139" i="4"/>
  <c r="K139" i="4"/>
  <c r="D140" i="4"/>
  <c r="E140" i="4"/>
  <c r="F140" i="4"/>
  <c r="G140" i="4"/>
  <c r="H140" i="4"/>
  <c r="I140" i="4"/>
  <c r="J140" i="4"/>
  <c r="K140" i="4"/>
  <c r="D141" i="4"/>
  <c r="E141" i="4"/>
  <c r="F141" i="4"/>
  <c r="G141" i="4"/>
  <c r="I141" i="4"/>
  <c r="J141" i="4"/>
  <c r="K141" i="4"/>
  <c r="D142" i="4"/>
  <c r="E142" i="4"/>
  <c r="F142" i="4"/>
  <c r="G142" i="4"/>
  <c r="H142" i="4"/>
  <c r="I142" i="4"/>
  <c r="J142" i="4"/>
  <c r="K142" i="4"/>
  <c r="D143" i="4"/>
  <c r="E143" i="4"/>
  <c r="F143" i="4"/>
  <c r="G143" i="4"/>
  <c r="H143" i="4"/>
  <c r="I143" i="4"/>
  <c r="J143" i="4"/>
  <c r="K143" i="4"/>
  <c r="D144" i="4"/>
  <c r="E144" i="4"/>
  <c r="F144" i="4"/>
  <c r="G144" i="4"/>
  <c r="I144" i="4"/>
  <c r="J144" i="4"/>
  <c r="K144" i="4"/>
  <c r="D145" i="4"/>
  <c r="E145" i="4"/>
  <c r="F145" i="4"/>
  <c r="G145" i="4"/>
  <c r="I145" i="4"/>
  <c r="J145" i="4"/>
  <c r="K145" i="4"/>
  <c r="D146" i="4"/>
  <c r="E146" i="4"/>
  <c r="F146" i="4"/>
  <c r="G146" i="4"/>
  <c r="H146" i="4"/>
  <c r="I146" i="4"/>
  <c r="J146" i="4"/>
  <c r="K146" i="4"/>
  <c r="D147" i="4"/>
  <c r="E147" i="4"/>
  <c r="F147" i="4"/>
  <c r="G147" i="4"/>
  <c r="I147" i="4"/>
  <c r="J147" i="4"/>
  <c r="K147" i="4"/>
  <c r="D148" i="4"/>
  <c r="E148" i="4"/>
  <c r="F148" i="4"/>
  <c r="G148" i="4"/>
  <c r="I148" i="4"/>
  <c r="J148" i="4"/>
  <c r="K148" i="4"/>
  <c r="D149" i="4"/>
  <c r="E149" i="4"/>
  <c r="F149" i="4"/>
  <c r="G149" i="4"/>
  <c r="H149" i="4"/>
  <c r="I149" i="4"/>
  <c r="J149" i="4"/>
  <c r="K149" i="4"/>
  <c r="D150" i="4"/>
  <c r="E150" i="4"/>
  <c r="F150" i="4"/>
  <c r="G150" i="4"/>
  <c r="I150" i="4"/>
  <c r="J150" i="4"/>
  <c r="K150" i="4"/>
  <c r="D151" i="4"/>
  <c r="E151" i="4"/>
  <c r="F151" i="4"/>
  <c r="G151" i="4"/>
  <c r="I151" i="4"/>
  <c r="J151" i="4"/>
  <c r="K151" i="4"/>
  <c r="D152" i="4"/>
  <c r="E152" i="4"/>
  <c r="F152" i="4"/>
  <c r="G152" i="4"/>
  <c r="H152" i="4"/>
  <c r="I152" i="4"/>
  <c r="J152" i="4"/>
  <c r="K152" i="4"/>
  <c r="D153" i="4"/>
  <c r="E153" i="4"/>
  <c r="F153" i="4"/>
  <c r="G153" i="4"/>
  <c r="I153" i="4"/>
  <c r="J153" i="4"/>
  <c r="K153" i="4"/>
  <c r="D154" i="4"/>
  <c r="E154" i="4"/>
  <c r="F154" i="4"/>
  <c r="G154" i="4"/>
  <c r="I154" i="4"/>
  <c r="J154" i="4"/>
  <c r="K154" i="4"/>
  <c r="D155" i="4"/>
  <c r="E155" i="4"/>
  <c r="F155" i="4"/>
  <c r="G155" i="4"/>
  <c r="H155" i="4"/>
  <c r="I155" i="4"/>
  <c r="J155" i="4"/>
  <c r="K155" i="4"/>
  <c r="D156" i="4"/>
  <c r="E156" i="4"/>
  <c r="F156" i="4"/>
  <c r="G156" i="4"/>
  <c r="I156" i="4"/>
  <c r="J156" i="4"/>
  <c r="K156" i="4"/>
  <c r="D157" i="4"/>
  <c r="E157" i="4"/>
  <c r="F157" i="4"/>
  <c r="G157" i="4"/>
  <c r="I157" i="4"/>
  <c r="J157" i="4"/>
  <c r="K157" i="4"/>
  <c r="D158" i="4"/>
  <c r="E158" i="4"/>
  <c r="F158" i="4"/>
  <c r="G158" i="4"/>
  <c r="H158" i="4"/>
  <c r="I158" i="4"/>
  <c r="J158" i="4"/>
  <c r="K158" i="4"/>
  <c r="D159" i="4"/>
  <c r="E159" i="4"/>
  <c r="F159" i="4"/>
  <c r="G159" i="4"/>
  <c r="I159" i="4"/>
  <c r="J159" i="4"/>
  <c r="K159" i="4"/>
  <c r="D160" i="4"/>
  <c r="E160" i="4"/>
  <c r="F160" i="4"/>
  <c r="G160" i="4"/>
  <c r="H160" i="4"/>
  <c r="I160" i="4"/>
  <c r="J160" i="4"/>
  <c r="K160" i="4"/>
  <c r="D161" i="4"/>
  <c r="E161" i="4"/>
  <c r="F161" i="4"/>
  <c r="G161" i="4"/>
  <c r="H161" i="4"/>
  <c r="I161" i="4"/>
  <c r="J161" i="4"/>
  <c r="K161" i="4"/>
  <c r="D162" i="4"/>
  <c r="E162" i="4"/>
  <c r="F162" i="4"/>
  <c r="G162" i="4"/>
  <c r="I162" i="4"/>
  <c r="J162" i="4"/>
  <c r="K162" i="4"/>
  <c r="D163" i="4"/>
  <c r="E163" i="4"/>
  <c r="F163" i="4"/>
  <c r="G163" i="4"/>
  <c r="I163" i="4"/>
  <c r="J163" i="4"/>
  <c r="K163" i="4"/>
  <c r="D164" i="4"/>
  <c r="E164" i="4"/>
  <c r="F164" i="4"/>
  <c r="G164" i="4"/>
  <c r="H164" i="4"/>
  <c r="I164" i="4"/>
  <c r="J164" i="4"/>
  <c r="K164" i="4"/>
  <c r="D165" i="4"/>
  <c r="E165" i="4"/>
  <c r="F165" i="4"/>
  <c r="G165" i="4"/>
  <c r="I165" i="4"/>
  <c r="J165" i="4"/>
  <c r="K165" i="4"/>
  <c r="D166" i="4"/>
  <c r="E166" i="4"/>
  <c r="F166" i="4"/>
  <c r="G166" i="4"/>
  <c r="I166" i="4"/>
  <c r="J166" i="4"/>
  <c r="K166" i="4"/>
  <c r="D167" i="4"/>
  <c r="E167" i="4"/>
  <c r="F167" i="4"/>
  <c r="G167" i="4"/>
  <c r="H167" i="4"/>
  <c r="I167" i="4"/>
  <c r="J167" i="4"/>
  <c r="K167" i="4"/>
  <c r="D168" i="4"/>
  <c r="E168" i="4"/>
  <c r="F168" i="4"/>
  <c r="G168" i="4"/>
  <c r="I168" i="4"/>
  <c r="J168" i="4"/>
  <c r="K168" i="4"/>
  <c r="D169" i="4"/>
  <c r="E169" i="4"/>
  <c r="F169" i="4"/>
  <c r="G169" i="4"/>
  <c r="I169" i="4"/>
  <c r="J169" i="4"/>
  <c r="K169" i="4"/>
  <c r="D170" i="4"/>
  <c r="E170" i="4"/>
  <c r="F170" i="4"/>
  <c r="G170" i="4"/>
  <c r="H170" i="4"/>
  <c r="I170" i="4"/>
  <c r="J170" i="4"/>
  <c r="K170" i="4"/>
  <c r="D171" i="4"/>
  <c r="E171" i="4"/>
  <c r="F171" i="4"/>
  <c r="G171" i="4"/>
  <c r="I171" i="4"/>
  <c r="J171" i="4"/>
  <c r="K171" i="4"/>
  <c r="D172" i="4"/>
  <c r="E172" i="4"/>
  <c r="F172" i="4"/>
  <c r="G172" i="4"/>
  <c r="I172" i="4"/>
  <c r="J172" i="4"/>
  <c r="K172" i="4"/>
  <c r="D173" i="4"/>
  <c r="E173" i="4"/>
  <c r="F173" i="4"/>
  <c r="G173" i="4"/>
  <c r="H173" i="4"/>
  <c r="I173" i="4"/>
  <c r="J173" i="4"/>
  <c r="K173" i="4"/>
  <c r="D174" i="4"/>
  <c r="E174" i="4"/>
  <c r="F174" i="4"/>
  <c r="G174" i="4"/>
  <c r="I174" i="4"/>
  <c r="J174" i="4"/>
  <c r="K174" i="4"/>
  <c r="D175" i="4"/>
  <c r="E175" i="4"/>
  <c r="F175" i="4"/>
  <c r="G175" i="4"/>
  <c r="I175" i="4"/>
  <c r="J175" i="4"/>
  <c r="K175" i="4"/>
  <c r="D176" i="4"/>
  <c r="E176" i="4"/>
  <c r="F176" i="4"/>
  <c r="G176" i="4"/>
  <c r="H176" i="4"/>
  <c r="I176" i="4"/>
  <c r="J176" i="4"/>
  <c r="K176" i="4"/>
  <c r="D177" i="4"/>
  <c r="E177" i="4"/>
  <c r="F177" i="4"/>
  <c r="G177" i="4"/>
  <c r="I177" i="4"/>
  <c r="J177" i="4"/>
  <c r="K177" i="4"/>
  <c r="D178" i="4"/>
  <c r="E178" i="4"/>
  <c r="F178" i="4"/>
  <c r="G178" i="4"/>
  <c r="H178" i="4"/>
  <c r="I178" i="4"/>
  <c r="J178" i="4"/>
  <c r="K178" i="4"/>
  <c r="D179" i="4"/>
  <c r="E179" i="4"/>
  <c r="F179" i="4"/>
  <c r="G179" i="4"/>
  <c r="H179" i="4"/>
  <c r="I179" i="4"/>
  <c r="J179" i="4"/>
  <c r="K179" i="4"/>
  <c r="D180" i="4"/>
  <c r="E180" i="4"/>
  <c r="F180" i="4"/>
  <c r="G180" i="4"/>
  <c r="I180" i="4"/>
  <c r="J180" i="4"/>
  <c r="K180" i="4"/>
  <c r="D181" i="4"/>
  <c r="E181" i="4"/>
  <c r="F181" i="4"/>
  <c r="G181" i="4"/>
  <c r="I181" i="4"/>
  <c r="J181" i="4"/>
  <c r="K181" i="4"/>
  <c r="D182" i="4"/>
  <c r="E182" i="4"/>
  <c r="F182" i="4"/>
  <c r="G182" i="4"/>
  <c r="H182" i="4"/>
  <c r="I182" i="4"/>
  <c r="J182" i="4"/>
  <c r="K182" i="4"/>
  <c r="D183" i="4"/>
  <c r="E183" i="4"/>
  <c r="F183" i="4"/>
  <c r="G183" i="4"/>
  <c r="I183" i="4"/>
  <c r="J183" i="4"/>
  <c r="K183" i="4"/>
  <c r="D184" i="4"/>
  <c r="E184" i="4"/>
  <c r="F184" i="4"/>
  <c r="G184" i="4"/>
  <c r="I184" i="4"/>
  <c r="J184" i="4"/>
  <c r="K184" i="4"/>
  <c r="D185" i="4"/>
  <c r="E185" i="4"/>
  <c r="F185" i="4"/>
  <c r="G185" i="4"/>
  <c r="H185" i="4"/>
  <c r="I185" i="4"/>
  <c r="J185" i="4"/>
  <c r="K185" i="4"/>
  <c r="D186" i="4"/>
  <c r="E186" i="4"/>
  <c r="F186" i="4"/>
  <c r="G186" i="4"/>
  <c r="I186" i="4"/>
  <c r="J186" i="4"/>
  <c r="K186" i="4"/>
  <c r="D187" i="4"/>
  <c r="E187" i="4"/>
  <c r="F187" i="4"/>
  <c r="G187" i="4"/>
  <c r="I187" i="4"/>
  <c r="J187" i="4"/>
  <c r="K187" i="4"/>
  <c r="D188" i="4"/>
  <c r="E188" i="4"/>
  <c r="F188" i="4"/>
  <c r="G188" i="4"/>
  <c r="H188" i="4"/>
  <c r="I188" i="4"/>
  <c r="J188" i="4"/>
  <c r="K188" i="4"/>
  <c r="D189" i="4"/>
  <c r="E189" i="4"/>
  <c r="F189" i="4"/>
  <c r="G189" i="4"/>
  <c r="I189" i="4"/>
  <c r="J189" i="4"/>
  <c r="K189" i="4"/>
  <c r="D190" i="4"/>
  <c r="E190" i="4"/>
  <c r="F190" i="4"/>
  <c r="G190" i="4"/>
  <c r="I190" i="4"/>
  <c r="J190" i="4"/>
  <c r="K190" i="4"/>
  <c r="D191" i="4"/>
  <c r="E191" i="4"/>
  <c r="F191" i="4"/>
  <c r="G191" i="4"/>
  <c r="H191" i="4"/>
  <c r="I191" i="4"/>
  <c r="J191" i="4"/>
  <c r="K191" i="4"/>
  <c r="D192" i="4"/>
  <c r="E192" i="4"/>
  <c r="F192" i="4"/>
  <c r="G192" i="4"/>
  <c r="I192" i="4"/>
  <c r="J192" i="4"/>
  <c r="K192" i="4"/>
  <c r="D193" i="4"/>
  <c r="E193" i="4"/>
  <c r="F193" i="4"/>
  <c r="G193" i="4"/>
  <c r="I193" i="4"/>
  <c r="J193" i="4"/>
  <c r="K193" i="4"/>
  <c r="D194" i="4"/>
  <c r="E194" i="4"/>
  <c r="F194" i="4"/>
  <c r="G194" i="4"/>
  <c r="H194" i="4"/>
  <c r="I194" i="4"/>
  <c r="J194" i="4"/>
  <c r="K194" i="4"/>
  <c r="D195" i="4"/>
  <c r="E195" i="4"/>
  <c r="F195" i="4"/>
  <c r="G195" i="4"/>
  <c r="I195" i="4"/>
  <c r="J195" i="4"/>
  <c r="K195" i="4"/>
  <c r="D196" i="4"/>
  <c r="E196" i="4"/>
  <c r="F196" i="4"/>
  <c r="G196" i="4"/>
  <c r="H196" i="4"/>
  <c r="I196" i="4"/>
  <c r="J196" i="4"/>
  <c r="K196" i="4"/>
  <c r="D197" i="4"/>
  <c r="E197" i="4"/>
  <c r="F197" i="4"/>
  <c r="G197" i="4"/>
  <c r="H197" i="4"/>
  <c r="I197" i="4"/>
  <c r="J197" i="4"/>
  <c r="K197" i="4"/>
  <c r="D198" i="4"/>
  <c r="E198" i="4"/>
  <c r="F198" i="4"/>
  <c r="G198" i="4"/>
  <c r="I198" i="4"/>
  <c r="J198" i="4"/>
  <c r="K198" i="4"/>
  <c r="D199" i="4"/>
  <c r="E199" i="4"/>
  <c r="F199" i="4"/>
  <c r="G199" i="4"/>
  <c r="I199" i="4"/>
  <c r="J199" i="4"/>
  <c r="K199" i="4"/>
  <c r="D200" i="4"/>
  <c r="E200" i="4"/>
  <c r="F200" i="4"/>
  <c r="G200" i="4"/>
  <c r="H200" i="4"/>
  <c r="I200" i="4"/>
  <c r="J200" i="4"/>
  <c r="K200" i="4"/>
  <c r="D201" i="4"/>
  <c r="E201" i="4"/>
  <c r="F201" i="4"/>
  <c r="G201" i="4"/>
  <c r="I201" i="4"/>
  <c r="J201" i="4"/>
  <c r="K201" i="4"/>
  <c r="D202" i="4"/>
  <c r="E202" i="4"/>
  <c r="F202" i="4"/>
  <c r="G202" i="4"/>
  <c r="I202" i="4"/>
  <c r="J202" i="4"/>
  <c r="K202" i="4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Q112" i="3"/>
  <c r="Q113" i="3"/>
  <c r="Q114" i="3"/>
  <c r="Q115" i="3"/>
  <c r="Q116" i="3"/>
  <c r="Q117" i="3"/>
  <c r="Q118" i="3"/>
  <c r="Q119" i="3"/>
  <c r="Q120" i="3"/>
  <c r="Q121" i="3"/>
  <c r="Q122" i="3"/>
  <c r="Q123" i="3"/>
  <c r="Q124" i="3"/>
  <c r="Q125" i="3"/>
  <c r="Q126" i="3"/>
  <c r="Q127" i="3"/>
  <c r="Q128" i="3"/>
  <c r="Q129" i="3"/>
  <c r="Q130" i="3"/>
  <c r="Q131" i="3"/>
  <c r="Q132" i="3"/>
  <c r="Q133" i="3"/>
  <c r="Q134" i="3"/>
  <c r="Q135" i="3"/>
  <c r="Q136" i="3"/>
  <c r="Q137" i="3"/>
  <c r="Q138" i="3"/>
  <c r="Q139" i="3"/>
  <c r="Q140" i="3"/>
  <c r="Q141" i="3"/>
  <c r="Q142" i="3"/>
  <c r="Q143" i="3"/>
  <c r="Q144" i="3"/>
  <c r="Q145" i="3"/>
  <c r="Q146" i="3"/>
  <c r="Q147" i="3"/>
  <c r="Q148" i="3"/>
  <c r="Q149" i="3"/>
  <c r="Q150" i="3"/>
  <c r="Q151" i="3"/>
  <c r="Q152" i="3"/>
  <c r="Q153" i="3"/>
  <c r="Q154" i="3"/>
  <c r="Q155" i="3"/>
  <c r="Q156" i="3"/>
  <c r="Q157" i="3"/>
  <c r="Q158" i="3"/>
  <c r="Q159" i="3"/>
  <c r="Q160" i="3"/>
  <c r="Q161" i="3"/>
  <c r="Q162" i="3"/>
  <c r="Q163" i="3"/>
  <c r="Q164" i="3"/>
  <c r="Q165" i="3"/>
  <c r="Q166" i="3"/>
  <c r="Q167" i="3"/>
  <c r="Q168" i="3"/>
  <c r="Q169" i="3"/>
  <c r="Q170" i="3"/>
  <c r="Q171" i="3"/>
  <c r="Q172" i="3"/>
  <c r="Q173" i="3"/>
  <c r="Q174" i="3"/>
  <c r="Q175" i="3"/>
  <c r="Q176" i="3"/>
  <c r="Q177" i="3"/>
  <c r="Q178" i="3"/>
  <c r="Q179" i="3"/>
  <c r="Q180" i="3"/>
  <c r="Q181" i="3"/>
  <c r="Q182" i="3"/>
  <c r="Q183" i="3"/>
  <c r="Q184" i="3"/>
  <c r="Q185" i="3"/>
  <c r="Q186" i="3"/>
  <c r="Q187" i="3"/>
  <c r="Q188" i="3"/>
  <c r="Q189" i="3"/>
  <c r="Q190" i="3"/>
  <c r="Q191" i="3"/>
  <c r="Q192" i="3"/>
  <c r="Q193" i="3"/>
  <c r="Q194" i="3"/>
  <c r="Q195" i="3"/>
  <c r="Q196" i="3"/>
  <c r="Q197" i="3"/>
  <c r="Q198" i="3"/>
  <c r="Q199" i="3"/>
  <c r="Q200" i="3"/>
  <c r="Q201" i="3"/>
  <c r="Q202" i="3"/>
  <c r="Q203" i="3"/>
  <c r="Q204" i="3"/>
  <c r="N8" i="3"/>
  <c r="N14" i="3"/>
  <c r="N20" i="3"/>
  <c r="N26" i="3"/>
  <c r="N32" i="3"/>
  <c r="N38" i="3"/>
  <c r="N44" i="3"/>
  <c r="N50" i="3"/>
  <c r="N56" i="3"/>
  <c r="N62" i="3"/>
  <c r="N68" i="3"/>
  <c r="N74" i="3"/>
  <c r="N80" i="3"/>
  <c r="N86" i="3"/>
  <c r="N92" i="3"/>
  <c r="N98" i="3"/>
  <c r="N104" i="3"/>
  <c r="N110" i="3"/>
  <c r="N116" i="3"/>
  <c r="N122" i="3"/>
  <c r="N128" i="3"/>
  <c r="N134" i="3"/>
  <c r="N140" i="3"/>
  <c r="N146" i="3"/>
  <c r="N152" i="3"/>
  <c r="N158" i="3"/>
  <c r="N164" i="3"/>
  <c r="N170" i="3"/>
  <c r="N176" i="3"/>
  <c r="N182" i="3"/>
  <c r="N188" i="3"/>
  <c r="N194" i="3"/>
  <c r="N200" i="3"/>
  <c r="N4" i="3"/>
  <c r="N5" i="3"/>
  <c r="N6" i="3"/>
  <c r="N7" i="3"/>
  <c r="N9" i="3"/>
  <c r="N10" i="3"/>
  <c r="N11" i="3"/>
  <c r="N12" i="3"/>
  <c r="N13" i="3"/>
  <c r="N15" i="3"/>
  <c r="N16" i="3"/>
  <c r="N17" i="3"/>
  <c r="N18" i="3"/>
  <c r="N19" i="3"/>
  <c r="N21" i="3"/>
  <c r="N22" i="3"/>
  <c r="N23" i="3"/>
  <c r="N24" i="3"/>
  <c r="N25" i="3"/>
  <c r="N27" i="3"/>
  <c r="N28" i="3"/>
  <c r="N29" i="3"/>
  <c r="N30" i="3"/>
  <c r="N31" i="3"/>
  <c r="N33" i="3"/>
  <c r="N34" i="3"/>
  <c r="N35" i="3"/>
  <c r="N36" i="3"/>
  <c r="N37" i="3"/>
  <c r="N39" i="3"/>
  <c r="N40" i="3"/>
  <c r="N41" i="3"/>
  <c r="N42" i="3"/>
  <c r="N43" i="3"/>
  <c r="N45" i="3"/>
  <c r="N46" i="3"/>
  <c r="N47" i="3"/>
  <c r="N48" i="3"/>
  <c r="N49" i="3"/>
  <c r="N51" i="3"/>
  <c r="N52" i="3"/>
  <c r="N53" i="3"/>
  <c r="N54" i="3"/>
  <c r="N55" i="3"/>
  <c r="N57" i="3"/>
  <c r="N58" i="3"/>
  <c r="N59" i="3"/>
  <c r="N60" i="3"/>
  <c r="N61" i="3"/>
  <c r="N63" i="3"/>
  <c r="N64" i="3"/>
  <c r="N65" i="3"/>
  <c r="N66" i="3"/>
  <c r="N67" i="3"/>
  <c r="N69" i="3"/>
  <c r="N70" i="3"/>
  <c r="N71" i="3"/>
  <c r="N72" i="3"/>
  <c r="N73" i="3"/>
  <c r="N75" i="3"/>
  <c r="N76" i="3"/>
  <c r="N77" i="3"/>
  <c r="N78" i="3"/>
  <c r="N79" i="3"/>
  <c r="N81" i="3"/>
  <c r="N82" i="3"/>
  <c r="N83" i="3"/>
  <c r="N84" i="3"/>
  <c r="N85" i="3"/>
  <c r="N87" i="3"/>
  <c r="N88" i="3"/>
  <c r="N89" i="3"/>
  <c r="N90" i="3"/>
  <c r="N91" i="3"/>
  <c r="N93" i="3"/>
  <c r="N94" i="3"/>
  <c r="N95" i="3"/>
  <c r="N96" i="3"/>
  <c r="N97" i="3"/>
  <c r="N99" i="3"/>
  <c r="N100" i="3"/>
  <c r="N101" i="3"/>
  <c r="N102" i="3"/>
  <c r="N103" i="3"/>
  <c r="N105" i="3"/>
  <c r="N106" i="3"/>
  <c r="N107" i="3"/>
  <c r="N108" i="3"/>
  <c r="N109" i="3"/>
  <c r="N111" i="3"/>
  <c r="N112" i="3"/>
  <c r="N113" i="3"/>
  <c r="N114" i="3"/>
  <c r="N115" i="3"/>
  <c r="N117" i="3"/>
  <c r="N118" i="3"/>
  <c r="N119" i="3"/>
  <c r="N120" i="3"/>
  <c r="N121" i="3"/>
  <c r="N123" i="3"/>
  <c r="N124" i="3"/>
  <c r="N125" i="3"/>
  <c r="N126" i="3"/>
  <c r="N127" i="3"/>
  <c r="N129" i="3"/>
  <c r="N130" i="3"/>
  <c r="N131" i="3"/>
  <c r="N132" i="3"/>
  <c r="N133" i="3"/>
  <c r="N135" i="3"/>
  <c r="N136" i="3"/>
  <c r="N137" i="3"/>
  <c r="N138" i="3"/>
  <c r="N139" i="3"/>
  <c r="N141" i="3"/>
  <c r="N142" i="3"/>
  <c r="N143" i="3"/>
  <c r="N144" i="3"/>
  <c r="N145" i="3"/>
  <c r="N147" i="3"/>
  <c r="N148" i="3"/>
  <c r="N149" i="3"/>
  <c r="N150" i="3"/>
  <c r="N151" i="3"/>
  <c r="N153" i="3"/>
  <c r="N154" i="3"/>
  <c r="N155" i="3"/>
  <c r="N156" i="3"/>
  <c r="N157" i="3"/>
  <c r="N159" i="3"/>
  <c r="N160" i="3"/>
  <c r="N161" i="3"/>
  <c r="N162" i="3"/>
  <c r="N163" i="3"/>
  <c r="N165" i="3"/>
  <c r="N166" i="3"/>
  <c r="N167" i="3"/>
  <c r="N168" i="3"/>
  <c r="N169" i="3"/>
  <c r="N171" i="3"/>
  <c r="N172" i="3"/>
  <c r="N173" i="3"/>
  <c r="N174" i="3"/>
  <c r="N175" i="3"/>
  <c r="N177" i="3"/>
  <c r="N178" i="3"/>
  <c r="N179" i="3"/>
  <c r="N180" i="3"/>
  <c r="N181" i="3"/>
  <c r="N183" i="3"/>
  <c r="N184" i="3"/>
  <c r="N185" i="3"/>
  <c r="N186" i="3"/>
  <c r="N187" i="3"/>
  <c r="N189" i="3"/>
  <c r="N190" i="3"/>
  <c r="N191" i="3"/>
  <c r="N192" i="3"/>
  <c r="N193" i="3"/>
  <c r="N195" i="3"/>
  <c r="N196" i="3"/>
  <c r="N197" i="3"/>
  <c r="N198" i="3"/>
  <c r="N199" i="3"/>
  <c r="N201" i="3"/>
  <c r="N202" i="3"/>
  <c r="N203" i="3"/>
  <c r="N204" i="3"/>
  <c r="J4" i="3"/>
  <c r="K4" i="3"/>
  <c r="J5" i="3"/>
  <c r="K5" i="3"/>
  <c r="J6" i="3"/>
  <c r="K6" i="3"/>
  <c r="J7" i="3"/>
  <c r="K7" i="3"/>
  <c r="J8" i="3"/>
  <c r="K8" i="3"/>
  <c r="J9" i="3"/>
  <c r="K9" i="3"/>
  <c r="J10" i="3"/>
  <c r="K10" i="3"/>
  <c r="J11" i="3"/>
  <c r="K11" i="3"/>
  <c r="J12" i="3"/>
  <c r="K12" i="3"/>
  <c r="J13" i="3"/>
  <c r="K13" i="3"/>
  <c r="J14" i="3"/>
  <c r="K14" i="3"/>
  <c r="J15" i="3"/>
  <c r="K15" i="3"/>
  <c r="J16" i="3"/>
  <c r="K16" i="3"/>
  <c r="J17" i="3"/>
  <c r="K17" i="3"/>
  <c r="J18" i="3"/>
  <c r="K18" i="3"/>
  <c r="J19" i="3"/>
  <c r="K19" i="3"/>
  <c r="J20" i="3"/>
  <c r="K20" i="3"/>
  <c r="J21" i="3"/>
  <c r="K21" i="3"/>
  <c r="J22" i="3"/>
  <c r="K22" i="3"/>
  <c r="J23" i="3"/>
  <c r="K23" i="3"/>
  <c r="J24" i="3"/>
  <c r="K24" i="3"/>
  <c r="J25" i="3"/>
  <c r="K25" i="3"/>
  <c r="J26" i="3"/>
  <c r="K26" i="3"/>
  <c r="J27" i="3"/>
  <c r="K27" i="3"/>
  <c r="J28" i="3"/>
  <c r="K28" i="3"/>
  <c r="J29" i="3"/>
  <c r="K29" i="3"/>
  <c r="J30" i="3"/>
  <c r="K30" i="3"/>
  <c r="J31" i="3"/>
  <c r="K31" i="3"/>
  <c r="J32" i="3"/>
  <c r="K32" i="3"/>
  <c r="J33" i="3"/>
  <c r="K33" i="3"/>
  <c r="J34" i="3"/>
  <c r="K34" i="3"/>
  <c r="J35" i="3"/>
  <c r="K35" i="3"/>
  <c r="J36" i="3"/>
  <c r="K36" i="3"/>
  <c r="J37" i="3"/>
  <c r="K37" i="3"/>
  <c r="J38" i="3"/>
  <c r="K38" i="3"/>
  <c r="J39" i="3"/>
  <c r="K39" i="3"/>
  <c r="J40" i="3"/>
  <c r="K40" i="3"/>
  <c r="J41" i="3"/>
  <c r="K41" i="3"/>
  <c r="J42" i="3"/>
  <c r="K42" i="3"/>
  <c r="J43" i="3"/>
  <c r="K43" i="3"/>
  <c r="J44" i="3"/>
  <c r="K44" i="3"/>
  <c r="J45" i="3"/>
  <c r="K45" i="3"/>
  <c r="J46" i="3"/>
  <c r="K46" i="3"/>
  <c r="J47" i="3"/>
  <c r="K47" i="3"/>
  <c r="J48" i="3"/>
  <c r="K48" i="3"/>
  <c r="J49" i="3"/>
  <c r="K49" i="3"/>
  <c r="J50" i="3"/>
  <c r="K50" i="3"/>
  <c r="J51" i="3"/>
  <c r="K51" i="3"/>
  <c r="J52" i="3"/>
  <c r="K52" i="3"/>
  <c r="J53" i="3"/>
  <c r="K53" i="3"/>
  <c r="J54" i="3"/>
  <c r="K54" i="3"/>
  <c r="J55" i="3"/>
  <c r="K55" i="3"/>
  <c r="J56" i="3"/>
  <c r="K56" i="3"/>
  <c r="J57" i="3"/>
  <c r="K57" i="3"/>
  <c r="J58" i="3"/>
  <c r="K58" i="3"/>
  <c r="J59" i="3"/>
  <c r="K59" i="3"/>
  <c r="J60" i="3"/>
  <c r="K60" i="3"/>
  <c r="J61" i="3"/>
  <c r="K61" i="3"/>
  <c r="J62" i="3"/>
  <c r="K62" i="3"/>
  <c r="J63" i="3"/>
  <c r="K63" i="3"/>
  <c r="J64" i="3"/>
  <c r="K64" i="3"/>
  <c r="J65" i="3"/>
  <c r="K65" i="3"/>
  <c r="J66" i="3"/>
  <c r="K66" i="3"/>
  <c r="J67" i="3"/>
  <c r="K67" i="3"/>
  <c r="J68" i="3"/>
  <c r="K68" i="3"/>
  <c r="J69" i="3"/>
  <c r="K69" i="3"/>
  <c r="J70" i="3"/>
  <c r="K70" i="3"/>
  <c r="J71" i="3"/>
  <c r="K71" i="3"/>
  <c r="J72" i="3"/>
  <c r="K72" i="3"/>
  <c r="J73" i="3"/>
  <c r="K73" i="3"/>
  <c r="J74" i="3"/>
  <c r="K74" i="3"/>
  <c r="J75" i="3"/>
  <c r="K75" i="3"/>
  <c r="J76" i="3"/>
  <c r="K76" i="3"/>
  <c r="J77" i="3"/>
  <c r="K77" i="3"/>
  <c r="J78" i="3"/>
  <c r="K78" i="3"/>
  <c r="J79" i="3"/>
  <c r="K79" i="3"/>
  <c r="J80" i="3"/>
  <c r="K80" i="3"/>
  <c r="J81" i="3"/>
  <c r="K81" i="3"/>
  <c r="J82" i="3"/>
  <c r="K82" i="3"/>
  <c r="J83" i="3"/>
  <c r="K83" i="3"/>
  <c r="J84" i="3"/>
  <c r="K84" i="3"/>
  <c r="J85" i="3"/>
  <c r="K85" i="3"/>
  <c r="J86" i="3"/>
  <c r="K86" i="3"/>
  <c r="J87" i="3"/>
  <c r="K87" i="3"/>
  <c r="J88" i="3"/>
  <c r="K88" i="3"/>
  <c r="J89" i="3"/>
  <c r="K89" i="3"/>
  <c r="J90" i="3"/>
  <c r="K90" i="3"/>
  <c r="J91" i="3"/>
  <c r="K91" i="3"/>
  <c r="J92" i="3"/>
  <c r="K92" i="3"/>
  <c r="J93" i="3"/>
  <c r="K93" i="3"/>
  <c r="J94" i="3"/>
  <c r="K94" i="3"/>
  <c r="J95" i="3"/>
  <c r="K95" i="3"/>
  <c r="J96" i="3"/>
  <c r="K96" i="3"/>
  <c r="J97" i="3"/>
  <c r="K97" i="3"/>
  <c r="J98" i="3"/>
  <c r="K98" i="3"/>
  <c r="J99" i="3"/>
  <c r="K99" i="3"/>
  <c r="J100" i="3"/>
  <c r="K100" i="3"/>
  <c r="J101" i="3"/>
  <c r="K101" i="3"/>
  <c r="J102" i="3"/>
  <c r="K102" i="3"/>
  <c r="J103" i="3"/>
  <c r="K103" i="3"/>
  <c r="J104" i="3"/>
  <c r="K104" i="3"/>
  <c r="J105" i="3"/>
  <c r="K105" i="3"/>
  <c r="J106" i="3"/>
  <c r="K106" i="3"/>
  <c r="J107" i="3"/>
  <c r="K107" i="3"/>
  <c r="J108" i="3"/>
  <c r="K108" i="3"/>
  <c r="J109" i="3"/>
  <c r="K109" i="3"/>
  <c r="J110" i="3"/>
  <c r="K110" i="3"/>
  <c r="J111" i="3"/>
  <c r="K111" i="3"/>
  <c r="J112" i="3"/>
  <c r="K112" i="3"/>
  <c r="J113" i="3"/>
  <c r="K113" i="3"/>
  <c r="J114" i="3"/>
  <c r="K114" i="3"/>
  <c r="J115" i="3"/>
  <c r="K115" i="3"/>
  <c r="J116" i="3"/>
  <c r="K116" i="3"/>
  <c r="J117" i="3"/>
  <c r="K117" i="3"/>
  <c r="J118" i="3"/>
  <c r="K118" i="3"/>
  <c r="J119" i="3"/>
  <c r="K119" i="3"/>
  <c r="J120" i="3"/>
  <c r="K120" i="3"/>
  <c r="J121" i="3"/>
  <c r="K121" i="3"/>
  <c r="J122" i="3"/>
  <c r="K122" i="3"/>
  <c r="J123" i="3"/>
  <c r="K123" i="3"/>
  <c r="J124" i="3"/>
  <c r="K124" i="3"/>
  <c r="J125" i="3"/>
  <c r="K125" i="3"/>
  <c r="J126" i="3"/>
  <c r="K126" i="3"/>
  <c r="J127" i="3"/>
  <c r="K127" i="3"/>
  <c r="J128" i="3"/>
  <c r="K128" i="3"/>
  <c r="J129" i="3"/>
  <c r="K129" i="3"/>
  <c r="J130" i="3"/>
  <c r="K130" i="3"/>
  <c r="J131" i="3"/>
  <c r="K131" i="3"/>
  <c r="J132" i="3"/>
  <c r="K132" i="3"/>
  <c r="J133" i="3"/>
  <c r="K133" i="3"/>
  <c r="J134" i="3"/>
  <c r="K134" i="3"/>
  <c r="J135" i="3"/>
  <c r="K135" i="3"/>
  <c r="J136" i="3"/>
  <c r="K136" i="3"/>
  <c r="J137" i="3"/>
  <c r="K137" i="3"/>
  <c r="J138" i="3"/>
  <c r="K138" i="3"/>
  <c r="J139" i="3"/>
  <c r="K139" i="3"/>
  <c r="J140" i="3"/>
  <c r="K140" i="3"/>
  <c r="J141" i="3"/>
  <c r="K141" i="3"/>
  <c r="J142" i="3"/>
  <c r="K142" i="3"/>
  <c r="J143" i="3"/>
  <c r="K143" i="3"/>
  <c r="J144" i="3"/>
  <c r="K144" i="3"/>
  <c r="J145" i="3"/>
  <c r="K145" i="3"/>
  <c r="J146" i="3"/>
  <c r="K146" i="3"/>
  <c r="J147" i="3"/>
  <c r="K147" i="3"/>
  <c r="J148" i="3"/>
  <c r="K148" i="3"/>
  <c r="J149" i="3"/>
  <c r="K149" i="3"/>
  <c r="J150" i="3"/>
  <c r="K150" i="3"/>
  <c r="J151" i="3"/>
  <c r="K151" i="3"/>
  <c r="J152" i="3"/>
  <c r="K152" i="3"/>
  <c r="J153" i="3"/>
  <c r="K153" i="3"/>
  <c r="J154" i="3"/>
  <c r="K154" i="3"/>
  <c r="J155" i="3"/>
  <c r="K155" i="3"/>
  <c r="J156" i="3"/>
  <c r="K156" i="3"/>
  <c r="J157" i="3"/>
  <c r="K157" i="3"/>
  <c r="J158" i="3"/>
  <c r="K158" i="3"/>
  <c r="J159" i="3"/>
  <c r="K159" i="3"/>
  <c r="J160" i="3"/>
  <c r="K160" i="3"/>
  <c r="J161" i="3"/>
  <c r="K161" i="3"/>
  <c r="J162" i="3"/>
  <c r="K162" i="3"/>
  <c r="J163" i="3"/>
  <c r="K163" i="3"/>
  <c r="J164" i="3"/>
  <c r="K164" i="3"/>
  <c r="J165" i="3"/>
  <c r="K165" i="3"/>
  <c r="J166" i="3"/>
  <c r="K166" i="3"/>
  <c r="J167" i="3"/>
  <c r="K167" i="3"/>
  <c r="J168" i="3"/>
  <c r="K168" i="3"/>
  <c r="J169" i="3"/>
  <c r="K169" i="3"/>
  <c r="J170" i="3"/>
  <c r="K170" i="3"/>
  <c r="J171" i="3"/>
  <c r="K171" i="3"/>
  <c r="J172" i="3"/>
  <c r="K172" i="3"/>
  <c r="J173" i="3"/>
  <c r="K173" i="3"/>
  <c r="J174" i="3"/>
  <c r="K174" i="3"/>
  <c r="J175" i="3"/>
  <c r="K175" i="3"/>
  <c r="J176" i="3"/>
  <c r="K176" i="3"/>
  <c r="J177" i="3"/>
  <c r="K177" i="3"/>
  <c r="J178" i="3"/>
  <c r="K178" i="3"/>
  <c r="J179" i="3"/>
  <c r="K179" i="3"/>
  <c r="J180" i="3"/>
  <c r="K180" i="3"/>
  <c r="J181" i="3"/>
  <c r="K181" i="3"/>
  <c r="J182" i="3"/>
  <c r="K182" i="3"/>
  <c r="J183" i="3"/>
  <c r="K183" i="3"/>
  <c r="J184" i="3"/>
  <c r="K184" i="3"/>
  <c r="J185" i="3"/>
  <c r="K185" i="3"/>
  <c r="J186" i="3"/>
  <c r="K186" i="3"/>
  <c r="J187" i="3"/>
  <c r="K187" i="3"/>
  <c r="J188" i="3"/>
  <c r="K188" i="3"/>
  <c r="J189" i="3"/>
  <c r="K189" i="3"/>
  <c r="J190" i="3"/>
  <c r="K190" i="3"/>
  <c r="J191" i="3"/>
  <c r="K191" i="3"/>
  <c r="J192" i="3"/>
  <c r="K192" i="3"/>
  <c r="J193" i="3"/>
  <c r="K193" i="3"/>
  <c r="J194" i="3"/>
  <c r="K194" i="3"/>
  <c r="J195" i="3"/>
  <c r="K195" i="3"/>
  <c r="J196" i="3"/>
  <c r="K196" i="3"/>
  <c r="J197" i="3"/>
  <c r="K197" i="3"/>
  <c r="J198" i="3"/>
  <c r="K198" i="3"/>
  <c r="J199" i="3"/>
  <c r="K199" i="3"/>
  <c r="J200" i="3"/>
  <c r="K200" i="3"/>
  <c r="J201" i="3"/>
  <c r="K201" i="3"/>
  <c r="J202" i="3"/>
  <c r="K202" i="3"/>
  <c r="J203" i="3"/>
  <c r="K203" i="3"/>
  <c r="J204" i="3"/>
  <c r="K204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3" i="4" l="1"/>
  <c r="E3" i="4"/>
  <c r="F3" i="4"/>
  <c r="G3" i="4"/>
  <c r="H3" i="4"/>
  <c r="I3" i="4"/>
  <c r="J3" i="4"/>
  <c r="K3" i="4"/>
  <c r="D4" i="4"/>
  <c r="E4" i="4"/>
  <c r="F4" i="4"/>
  <c r="G4" i="4"/>
  <c r="H4" i="4"/>
  <c r="I4" i="4"/>
  <c r="J4" i="4"/>
  <c r="K4" i="4"/>
  <c r="D5" i="4"/>
  <c r="E5" i="4"/>
  <c r="F5" i="4"/>
  <c r="G5" i="4"/>
  <c r="H5" i="4"/>
  <c r="I5" i="4"/>
  <c r="J5" i="4"/>
  <c r="K5" i="4"/>
  <c r="D6" i="4"/>
  <c r="E6" i="4"/>
  <c r="F6" i="4"/>
  <c r="G6" i="4"/>
  <c r="H6" i="4"/>
  <c r="I6" i="4"/>
  <c r="J6" i="4"/>
  <c r="K6" i="4"/>
  <c r="D7" i="4"/>
  <c r="E7" i="4"/>
  <c r="F7" i="4"/>
  <c r="G7" i="4"/>
  <c r="H7" i="4"/>
  <c r="I7" i="4"/>
  <c r="J7" i="4"/>
  <c r="K7" i="4"/>
  <c r="D8" i="4"/>
  <c r="E8" i="4"/>
  <c r="F8" i="4"/>
  <c r="G8" i="4"/>
  <c r="H8" i="4"/>
  <c r="I8" i="4"/>
  <c r="J8" i="4"/>
  <c r="K8" i="4"/>
  <c r="D9" i="4"/>
  <c r="E9" i="4"/>
  <c r="F9" i="4"/>
  <c r="G9" i="4"/>
  <c r="H9" i="4"/>
  <c r="I9" i="4"/>
  <c r="J9" i="4"/>
  <c r="K9" i="4"/>
  <c r="D10" i="4"/>
  <c r="E10" i="4"/>
  <c r="F10" i="4"/>
  <c r="G10" i="4"/>
  <c r="H10" i="4"/>
  <c r="I10" i="4"/>
  <c r="J10" i="4"/>
  <c r="K10" i="4"/>
  <c r="D11" i="4"/>
  <c r="E11" i="4"/>
  <c r="F11" i="4"/>
  <c r="G11" i="4"/>
  <c r="H11" i="4"/>
  <c r="I11" i="4"/>
  <c r="J11" i="4"/>
  <c r="K11" i="4"/>
  <c r="D12" i="4"/>
  <c r="E12" i="4"/>
  <c r="F12" i="4"/>
  <c r="G12" i="4"/>
  <c r="H12" i="4"/>
  <c r="I12" i="4"/>
  <c r="J12" i="4"/>
  <c r="K12" i="4"/>
  <c r="D13" i="4"/>
  <c r="E13" i="4"/>
  <c r="F13" i="4"/>
  <c r="G13" i="4"/>
  <c r="H13" i="4"/>
  <c r="I13" i="4"/>
  <c r="J13" i="4"/>
  <c r="K13" i="4"/>
  <c r="D14" i="4"/>
  <c r="E14" i="4"/>
  <c r="F14" i="4"/>
  <c r="G14" i="4"/>
  <c r="H14" i="4"/>
  <c r="I14" i="4"/>
  <c r="J14" i="4"/>
  <c r="K14" i="4"/>
  <c r="D15" i="4"/>
  <c r="E15" i="4"/>
  <c r="F15" i="4"/>
  <c r="G15" i="4"/>
  <c r="H15" i="4"/>
  <c r="I15" i="4"/>
  <c r="J15" i="4"/>
  <c r="K15" i="4"/>
  <c r="D16" i="4"/>
  <c r="E16" i="4"/>
  <c r="F16" i="4"/>
  <c r="G16" i="4"/>
  <c r="H16" i="4"/>
  <c r="I16" i="4"/>
  <c r="J16" i="4"/>
  <c r="K16" i="4"/>
  <c r="D17" i="4"/>
  <c r="E17" i="4"/>
  <c r="F17" i="4"/>
  <c r="G17" i="4"/>
  <c r="H17" i="4"/>
  <c r="I17" i="4"/>
  <c r="J17" i="4"/>
  <c r="K17" i="4"/>
  <c r="D18" i="4"/>
  <c r="E18" i="4"/>
  <c r="F18" i="4"/>
  <c r="G18" i="4"/>
  <c r="H18" i="4"/>
  <c r="I18" i="4"/>
  <c r="J18" i="4"/>
  <c r="K18" i="4"/>
  <c r="D19" i="4"/>
  <c r="E19" i="4"/>
  <c r="F19" i="4"/>
  <c r="G19" i="4"/>
  <c r="H19" i="4"/>
  <c r="I19" i="4"/>
  <c r="J19" i="4"/>
  <c r="K19" i="4"/>
  <c r="D20" i="4"/>
  <c r="E20" i="4"/>
  <c r="F20" i="4"/>
  <c r="G20" i="4"/>
  <c r="H20" i="4"/>
  <c r="I20" i="4"/>
  <c r="J20" i="4"/>
  <c r="K20" i="4"/>
  <c r="D21" i="4"/>
  <c r="E21" i="4"/>
  <c r="F21" i="4"/>
  <c r="G21" i="4"/>
  <c r="H21" i="4"/>
  <c r="I21" i="4"/>
  <c r="J21" i="4"/>
  <c r="K21" i="4"/>
  <c r="D22" i="4"/>
  <c r="E22" i="4"/>
  <c r="F22" i="4"/>
  <c r="G22" i="4"/>
  <c r="H22" i="4"/>
  <c r="I22" i="4"/>
  <c r="J22" i="4"/>
  <c r="K22" i="4"/>
  <c r="D23" i="4"/>
  <c r="E23" i="4"/>
  <c r="F23" i="4"/>
  <c r="G23" i="4"/>
  <c r="H23" i="4"/>
  <c r="I23" i="4"/>
  <c r="J23" i="4"/>
  <c r="K23" i="4"/>
  <c r="D24" i="4"/>
  <c r="E24" i="4"/>
  <c r="F24" i="4"/>
  <c r="G24" i="4"/>
  <c r="H24" i="4"/>
  <c r="I24" i="4"/>
  <c r="J24" i="4"/>
  <c r="K24" i="4"/>
  <c r="D25" i="4"/>
  <c r="E25" i="4"/>
  <c r="F25" i="4"/>
  <c r="G25" i="4"/>
  <c r="H25" i="4"/>
  <c r="I25" i="4"/>
  <c r="J25" i="4"/>
  <c r="K25" i="4"/>
  <c r="D26" i="4"/>
  <c r="E26" i="4"/>
  <c r="F26" i="4"/>
  <c r="G26" i="4"/>
  <c r="H26" i="4"/>
  <c r="I26" i="4"/>
  <c r="J26" i="4"/>
  <c r="K26" i="4"/>
  <c r="D27" i="4"/>
  <c r="E27" i="4"/>
  <c r="F27" i="4"/>
  <c r="G27" i="4"/>
  <c r="H27" i="4"/>
  <c r="I27" i="4"/>
  <c r="J27" i="4"/>
  <c r="K27" i="4"/>
  <c r="D28" i="4"/>
  <c r="E28" i="4"/>
  <c r="F28" i="4"/>
  <c r="G28" i="4"/>
  <c r="H28" i="4"/>
  <c r="I28" i="4"/>
  <c r="J28" i="4"/>
  <c r="K28" i="4"/>
  <c r="D29" i="4"/>
  <c r="E29" i="4"/>
  <c r="F29" i="4"/>
  <c r="G29" i="4"/>
  <c r="H29" i="4"/>
  <c r="I29" i="4"/>
  <c r="J29" i="4"/>
  <c r="K29" i="4"/>
  <c r="D30" i="4"/>
  <c r="E30" i="4"/>
  <c r="F30" i="4"/>
  <c r="G30" i="4"/>
  <c r="H30" i="4"/>
  <c r="I30" i="4"/>
  <c r="J30" i="4"/>
  <c r="K30" i="4"/>
  <c r="D31" i="4"/>
  <c r="E31" i="4"/>
  <c r="F31" i="4"/>
  <c r="G31" i="4"/>
  <c r="H31" i="4"/>
  <c r="I31" i="4"/>
  <c r="J31" i="4"/>
  <c r="K31" i="4"/>
  <c r="D32" i="4"/>
  <c r="E32" i="4"/>
  <c r="F32" i="4"/>
  <c r="G32" i="4"/>
  <c r="H32" i="4"/>
  <c r="I32" i="4"/>
  <c r="J32" i="4"/>
  <c r="K32" i="4"/>
  <c r="D33" i="4"/>
  <c r="E33" i="4"/>
  <c r="F33" i="4"/>
  <c r="G33" i="4"/>
  <c r="H33" i="4"/>
  <c r="I33" i="4"/>
  <c r="J33" i="4"/>
  <c r="K33" i="4"/>
  <c r="D34" i="4"/>
  <c r="E34" i="4"/>
  <c r="F34" i="4"/>
  <c r="G34" i="4"/>
  <c r="H34" i="4"/>
  <c r="I34" i="4"/>
  <c r="J34" i="4"/>
  <c r="K34" i="4"/>
  <c r="D35" i="4"/>
  <c r="E35" i="4"/>
  <c r="F35" i="4"/>
  <c r="G35" i="4"/>
  <c r="H35" i="4"/>
  <c r="I35" i="4"/>
  <c r="J35" i="4"/>
  <c r="K35" i="4"/>
  <c r="D36" i="4"/>
  <c r="E36" i="4"/>
  <c r="F36" i="4"/>
  <c r="G36" i="4"/>
  <c r="H36" i="4"/>
  <c r="I36" i="4"/>
  <c r="J36" i="4"/>
  <c r="K36" i="4"/>
  <c r="D37" i="4"/>
  <c r="E37" i="4"/>
  <c r="F37" i="4"/>
  <c r="G37" i="4"/>
  <c r="H37" i="4"/>
  <c r="I37" i="4"/>
  <c r="J37" i="4"/>
  <c r="K37" i="4"/>
  <c r="D38" i="4"/>
  <c r="E38" i="4"/>
  <c r="F38" i="4"/>
  <c r="G38" i="4"/>
  <c r="H38" i="4"/>
  <c r="I38" i="4"/>
  <c r="J38" i="4"/>
  <c r="K38" i="4"/>
  <c r="D39" i="4"/>
  <c r="E39" i="4"/>
  <c r="F39" i="4"/>
  <c r="G39" i="4"/>
  <c r="H39" i="4"/>
  <c r="I39" i="4"/>
  <c r="J39" i="4"/>
  <c r="K39" i="4"/>
  <c r="D40" i="4"/>
  <c r="E40" i="4"/>
  <c r="F40" i="4"/>
  <c r="G40" i="4"/>
  <c r="H40" i="4"/>
  <c r="I40" i="4"/>
  <c r="J40" i="4"/>
  <c r="K40" i="4"/>
  <c r="D41" i="4"/>
  <c r="E41" i="4"/>
  <c r="F41" i="4"/>
  <c r="G41" i="4"/>
  <c r="H41" i="4"/>
  <c r="I41" i="4"/>
  <c r="J41" i="4"/>
  <c r="K41" i="4"/>
  <c r="D42" i="4"/>
  <c r="E42" i="4"/>
  <c r="F42" i="4"/>
  <c r="G42" i="4"/>
  <c r="H42" i="4"/>
  <c r="I42" i="4"/>
  <c r="J42" i="4"/>
  <c r="K42" i="4"/>
  <c r="D43" i="4"/>
  <c r="E43" i="4"/>
  <c r="F43" i="4"/>
  <c r="G43" i="4"/>
  <c r="H43" i="4"/>
  <c r="I43" i="4"/>
  <c r="J43" i="4"/>
  <c r="K43" i="4"/>
  <c r="D44" i="4"/>
  <c r="E44" i="4"/>
  <c r="F44" i="4"/>
  <c r="G44" i="4"/>
  <c r="H44" i="4"/>
  <c r="I44" i="4"/>
  <c r="J44" i="4"/>
  <c r="K44" i="4"/>
  <c r="D45" i="4"/>
  <c r="E45" i="4"/>
  <c r="F45" i="4"/>
  <c r="G45" i="4"/>
  <c r="H45" i="4"/>
  <c r="I45" i="4"/>
  <c r="J45" i="4"/>
  <c r="K45" i="4"/>
  <c r="D46" i="4"/>
  <c r="E46" i="4"/>
  <c r="F46" i="4"/>
  <c r="G46" i="4"/>
  <c r="H46" i="4"/>
  <c r="I46" i="4"/>
  <c r="J46" i="4"/>
  <c r="K46" i="4"/>
  <c r="D47" i="4"/>
  <c r="E47" i="4"/>
  <c r="F47" i="4"/>
  <c r="G47" i="4"/>
  <c r="H47" i="4"/>
  <c r="I47" i="4"/>
  <c r="J47" i="4"/>
  <c r="K47" i="4"/>
  <c r="D48" i="4"/>
  <c r="E48" i="4"/>
  <c r="F48" i="4"/>
  <c r="G48" i="4"/>
  <c r="H48" i="4"/>
  <c r="I48" i="4"/>
  <c r="J48" i="4"/>
  <c r="K48" i="4"/>
  <c r="D49" i="4"/>
  <c r="E49" i="4"/>
  <c r="F49" i="4"/>
  <c r="G49" i="4"/>
  <c r="H49" i="4"/>
  <c r="I49" i="4"/>
  <c r="J49" i="4"/>
  <c r="K49" i="4"/>
  <c r="D50" i="4"/>
  <c r="E50" i="4"/>
  <c r="F50" i="4"/>
  <c r="G50" i="4"/>
  <c r="H50" i="4"/>
  <c r="I50" i="4"/>
  <c r="J50" i="4"/>
  <c r="K50" i="4"/>
  <c r="D51" i="4"/>
  <c r="E51" i="4"/>
  <c r="F51" i="4"/>
  <c r="G51" i="4"/>
  <c r="H51" i="4"/>
  <c r="I51" i="4"/>
  <c r="J51" i="4"/>
  <c r="K51" i="4"/>
  <c r="D52" i="4"/>
  <c r="E52" i="4"/>
  <c r="F52" i="4"/>
  <c r="G52" i="4"/>
  <c r="H52" i="4"/>
  <c r="I52" i="4"/>
  <c r="J52" i="4"/>
  <c r="K52" i="4"/>
  <c r="D53" i="4"/>
  <c r="E53" i="4"/>
  <c r="F53" i="4"/>
  <c r="G53" i="4"/>
  <c r="H53" i="4"/>
  <c r="I53" i="4"/>
  <c r="J53" i="4"/>
  <c r="K53" i="4"/>
  <c r="D54" i="4"/>
  <c r="E54" i="4"/>
  <c r="F54" i="4"/>
  <c r="G54" i="4"/>
  <c r="H54" i="4"/>
  <c r="I54" i="4"/>
  <c r="J54" i="4"/>
  <c r="K54" i="4"/>
  <c r="D55" i="4"/>
  <c r="E55" i="4"/>
  <c r="F55" i="4"/>
  <c r="G55" i="4"/>
  <c r="H55" i="4"/>
  <c r="I55" i="4"/>
  <c r="J55" i="4"/>
  <c r="K55" i="4"/>
  <c r="D56" i="4"/>
  <c r="E56" i="4"/>
  <c r="F56" i="4"/>
  <c r="G56" i="4"/>
  <c r="H56" i="4"/>
  <c r="I56" i="4"/>
  <c r="J56" i="4"/>
  <c r="K56" i="4"/>
  <c r="D57" i="4"/>
  <c r="E57" i="4"/>
  <c r="F57" i="4"/>
  <c r="G57" i="4"/>
  <c r="H57" i="4"/>
  <c r="I57" i="4"/>
  <c r="J57" i="4"/>
  <c r="K57" i="4"/>
  <c r="D58" i="4"/>
  <c r="E58" i="4"/>
  <c r="F58" i="4"/>
  <c r="G58" i="4"/>
  <c r="H58" i="4"/>
  <c r="I58" i="4"/>
  <c r="J58" i="4"/>
  <c r="K58" i="4"/>
  <c r="D59" i="4"/>
  <c r="E59" i="4"/>
  <c r="F59" i="4"/>
  <c r="G59" i="4"/>
  <c r="H59" i="4"/>
  <c r="I59" i="4"/>
  <c r="J59" i="4"/>
  <c r="K59" i="4"/>
  <c r="D60" i="4"/>
  <c r="E60" i="4"/>
  <c r="F60" i="4"/>
  <c r="G60" i="4"/>
  <c r="H60" i="4"/>
  <c r="I60" i="4"/>
  <c r="J60" i="4"/>
  <c r="K60" i="4"/>
  <c r="D61" i="4"/>
  <c r="E61" i="4"/>
  <c r="F61" i="4"/>
  <c r="G61" i="4"/>
  <c r="H61" i="4"/>
  <c r="I61" i="4"/>
  <c r="J61" i="4"/>
  <c r="K61" i="4"/>
  <c r="D62" i="4"/>
  <c r="E62" i="4"/>
  <c r="F62" i="4"/>
  <c r="G62" i="4"/>
  <c r="H62" i="4"/>
  <c r="I62" i="4"/>
  <c r="J62" i="4"/>
  <c r="K62" i="4"/>
  <c r="D63" i="4"/>
  <c r="E63" i="4"/>
  <c r="F63" i="4"/>
  <c r="G63" i="4"/>
  <c r="H63" i="4"/>
  <c r="I63" i="4"/>
  <c r="J63" i="4"/>
  <c r="K63" i="4"/>
  <c r="D64" i="4"/>
  <c r="E64" i="4"/>
  <c r="F64" i="4"/>
  <c r="G64" i="4"/>
  <c r="H64" i="4"/>
  <c r="I64" i="4"/>
  <c r="J64" i="4"/>
  <c r="K64" i="4"/>
  <c r="D65" i="4"/>
  <c r="E65" i="4"/>
  <c r="F65" i="4"/>
  <c r="G65" i="4"/>
  <c r="H65" i="4"/>
  <c r="I65" i="4"/>
  <c r="J65" i="4"/>
  <c r="K65" i="4"/>
  <c r="D66" i="4"/>
  <c r="E66" i="4"/>
  <c r="F66" i="4"/>
  <c r="G66" i="4"/>
  <c r="H66" i="4"/>
  <c r="I66" i="4"/>
  <c r="J66" i="4"/>
  <c r="K66" i="4"/>
  <c r="D67" i="4"/>
  <c r="E67" i="4"/>
  <c r="F67" i="4"/>
  <c r="G67" i="4"/>
  <c r="H67" i="4"/>
  <c r="I67" i="4"/>
  <c r="J67" i="4"/>
  <c r="K67" i="4"/>
  <c r="D68" i="4"/>
  <c r="E68" i="4"/>
  <c r="F68" i="4"/>
  <c r="G68" i="4"/>
  <c r="H68" i="4"/>
  <c r="I68" i="4"/>
  <c r="J68" i="4"/>
  <c r="K68" i="4"/>
  <c r="D69" i="4"/>
  <c r="E69" i="4"/>
  <c r="F69" i="4"/>
  <c r="G69" i="4"/>
  <c r="H69" i="4"/>
  <c r="I69" i="4"/>
  <c r="J69" i="4"/>
  <c r="K69" i="4"/>
  <c r="D70" i="4"/>
  <c r="E70" i="4"/>
  <c r="F70" i="4"/>
  <c r="G70" i="4"/>
  <c r="H70" i="4"/>
  <c r="I70" i="4"/>
  <c r="J70" i="4"/>
  <c r="K70" i="4"/>
  <c r="D71" i="4"/>
  <c r="E71" i="4"/>
  <c r="F71" i="4"/>
  <c r="G71" i="4"/>
  <c r="H71" i="4"/>
  <c r="I71" i="4"/>
  <c r="J71" i="4"/>
  <c r="K71" i="4"/>
  <c r="D72" i="4"/>
  <c r="E72" i="4"/>
  <c r="F72" i="4"/>
  <c r="G72" i="4"/>
  <c r="H72" i="4"/>
  <c r="I72" i="4"/>
  <c r="J72" i="4"/>
  <c r="K72" i="4"/>
  <c r="D73" i="4"/>
  <c r="E73" i="4"/>
  <c r="F73" i="4"/>
  <c r="G73" i="4"/>
  <c r="H73" i="4"/>
  <c r="I73" i="4"/>
  <c r="J73" i="4"/>
  <c r="K73" i="4"/>
  <c r="D74" i="4"/>
  <c r="E74" i="4"/>
  <c r="F74" i="4"/>
  <c r="G74" i="4"/>
  <c r="H74" i="4"/>
  <c r="I74" i="4"/>
  <c r="J74" i="4"/>
  <c r="K74" i="4"/>
  <c r="D75" i="4"/>
  <c r="E75" i="4"/>
  <c r="F75" i="4"/>
  <c r="G75" i="4"/>
  <c r="H75" i="4"/>
  <c r="I75" i="4"/>
  <c r="J75" i="4"/>
  <c r="K75" i="4"/>
  <c r="D76" i="4"/>
  <c r="E76" i="4"/>
  <c r="F76" i="4"/>
  <c r="G76" i="4"/>
  <c r="H76" i="4"/>
  <c r="I76" i="4"/>
  <c r="J76" i="4"/>
  <c r="K76" i="4"/>
  <c r="D77" i="4"/>
  <c r="E77" i="4"/>
  <c r="F77" i="4"/>
  <c r="G77" i="4"/>
  <c r="H77" i="4"/>
  <c r="I77" i="4"/>
  <c r="J77" i="4"/>
  <c r="K77" i="4"/>
  <c r="D78" i="4"/>
  <c r="E78" i="4"/>
  <c r="F78" i="4"/>
  <c r="G78" i="4"/>
  <c r="H78" i="4"/>
  <c r="I78" i="4"/>
  <c r="J78" i="4"/>
  <c r="K78" i="4"/>
  <c r="D79" i="4"/>
  <c r="E79" i="4"/>
  <c r="F79" i="4"/>
  <c r="G79" i="4"/>
  <c r="H79" i="4"/>
  <c r="I79" i="4"/>
  <c r="J79" i="4"/>
  <c r="K79" i="4"/>
  <c r="D80" i="4"/>
  <c r="E80" i="4"/>
  <c r="F80" i="4"/>
  <c r="G80" i="4"/>
  <c r="H80" i="4"/>
  <c r="I80" i="4"/>
  <c r="J80" i="4"/>
  <c r="K80" i="4"/>
  <c r="D81" i="4"/>
  <c r="E81" i="4"/>
  <c r="F81" i="4"/>
  <c r="G81" i="4"/>
  <c r="H81" i="4"/>
  <c r="I81" i="4"/>
  <c r="J81" i="4"/>
  <c r="K81" i="4"/>
  <c r="D82" i="4"/>
  <c r="E82" i="4"/>
  <c r="F82" i="4"/>
  <c r="G82" i="4"/>
  <c r="H82" i="4"/>
  <c r="I82" i="4"/>
  <c r="J82" i="4"/>
  <c r="K82" i="4"/>
  <c r="D83" i="4"/>
  <c r="E83" i="4"/>
  <c r="F83" i="4"/>
  <c r="G83" i="4"/>
  <c r="H83" i="4"/>
  <c r="I83" i="4"/>
  <c r="J83" i="4"/>
  <c r="K83" i="4"/>
  <c r="D84" i="4"/>
  <c r="E84" i="4"/>
  <c r="F84" i="4"/>
  <c r="G84" i="4"/>
  <c r="H84" i="4"/>
  <c r="I84" i="4"/>
  <c r="J84" i="4"/>
  <c r="K84" i="4"/>
  <c r="D85" i="4"/>
  <c r="E85" i="4"/>
  <c r="F85" i="4"/>
  <c r="G85" i="4"/>
  <c r="H85" i="4"/>
  <c r="I85" i="4"/>
  <c r="J85" i="4"/>
  <c r="K85" i="4"/>
  <c r="D86" i="4"/>
  <c r="E86" i="4"/>
  <c r="F86" i="4"/>
  <c r="G86" i="4"/>
  <c r="H86" i="4"/>
  <c r="I86" i="4"/>
  <c r="J86" i="4"/>
  <c r="K86" i="4"/>
  <c r="D87" i="4"/>
  <c r="E87" i="4"/>
  <c r="F87" i="4"/>
  <c r="G87" i="4"/>
  <c r="H87" i="4"/>
  <c r="I87" i="4"/>
  <c r="J87" i="4"/>
  <c r="K87" i="4"/>
  <c r="D88" i="4"/>
  <c r="E88" i="4"/>
  <c r="F88" i="4"/>
  <c r="G88" i="4"/>
  <c r="H88" i="4"/>
  <c r="I88" i="4"/>
  <c r="J88" i="4"/>
  <c r="K88" i="4"/>
  <c r="D89" i="4"/>
  <c r="E89" i="4"/>
  <c r="F89" i="4"/>
  <c r="G89" i="4"/>
  <c r="H89" i="4"/>
  <c r="I89" i="4"/>
  <c r="J89" i="4"/>
  <c r="K89" i="4"/>
  <c r="D90" i="4"/>
  <c r="E90" i="4"/>
  <c r="F90" i="4"/>
  <c r="G90" i="4"/>
  <c r="H90" i="4"/>
  <c r="I90" i="4"/>
  <c r="J90" i="4"/>
  <c r="K90" i="4"/>
  <c r="D91" i="4"/>
  <c r="E91" i="4"/>
  <c r="F91" i="4"/>
  <c r="G91" i="4"/>
  <c r="H91" i="4"/>
  <c r="I91" i="4"/>
  <c r="J91" i="4"/>
  <c r="K91" i="4"/>
  <c r="D92" i="4"/>
  <c r="E92" i="4"/>
  <c r="F92" i="4"/>
  <c r="G92" i="4"/>
  <c r="H92" i="4"/>
  <c r="I92" i="4"/>
  <c r="J92" i="4"/>
  <c r="K92" i="4"/>
  <c r="D93" i="4"/>
  <c r="E93" i="4"/>
  <c r="F93" i="4"/>
  <c r="G93" i="4"/>
  <c r="H93" i="4"/>
  <c r="I93" i="4"/>
  <c r="J93" i="4"/>
  <c r="K93" i="4"/>
  <c r="D94" i="4"/>
  <c r="E94" i="4"/>
  <c r="F94" i="4"/>
  <c r="G94" i="4"/>
  <c r="H94" i="4"/>
  <c r="I94" i="4"/>
  <c r="J94" i="4"/>
  <c r="K94" i="4"/>
  <c r="D95" i="4"/>
  <c r="E95" i="4"/>
  <c r="F95" i="4"/>
  <c r="G95" i="4"/>
  <c r="H95" i="4"/>
  <c r="I95" i="4"/>
  <c r="J95" i="4"/>
  <c r="K95" i="4"/>
  <c r="D96" i="4"/>
  <c r="E96" i="4"/>
  <c r="F96" i="4"/>
  <c r="G96" i="4"/>
  <c r="H96" i="4"/>
  <c r="I96" i="4"/>
  <c r="J96" i="4"/>
  <c r="K96" i="4"/>
  <c r="D97" i="4"/>
  <c r="E97" i="4"/>
  <c r="F97" i="4"/>
  <c r="G97" i="4"/>
  <c r="H97" i="4"/>
  <c r="I97" i="4"/>
  <c r="J97" i="4"/>
  <c r="K97" i="4"/>
  <c r="D98" i="4"/>
  <c r="E98" i="4"/>
  <c r="F98" i="4"/>
  <c r="G98" i="4"/>
  <c r="H98" i="4"/>
  <c r="I98" i="4"/>
  <c r="J98" i="4"/>
  <c r="K98" i="4"/>
  <c r="D99" i="4"/>
  <c r="E99" i="4"/>
  <c r="F99" i="4"/>
  <c r="G99" i="4"/>
  <c r="H99" i="4"/>
  <c r="I99" i="4"/>
  <c r="J99" i="4"/>
  <c r="K99" i="4"/>
  <c r="D100" i="4"/>
  <c r="E100" i="4"/>
  <c r="F100" i="4"/>
  <c r="G100" i="4"/>
  <c r="H100" i="4"/>
  <c r="I100" i="4"/>
  <c r="J100" i="4"/>
  <c r="K100" i="4"/>
  <c r="D101" i="4"/>
  <c r="E101" i="4"/>
  <c r="F101" i="4"/>
  <c r="G101" i="4"/>
  <c r="H101" i="4"/>
  <c r="I101" i="4"/>
  <c r="J101" i="4"/>
  <c r="K101" i="4"/>
  <c r="D102" i="4"/>
  <c r="E102" i="4"/>
  <c r="F102" i="4"/>
  <c r="G102" i="4"/>
  <c r="H102" i="4"/>
  <c r="I102" i="4"/>
  <c r="J102" i="4"/>
  <c r="K102" i="4"/>
  <c r="D103" i="4"/>
  <c r="E103" i="4"/>
  <c r="F103" i="4"/>
  <c r="G103" i="4"/>
  <c r="H103" i="4"/>
  <c r="I103" i="4"/>
  <c r="J103" i="4"/>
  <c r="K103" i="4"/>
  <c r="D104" i="4"/>
  <c r="E104" i="4"/>
  <c r="F104" i="4"/>
  <c r="G104" i="4"/>
  <c r="H104" i="4"/>
  <c r="I104" i="4"/>
  <c r="J104" i="4"/>
  <c r="K104" i="4"/>
  <c r="D105" i="4"/>
  <c r="E105" i="4"/>
  <c r="F105" i="4"/>
  <c r="G105" i="4"/>
  <c r="H105" i="4"/>
  <c r="I105" i="4"/>
  <c r="J105" i="4"/>
  <c r="K105" i="4"/>
  <c r="D106" i="4"/>
  <c r="E106" i="4"/>
  <c r="F106" i="4"/>
  <c r="G106" i="4"/>
  <c r="H106" i="4"/>
  <c r="I106" i="4"/>
  <c r="J106" i="4"/>
  <c r="K106" i="4"/>
  <c r="D107" i="4"/>
  <c r="E107" i="4"/>
  <c r="F107" i="4"/>
  <c r="G107" i="4"/>
  <c r="H107" i="4"/>
  <c r="I107" i="4"/>
  <c r="J107" i="4"/>
  <c r="K107" i="4"/>
  <c r="D108" i="4"/>
  <c r="E108" i="4"/>
  <c r="F108" i="4"/>
  <c r="G108" i="4"/>
  <c r="H108" i="4"/>
  <c r="I108" i="4"/>
  <c r="J108" i="4"/>
  <c r="K108" i="4"/>
  <c r="D109" i="4"/>
  <c r="E109" i="4"/>
  <c r="F109" i="4"/>
  <c r="G109" i="4"/>
  <c r="H109" i="4"/>
  <c r="I109" i="4"/>
  <c r="J109" i="4"/>
  <c r="K109" i="4"/>
  <c r="D110" i="4"/>
  <c r="E110" i="4"/>
  <c r="F110" i="4"/>
  <c r="G110" i="4"/>
  <c r="H110" i="4"/>
  <c r="I110" i="4"/>
  <c r="J110" i="4"/>
  <c r="K110" i="4"/>
  <c r="D111" i="4"/>
  <c r="E111" i="4"/>
  <c r="F111" i="4"/>
  <c r="G111" i="4"/>
  <c r="H111" i="4"/>
  <c r="I111" i="4"/>
  <c r="J111" i="4"/>
  <c r="K111" i="4"/>
  <c r="D112" i="4"/>
  <c r="E112" i="4"/>
  <c r="F112" i="4"/>
  <c r="G112" i="4"/>
  <c r="H112" i="4"/>
  <c r="I112" i="4"/>
  <c r="J112" i="4"/>
  <c r="K112" i="4"/>
  <c r="D113" i="4"/>
  <c r="E113" i="4"/>
  <c r="F113" i="4"/>
  <c r="G113" i="4"/>
  <c r="H113" i="4"/>
  <c r="I113" i="4"/>
  <c r="J113" i="4"/>
  <c r="K113" i="4"/>
  <c r="D114" i="4"/>
  <c r="E114" i="4"/>
  <c r="F114" i="4"/>
  <c r="G114" i="4"/>
  <c r="H114" i="4"/>
  <c r="I114" i="4"/>
  <c r="J114" i="4"/>
  <c r="K114" i="4"/>
  <c r="D115" i="4"/>
  <c r="E115" i="4"/>
  <c r="F115" i="4"/>
  <c r="G115" i="4"/>
  <c r="H115" i="4"/>
  <c r="I115" i="4"/>
  <c r="J115" i="4"/>
  <c r="K115" i="4"/>
  <c r="D116" i="4"/>
  <c r="E116" i="4"/>
  <c r="F116" i="4"/>
  <c r="G116" i="4"/>
  <c r="H116" i="4"/>
  <c r="I116" i="4"/>
  <c r="J116" i="4"/>
  <c r="K116" i="4"/>
  <c r="D117" i="4"/>
  <c r="E117" i="4"/>
  <c r="F117" i="4"/>
  <c r="G117" i="4"/>
  <c r="H117" i="4"/>
  <c r="I117" i="4"/>
  <c r="J117" i="4"/>
  <c r="K117" i="4"/>
  <c r="D118" i="4"/>
  <c r="E118" i="4"/>
  <c r="F118" i="4"/>
  <c r="G118" i="4"/>
  <c r="H118" i="4"/>
  <c r="I118" i="4"/>
  <c r="J118" i="4"/>
  <c r="K118" i="4"/>
  <c r="D119" i="4"/>
  <c r="E119" i="4"/>
  <c r="F119" i="4"/>
  <c r="G119" i="4"/>
  <c r="H119" i="4"/>
  <c r="I119" i="4"/>
  <c r="J119" i="4"/>
  <c r="K119" i="4"/>
  <c r="D120" i="4"/>
  <c r="E120" i="4"/>
  <c r="F120" i="4"/>
  <c r="G120" i="4"/>
  <c r="H120" i="4"/>
  <c r="I120" i="4"/>
  <c r="J120" i="4"/>
  <c r="K120" i="4"/>
  <c r="D121" i="4"/>
  <c r="E121" i="4"/>
  <c r="F121" i="4"/>
  <c r="G121" i="4"/>
  <c r="H121" i="4"/>
  <c r="I121" i="4"/>
  <c r="J121" i="4"/>
  <c r="K121" i="4"/>
  <c r="D122" i="4"/>
  <c r="E122" i="4"/>
  <c r="F122" i="4"/>
  <c r="G122" i="4"/>
  <c r="H122" i="4"/>
  <c r="I122" i="4"/>
  <c r="J122" i="4"/>
  <c r="K122" i="4"/>
  <c r="D123" i="4"/>
  <c r="E123" i="4"/>
  <c r="F123" i="4"/>
  <c r="G123" i="4"/>
  <c r="H123" i="4"/>
  <c r="I123" i="4"/>
  <c r="J123" i="4"/>
  <c r="K123" i="4"/>
  <c r="D124" i="4"/>
  <c r="E124" i="4"/>
  <c r="F124" i="4"/>
  <c r="G124" i="4"/>
  <c r="H124" i="4"/>
  <c r="I124" i="4"/>
  <c r="J124" i="4"/>
  <c r="K124" i="4"/>
  <c r="D125" i="4"/>
  <c r="E125" i="4"/>
  <c r="F125" i="4"/>
  <c r="G125" i="4"/>
  <c r="H125" i="4"/>
  <c r="I125" i="4"/>
  <c r="J125" i="4"/>
  <c r="K125" i="4"/>
  <c r="D126" i="4"/>
  <c r="E126" i="4"/>
  <c r="F126" i="4"/>
  <c r="G126" i="4"/>
  <c r="H126" i="4"/>
  <c r="I126" i="4"/>
  <c r="J126" i="4"/>
  <c r="K126" i="4"/>
  <c r="D127" i="4"/>
  <c r="E127" i="4"/>
  <c r="F127" i="4"/>
  <c r="G127" i="4"/>
  <c r="H127" i="4"/>
  <c r="I127" i="4"/>
  <c r="J127" i="4"/>
  <c r="K127" i="4"/>
  <c r="D128" i="4"/>
  <c r="E128" i="4"/>
  <c r="F128" i="4"/>
  <c r="G128" i="4"/>
  <c r="H128" i="4"/>
  <c r="I128" i="4"/>
  <c r="J128" i="4"/>
  <c r="K128" i="4"/>
  <c r="D129" i="4"/>
  <c r="E129" i="4"/>
  <c r="F129" i="4"/>
  <c r="G129" i="4"/>
  <c r="H129" i="4"/>
  <c r="I129" i="4"/>
  <c r="J129" i="4"/>
  <c r="K129" i="4"/>
  <c r="D130" i="4"/>
  <c r="E130" i="4"/>
  <c r="F130" i="4"/>
  <c r="G130" i="4"/>
  <c r="H130" i="4"/>
  <c r="I130" i="4"/>
  <c r="J130" i="4"/>
  <c r="K130" i="4"/>
  <c r="D131" i="4"/>
  <c r="E131" i="4"/>
  <c r="F131" i="4"/>
  <c r="G131" i="4"/>
  <c r="H131" i="4"/>
  <c r="I131" i="4"/>
  <c r="J131" i="4"/>
  <c r="K131" i="4"/>
  <c r="D132" i="4"/>
  <c r="E132" i="4"/>
  <c r="F132" i="4"/>
  <c r="G132" i="4"/>
  <c r="H132" i="4"/>
  <c r="I132" i="4"/>
  <c r="J132" i="4"/>
  <c r="K132" i="4"/>
  <c r="D133" i="4"/>
  <c r="E133" i="4"/>
  <c r="F133" i="4"/>
  <c r="G133" i="4"/>
  <c r="H133" i="4"/>
  <c r="I133" i="4"/>
  <c r="J133" i="4"/>
  <c r="K133" i="4"/>
  <c r="D134" i="4"/>
  <c r="E134" i="4"/>
  <c r="F134" i="4"/>
  <c r="G134" i="4"/>
  <c r="H134" i="4"/>
  <c r="I134" i="4"/>
  <c r="J134" i="4"/>
  <c r="K134" i="4"/>
</calcChain>
</file>

<file path=xl/sharedStrings.xml><?xml version="1.0" encoding="utf-8"?>
<sst xmlns="http://schemas.openxmlformats.org/spreadsheetml/2006/main" count="2397" uniqueCount="574">
  <si>
    <t>نام صندوق سرمایه گذاری </t>
  </si>
  <si>
    <t>شماره ثبت نزد سازمان</t>
  </si>
  <si>
    <t>تاریخ آغاز فعالیت</t>
  </si>
  <si>
    <t>نوع صندوق</t>
  </si>
  <si>
    <t>نرخ سود</t>
  </si>
  <si>
    <t>سقف واحدهای سرمایه گذاری صندوق</t>
  </si>
  <si>
    <t>عمر صندوق (به ماه)↓</t>
  </si>
  <si>
    <t>تعداد واحدهاي سرمايه گذاري صندوق</t>
  </si>
  <si>
    <t>ارزش خالص هر واحد سرمايه گذاري(ريال)</t>
  </si>
  <si>
    <t>تعداد سرمايه گذاران حقوقي</t>
  </si>
  <si>
    <t>تملك از كل سرمايه گذاران حقوقي(%)</t>
  </si>
  <si>
    <t>تعداد سرمايه گذاران حقيقي</t>
  </si>
  <si>
    <t>تملك از كل سرمايه گذاران حقيقي(%)</t>
  </si>
  <si>
    <t xml:space="preserve">جمع سرمايه گذاران </t>
  </si>
  <si>
    <t>بازده صندوق در  ماه گذشته (%)</t>
  </si>
  <si>
    <t>بازده صندوق در سه ماه گذشته(%)</t>
  </si>
  <si>
    <t>بازده صندوق در سال گذشته(%)</t>
  </si>
  <si>
    <t>مشترک کارگزاری کارآفرین</t>
  </si>
  <si>
    <t>1386/04/23</t>
  </si>
  <si>
    <t>در اوراق بهادار با درآمد ثابت</t>
  </si>
  <si>
    <t>مشترک پویا</t>
  </si>
  <si>
    <t>1387/01/05</t>
  </si>
  <si>
    <t>در سهام</t>
  </si>
  <si>
    <t>مشترک کارگزاری حافظ</t>
  </si>
  <si>
    <t>مشترک کارگزاری بانک ملی ایران</t>
  </si>
  <si>
    <t>1387/02/21</t>
  </si>
  <si>
    <t>مشترک پیشتاز</t>
  </si>
  <si>
    <t>1387/02/24</t>
  </si>
  <si>
    <t>مشترک آگاه</t>
  </si>
  <si>
    <t>1387/05/16</t>
  </si>
  <si>
    <t>کارگزاری بانک تجارت</t>
  </si>
  <si>
    <t>1387/05/21</t>
  </si>
  <si>
    <t>مختلط</t>
  </si>
  <si>
    <t>مشترک بانک اقتصاد نوین</t>
  </si>
  <si>
    <t>1387/10/02</t>
  </si>
  <si>
    <t>مشترک یکم ایرانیان</t>
  </si>
  <si>
    <t>1387/11/14</t>
  </si>
  <si>
    <t>مشترک ارزش کاوان آینده</t>
  </si>
  <si>
    <t>1388/02/26</t>
  </si>
  <si>
    <t>مشترک صنعت و معدن</t>
  </si>
  <si>
    <t>1388/04/09</t>
  </si>
  <si>
    <t>مشترک بورسیران</t>
  </si>
  <si>
    <t>1388/04/27</t>
  </si>
  <si>
    <t>مشترک یکم اکسیر فارابی</t>
  </si>
  <si>
    <t>1388/09/02</t>
  </si>
  <si>
    <t>مشترک فراز اندیش نوین</t>
  </si>
  <si>
    <t>1388/10/21</t>
  </si>
  <si>
    <t>توسعه ممتاز</t>
  </si>
  <si>
    <t>1388/11/27</t>
  </si>
  <si>
    <t>مشترک ایساتیس پویای یزد</t>
  </si>
  <si>
    <t>1388/11/28</t>
  </si>
  <si>
    <t>باران کارگزاری بانک کشاورزی</t>
  </si>
  <si>
    <t>1388/12/16</t>
  </si>
  <si>
    <t>مشترک بانک مسکن</t>
  </si>
  <si>
    <t>مشترک صبا </t>
  </si>
  <si>
    <t>1388/12/24</t>
  </si>
  <si>
    <t>مشترک پارس</t>
  </si>
  <si>
    <t>مشترک نوین پایدار</t>
  </si>
  <si>
    <t>1388/12/26</t>
  </si>
  <si>
    <t>مشترک آتیه نوین</t>
  </si>
  <si>
    <t>مشترک نو اندیشان </t>
  </si>
  <si>
    <t>1389/02/13</t>
  </si>
  <si>
    <t>امین ملت</t>
  </si>
  <si>
    <t>1389/02/19</t>
  </si>
  <si>
    <t>گنجینه رفاه</t>
  </si>
  <si>
    <t>1389/04/16</t>
  </si>
  <si>
    <t>حکمت آشنا ایرانیان</t>
  </si>
  <si>
    <t>1389/04/20</t>
  </si>
  <si>
    <t>فیروزه موفقیت</t>
  </si>
  <si>
    <t>1389/05/24</t>
  </si>
  <si>
    <t>مشترک نقش جهان</t>
  </si>
  <si>
    <t>1389/07/20</t>
  </si>
  <si>
    <t>مشترک تدبیرگران فردا</t>
  </si>
  <si>
    <t>1389/09/09</t>
  </si>
  <si>
    <t>مشترک سینا</t>
  </si>
  <si>
    <t>1389/11/11</t>
  </si>
  <si>
    <t>مشترک عقیق</t>
  </si>
  <si>
    <t>1389/12/06</t>
  </si>
  <si>
    <t>مشترک شاخصی کارآفرین</t>
  </si>
  <si>
    <t>1389/12/24</t>
  </si>
  <si>
    <t>یکم کارگزاری بانک کشاورزی</t>
  </si>
  <si>
    <t>1389/12/25</t>
  </si>
  <si>
    <t>آرمان کارآفرین</t>
  </si>
  <si>
    <t>1390/01/14</t>
  </si>
  <si>
    <t>کارگزاری پارسیان</t>
  </si>
  <si>
    <t>1390/01/28</t>
  </si>
  <si>
    <t>مشترک پیشرو</t>
  </si>
  <si>
    <t>1390/01/31</t>
  </si>
  <si>
    <t>سپهر اول کارگزاری بانک صادرات</t>
  </si>
  <si>
    <t>1390/02/13</t>
  </si>
  <si>
    <t>توسعه صادرات</t>
  </si>
  <si>
    <t>1390/02/24</t>
  </si>
  <si>
    <t>بانک دی</t>
  </si>
  <si>
    <t>1390/03/23</t>
  </si>
  <si>
    <t>مشترک یکم سامان</t>
  </si>
  <si>
    <t>1390/03/31</t>
  </si>
  <si>
    <t>بانک گردشگری</t>
  </si>
  <si>
    <t>1390/04/27</t>
  </si>
  <si>
    <t>تجربه ایرانیان</t>
  </si>
  <si>
    <t>1390/05/05</t>
  </si>
  <si>
    <t>ارمغان یکم ملل</t>
  </si>
  <si>
    <t>1390/05/16</t>
  </si>
  <si>
    <t>آتیه ملت</t>
  </si>
  <si>
    <t>1390/05/23</t>
  </si>
  <si>
    <t>مشترک مانا الگوریتم</t>
  </si>
  <si>
    <t>1390/05/24</t>
  </si>
  <si>
    <t>ارزش آفرینان دی</t>
  </si>
  <si>
    <t>1390/07/12</t>
  </si>
  <si>
    <t>گنجینه زرین شهر</t>
  </si>
  <si>
    <t>1390/07/17</t>
  </si>
  <si>
    <t>نهال سرمایه ایرانیان</t>
  </si>
  <si>
    <t>1390/07/19</t>
  </si>
  <si>
    <t>ارمغان ایرانیان</t>
  </si>
  <si>
    <t>1390/07/20</t>
  </si>
  <si>
    <t>گسترش فردای ایرانیان </t>
  </si>
  <si>
    <t>1390/07/23</t>
  </si>
  <si>
    <t>امین سامان</t>
  </si>
  <si>
    <t>1390/08/04</t>
  </si>
  <si>
    <t>یکم نیکوکاری آگاه</t>
  </si>
  <si>
    <t>1390/09/01</t>
  </si>
  <si>
    <t>بانک ایران زمین</t>
  </si>
  <si>
    <t>1390/11/29</t>
  </si>
  <si>
    <t>اندوخته ملت</t>
  </si>
  <si>
    <t>1390/12/09</t>
  </si>
  <si>
    <t>امین آشنا ایرانیان</t>
  </si>
  <si>
    <t>1391/02/16</t>
  </si>
  <si>
    <t>بانک توسعه تعاون</t>
  </si>
  <si>
    <t>1391/03/03</t>
  </si>
  <si>
    <t xml:space="preserve">اوج ملت </t>
  </si>
  <si>
    <t>1391/04/21</t>
  </si>
  <si>
    <t>مشترک آسمان یکم</t>
  </si>
  <si>
    <t>1391/06/13</t>
  </si>
  <si>
    <t>اختصاصی بازارگردانی آرمان اندیش</t>
  </si>
  <si>
    <t>1391/07/02</t>
  </si>
  <si>
    <t>اختصاصی بازارگردانی</t>
  </si>
  <si>
    <t>نگین رفاه</t>
  </si>
  <si>
    <t>1391/07/04</t>
  </si>
  <si>
    <t>مشترک کاریزما</t>
  </si>
  <si>
    <t>1391/07/18</t>
  </si>
  <si>
    <t>لوتوس پارسیان</t>
  </si>
  <si>
    <t>1391/07/25</t>
  </si>
  <si>
    <t>ثروت آفرین تمدن</t>
  </si>
  <si>
    <t>1391/08/01</t>
  </si>
  <si>
    <t>مشترک کوثر</t>
  </si>
  <si>
    <t>1391/12/08</t>
  </si>
  <si>
    <t>مشترک امید توسعه</t>
  </si>
  <si>
    <t>1391/12/12</t>
  </si>
  <si>
    <t>مشترک نوید انصار</t>
  </si>
  <si>
    <t>1391/12/23</t>
  </si>
  <si>
    <t>ره آورد آباد مسکن</t>
  </si>
  <si>
    <t>1392/02/16</t>
  </si>
  <si>
    <t xml:space="preserve">اندوخته پایدار سپهر </t>
  </si>
  <si>
    <t>1392/02/22</t>
  </si>
  <si>
    <t>مشترک البرز</t>
  </si>
  <si>
    <t>1392/02/23</t>
  </si>
  <si>
    <t>مشترک سبحان</t>
  </si>
  <si>
    <t>1392/03/20</t>
  </si>
  <si>
    <t>مشترک آسمان خاورمیانه</t>
  </si>
  <si>
    <t>1392/04/12</t>
  </si>
  <si>
    <t>مشترک پیروزان</t>
  </si>
  <si>
    <t>1392/04/19</t>
  </si>
  <si>
    <t>مشترک امین آوید</t>
  </si>
  <si>
    <t>1392/04/25</t>
  </si>
  <si>
    <t>امین انصار</t>
  </si>
  <si>
    <t>1392/04/26</t>
  </si>
  <si>
    <t>مشترک اندیشه فردا</t>
  </si>
  <si>
    <t>1392/06/06</t>
  </si>
  <si>
    <t>آرمان سپهر آشنا</t>
  </si>
  <si>
    <t>1392/06/13</t>
  </si>
  <si>
    <t>مشترک توسعه ملی</t>
  </si>
  <si>
    <t>1392/07/27</t>
  </si>
  <si>
    <t>سپهر کاریزما</t>
  </si>
  <si>
    <t>مشترک دماسنج</t>
  </si>
  <si>
    <t>1392/07/28</t>
  </si>
  <si>
    <t>مختلط گوهر نفیس تمدن</t>
  </si>
  <si>
    <t>1392/08/11</t>
  </si>
  <si>
    <t>بذر امید آفرین</t>
  </si>
  <si>
    <t>1392/09/19</t>
  </si>
  <si>
    <t>آسمان آرمانی سهام</t>
  </si>
  <si>
    <t>1392/09/23</t>
  </si>
  <si>
    <t>توسعه اندوخته آینده</t>
  </si>
  <si>
    <t>1392/10/04</t>
  </si>
  <si>
    <t>نیکوکاری ورزشی پرسپولیس</t>
  </si>
  <si>
    <t>1392/11/05</t>
  </si>
  <si>
    <t>سپهر اندیشه نوین</t>
  </si>
  <si>
    <t>مشترک افق</t>
  </si>
  <si>
    <t>1392/11/07</t>
  </si>
  <si>
    <t>مشترک گنجینه مهر</t>
  </si>
  <si>
    <t>مشترک سپهر تدبیرگران</t>
  </si>
  <si>
    <t>1392/11/08</t>
  </si>
  <si>
    <t>مشترک رشد سامان</t>
  </si>
  <si>
    <t>1392/12/07</t>
  </si>
  <si>
    <t>مشترک بانک خاورمیانه</t>
  </si>
  <si>
    <t>1392/12/11</t>
  </si>
  <si>
    <t>سهم آشنا</t>
  </si>
  <si>
    <t>1392/12/27</t>
  </si>
  <si>
    <t>مشترک سپهر آتی</t>
  </si>
  <si>
    <t>1393/03/10</t>
  </si>
  <si>
    <t>نیکوکاری دانشگاه تهران</t>
  </si>
  <si>
    <t>مشترک نیکی گستران</t>
  </si>
  <si>
    <t>1393/03/12</t>
  </si>
  <si>
    <t>مشترک ذوب آهن نویرا</t>
  </si>
  <si>
    <t>1393/05/14</t>
  </si>
  <si>
    <t>همیان سپهر</t>
  </si>
  <si>
    <t>1393/05/26</t>
  </si>
  <si>
    <t>امین تدبیرگران فردا</t>
  </si>
  <si>
    <t>1393/06/11</t>
  </si>
  <si>
    <t>ثابت حامی</t>
  </si>
  <si>
    <t>1393/06/12</t>
  </si>
  <si>
    <t>مشترک میعاد ایرانیان</t>
  </si>
  <si>
    <t>1393/06/18</t>
  </si>
  <si>
    <t>اختصاصی بازارگردانی افتخار حافظ</t>
  </si>
  <si>
    <t>1393/06/19</t>
  </si>
  <si>
    <t>بازارگردانی نوین پیشرو</t>
  </si>
  <si>
    <t>1393/07/08</t>
  </si>
  <si>
    <t>اختصاصی بازارگردانی امید لوتوس پارسیان</t>
  </si>
  <si>
    <t>1393/07/12</t>
  </si>
  <si>
    <t>نیکوکاری دانشگاه الزهرا</t>
  </si>
  <si>
    <t>1393/07/14</t>
  </si>
  <si>
    <t>زرین پارسیان</t>
  </si>
  <si>
    <t>1393/07/22</t>
  </si>
  <si>
    <t>اختصاصی بازارگردانی گنجینه سپهر صادرات</t>
  </si>
  <si>
    <t>1393/08/15</t>
  </si>
  <si>
    <t>مشترک یکم آبان</t>
  </si>
  <si>
    <t>1393/09/09</t>
  </si>
  <si>
    <t>با درآمد ثابت کاریزما</t>
  </si>
  <si>
    <t>1393/10/16</t>
  </si>
  <si>
    <t>نیکوکاری ایتام برکت </t>
  </si>
  <si>
    <t>1393/10/30</t>
  </si>
  <si>
    <t>اختصاصی بازارگردانی حکمت ایرانیان یکم</t>
  </si>
  <si>
    <t>1393/11/05</t>
  </si>
  <si>
    <t>توسعه پست بانک</t>
  </si>
  <si>
    <t>1393/11/11</t>
  </si>
  <si>
    <t>شاخص سی شرکت بزرگ فیروزه</t>
  </si>
  <si>
    <t>1393/11/28</t>
  </si>
  <si>
    <t>اختصاصی بازارگردان گروه توسعه بهشهر</t>
  </si>
  <si>
    <t>1393/12/23</t>
  </si>
  <si>
    <t>مشترک نیکوکاری ندای امید</t>
  </si>
  <si>
    <t>1393/12/26</t>
  </si>
  <si>
    <t>اختصاصی بازارگردانی گسترش صنعت دارو</t>
  </si>
  <si>
    <t>1394/01/17</t>
  </si>
  <si>
    <t>سهام بزرگ کاردان</t>
  </si>
  <si>
    <t>تجارت شاخصی کاردان</t>
  </si>
  <si>
    <t>با درآمد ثابت کاردان</t>
  </si>
  <si>
    <t>اعتماد آفرین پارسیان</t>
  </si>
  <si>
    <t>1394/02/05</t>
  </si>
  <si>
    <t>در اوراق بهادار با درآمد ثابت نوع دوم</t>
  </si>
  <si>
    <t>اختصاصی بازارگردانی بهمن گستر</t>
  </si>
  <si>
    <t>1394/02/27</t>
  </si>
  <si>
    <t>اختصاصی بازارگردانی مپنا ایرانیان</t>
  </si>
  <si>
    <t>1394/03/03</t>
  </si>
  <si>
    <t>اندیشه خبرگان سهام</t>
  </si>
  <si>
    <t>1394/03/09</t>
  </si>
  <si>
    <t>مشترک افق کارگزاری بانک خاورمیانه</t>
  </si>
  <si>
    <t>1394/03/19</t>
  </si>
  <si>
    <t>با درآمد ثابت گنجینه امید ایرانیان</t>
  </si>
  <si>
    <t>1394/03/30</t>
  </si>
  <si>
    <t>اختصاصی بازارگردانی امید ایرانیان</t>
  </si>
  <si>
    <t>1394/04/02</t>
  </si>
  <si>
    <t>گنجینه آینده روشن</t>
  </si>
  <si>
    <t>1394/04/09</t>
  </si>
  <si>
    <t>اختصاصی بازارگردان توسعه ملی</t>
  </si>
  <si>
    <t>1394/04/30</t>
  </si>
  <si>
    <t>سپهر خبرگان نفت</t>
  </si>
  <si>
    <t>1394/05/17</t>
  </si>
  <si>
    <t>اختصاصی بازارگردانی بانک سینا</t>
  </si>
  <si>
    <t>1394/05/27</t>
  </si>
  <si>
    <t>اختصاصی بازارگردان صبا نیک</t>
  </si>
  <si>
    <t>1394/05/31</t>
  </si>
  <si>
    <t>اختصاصی بازارگردان تجارت ایرانیان اعتماد</t>
  </si>
  <si>
    <t>ثروت آفرین پارسیان</t>
  </si>
  <si>
    <t>پاداش سهامداری توسعه یکم</t>
  </si>
  <si>
    <t>1394/06/29</t>
  </si>
  <si>
    <t>با درآمد ثابت کوثر یکم</t>
  </si>
  <si>
    <t>1394/07/26</t>
  </si>
  <si>
    <t>توسعه تعاون صبا</t>
  </si>
  <si>
    <t>1394/08/23</t>
  </si>
  <si>
    <t>مشترک مبین سرمایه</t>
  </si>
  <si>
    <t>1394/08/30</t>
  </si>
  <si>
    <t>هستی بخش آگاه</t>
  </si>
  <si>
    <t>1394/09/01</t>
  </si>
  <si>
    <t>اختصاصی بازارگردانی آرمان انصار</t>
  </si>
  <si>
    <t>1394/09/02</t>
  </si>
  <si>
    <t>با درآمد ثابت امید انصار</t>
  </si>
  <si>
    <t>1394/09/10</t>
  </si>
  <si>
    <t>نیکوکاری جایزه علمی فناوری پیامبر اعظم (ص)</t>
  </si>
  <si>
    <t>1394/09/15</t>
  </si>
  <si>
    <t>مشترک نوین نگر آسیا</t>
  </si>
  <si>
    <t>1394/09/25</t>
  </si>
  <si>
    <t>نیکوکاری میراث ماندگار پاساگاد</t>
  </si>
  <si>
    <t>1394/09/26</t>
  </si>
  <si>
    <t>پاداش سرمایه بهگزین</t>
  </si>
  <si>
    <t>1394/10/03</t>
  </si>
  <si>
    <t>اندوخته توسعه صادرات آرمانی</t>
  </si>
  <si>
    <t>1394/11/28</t>
  </si>
  <si>
    <t>اختصاصی بازارگردانی کوشا الگوریتم</t>
  </si>
  <si>
    <t>1394/12/17</t>
  </si>
  <si>
    <t>اختصاصی بازارگردانی ملت</t>
  </si>
  <si>
    <t>مشترک گنجینه الماس پایدار</t>
  </si>
  <si>
    <t>1394/12/18</t>
  </si>
  <si>
    <t>آرمان آتی کوثر</t>
  </si>
  <si>
    <t>توسعه سرمایه نیکی</t>
  </si>
  <si>
    <t>1395/01/17</t>
  </si>
  <si>
    <t>اختصاصی بازارگردانی اندیشه زرین پاسارگاد</t>
  </si>
  <si>
    <t>1395/01/24</t>
  </si>
  <si>
    <t>ارزش آفرین گلرنگ</t>
  </si>
  <si>
    <t>1395/01/29</t>
  </si>
  <si>
    <t>اختصاصی بازارگردانی سپهر بازار سرمایه</t>
  </si>
  <si>
    <t>1395/02/06</t>
  </si>
  <si>
    <t>نیکوکاری کشتی ورزش ملی ایران</t>
  </si>
  <si>
    <t>1395/02/29</t>
  </si>
  <si>
    <t>اختصاصی بازارگردانی گروه گردشگری ایرانیان</t>
  </si>
  <si>
    <t>1395/04/02</t>
  </si>
  <si>
    <t>مشترک صبای هدف</t>
  </si>
  <si>
    <t>1395/05/02</t>
  </si>
  <si>
    <t>آرمان آتیه درخشان مس</t>
  </si>
  <si>
    <t>پارند پایدار سپهر</t>
  </si>
  <si>
    <t>1395/05/11</t>
  </si>
  <si>
    <t>اختصاصی بازارگردانی پست بانک ایران</t>
  </si>
  <si>
    <t>1395/05/12</t>
  </si>
  <si>
    <t>اختصاصی بازارگردان صنعت مس</t>
  </si>
  <si>
    <t>1395/06/08</t>
  </si>
  <si>
    <t>با درآمد ثابت اعتماد ملل</t>
  </si>
  <si>
    <t>1395/07/03</t>
  </si>
  <si>
    <t>اختصاصی بازارگردانی گروه دی</t>
  </si>
  <si>
    <t>1395/07/17</t>
  </si>
  <si>
    <t>مشترک گنجینه ارمغان الماس</t>
  </si>
  <si>
    <t>1395/08/23</t>
  </si>
  <si>
    <t>مشترک افق روشن کارگزاری بانک خاورمیانه</t>
  </si>
  <si>
    <t>1395/08/29</t>
  </si>
  <si>
    <t>پاداش سرمایه پارس</t>
  </si>
  <si>
    <t>1395/09/24</t>
  </si>
  <si>
    <t>با درآمد ثابت کیان</t>
  </si>
  <si>
    <t>1395/09/28</t>
  </si>
  <si>
    <t>امین یکم فردا</t>
  </si>
  <si>
    <t>1395/10/04</t>
  </si>
  <si>
    <t>آهنگ سهام کیان</t>
  </si>
  <si>
    <t>1395/10/06</t>
  </si>
  <si>
    <t>آوای سهام کیان</t>
  </si>
  <si>
    <t>1395/11/18</t>
  </si>
  <si>
    <t>نیکوکاری لوتوس رویان</t>
  </si>
  <si>
    <t>1395/12/16</t>
  </si>
  <si>
    <t>با درآمد ثابت نگین سامان</t>
  </si>
  <si>
    <t>1396/02/03</t>
  </si>
  <si>
    <t>گنجینه یکم آوید</t>
  </si>
  <si>
    <t>1396/02/04</t>
  </si>
  <si>
    <t>درآمد ثابت سرآمد</t>
  </si>
  <si>
    <t>1396/02/12</t>
  </si>
  <si>
    <t>اختصاصی بازارگردانی توسعه معادن و فلزات آرمان</t>
  </si>
  <si>
    <t>1396/04/12</t>
  </si>
  <si>
    <t>اختصاصی بازارگردانی تدبیرگران فردا</t>
  </si>
  <si>
    <t>اعتماد کارگزاری بانک ملی ایران</t>
  </si>
  <si>
    <t>1396/04/31</t>
  </si>
  <si>
    <t>با درآمد ثابت کمند</t>
  </si>
  <si>
    <t>1396/05/30</t>
  </si>
  <si>
    <t>اختصاصی بازارگردانی توسعه بازار تمدن</t>
  </si>
  <si>
    <t>1396/06/23</t>
  </si>
  <si>
    <t>توسعه فراز اعتماد</t>
  </si>
  <si>
    <t>1396/06/28</t>
  </si>
  <si>
    <t>اختصاصی بازارگردانی نماد صنعت و معدن</t>
  </si>
  <si>
    <t>1396/08/10</t>
  </si>
  <si>
    <t>اختصاصی بازارگردانی سهم آشنا یکم</t>
  </si>
  <si>
    <t>ارمغان فیروزه آسیا</t>
  </si>
  <si>
    <t>1396/10/06</t>
  </si>
  <si>
    <t>اختصاصی بازارگردانی ارزش آفرین صندوق بازنشستگی کشوری</t>
  </si>
  <si>
    <t>1396/10/30</t>
  </si>
  <si>
    <t>دوم اکسیر فارابی</t>
  </si>
  <si>
    <t>1396/11/21</t>
  </si>
  <si>
    <t>ثابت نامی مفید</t>
  </si>
  <si>
    <t>1396/11/28</t>
  </si>
  <si>
    <t>افق ملت</t>
  </si>
  <si>
    <t>1397/03/06</t>
  </si>
  <si>
    <t>با درآمد ثابت تصمیم</t>
  </si>
  <si>
    <t>1397/03/21</t>
  </si>
  <si>
    <t>اختصاصی بازارگردانی سینا بهگزین</t>
  </si>
  <si>
    <t>1397/05/06</t>
  </si>
  <si>
    <t>اندیشه ورزان صبا تامین</t>
  </si>
  <si>
    <t>1397/07/11</t>
  </si>
  <si>
    <t>اختصاصی بازارگردانی گوهر فام امید</t>
  </si>
  <si>
    <t>1397/07/28</t>
  </si>
  <si>
    <t>اختصاصی بازارگردانی صبا گستر نفت و گاز تأمین</t>
  </si>
  <si>
    <t>1397/09/14</t>
  </si>
  <si>
    <t>اختصاصی بازارگردانی اکسیر سودا</t>
  </si>
  <si>
    <t>1397/09/25</t>
  </si>
  <si>
    <t>اختصاصی بازارگردانی مفید</t>
  </si>
  <si>
    <t>1397/10/02</t>
  </si>
  <si>
    <t>گنجینه الماس بیمه دی</t>
  </si>
  <si>
    <t>1397/10/23</t>
  </si>
  <si>
    <t>مشترک آسمان امید</t>
  </si>
  <si>
    <t>1397/11/30</t>
  </si>
  <si>
    <t>اختصاصی بازارگردانی هوشمند آبان</t>
  </si>
  <si>
    <t>1397/12/14</t>
  </si>
  <si>
    <t>سرو سودمند مدبران</t>
  </si>
  <si>
    <t>1398/04/02</t>
  </si>
  <si>
    <t>اختصاصی بازارگردانی پاداش پشتیبان پارس</t>
  </si>
  <si>
    <t>1398/05/12</t>
  </si>
  <si>
    <t>پیشگامان سرمایه نوآفرین</t>
  </si>
  <si>
    <t>1398/06/16</t>
  </si>
  <si>
    <t>اختصاصی بازارگردانی خلیج فارس</t>
  </si>
  <si>
    <t>1398/06/17</t>
  </si>
  <si>
    <t>دارا الگوریتم</t>
  </si>
  <si>
    <t>1398/07/02</t>
  </si>
  <si>
    <t>اختصاصی بازارگردانی مهرگان</t>
  </si>
  <si>
    <t>1398/07/03</t>
  </si>
  <si>
    <t>زمرد نو ویرا ذوب آهن</t>
  </si>
  <si>
    <t>1398/07/17</t>
  </si>
  <si>
    <t>اختصاصی بازارگردانی معیار</t>
  </si>
  <si>
    <t>1398/07/18</t>
  </si>
  <si>
    <t>توازن معیار</t>
  </si>
  <si>
    <t>1398/08/26</t>
  </si>
  <si>
    <t>اختصاصی بازارگردانی الگوریتمی امید فارابی</t>
  </si>
  <si>
    <t>1398/09/30</t>
  </si>
  <si>
    <t>اختصاصی بازارگردانی ایساتیس پویا</t>
  </si>
  <si>
    <t>1398/11/19</t>
  </si>
  <si>
    <t>اختصاصی بازارگردانی توسعه فیروزه پویا</t>
  </si>
  <si>
    <t>1398/11/30</t>
  </si>
  <si>
    <t>افرا نماد پایدار</t>
  </si>
  <si>
    <t>1398/12/21</t>
  </si>
  <si>
    <t>یاقوت آگاه</t>
  </si>
  <si>
    <t>1399/01/20</t>
  </si>
  <si>
    <t>اختصاصی بازارگردانی خبرگان اهداف</t>
  </si>
  <si>
    <t>1399/01/24</t>
  </si>
  <si>
    <t>اعتبار سهام ایرانیان</t>
  </si>
  <si>
    <t>1399/02/17</t>
  </si>
  <si>
    <t>اختصاصی بازارگردانی توسعه سهام نیکی</t>
  </si>
  <si>
    <t>1399/03/06</t>
  </si>
  <si>
    <t>اختصاصی بازارگردانی نهایت نگر</t>
  </si>
  <si>
    <t>1399/03/21</t>
  </si>
  <si>
    <t>اختصاصی بازارگردانی آگاه</t>
  </si>
  <si>
    <t>مشترک مدرسه کسب و کار صوفی رازی</t>
  </si>
  <si>
    <t>1399/03/25</t>
  </si>
  <si>
    <t>واسطه گری مالی یکم</t>
  </si>
  <si>
    <t>1399/04/04</t>
  </si>
  <si>
    <t>ارزش آفرین بیدار</t>
  </si>
  <si>
    <t>1399/04/11</t>
  </si>
  <si>
    <t>اعتماد داریک</t>
  </si>
  <si>
    <t>1399/04/30</t>
  </si>
  <si>
    <t>اندوخته آمیتیس</t>
  </si>
  <si>
    <t>1399/05/05</t>
  </si>
  <si>
    <t>آوای معیار</t>
  </si>
  <si>
    <t>1399/05/06</t>
  </si>
  <si>
    <t>مدیریت ثروت صندوق بازنشستگی کشوری</t>
  </si>
  <si>
    <t>1399/06/02</t>
  </si>
  <si>
    <t>اعتبار آفرین ایرانیان</t>
  </si>
  <si>
    <t>1399/06/27</t>
  </si>
  <si>
    <t>سپر سرمایه بیدار</t>
  </si>
  <si>
    <t>الماس کوروش</t>
  </si>
  <si>
    <t>1399/07/08</t>
  </si>
  <si>
    <t>اختصاصی بازارگردانی نهایت اندیش اقتصاد بیدار</t>
  </si>
  <si>
    <t>1399/07/16</t>
  </si>
  <si>
    <t>اختصاصی بازارگردانی توازن کوروش</t>
  </si>
  <si>
    <t>1399/07/21</t>
  </si>
  <si>
    <t>اختصاصی بازارگردانی توسعه فولاد مبارکه</t>
  </si>
  <si>
    <t>1399/09/02</t>
  </si>
  <si>
    <t>اختصاصی بازارگردانی تاک دانا</t>
  </si>
  <si>
    <t>1399/09/08</t>
  </si>
  <si>
    <t>پالایشی یکم</t>
  </si>
  <si>
    <t>1399/09/09</t>
  </si>
  <si>
    <t>اختصاصی بازارگردانی امین</t>
  </si>
  <si>
    <t>1399/09/16</t>
  </si>
  <si>
    <t>خاتم ایساتیس پویا</t>
  </si>
  <si>
    <t>1399/10/07</t>
  </si>
  <si>
    <t>اختصاصی بازارگردانی کیان</t>
  </si>
  <si>
    <t>1399/10/08</t>
  </si>
  <si>
    <t>اختصاصی بازارگردانی گسترش نو ویرا</t>
  </si>
  <si>
    <t>1399/10/10</t>
  </si>
  <si>
    <t>اختصاصی بازارگردانی آسمان زاگرس</t>
  </si>
  <si>
    <t>1399/10/14</t>
  </si>
  <si>
    <t>آوای فردای زاگرس</t>
  </si>
  <si>
    <t>1399/11/04</t>
  </si>
  <si>
    <t>زرین کوروش</t>
  </si>
  <si>
    <t>1399/11/07</t>
  </si>
  <si>
    <t>اختصاصی بازارگردانی میزان داریک</t>
  </si>
  <si>
    <t>1399/11/21</t>
  </si>
  <si>
    <t>شاخصی بازار آشنا</t>
  </si>
  <si>
    <t>1399/12/12</t>
  </si>
  <si>
    <t>اختصاصی بازارگردانی لاجورد دماوند</t>
  </si>
  <si>
    <t>1399/12/18</t>
  </si>
  <si>
    <t>فراز داریک</t>
  </si>
  <si>
    <t>1399/12/25</t>
  </si>
  <si>
    <t>سپید دماوند</t>
  </si>
  <si>
    <t>1400/01/23</t>
  </si>
  <si>
    <t>اختصاصی بازارگردانی یکم هامرز</t>
  </si>
  <si>
    <t>1400/01/25</t>
  </si>
  <si>
    <t>اختصاصی بازارگردانی حامی اول</t>
  </si>
  <si>
    <t>1399/11/14</t>
  </si>
  <si>
    <t>اختصاصی بازارگردانی اتحاد بازار سرمایه</t>
  </si>
  <si>
    <t>اختصاصی بازارگردانی آرمان تدبیر نقش جهان</t>
  </si>
  <si>
    <t>1399/12/27</t>
  </si>
  <si>
    <t>اختصاصی بازارگردانی تصمیم ساز</t>
  </si>
  <si>
    <t>1400/02/04</t>
  </si>
  <si>
    <t>اختصاصی بازارگردانی پرگار</t>
  </si>
  <si>
    <t>1400/03/01</t>
  </si>
  <si>
    <t>ثروت هامرز</t>
  </si>
  <si>
    <t>1400/03/05</t>
  </si>
  <si>
    <t>ارزش صندوق به میلیون ریال در تاریخ  1399/12/30</t>
  </si>
  <si>
    <t>مختلط کاریزما</t>
  </si>
  <si>
    <t>1400/04/13</t>
  </si>
  <si>
    <t>اختصاصی بازارگردانی دارا داریوش</t>
  </si>
  <si>
    <t>1400/04/20</t>
  </si>
  <si>
    <t>کامیاب آشنا</t>
  </si>
  <si>
    <t>1400/04/28</t>
  </si>
  <si>
    <t>همای آگاه</t>
  </si>
  <si>
    <t>1400/05/31</t>
  </si>
  <si>
    <t>سپهر سودمند سینا</t>
  </si>
  <si>
    <t>زمرد آگاه</t>
  </si>
  <si>
    <t>1400/06/08</t>
  </si>
  <si>
    <t>با درآمد ثابت مانی</t>
  </si>
  <si>
    <t>1400/06/21</t>
  </si>
  <si>
    <t>ثبات ویستا</t>
  </si>
  <si>
    <t>1400/06/24</t>
  </si>
  <si>
    <t>اتحاد آرمان اقتصاد</t>
  </si>
  <si>
    <t>ثروت داریوش</t>
  </si>
  <si>
    <t>1400/07/04</t>
  </si>
  <si>
    <t>اختصاصی بازارگردانی هدف</t>
  </si>
  <si>
    <t>اختصاصی بازارگردانی آوای زاگرس</t>
  </si>
  <si>
    <t>زیتون نماد پایا</t>
  </si>
  <si>
    <t>1400/08/12</t>
  </si>
  <si>
    <t>نوع دوم کارا</t>
  </si>
  <si>
    <t>1400/08/16</t>
  </si>
  <si>
    <t>اوج دماوند</t>
  </si>
  <si>
    <t>1400/08/18</t>
  </si>
  <si>
    <t>سهام ویستا</t>
  </si>
  <si>
    <t>1400/08/24</t>
  </si>
  <si>
    <t>ثروت افزون ثمین</t>
  </si>
  <si>
    <t>1400/08/30</t>
  </si>
  <si>
    <t>اختصاصی بازارگردانی الگوریتم سرآمد بازار</t>
  </si>
  <si>
    <t>1400/09/15</t>
  </si>
  <si>
    <t>سهامی اهرمی کاریزما</t>
  </si>
  <si>
    <t>1400/09/30</t>
  </si>
  <si>
    <t>انار نماد ارزش</t>
  </si>
  <si>
    <t>صدورو ابطال</t>
  </si>
  <si>
    <t>صدور و ابطال</t>
  </si>
  <si>
    <t>قابل معامله</t>
  </si>
  <si>
    <t>نام صندوق</t>
  </si>
  <si>
    <t>سهام</t>
  </si>
  <si>
    <t>اوراق بهادار با درآمد ثابت</t>
  </si>
  <si>
    <t>گواهی سپرده و سپرده بانکی</t>
  </si>
  <si>
    <t>نقد</t>
  </si>
  <si>
    <t>سایر</t>
  </si>
  <si>
    <t>ارزش حجم معاملات(میلیون ریال)</t>
  </si>
  <si>
    <t>ارزش صدور و ابطال(میلیون ریال)</t>
  </si>
  <si>
    <t>ارزش معاملات خرید</t>
  </si>
  <si>
    <t>ارزش معاملات فروش</t>
  </si>
  <si>
    <t>مجموع</t>
  </si>
  <si>
    <t>مابه التفاوت افزایش(کاهش)</t>
  </si>
  <si>
    <t xml:space="preserve">صدور </t>
  </si>
  <si>
    <t>ابطال</t>
  </si>
  <si>
    <t>ارزش سهام ابتدای ماه - میلیون ریال</t>
  </si>
  <si>
    <t>ارزش سهام انتهای ماه- میلیون ریال</t>
  </si>
  <si>
    <t>سال منتهی به</t>
  </si>
  <si>
    <t>ماه منتهی به</t>
  </si>
  <si>
    <t>نسبت فعالیت معاملاتی</t>
  </si>
  <si>
    <t>نسبت فعالیت  صدور  سرمایه گذاران</t>
  </si>
  <si>
    <t>نسبت فعالیت  ابطال  سرمایه گذاران</t>
  </si>
  <si>
    <t>جمع خرید و فروش سال</t>
  </si>
  <si>
    <t>جمع خرید و فروش ماه</t>
  </si>
  <si>
    <t>متوسط ارزش ماهانه- میلیون ریال</t>
  </si>
  <si>
    <t>متوسط ارزش سالانه- میلیون ریال</t>
  </si>
  <si>
    <t>ارزش سهام ابتدای ماه -  ریال</t>
  </si>
  <si>
    <t>ارزش سهام انتهای ماه- ریال</t>
  </si>
  <si>
    <t>ارزش  معاملات خرید</t>
  </si>
  <si>
    <t>ارزش  معاملات فروش</t>
  </si>
  <si>
    <t>راهبرد ممتاز ابن سینا</t>
  </si>
  <si>
    <t>1400/10/15</t>
  </si>
  <si>
    <t>اختصاصی بازارگردانی نیکان</t>
  </si>
  <si>
    <t>اختصاصی بازارگردانی دانایان</t>
  </si>
  <si>
    <t>ارزش صندوق به میلیون ریال در تاریخ 1400/10/30</t>
  </si>
  <si>
    <t>‫خالص ارزش داراییها ‫(میلیون ریال) در تاریخ 1400/10/30</t>
  </si>
  <si>
    <t>سال منتهی به  1400/10/30</t>
  </si>
  <si>
    <t>ماه منتهی به  1400/10/30</t>
  </si>
  <si>
    <t>ماه منتهی به 1400/10/30</t>
  </si>
  <si>
    <t>درصد سهم در تاریخ 1400/10/30</t>
  </si>
  <si>
    <t>سال منتهی به 1400/10/30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</si>
</sst>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1" formatCode="_ * #,##0_-_ر_ي_ا_ل_ ;_ * #,##0\-_ر_ي_ا_ل_ ;_ * &quot;-&quot;_-_ر_ي_ا_ل_ ;_ @_ "/>
    <numFmt numFmtId="43" formatCode="_ * #,##0.00_-_ر_ي_ا_ل_ ;_ * #,##0.00\-_ر_ي_ا_ل_ ;_ * &quot;-&quot;??_-_ر_ي_ا_ل_ ;_ @_ "/>
    <numFmt numFmtId="164" formatCode="_ * #,##0_-_ر_ي_ا_ل_ ;_ * #,##0\-_ر_ي_ا_ل_ ;_ * &quot;-&quot;??_-_ر_ي_ا_ل_ ;_ @_ "/>
    <numFmt numFmtId="165" formatCode="#,##0;[Red]\(#,##0\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B Nazanin"/>
      <charset val="178"/>
    </font>
    <font>
      <b/>
      <sz val="10"/>
      <color theme="1"/>
      <name val="B Nazanin"/>
      <charset val="178"/>
    </font>
    <font>
      <b/>
      <sz val="10"/>
      <name val="B Nazanin"/>
      <charset val="178"/>
    </font>
    <font>
      <sz val="10"/>
      <color theme="1"/>
      <name val="B Nazanin"/>
      <charset val="178"/>
    </font>
    <font>
      <sz val="10"/>
      <name val="B Nazanin"/>
      <charset val="178"/>
    </font>
    <font>
      <sz val="11"/>
      <name val="B Nazanin"/>
      <charset val="17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4">
    <xf numFmtId="0" fontId="0" fillId="0" borderId="0" xfId="0"/>
    <xf numFmtId="0" fontId="2" fillId="0" borderId="0" xfId="0" applyFont="1" applyAlignment="1">
      <alignment horizontal="center" vertical="center"/>
    </xf>
    <xf numFmtId="164" fontId="2" fillId="0" borderId="0" xfId="1" applyNumberFormat="1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 readingOrder="2"/>
    </xf>
    <xf numFmtId="3" fontId="4" fillId="2" borderId="1" xfId="2" applyNumberFormat="1" applyFont="1" applyFill="1" applyBorder="1" applyAlignment="1">
      <alignment horizontal="center" vertical="center" wrapText="1" readingOrder="2"/>
    </xf>
    <xf numFmtId="164" fontId="4" fillId="2" borderId="1" xfId="1" applyNumberFormat="1" applyFont="1" applyFill="1" applyBorder="1" applyAlignment="1">
      <alignment horizontal="center" vertical="center" wrapText="1" readingOrder="2"/>
    </xf>
    <xf numFmtId="41" fontId="4" fillId="2" borderId="1" xfId="2" applyFont="1" applyFill="1" applyBorder="1" applyAlignment="1">
      <alignment horizontal="center" vertical="center" wrapText="1" readingOrder="2"/>
    </xf>
    <xf numFmtId="3" fontId="4" fillId="2" borderId="1" xfId="0" applyNumberFormat="1" applyFont="1" applyFill="1" applyBorder="1" applyAlignment="1">
      <alignment horizontal="center" vertical="center" wrapText="1" readingOrder="2"/>
    </xf>
    <xf numFmtId="2" fontId="4" fillId="2" borderId="1" xfId="0" applyNumberFormat="1" applyFont="1" applyFill="1" applyBorder="1" applyAlignment="1">
      <alignment horizontal="center" vertical="center" wrapText="1" readingOrder="1"/>
    </xf>
    <xf numFmtId="0" fontId="5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2" fillId="0" borderId="1" xfId="1" applyNumberFormat="1" applyFont="1" applyBorder="1" applyAlignment="1">
      <alignment horizontal="center" vertical="center" wrapText="1"/>
    </xf>
    <xf numFmtId="164" fontId="2" fillId="0" borderId="1" xfId="1" applyNumberFormat="1" applyFont="1" applyBorder="1" applyAlignment="1">
      <alignment horizontal="center" vertical="center"/>
    </xf>
    <xf numFmtId="0" fontId="2" fillId="0" borderId="0" xfId="0" applyFont="1"/>
    <xf numFmtId="0" fontId="2" fillId="0" borderId="0" xfId="0" applyNumberFormat="1" applyFont="1"/>
    <xf numFmtId="0" fontId="4" fillId="3" borderId="1" xfId="1" applyNumberFormat="1" applyFont="1" applyFill="1" applyBorder="1" applyAlignment="1" applyProtection="1">
      <alignment horizontal="center" vertical="center" wrapText="1"/>
    </xf>
    <xf numFmtId="164" fontId="6" fillId="3" borderId="1" xfId="1" applyNumberFormat="1" applyFont="1" applyFill="1" applyBorder="1" applyAlignment="1" applyProtection="1">
      <alignment horizontal="center" vertical="center" wrapText="1"/>
    </xf>
    <xf numFmtId="164" fontId="2" fillId="0" borderId="0" xfId="1" applyNumberFormat="1" applyFont="1"/>
    <xf numFmtId="0" fontId="2" fillId="0" borderId="1" xfId="0" applyFont="1" applyBorder="1"/>
    <xf numFmtId="164" fontId="2" fillId="0" borderId="1" xfId="1" applyNumberFormat="1" applyFont="1" applyBorder="1"/>
    <xf numFmtId="165" fontId="4" fillId="3" borderId="1" xfId="1" applyNumberFormat="1" applyFont="1" applyFill="1" applyBorder="1" applyAlignment="1" applyProtection="1">
      <alignment horizontal="center" vertical="center" wrapText="1"/>
    </xf>
    <xf numFmtId="165" fontId="2" fillId="3" borderId="1" xfId="1" applyNumberFormat="1" applyFont="1" applyFill="1" applyBorder="1" applyAlignment="1">
      <alignment horizontal="center" vertical="center" wrapText="1"/>
    </xf>
    <xf numFmtId="165" fontId="6" fillId="3" borderId="1" xfId="1" applyNumberFormat="1" applyFont="1" applyFill="1" applyBorder="1" applyAlignment="1">
      <alignment horizontal="center" vertical="center" wrapText="1"/>
    </xf>
    <xf numFmtId="165" fontId="2" fillId="0" borderId="0" xfId="0" applyNumberFormat="1" applyFont="1"/>
    <xf numFmtId="165" fontId="2" fillId="0" borderId="1" xfId="0" applyNumberFormat="1" applyFont="1" applyBorder="1"/>
    <xf numFmtId="9" fontId="4" fillId="3" borderId="1" xfId="3" applyFont="1" applyFill="1" applyBorder="1" applyAlignment="1">
      <alignment horizontal="center" vertical="center" wrapText="1"/>
    </xf>
    <xf numFmtId="164" fontId="6" fillId="0" borderId="2" xfId="1" applyNumberFormat="1" applyFont="1" applyBorder="1" applyAlignment="1">
      <alignment horizontal="center" vertical="center" wrapText="1"/>
    </xf>
    <xf numFmtId="164" fontId="6" fillId="0" borderId="1" xfId="1" applyNumberFormat="1" applyFont="1" applyBorder="1" applyAlignment="1">
      <alignment horizontal="center" vertical="center" wrapText="1"/>
    </xf>
    <xf numFmtId="164" fontId="2" fillId="0" borderId="0" xfId="1" applyNumberFormat="1" applyFont="1" applyAlignment="1">
      <alignment horizontal="center" vertical="center" wrapText="1"/>
    </xf>
    <xf numFmtId="9" fontId="6" fillId="0" borderId="1" xfId="3" applyFont="1" applyFill="1" applyBorder="1" applyAlignment="1" applyProtection="1">
      <alignment horizontal="center" vertical="center"/>
    </xf>
    <xf numFmtId="164" fontId="2" fillId="0" borderId="1" xfId="1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164" fontId="4" fillId="2" borderId="1" xfId="1" applyNumberFormat="1" applyFont="1" applyFill="1" applyBorder="1" applyAlignment="1">
      <alignment horizontal="center" vertical="center"/>
    </xf>
    <xf numFmtId="164" fontId="4" fillId="2" borderId="2" xfId="1" applyNumberFormat="1" applyFont="1" applyFill="1" applyBorder="1" applyAlignment="1">
      <alignment horizontal="center" vertical="center"/>
    </xf>
    <xf numFmtId="164" fontId="4" fillId="3" borderId="1" xfId="1" applyNumberFormat="1" applyFont="1" applyFill="1" applyBorder="1" applyAlignment="1">
      <alignment horizontal="center" vertical="center" wrapText="1"/>
    </xf>
    <xf numFmtId="164" fontId="4" fillId="3" borderId="1" xfId="1" applyNumberFormat="1" applyFont="1" applyFill="1" applyBorder="1" applyAlignment="1" applyProtection="1">
      <alignment horizontal="center" vertical="center" wrapText="1"/>
    </xf>
    <xf numFmtId="164" fontId="7" fillId="3" borderId="1" xfId="1" applyNumberFormat="1" applyFont="1" applyFill="1" applyBorder="1" applyAlignment="1" applyProtection="1">
      <alignment horizontal="center" vertical="center" wrapText="1"/>
    </xf>
    <xf numFmtId="164" fontId="7" fillId="3" borderId="1" xfId="1" applyNumberFormat="1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 readingOrder="2"/>
    </xf>
    <xf numFmtId="3" fontId="4" fillId="3" borderId="1" xfId="2" applyNumberFormat="1" applyFont="1" applyFill="1" applyBorder="1" applyAlignment="1">
      <alignment horizontal="center" vertical="center" wrapText="1" readingOrder="2"/>
    </xf>
    <xf numFmtId="164" fontId="4" fillId="3" borderId="1" xfId="1" applyNumberFormat="1" applyFont="1" applyFill="1" applyBorder="1" applyAlignment="1">
      <alignment horizontal="center" vertical="center" wrapText="1" readingOrder="2"/>
    </xf>
    <xf numFmtId="41" fontId="4" fillId="3" borderId="1" xfId="2" applyFont="1" applyFill="1" applyBorder="1" applyAlignment="1">
      <alignment horizontal="center" vertical="center" wrapText="1" readingOrder="2"/>
    </xf>
    <xf numFmtId="3" fontId="4" fillId="3" borderId="1" xfId="0" applyNumberFormat="1" applyFont="1" applyFill="1" applyBorder="1" applyAlignment="1">
      <alignment horizontal="center" vertical="center" wrapText="1" readingOrder="2"/>
    </xf>
    <xf numFmtId="2" fontId="4" fillId="3" borderId="1" xfId="0" applyNumberFormat="1" applyFont="1" applyFill="1" applyBorder="1" applyAlignment="1">
      <alignment horizontal="center" vertical="center" wrapText="1" readingOrder="1"/>
    </xf>
    <xf numFmtId="10" fontId="2" fillId="0" borderId="1" xfId="0" applyNumberFormat="1" applyFont="1" applyBorder="1" applyAlignment="1">
      <alignment horizontal="center" vertical="center"/>
    </xf>
    <xf numFmtId="164" fontId="6" fillId="3" borderId="1" xfId="1" applyNumberFormat="1" applyFont="1" applyFill="1" applyBorder="1" applyAlignment="1">
      <alignment horizontal="center" vertical="center" wrapText="1"/>
    </xf>
    <xf numFmtId="164" fontId="2" fillId="0" borderId="1" xfId="0" applyNumberFormat="1" applyFont="1" applyBorder="1"/>
    <xf numFmtId="164" fontId="4" fillId="3" borderId="1" xfId="1" applyNumberFormat="1" applyFont="1" applyFill="1" applyBorder="1" applyAlignment="1">
      <alignment horizontal="center" vertical="center"/>
    </xf>
    <xf numFmtId="164" fontId="4" fillId="3" borderId="1" xfId="1" applyNumberFormat="1" applyFont="1" applyFill="1" applyBorder="1" applyAlignment="1">
      <alignment horizontal="center" vertical="center" readingOrder="2"/>
    </xf>
    <xf numFmtId="9" fontId="4" fillId="3" borderId="1" xfId="3" applyFont="1" applyFill="1" applyBorder="1" applyAlignment="1">
      <alignment horizontal="center" vertical="center" wrapText="1"/>
    </xf>
    <xf numFmtId="164" fontId="4" fillId="2" borderId="1" xfId="1" applyNumberFormat="1" applyFont="1" applyFill="1" applyBorder="1" applyAlignment="1">
      <alignment horizontal="center" vertical="center"/>
    </xf>
    <xf numFmtId="164" fontId="4" fillId="2" borderId="3" xfId="1" applyNumberFormat="1" applyFont="1" applyFill="1" applyBorder="1" applyAlignment="1">
      <alignment horizontal="center" vertical="center"/>
    </xf>
    <xf numFmtId="164" fontId="4" fillId="2" borderId="2" xfId="1" applyNumberFormat="1" applyFont="1" applyFill="1" applyBorder="1" applyAlignment="1">
      <alignment horizontal="center" vertical="center"/>
    </xf>
    <xf numFmtId="164" fontId="4" fillId="3" borderId="1" xfId="1" applyNumberFormat="1" applyFont="1" applyFill="1" applyBorder="1" applyAlignment="1" applyProtection="1">
      <alignment horizontal="center" vertical="center" wrapText="1"/>
    </xf>
    <xf numFmtId="164" fontId="2" fillId="3" borderId="1" xfId="1" applyNumberFormat="1" applyFont="1" applyFill="1" applyBorder="1" applyAlignment="1">
      <alignment horizontal="center" vertical="center" wrapText="1"/>
    </xf>
    <xf numFmtId="164" fontId="4" fillId="3" borderId="1" xfId="1" applyNumberFormat="1" applyFont="1" applyFill="1" applyBorder="1" applyAlignment="1">
      <alignment horizontal="center" vertical="center" wrapText="1"/>
    </xf>
    <xf numFmtId="164" fontId="7" fillId="3" borderId="1" xfId="1" applyNumberFormat="1" applyFont="1" applyFill="1" applyBorder="1" applyAlignment="1">
      <alignment horizontal="center" vertical="center"/>
    </xf>
    <xf numFmtId="164" fontId="7" fillId="3" borderId="3" xfId="1" applyNumberFormat="1" applyFont="1" applyFill="1" applyBorder="1" applyAlignment="1">
      <alignment horizontal="center" vertical="center"/>
    </xf>
    <xf numFmtId="164" fontId="7" fillId="3" borderId="4" xfId="1" applyNumberFormat="1" applyFont="1" applyFill="1" applyBorder="1" applyAlignment="1">
      <alignment horizontal="center" vertical="center"/>
    </xf>
    <xf numFmtId="164" fontId="7" fillId="3" borderId="2" xfId="1" applyNumberFormat="1" applyFont="1" applyFill="1" applyBorder="1" applyAlignment="1">
      <alignment horizontal="center" vertical="center"/>
    </xf>
    <xf numFmtId="3" fontId="4" fillId="0" borderId="1" xfId="0" applyNumberFormat="1" applyFont="1" applyFill="1" applyBorder="1" applyAlignment="1">
      <alignment horizontal="center" vertical="center" wrapText="1" readingOrder="2"/>
    </xf>
  </cellXfs>
  <cellStyles count="4">
    <cellStyle name="Comma" xfId="1" builtinId="3"/>
    <cellStyle name="Comma [0]" xfId="2" builtinId="6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203"/>
  <sheetViews>
    <sheetView rightToLeft="1" tabSelected="1" topLeftCell="D1" workbookViewId="0">
      <selection activeCell="M1" sqref="M1:P1"/>
    </sheetView>
  </sheetViews>
  <sheetFormatPr defaultColWidth="9.140625" defaultRowHeight="18" x14ac:dyDescent="0.25"/>
  <cols>
    <col min="1" max="1" width="43.42578125" style="1" bestFit="1" customWidth="1"/>
    <col min="2" max="2" width="16.5703125" style="1" bestFit="1" customWidth="1"/>
    <col min="3" max="3" width="9.85546875" style="1" bestFit="1" customWidth="1"/>
    <col min="4" max="4" width="26" style="1" bestFit="1" customWidth="1"/>
    <col min="5" max="5" width="8.85546875" style="1" customWidth="1"/>
    <col min="6" max="6" width="20.7109375" style="2" bestFit="1" customWidth="1"/>
    <col min="7" max="8" width="20.7109375" style="2" customWidth="1"/>
    <col min="9" max="9" width="19.42578125" style="2" customWidth="1"/>
    <col min="10" max="10" width="21.42578125" style="1" customWidth="1"/>
    <col min="11" max="11" width="19.7109375" style="1" customWidth="1"/>
    <col min="12" max="12" width="15.85546875" style="1" bestFit="1" customWidth="1"/>
    <col min="13" max="14" width="15.7109375" style="33" customWidth="1"/>
    <col min="15" max="15" width="14.85546875" style="33" customWidth="1"/>
    <col min="16" max="16" width="13.140625" style="33" bestFit="1" customWidth="1"/>
    <col min="17" max="17" width="16" style="1" customWidth="1"/>
    <col min="18" max="16384" width="9.140625" style="1"/>
  </cols>
  <sheetData>
    <row r="2" spans="1:20" s="10" customFormat="1" ht="63" x14ac:dyDescent="0.25">
      <c r="A2" s="3" t="s">
        <v>0</v>
      </c>
      <c r="B2" s="3" t="s">
        <v>1</v>
      </c>
      <c r="C2" s="4" t="s">
        <v>2</v>
      </c>
      <c r="D2" s="3" t="s">
        <v>3</v>
      </c>
      <c r="E2" s="3" t="s">
        <v>4</v>
      </c>
      <c r="F2" s="4" t="s">
        <v>5</v>
      </c>
      <c r="G2" s="5" t="s">
        <v>6</v>
      </c>
      <c r="H2" s="5" t="s">
        <v>531</v>
      </c>
      <c r="I2" s="6" t="s">
        <v>495</v>
      </c>
      <c r="J2" s="7" t="s">
        <v>567</v>
      </c>
      <c r="K2" s="4" t="s">
        <v>7</v>
      </c>
      <c r="L2" s="4" t="s">
        <v>8</v>
      </c>
      <c r="M2" s="63" t="s">
        <v>9</v>
      </c>
      <c r="N2" s="63" t="s">
        <v>10</v>
      </c>
      <c r="O2" s="63" t="s">
        <v>11</v>
      </c>
      <c r="P2" s="63" t="s">
        <v>12</v>
      </c>
      <c r="Q2" s="8" t="s">
        <v>13</v>
      </c>
      <c r="R2" s="9" t="s">
        <v>14</v>
      </c>
      <c r="S2" s="9" t="s">
        <v>15</v>
      </c>
      <c r="T2" s="9" t="s">
        <v>16</v>
      </c>
    </row>
    <row r="3" spans="1:20" x14ac:dyDescent="0.25">
      <c r="A3" s="11" t="s">
        <v>17</v>
      </c>
      <c r="B3" s="11">
        <v>10581</v>
      </c>
      <c r="C3" s="11" t="s">
        <v>18</v>
      </c>
      <c r="D3" s="11" t="s">
        <v>19</v>
      </c>
      <c r="E3" s="12">
        <v>17</v>
      </c>
      <c r="F3" s="12">
        <v>50000000</v>
      </c>
      <c r="G3" s="12">
        <v>176.8</v>
      </c>
      <c r="H3" s="12" t="s">
        <v>532</v>
      </c>
      <c r="I3" s="12">
        <v>30208095</v>
      </c>
      <c r="J3" s="12">
        <v>39307915</v>
      </c>
      <c r="K3" s="12">
        <v>39187736</v>
      </c>
      <c r="L3" s="12">
        <v>1003066</v>
      </c>
      <c r="M3" s="31">
        <v>63</v>
      </c>
      <c r="N3" s="31">
        <v>32</v>
      </c>
      <c r="O3" s="31">
        <v>8589</v>
      </c>
      <c r="P3" s="31">
        <v>68</v>
      </c>
      <c r="Q3" s="12">
        <v>8652</v>
      </c>
      <c r="R3" s="11">
        <v>1.62</v>
      </c>
      <c r="S3" s="11">
        <v>4.8600000000000003</v>
      </c>
      <c r="T3" s="11">
        <v>17.38</v>
      </c>
    </row>
    <row r="4" spans="1:20" x14ac:dyDescent="0.25">
      <c r="A4" s="11" t="s">
        <v>20</v>
      </c>
      <c r="B4" s="11">
        <v>10589</v>
      </c>
      <c r="C4" s="11" t="s">
        <v>21</v>
      </c>
      <c r="D4" s="11" t="s">
        <v>22</v>
      </c>
      <c r="E4" s="12">
        <v>0</v>
      </c>
      <c r="F4" s="12">
        <v>50000</v>
      </c>
      <c r="G4" s="12">
        <v>168.33333333333334</v>
      </c>
      <c r="H4" s="12" t="s">
        <v>532</v>
      </c>
      <c r="I4" s="12">
        <v>2025915</v>
      </c>
      <c r="J4" s="12">
        <v>1596371</v>
      </c>
      <c r="K4" s="12">
        <v>10033</v>
      </c>
      <c r="L4" s="12">
        <v>159112021</v>
      </c>
      <c r="M4" s="31">
        <v>4</v>
      </c>
      <c r="N4" s="31">
        <v>7</v>
      </c>
      <c r="O4" s="31">
        <v>123</v>
      </c>
      <c r="P4" s="31">
        <v>93</v>
      </c>
      <c r="Q4" s="12">
        <v>127</v>
      </c>
      <c r="R4" s="11">
        <v>-4.59</v>
      </c>
      <c r="S4" s="11">
        <v>-11.91</v>
      </c>
      <c r="T4" s="11">
        <v>5.3</v>
      </c>
    </row>
    <row r="5" spans="1:20" x14ac:dyDescent="0.25">
      <c r="A5" s="11" t="s">
        <v>23</v>
      </c>
      <c r="B5" s="11">
        <v>10591</v>
      </c>
      <c r="C5" s="11" t="s">
        <v>21</v>
      </c>
      <c r="D5" s="11" t="s">
        <v>22</v>
      </c>
      <c r="E5" s="12">
        <v>0</v>
      </c>
      <c r="F5" s="12">
        <v>500000</v>
      </c>
      <c r="G5" s="12">
        <v>168.33333333333334</v>
      </c>
      <c r="H5" s="12" t="s">
        <v>532</v>
      </c>
      <c r="I5" s="12">
        <v>2125606</v>
      </c>
      <c r="J5" s="12">
        <v>1767923</v>
      </c>
      <c r="K5" s="12">
        <v>149227</v>
      </c>
      <c r="L5" s="12">
        <v>11847208</v>
      </c>
      <c r="M5" s="31">
        <v>13</v>
      </c>
      <c r="N5" s="31">
        <v>83</v>
      </c>
      <c r="O5" s="31">
        <v>716</v>
      </c>
      <c r="P5" s="31">
        <v>17</v>
      </c>
      <c r="Q5" s="12">
        <v>729</v>
      </c>
      <c r="R5" s="11">
        <v>-2.97</v>
      </c>
      <c r="S5" s="11">
        <v>-12.58</v>
      </c>
      <c r="T5" s="11">
        <v>6.04</v>
      </c>
    </row>
    <row r="6" spans="1:20" x14ac:dyDescent="0.25">
      <c r="A6" s="11" t="s">
        <v>24</v>
      </c>
      <c r="B6" s="11">
        <v>10596</v>
      </c>
      <c r="C6" s="11" t="s">
        <v>25</v>
      </c>
      <c r="D6" s="11" t="s">
        <v>22</v>
      </c>
      <c r="E6" s="12">
        <v>0</v>
      </c>
      <c r="F6" s="12">
        <v>50000</v>
      </c>
      <c r="G6" s="12">
        <v>166.76666666666668</v>
      </c>
      <c r="H6" s="12" t="s">
        <v>532</v>
      </c>
      <c r="I6" s="12">
        <v>5125577</v>
      </c>
      <c r="J6" s="12">
        <v>3963670</v>
      </c>
      <c r="K6" s="12">
        <v>12969</v>
      </c>
      <c r="L6" s="12">
        <v>305626517</v>
      </c>
      <c r="M6" s="31">
        <v>11</v>
      </c>
      <c r="N6" s="31">
        <v>58</v>
      </c>
      <c r="O6" s="31">
        <v>547</v>
      </c>
      <c r="P6" s="31">
        <v>42</v>
      </c>
      <c r="Q6" s="12">
        <v>558</v>
      </c>
      <c r="R6" s="11">
        <v>-6.36</v>
      </c>
      <c r="S6" s="11">
        <v>-15.93</v>
      </c>
      <c r="T6" s="11">
        <v>2.44</v>
      </c>
    </row>
    <row r="7" spans="1:20" x14ac:dyDescent="0.25">
      <c r="A7" s="11" t="s">
        <v>26</v>
      </c>
      <c r="B7" s="11">
        <v>10600</v>
      </c>
      <c r="C7" s="11" t="s">
        <v>27</v>
      </c>
      <c r="D7" s="11" t="s">
        <v>22</v>
      </c>
      <c r="E7" s="12">
        <v>0</v>
      </c>
      <c r="F7" s="12">
        <v>50000000</v>
      </c>
      <c r="G7" s="12">
        <v>166.66666666666666</v>
      </c>
      <c r="H7" s="12" t="s">
        <v>532</v>
      </c>
      <c r="I7" s="12">
        <v>21000261</v>
      </c>
      <c r="J7" s="12">
        <v>35222296</v>
      </c>
      <c r="K7" s="12">
        <v>11264753</v>
      </c>
      <c r="L7" s="12">
        <v>3126770</v>
      </c>
      <c r="M7" s="31">
        <v>22</v>
      </c>
      <c r="N7" s="31">
        <v>49</v>
      </c>
      <c r="O7" s="31">
        <v>11342</v>
      </c>
      <c r="P7" s="31">
        <v>51</v>
      </c>
      <c r="Q7" s="12">
        <v>11364</v>
      </c>
      <c r="R7" s="11">
        <v>-4.8</v>
      </c>
      <c r="S7" s="11">
        <v>-8.99</v>
      </c>
      <c r="T7" s="11">
        <v>35.880000000000003</v>
      </c>
    </row>
    <row r="8" spans="1:20" x14ac:dyDescent="0.25">
      <c r="A8" s="11" t="s">
        <v>28</v>
      </c>
      <c r="B8" s="11">
        <v>10616</v>
      </c>
      <c r="C8" s="11" t="s">
        <v>29</v>
      </c>
      <c r="D8" s="11" t="s">
        <v>22</v>
      </c>
      <c r="E8" s="12">
        <v>0</v>
      </c>
      <c r="F8" s="12">
        <v>100000</v>
      </c>
      <c r="G8" s="12">
        <v>163.83333333333334</v>
      </c>
      <c r="H8" s="12" t="s">
        <v>532</v>
      </c>
      <c r="I8" s="12">
        <v>9955855</v>
      </c>
      <c r="J8" s="12">
        <v>7804517</v>
      </c>
      <c r="K8" s="12">
        <v>21644</v>
      </c>
      <c r="L8" s="12">
        <v>360585721</v>
      </c>
      <c r="M8" s="31">
        <v>6</v>
      </c>
      <c r="N8" s="31">
        <v>11</v>
      </c>
      <c r="O8" s="31">
        <v>2235</v>
      </c>
      <c r="P8" s="31">
        <v>89</v>
      </c>
      <c r="Q8" s="12">
        <v>2241</v>
      </c>
      <c r="R8" s="11">
        <v>-4.3</v>
      </c>
      <c r="S8" s="11">
        <v>-12.32</v>
      </c>
      <c r="T8" s="11">
        <v>13.95</v>
      </c>
    </row>
    <row r="9" spans="1:20" s="33" customFormat="1" x14ac:dyDescent="0.25">
      <c r="A9" s="11" t="s">
        <v>30</v>
      </c>
      <c r="B9" s="11">
        <v>10615</v>
      </c>
      <c r="C9" s="11" t="s">
        <v>31</v>
      </c>
      <c r="D9" s="11" t="s">
        <v>32</v>
      </c>
      <c r="E9" s="12">
        <v>0</v>
      </c>
      <c r="F9" s="12">
        <v>50000</v>
      </c>
      <c r="G9" s="12">
        <v>163.66666666666666</v>
      </c>
      <c r="H9" s="12" t="s">
        <v>532</v>
      </c>
      <c r="I9" s="12">
        <v>721183</v>
      </c>
      <c r="J9" s="12">
        <v>738239</v>
      </c>
      <c r="K9" s="12">
        <v>11005</v>
      </c>
      <c r="L9" s="12">
        <v>67082183</v>
      </c>
      <c r="M9" s="31">
        <v>7</v>
      </c>
      <c r="N9" s="31">
        <v>92</v>
      </c>
      <c r="O9" s="31">
        <v>72</v>
      </c>
      <c r="P9" s="31">
        <v>8</v>
      </c>
      <c r="Q9" s="12">
        <v>79</v>
      </c>
      <c r="R9" s="11">
        <v>-1.04</v>
      </c>
      <c r="S9" s="11">
        <v>-6.16</v>
      </c>
      <c r="T9" s="11">
        <v>10.06</v>
      </c>
    </row>
    <row r="10" spans="1:20" x14ac:dyDescent="0.25">
      <c r="A10" s="11" t="s">
        <v>33</v>
      </c>
      <c r="B10" s="11">
        <v>10630</v>
      </c>
      <c r="C10" s="11" t="s">
        <v>34</v>
      </c>
      <c r="D10" s="11" t="s">
        <v>22</v>
      </c>
      <c r="E10" s="12">
        <v>0</v>
      </c>
      <c r="F10" s="12">
        <v>500000</v>
      </c>
      <c r="G10" s="12">
        <v>159.23333333333332</v>
      </c>
      <c r="H10" s="12" t="s">
        <v>532</v>
      </c>
      <c r="I10" s="12">
        <v>638468</v>
      </c>
      <c r="J10" s="12">
        <v>460686</v>
      </c>
      <c r="K10" s="12">
        <v>125781</v>
      </c>
      <c r="L10" s="12">
        <v>3662601</v>
      </c>
      <c r="M10" s="31">
        <v>13</v>
      </c>
      <c r="N10" s="31">
        <v>82</v>
      </c>
      <c r="O10" s="31">
        <v>165</v>
      </c>
      <c r="P10" s="31">
        <v>18</v>
      </c>
      <c r="Q10" s="12">
        <v>178</v>
      </c>
      <c r="R10" s="11">
        <v>-2.78</v>
      </c>
      <c r="S10" s="11">
        <v>-15.27</v>
      </c>
      <c r="T10" s="11">
        <v>-18.36</v>
      </c>
    </row>
    <row r="11" spans="1:20" x14ac:dyDescent="0.25">
      <c r="A11" s="11" t="s">
        <v>35</v>
      </c>
      <c r="B11" s="11">
        <v>10639</v>
      </c>
      <c r="C11" s="11" t="s">
        <v>36</v>
      </c>
      <c r="D11" s="11" t="s">
        <v>19</v>
      </c>
      <c r="E11" s="12">
        <v>15</v>
      </c>
      <c r="F11" s="12">
        <v>100000000</v>
      </c>
      <c r="G11" s="12">
        <v>157.83333333333334</v>
      </c>
      <c r="H11" s="12" t="s">
        <v>532</v>
      </c>
      <c r="I11" s="12">
        <v>59638932</v>
      </c>
      <c r="J11" s="12">
        <v>62466724</v>
      </c>
      <c r="K11" s="12">
        <v>62329881</v>
      </c>
      <c r="L11" s="12">
        <v>1002195</v>
      </c>
      <c r="M11" s="31">
        <v>69</v>
      </c>
      <c r="N11" s="31">
        <v>35</v>
      </c>
      <c r="O11" s="31">
        <v>32045</v>
      </c>
      <c r="P11" s="31">
        <v>65</v>
      </c>
      <c r="Q11" s="12">
        <v>32114</v>
      </c>
      <c r="R11" s="11">
        <v>1.64</v>
      </c>
      <c r="S11" s="11">
        <v>4.7699999999999996</v>
      </c>
      <c r="T11" s="11">
        <v>19.54</v>
      </c>
    </row>
    <row r="12" spans="1:20" x14ac:dyDescent="0.25">
      <c r="A12" s="11" t="s">
        <v>37</v>
      </c>
      <c r="B12" s="11">
        <v>10706</v>
      </c>
      <c r="C12" s="11" t="s">
        <v>38</v>
      </c>
      <c r="D12" s="11" t="s">
        <v>22</v>
      </c>
      <c r="E12" s="12">
        <v>0</v>
      </c>
      <c r="F12" s="12">
        <v>5000000</v>
      </c>
      <c r="G12" s="12">
        <v>154.4</v>
      </c>
      <c r="H12" s="12" t="s">
        <v>532</v>
      </c>
      <c r="I12" s="12">
        <v>18550700</v>
      </c>
      <c r="J12" s="12">
        <v>12938780</v>
      </c>
      <c r="K12" s="12">
        <v>2784817</v>
      </c>
      <c r="L12" s="12">
        <v>4646186</v>
      </c>
      <c r="M12" s="31">
        <v>12</v>
      </c>
      <c r="N12" s="31">
        <v>62</v>
      </c>
      <c r="O12" s="31">
        <v>3184</v>
      </c>
      <c r="P12" s="31">
        <v>38</v>
      </c>
      <c r="Q12" s="12">
        <v>3196</v>
      </c>
      <c r="R12" s="11">
        <v>-3.73</v>
      </c>
      <c r="S12" s="11">
        <v>-15.06</v>
      </c>
      <c r="T12" s="11">
        <v>-3.78</v>
      </c>
    </row>
    <row r="13" spans="1:20" x14ac:dyDescent="0.25">
      <c r="A13" s="11" t="s">
        <v>39</v>
      </c>
      <c r="B13" s="11">
        <v>10720</v>
      </c>
      <c r="C13" s="11" t="s">
        <v>40</v>
      </c>
      <c r="D13" s="11" t="s">
        <v>19</v>
      </c>
      <c r="E13" s="12">
        <v>15</v>
      </c>
      <c r="F13" s="12">
        <v>5000000</v>
      </c>
      <c r="G13" s="12">
        <v>152.9</v>
      </c>
      <c r="H13" s="12" t="s">
        <v>532</v>
      </c>
      <c r="I13" s="12">
        <v>3021532</v>
      </c>
      <c r="J13" s="12">
        <v>1571806</v>
      </c>
      <c r="K13" s="12">
        <v>1606148</v>
      </c>
      <c r="L13" s="12">
        <v>978618</v>
      </c>
      <c r="M13" s="31">
        <v>14</v>
      </c>
      <c r="N13" s="31">
        <v>88</v>
      </c>
      <c r="O13" s="31">
        <v>425</v>
      </c>
      <c r="P13" s="31">
        <v>12</v>
      </c>
      <c r="Q13" s="12">
        <v>439</v>
      </c>
      <c r="R13" s="11">
        <v>0.42</v>
      </c>
      <c r="S13" s="11">
        <v>0.11</v>
      </c>
      <c r="T13" s="11">
        <v>3.16</v>
      </c>
    </row>
    <row r="14" spans="1:20" x14ac:dyDescent="0.25">
      <c r="A14" s="11" t="s">
        <v>41</v>
      </c>
      <c r="B14" s="11">
        <v>10719</v>
      </c>
      <c r="C14" s="11" t="s">
        <v>42</v>
      </c>
      <c r="D14" s="11" t="s">
        <v>22</v>
      </c>
      <c r="E14" s="12">
        <v>0</v>
      </c>
      <c r="F14" s="12">
        <v>500000</v>
      </c>
      <c r="G14" s="12">
        <v>152.30000000000001</v>
      </c>
      <c r="H14" s="12" t="s">
        <v>532</v>
      </c>
      <c r="I14" s="12">
        <v>3683595</v>
      </c>
      <c r="J14" s="12">
        <v>2495874</v>
      </c>
      <c r="K14" s="12">
        <v>10176</v>
      </c>
      <c r="L14" s="12">
        <v>245270590</v>
      </c>
      <c r="M14" s="31">
        <v>3</v>
      </c>
      <c r="N14" s="31">
        <v>22</v>
      </c>
      <c r="O14" s="31">
        <v>243</v>
      </c>
      <c r="P14" s="31">
        <v>78</v>
      </c>
      <c r="Q14" s="12">
        <v>246</v>
      </c>
      <c r="R14" s="11">
        <v>-4.08</v>
      </c>
      <c r="S14" s="11">
        <v>-12.89</v>
      </c>
      <c r="T14" s="11">
        <v>-1.25</v>
      </c>
    </row>
    <row r="15" spans="1:20" x14ac:dyDescent="0.25">
      <c r="A15" s="11" t="s">
        <v>43</v>
      </c>
      <c r="B15" s="11">
        <v>10743</v>
      </c>
      <c r="C15" s="11" t="s">
        <v>44</v>
      </c>
      <c r="D15" s="11" t="s">
        <v>22</v>
      </c>
      <c r="E15" s="12">
        <v>0</v>
      </c>
      <c r="F15" s="12">
        <v>10000000</v>
      </c>
      <c r="G15" s="12">
        <v>148.03333333333333</v>
      </c>
      <c r="H15" s="12" t="s">
        <v>532</v>
      </c>
      <c r="I15" s="12">
        <v>7965064</v>
      </c>
      <c r="J15" s="12">
        <v>5368181</v>
      </c>
      <c r="K15" s="12">
        <v>4822452</v>
      </c>
      <c r="L15" s="12">
        <v>1113164</v>
      </c>
      <c r="M15" s="31">
        <v>8</v>
      </c>
      <c r="N15" s="31">
        <v>15</v>
      </c>
      <c r="O15" s="31">
        <v>2897</v>
      </c>
      <c r="P15" s="31">
        <v>85</v>
      </c>
      <c r="Q15" s="12">
        <v>2905</v>
      </c>
      <c r="R15" s="11">
        <v>-1.06</v>
      </c>
      <c r="S15" s="11">
        <v>-9.5</v>
      </c>
      <c r="T15" s="11">
        <v>-13.33</v>
      </c>
    </row>
    <row r="16" spans="1:20" x14ac:dyDescent="0.25">
      <c r="A16" s="11" t="s">
        <v>45</v>
      </c>
      <c r="B16" s="11">
        <v>10748</v>
      </c>
      <c r="C16" s="11" t="s">
        <v>46</v>
      </c>
      <c r="D16" s="11" t="s">
        <v>19</v>
      </c>
      <c r="E16" s="12">
        <v>15</v>
      </c>
      <c r="F16" s="12">
        <v>35000000</v>
      </c>
      <c r="G16" s="12">
        <v>146.4</v>
      </c>
      <c r="H16" s="12" t="s">
        <v>532</v>
      </c>
      <c r="I16" s="12">
        <v>15873726</v>
      </c>
      <c r="J16" s="12">
        <v>10253978</v>
      </c>
      <c r="K16" s="12">
        <v>10228470</v>
      </c>
      <c r="L16" s="12">
        <v>1002493</v>
      </c>
      <c r="M16" s="31">
        <v>18</v>
      </c>
      <c r="N16" s="31">
        <v>7</v>
      </c>
      <c r="O16" s="31">
        <v>6676</v>
      </c>
      <c r="P16" s="31">
        <v>93</v>
      </c>
      <c r="Q16" s="12">
        <v>6694</v>
      </c>
      <c r="R16" s="11">
        <v>1.64</v>
      </c>
      <c r="S16" s="11">
        <v>4.93</v>
      </c>
      <c r="T16" s="11">
        <v>19.53</v>
      </c>
    </row>
    <row r="17" spans="1:20" x14ac:dyDescent="0.25">
      <c r="A17" s="11" t="s">
        <v>47</v>
      </c>
      <c r="B17" s="11">
        <v>10762</v>
      </c>
      <c r="C17" s="11" t="s">
        <v>48</v>
      </c>
      <c r="D17" s="11" t="s">
        <v>32</v>
      </c>
      <c r="E17" s="12">
        <v>0</v>
      </c>
      <c r="F17" s="12">
        <v>200000000</v>
      </c>
      <c r="G17" s="12">
        <v>145.19999999999999</v>
      </c>
      <c r="H17" s="12" t="s">
        <v>532</v>
      </c>
      <c r="I17" s="12">
        <v>3282685</v>
      </c>
      <c r="J17" s="12">
        <v>3578189</v>
      </c>
      <c r="K17" s="12">
        <v>19920850</v>
      </c>
      <c r="L17" s="12">
        <v>179620</v>
      </c>
      <c r="M17" s="31">
        <v>10</v>
      </c>
      <c r="N17" s="31">
        <v>41</v>
      </c>
      <c r="O17" s="31">
        <v>3022</v>
      </c>
      <c r="P17" s="31">
        <v>59</v>
      </c>
      <c r="Q17" s="12">
        <v>3032</v>
      </c>
      <c r="R17" s="11">
        <v>-2.27</v>
      </c>
      <c r="S17" s="11">
        <v>-7.15</v>
      </c>
      <c r="T17" s="11">
        <v>17.09</v>
      </c>
    </row>
    <row r="18" spans="1:20" x14ac:dyDescent="0.25">
      <c r="A18" s="11" t="s">
        <v>49</v>
      </c>
      <c r="B18" s="11">
        <v>10753</v>
      </c>
      <c r="C18" s="11" t="s">
        <v>50</v>
      </c>
      <c r="D18" s="11" t="s">
        <v>22</v>
      </c>
      <c r="E18" s="12">
        <v>0</v>
      </c>
      <c r="F18" s="12">
        <v>100000</v>
      </c>
      <c r="G18" s="12">
        <v>145.16666666666666</v>
      </c>
      <c r="H18" s="12" t="s">
        <v>532</v>
      </c>
      <c r="I18" s="12">
        <v>731245</v>
      </c>
      <c r="J18" s="12">
        <v>633157</v>
      </c>
      <c r="K18" s="12">
        <v>27026</v>
      </c>
      <c r="L18" s="12">
        <v>23427697</v>
      </c>
      <c r="M18" s="31">
        <v>7</v>
      </c>
      <c r="N18" s="31">
        <v>37</v>
      </c>
      <c r="O18" s="31">
        <v>564</v>
      </c>
      <c r="P18" s="31">
        <v>63</v>
      </c>
      <c r="Q18" s="12">
        <v>571</v>
      </c>
      <c r="R18" s="11">
        <v>-2.81</v>
      </c>
      <c r="S18" s="11">
        <v>-11.38</v>
      </c>
      <c r="T18" s="11">
        <v>-8.76</v>
      </c>
    </row>
    <row r="19" spans="1:20" x14ac:dyDescent="0.25">
      <c r="A19" s="11" t="s">
        <v>51</v>
      </c>
      <c r="B19" s="11">
        <v>10782</v>
      </c>
      <c r="C19" s="11" t="s">
        <v>52</v>
      </c>
      <c r="D19" s="11" t="s">
        <v>22</v>
      </c>
      <c r="E19" s="12">
        <v>0</v>
      </c>
      <c r="F19" s="12">
        <v>50000</v>
      </c>
      <c r="G19" s="12">
        <v>144.56666666666666</v>
      </c>
      <c r="H19" s="12" t="s">
        <v>532</v>
      </c>
      <c r="I19" s="12">
        <v>1822991</v>
      </c>
      <c r="J19" s="12">
        <v>1057163</v>
      </c>
      <c r="K19" s="12">
        <v>23557</v>
      </c>
      <c r="L19" s="12">
        <v>44876830</v>
      </c>
      <c r="M19" s="31">
        <v>9</v>
      </c>
      <c r="N19" s="31">
        <v>59</v>
      </c>
      <c r="O19" s="31">
        <v>484</v>
      </c>
      <c r="P19" s="31">
        <v>41</v>
      </c>
      <c r="Q19" s="12">
        <v>493</v>
      </c>
      <c r="R19" s="11">
        <v>-5.7</v>
      </c>
      <c r="S19" s="11">
        <v>-15.25</v>
      </c>
      <c r="T19" s="11">
        <v>0.37</v>
      </c>
    </row>
    <row r="20" spans="1:20" x14ac:dyDescent="0.25">
      <c r="A20" s="11" t="s">
        <v>53</v>
      </c>
      <c r="B20" s="11">
        <v>10766</v>
      </c>
      <c r="C20" s="11" t="s">
        <v>52</v>
      </c>
      <c r="D20" s="11" t="s">
        <v>19</v>
      </c>
      <c r="E20" s="12">
        <v>15</v>
      </c>
      <c r="F20" s="12">
        <v>100000000</v>
      </c>
      <c r="G20" s="12">
        <v>144.56666666666666</v>
      </c>
      <c r="H20" s="12" t="s">
        <v>532</v>
      </c>
      <c r="I20" s="12">
        <v>56257008</v>
      </c>
      <c r="J20" s="12">
        <v>45815261</v>
      </c>
      <c r="K20" s="12">
        <v>45691709</v>
      </c>
      <c r="L20" s="12">
        <v>1002704</v>
      </c>
      <c r="M20" s="31">
        <v>19</v>
      </c>
      <c r="N20" s="31">
        <v>8</v>
      </c>
      <c r="O20" s="31">
        <v>22093</v>
      </c>
      <c r="P20" s="31">
        <v>92</v>
      </c>
      <c r="Q20" s="12">
        <v>22112</v>
      </c>
      <c r="R20" s="11">
        <v>1.46</v>
      </c>
      <c r="S20" s="11">
        <v>4.3600000000000003</v>
      </c>
      <c r="T20" s="11">
        <v>17.7</v>
      </c>
    </row>
    <row r="21" spans="1:20" x14ac:dyDescent="0.25">
      <c r="A21" s="11" t="s">
        <v>54</v>
      </c>
      <c r="B21" s="11">
        <v>10764</v>
      </c>
      <c r="C21" s="11" t="s">
        <v>55</v>
      </c>
      <c r="D21" s="11" t="s">
        <v>22</v>
      </c>
      <c r="E21" s="12">
        <v>0</v>
      </c>
      <c r="F21" s="12">
        <v>100000</v>
      </c>
      <c r="G21" s="12">
        <v>144.30000000000001</v>
      </c>
      <c r="H21" s="12" t="s">
        <v>532</v>
      </c>
      <c r="I21" s="12">
        <v>1325544</v>
      </c>
      <c r="J21" s="12">
        <v>1744998</v>
      </c>
      <c r="K21" s="12">
        <v>4771264</v>
      </c>
      <c r="L21" s="12">
        <v>365731</v>
      </c>
      <c r="M21" s="31">
        <v>9</v>
      </c>
      <c r="N21" s="31">
        <v>99</v>
      </c>
      <c r="O21" s="31">
        <v>110</v>
      </c>
      <c r="P21" s="31">
        <v>1</v>
      </c>
      <c r="Q21" s="12">
        <v>119</v>
      </c>
      <c r="R21" s="11">
        <v>-4.4000000000000004</v>
      </c>
      <c r="S21" s="11">
        <v>-12.71</v>
      </c>
      <c r="T21" s="11">
        <v>0.14000000000000001</v>
      </c>
    </row>
    <row r="22" spans="1:20" x14ac:dyDescent="0.25">
      <c r="A22" s="11" t="s">
        <v>56</v>
      </c>
      <c r="B22" s="11">
        <v>10767</v>
      </c>
      <c r="C22" s="11" t="s">
        <v>55</v>
      </c>
      <c r="D22" s="11" t="s">
        <v>32</v>
      </c>
      <c r="E22" s="12">
        <v>0</v>
      </c>
      <c r="F22" s="12">
        <v>200000</v>
      </c>
      <c r="G22" s="12">
        <v>144.30000000000001</v>
      </c>
      <c r="H22" s="12" t="s">
        <v>532</v>
      </c>
      <c r="I22" s="12">
        <v>374575</v>
      </c>
      <c r="J22" s="12">
        <v>413927</v>
      </c>
      <c r="K22" s="12">
        <v>7737</v>
      </c>
      <c r="L22" s="12">
        <v>53499617</v>
      </c>
      <c r="M22" s="31">
        <v>2</v>
      </c>
      <c r="N22" s="31">
        <v>16</v>
      </c>
      <c r="O22" s="31">
        <v>108</v>
      </c>
      <c r="P22" s="31">
        <v>84</v>
      </c>
      <c r="Q22" s="12">
        <v>110</v>
      </c>
      <c r="R22" s="11">
        <v>-1.75</v>
      </c>
      <c r="S22" s="11">
        <v>-7.47</v>
      </c>
      <c r="T22" s="11">
        <v>17.8</v>
      </c>
    </row>
    <row r="23" spans="1:20" x14ac:dyDescent="0.25">
      <c r="A23" s="11" t="s">
        <v>57</v>
      </c>
      <c r="B23" s="11">
        <v>10771</v>
      </c>
      <c r="C23" s="11" t="s">
        <v>58</v>
      </c>
      <c r="D23" s="11" t="s">
        <v>22</v>
      </c>
      <c r="E23" s="12">
        <v>0</v>
      </c>
      <c r="F23" s="12">
        <v>50000</v>
      </c>
      <c r="G23" s="12">
        <v>144.23333333333332</v>
      </c>
      <c r="H23" s="12" t="s">
        <v>532</v>
      </c>
      <c r="I23" s="12">
        <v>1104555</v>
      </c>
      <c r="J23" s="12">
        <v>702453</v>
      </c>
      <c r="K23" s="12">
        <v>1134035</v>
      </c>
      <c r="L23" s="12">
        <v>619427</v>
      </c>
      <c r="M23" s="31">
        <v>4</v>
      </c>
      <c r="N23" s="31">
        <v>76</v>
      </c>
      <c r="O23" s="31">
        <v>105</v>
      </c>
      <c r="P23" s="31">
        <v>24</v>
      </c>
      <c r="Q23" s="12">
        <v>109</v>
      </c>
      <c r="R23" s="11">
        <v>-6.07</v>
      </c>
      <c r="S23" s="11">
        <v>-14.7</v>
      </c>
      <c r="T23" s="11">
        <v>-1.56</v>
      </c>
    </row>
    <row r="24" spans="1:20" x14ac:dyDescent="0.25">
      <c r="A24" s="11" t="s">
        <v>59</v>
      </c>
      <c r="B24" s="11">
        <v>10765</v>
      </c>
      <c r="C24" s="11" t="s">
        <v>58</v>
      </c>
      <c r="D24" s="11" t="s">
        <v>19</v>
      </c>
      <c r="E24" s="12">
        <v>16</v>
      </c>
      <c r="F24" s="12">
        <v>200000000</v>
      </c>
      <c r="G24" s="12">
        <v>144.23333333333332</v>
      </c>
      <c r="H24" s="12" t="s">
        <v>532</v>
      </c>
      <c r="I24" s="12">
        <v>130760822</v>
      </c>
      <c r="J24" s="12">
        <v>164212551</v>
      </c>
      <c r="K24" s="12">
        <v>162981937</v>
      </c>
      <c r="L24" s="12">
        <v>1007550</v>
      </c>
      <c r="M24" s="31">
        <v>189</v>
      </c>
      <c r="N24" s="31">
        <v>21</v>
      </c>
      <c r="O24" s="31">
        <v>74468</v>
      </c>
      <c r="P24" s="31">
        <v>79</v>
      </c>
      <c r="Q24" s="12">
        <v>74657</v>
      </c>
      <c r="R24" s="11">
        <v>1.61</v>
      </c>
      <c r="S24" s="11">
        <v>4.92</v>
      </c>
      <c r="T24" s="11">
        <v>19.989999999999998</v>
      </c>
    </row>
    <row r="25" spans="1:20" x14ac:dyDescent="0.25">
      <c r="A25" s="11" t="s">
        <v>60</v>
      </c>
      <c r="B25" s="11">
        <v>10763</v>
      </c>
      <c r="C25" s="11" t="s">
        <v>61</v>
      </c>
      <c r="D25" s="11" t="s">
        <v>32</v>
      </c>
      <c r="E25" s="12">
        <v>0</v>
      </c>
      <c r="F25" s="12">
        <v>50000</v>
      </c>
      <c r="G25" s="12">
        <v>142.66666666666666</v>
      </c>
      <c r="H25" s="12" t="s">
        <v>532</v>
      </c>
      <c r="I25" s="12">
        <v>147655</v>
      </c>
      <c r="J25" s="12">
        <v>106388</v>
      </c>
      <c r="K25" s="12">
        <v>11560</v>
      </c>
      <c r="L25" s="12">
        <v>9203077</v>
      </c>
      <c r="M25" s="31">
        <v>7</v>
      </c>
      <c r="N25" s="31">
        <v>39</v>
      </c>
      <c r="O25" s="31">
        <v>85</v>
      </c>
      <c r="P25" s="31">
        <v>61</v>
      </c>
      <c r="Q25" s="12">
        <v>92</v>
      </c>
      <c r="R25" s="11">
        <v>-1.66</v>
      </c>
      <c r="S25" s="11">
        <v>-12.26</v>
      </c>
      <c r="T25" s="11">
        <v>-17.3</v>
      </c>
    </row>
    <row r="26" spans="1:20" x14ac:dyDescent="0.25">
      <c r="A26" s="11" t="s">
        <v>62</v>
      </c>
      <c r="B26" s="11">
        <v>10778</v>
      </c>
      <c r="C26" s="11" t="s">
        <v>63</v>
      </c>
      <c r="D26" s="11" t="s">
        <v>19</v>
      </c>
      <c r="E26" s="12">
        <v>20</v>
      </c>
      <c r="F26" s="12">
        <v>5000000</v>
      </c>
      <c r="G26" s="12">
        <v>142.46666666666667</v>
      </c>
      <c r="H26" s="12" t="s">
        <v>532</v>
      </c>
      <c r="I26" s="12">
        <v>3000360</v>
      </c>
      <c r="J26" s="12">
        <v>3339416</v>
      </c>
      <c r="K26" s="12">
        <v>3332334</v>
      </c>
      <c r="L26" s="12">
        <v>1002125</v>
      </c>
      <c r="M26" s="31">
        <v>14</v>
      </c>
      <c r="N26" s="31">
        <v>55</v>
      </c>
      <c r="O26" s="31">
        <v>1046</v>
      </c>
      <c r="P26" s="31">
        <v>45</v>
      </c>
      <c r="Q26" s="12">
        <v>1060</v>
      </c>
      <c r="R26" s="11">
        <v>1.45</v>
      </c>
      <c r="S26" s="11">
        <v>4.43</v>
      </c>
      <c r="T26" s="11">
        <v>17.91</v>
      </c>
    </row>
    <row r="27" spans="1:20" x14ac:dyDescent="0.25">
      <c r="A27" s="11" t="s">
        <v>64</v>
      </c>
      <c r="B27" s="11">
        <v>10781</v>
      </c>
      <c r="C27" s="11" t="s">
        <v>65</v>
      </c>
      <c r="D27" s="11" t="s">
        <v>22</v>
      </c>
      <c r="E27" s="12">
        <v>0</v>
      </c>
      <c r="F27" s="12">
        <v>400000</v>
      </c>
      <c r="G27" s="12">
        <v>140.5</v>
      </c>
      <c r="H27" s="12" t="s">
        <v>532</v>
      </c>
      <c r="I27" s="12">
        <v>5928345</v>
      </c>
      <c r="J27" s="12">
        <v>4292412</v>
      </c>
      <c r="K27" s="12">
        <v>7574703</v>
      </c>
      <c r="L27" s="12">
        <v>566677</v>
      </c>
      <c r="M27" s="31">
        <v>7</v>
      </c>
      <c r="N27" s="31">
        <v>50</v>
      </c>
      <c r="O27" s="31">
        <v>1855</v>
      </c>
      <c r="P27" s="31">
        <v>50</v>
      </c>
      <c r="Q27" s="12">
        <v>1862</v>
      </c>
      <c r="R27" s="11">
        <v>-3.97</v>
      </c>
      <c r="S27" s="11">
        <v>-13.15</v>
      </c>
      <c r="T27" s="11">
        <v>-4.68</v>
      </c>
    </row>
    <row r="28" spans="1:20" x14ac:dyDescent="0.25">
      <c r="A28" s="11" t="s">
        <v>66</v>
      </c>
      <c r="B28" s="11">
        <v>10784</v>
      </c>
      <c r="C28" s="11" t="s">
        <v>67</v>
      </c>
      <c r="D28" s="11" t="s">
        <v>19</v>
      </c>
      <c r="E28" s="12">
        <v>17</v>
      </c>
      <c r="F28" s="12">
        <v>35000000</v>
      </c>
      <c r="G28" s="12">
        <v>140.36666666666667</v>
      </c>
      <c r="H28" s="12" t="s">
        <v>532</v>
      </c>
      <c r="I28" s="12">
        <v>22405510</v>
      </c>
      <c r="J28" s="12">
        <v>18192807</v>
      </c>
      <c r="K28" s="12">
        <v>18056118</v>
      </c>
      <c r="L28" s="12">
        <v>1007570</v>
      </c>
      <c r="M28" s="31">
        <v>28</v>
      </c>
      <c r="N28" s="31">
        <v>23</v>
      </c>
      <c r="O28" s="31">
        <v>11825</v>
      </c>
      <c r="P28" s="31">
        <v>77</v>
      </c>
      <c r="Q28" s="12">
        <v>11853</v>
      </c>
      <c r="R28" s="11">
        <v>1.64</v>
      </c>
      <c r="S28" s="11">
        <v>4.91</v>
      </c>
      <c r="T28" s="11">
        <v>20.63</v>
      </c>
    </row>
    <row r="29" spans="1:20" x14ac:dyDescent="0.25">
      <c r="A29" s="11" t="s">
        <v>68</v>
      </c>
      <c r="B29" s="11">
        <v>10789</v>
      </c>
      <c r="C29" s="11" t="s">
        <v>69</v>
      </c>
      <c r="D29" s="11" t="s">
        <v>22</v>
      </c>
      <c r="E29" s="12">
        <v>0</v>
      </c>
      <c r="F29" s="12">
        <v>200000</v>
      </c>
      <c r="G29" s="12">
        <v>139.19999999999999</v>
      </c>
      <c r="H29" s="12" t="s">
        <v>532</v>
      </c>
      <c r="I29" s="12">
        <v>1431729</v>
      </c>
      <c r="J29" s="12">
        <v>1609611</v>
      </c>
      <c r="K29" s="12">
        <v>15822</v>
      </c>
      <c r="L29" s="12">
        <v>101732465</v>
      </c>
      <c r="M29" s="31">
        <v>8</v>
      </c>
      <c r="N29" s="31">
        <v>25</v>
      </c>
      <c r="O29" s="31">
        <v>222</v>
      </c>
      <c r="P29" s="31">
        <v>75</v>
      </c>
      <c r="Q29" s="12">
        <v>230</v>
      </c>
      <c r="R29" s="11">
        <v>-0.64</v>
      </c>
      <c r="S29" s="11">
        <v>0.33</v>
      </c>
      <c r="T29" s="11">
        <v>16.45</v>
      </c>
    </row>
    <row r="30" spans="1:20" x14ac:dyDescent="0.25">
      <c r="A30" s="11" t="s">
        <v>70</v>
      </c>
      <c r="B30" s="11">
        <v>10787</v>
      </c>
      <c r="C30" s="11" t="s">
        <v>71</v>
      </c>
      <c r="D30" s="11" t="s">
        <v>22</v>
      </c>
      <c r="E30" s="12">
        <v>0</v>
      </c>
      <c r="F30" s="12">
        <v>100000000</v>
      </c>
      <c r="G30" s="12">
        <v>137.26666666666668</v>
      </c>
      <c r="H30" s="12" t="s">
        <v>532</v>
      </c>
      <c r="I30" s="12">
        <v>9465180</v>
      </c>
      <c r="J30" s="12">
        <v>6168848</v>
      </c>
      <c r="K30" s="12">
        <v>7567873</v>
      </c>
      <c r="L30" s="12">
        <v>815136</v>
      </c>
      <c r="M30" s="31">
        <v>15</v>
      </c>
      <c r="N30" s="31">
        <v>56</v>
      </c>
      <c r="O30" s="31">
        <v>4001</v>
      </c>
      <c r="P30" s="31">
        <v>44</v>
      </c>
      <c r="Q30" s="12">
        <v>4016</v>
      </c>
      <c r="R30" s="11">
        <v>-2.09</v>
      </c>
      <c r="S30" s="11">
        <v>-8.1999999999999993</v>
      </c>
      <c r="T30" s="11">
        <v>1.62</v>
      </c>
    </row>
    <row r="31" spans="1:20" x14ac:dyDescent="0.25">
      <c r="A31" s="11" t="s">
        <v>72</v>
      </c>
      <c r="B31" s="11">
        <v>10801</v>
      </c>
      <c r="C31" s="11" t="s">
        <v>73</v>
      </c>
      <c r="D31" s="11" t="s">
        <v>22</v>
      </c>
      <c r="E31" s="12">
        <v>0</v>
      </c>
      <c r="F31" s="12">
        <v>500000</v>
      </c>
      <c r="G31" s="12">
        <v>135.63333333333333</v>
      </c>
      <c r="H31" s="12" t="s">
        <v>532</v>
      </c>
      <c r="I31" s="12">
        <v>1236977</v>
      </c>
      <c r="J31" s="12">
        <v>1147905</v>
      </c>
      <c r="K31" s="12">
        <v>182116</v>
      </c>
      <c r="L31" s="12">
        <v>6303151</v>
      </c>
      <c r="M31" s="31">
        <v>12</v>
      </c>
      <c r="N31" s="31">
        <v>77</v>
      </c>
      <c r="O31" s="31">
        <v>411</v>
      </c>
      <c r="P31" s="31">
        <v>23</v>
      </c>
      <c r="Q31" s="12">
        <v>423</v>
      </c>
      <c r="R31" s="11">
        <v>-5.37</v>
      </c>
      <c r="S31" s="11">
        <v>-16.55</v>
      </c>
      <c r="T31" s="11">
        <v>11.45</v>
      </c>
    </row>
    <row r="32" spans="1:20" x14ac:dyDescent="0.25">
      <c r="A32" s="11" t="s">
        <v>74</v>
      </c>
      <c r="B32" s="11">
        <v>10825</v>
      </c>
      <c r="C32" s="11" t="s">
        <v>75</v>
      </c>
      <c r="D32" s="11" t="s">
        <v>22</v>
      </c>
      <c r="E32" s="12">
        <v>0</v>
      </c>
      <c r="F32" s="12">
        <v>15000000</v>
      </c>
      <c r="G32" s="12">
        <v>133.56666666666666</v>
      </c>
      <c r="H32" s="12" t="s">
        <v>532</v>
      </c>
      <c r="I32" s="12">
        <v>284234</v>
      </c>
      <c r="J32" s="12">
        <v>364224</v>
      </c>
      <c r="K32" s="12">
        <v>668878</v>
      </c>
      <c r="L32" s="12">
        <v>544529</v>
      </c>
      <c r="M32" s="31">
        <v>7</v>
      </c>
      <c r="N32" s="31">
        <v>82</v>
      </c>
      <c r="O32" s="31">
        <v>72</v>
      </c>
      <c r="P32" s="31">
        <v>18</v>
      </c>
      <c r="Q32" s="12">
        <v>79</v>
      </c>
      <c r="R32" s="11">
        <v>-4.1399999999999997</v>
      </c>
      <c r="S32" s="11">
        <v>-10.77</v>
      </c>
      <c r="T32" s="11">
        <v>7.8</v>
      </c>
    </row>
    <row r="33" spans="1:20" x14ac:dyDescent="0.25">
      <c r="A33" s="11" t="s">
        <v>76</v>
      </c>
      <c r="B33" s="11">
        <v>10830</v>
      </c>
      <c r="C33" s="11" t="s">
        <v>77</v>
      </c>
      <c r="D33" s="11" t="s">
        <v>22</v>
      </c>
      <c r="E33" s="12">
        <v>0</v>
      </c>
      <c r="F33" s="12">
        <v>100000</v>
      </c>
      <c r="G33" s="12">
        <v>132.73333333333332</v>
      </c>
      <c r="H33" s="12" t="s">
        <v>532</v>
      </c>
      <c r="I33" s="12">
        <v>1850640</v>
      </c>
      <c r="J33" s="12">
        <v>1478340</v>
      </c>
      <c r="K33" s="12">
        <v>36029771</v>
      </c>
      <c r="L33" s="12">
        <v>41031</v>
      </c>
      <c r="M33" s="31">
        <v>7</v>
      </c>
      <c r="N33" s="31">
        <v>14</v>
      </c>
      <c r="O33" s="31">
        <v>1901</v>
      </c>
      <c r="P33" s="31">
        <v>86</v>
      </c>
      <c r="Q33" s="12">
        <v>1908</v>
      </c>
      <c r="R33" s="11">
        <v>-5.67</v>
      </c>
      <c r="S33" s="11">
        <v>-14.2</v>
      </c>
      <c r="T33" s="11">
        <v>13.27</v>
      </c>
    </row>
    <row r="34" spans="1:20" x14ac:dyDescent="0.25">
      <c r="A34" s="11" t="s">
        <v>78</v>
      </c>
      <c r="B34" s="11">
        <v>10835</v>
      </c>
      <c r="C34" s="11" t="s">
        <v>79</v>
      </c>
      <c r="D34" s="11" t="s">
        <v>22</v>
      </c>
      <c r="E34" s="12">
        <v>0</v>
      </c>
      <c r="F34" s="12">
        <v>500000</v>
      </c>
      <c r="G34" s="12">
        <v>132.13333333333333</v>
      </c>
      <c r="H34" s="12" t="s">
        <v>532</v>
      </c>
      <c r="I34" s="12">
        <v>2184551</v>
      </c>
      <c r="J34" s="12">
        <v>2540185</v>
      </c>
      <c r="K34" s="12">
        <v>81684</v>
      </c>
      <c r="L34" s="12">
        <v>31097703</v>
      </c>
      <c r="M34" s="31">
        <v>10</v>
      </c>
      <c r="N34" s="31">
        <v>87</v>
      </c>
      <c r="O34" s="31">
        <v>225</v>
      </c>
      <c r="P34" s="31">
        <v>13</v>
      </c>
      <c r="Q34" s="12">
        <v>235</v>
      </c>
      <c r="R34" s="11">
        <v>-4.0199999999999996</v>
      </c>
      <c r="S34" s="11">
        <v>-12.42</v>
      </c>
      <c r="T34" s="11">
        <v>18.059999999999999</v>
      </c>
    </row>
    <row r="35" spans="1:20" x14ac:dyDescent="0.25">
      <c r="A35" s="11" t="s">
        <v>80</v>
      </c>
      <c r="B35" s="11">
        <v>10837</v>
      </c>
      <c r="C35" s="11" t="s">
        <v>81</v>
      </c>
      <c r="D35" s="11" t="s">
        <v>19</v>
      </c>
      <c r="E35" s="12">
        <v>16</v>
      </c>
      <c r="F35" s="12">
        <v>200000000</v>
      </c>
      <c r="G35" s="12">
        <v>132.1</v>
      </c>
      <c r="H35" s="12" t="s">
        <v>532</v>
      </c>
      <c r="I35" s="12">
        <v>30130233</v>
      </c>
      <c r="J35" s="12">
        <v>13801410</v>
      </c>
      <c r="K35" s="12">
        <v>12506587</v>
      </c>
      <c r="L35" s="12">
        <v>1103531</v>
      </c>
      <c r="M35" s="31">
        <v>154</v>
      </c>
      <c r="N35" s="31">
        <v>7</v>
      </c>
      <c r="O35" s="31">
        <v>30224</v>
      </c>
      <c r="P35" s="31">
        <v>93</v>
      </c>
      <c r="Q35" s="12">
        <v>30378</v>
      </c>
      <c r="R35" s="11">
        <v>0.39</v>
      </c>
      <c r="S35" s="11">
        <v>1.17</v>
      </c>
      <c r="T35" s="11">
        <v>14.37</v>
      </c>
    </row>
    <row r="36" spans="1:20" x14ac:dyDescent="0.25">
      <c r="A36" s="11" t="s">
        <v>82</v>
      </c>
      <c r="B36" s="11">
        <v>10845</v>
      </c>
      <c r="C36" s="11" t="s">
        <v>83</v>
      </c>
      <c r="D36" s="11" t="s">
        <v>19</v>
      </c>
      <c r="E36" s="12">
        <v>17</v>
      </c>
      <c r="F36" s="12">
        <v>40000000</v>
      </c>
      <c r="G36" s="12">
        <v>131.5</v>
      </c>
      <c r="H36" s="12" t="s">
        <v>532</v>
      </c>
      <c r="I36" s="12">
        <v>23047490</v>
      </c>
      <c r="J36" s="12">
        <v>29831123</v>
      </c>
      <c r="K36" s="12">
        <v>29831100</v>
      </c>
      <c r="L36" s="12">
        <v>1000000</v>
      </c>
      <c r="M36" s="31">
        <v>47</v>
      </c>
      <c r="N36" s="31">
        <v>34</v>
      </c>
      <c r="O36" s="31">
        <v>6341</v>
      </c>
      <c r="P36" s="31">
        <v>66</v>
      </c>
      <c r="Q36" s="12">
        <v>6388</v>
      </c>
      <c r="R36" s="11">
        <v>1.65</v>
      </c>
      <c r="S36" s="11">
        <v>4.9400000000000004</v>
      </c>
      <c r="T36" s="11">
        <v>18.53</v>
      </c>
    </row>
    <row r="37" spans="1:20" x14ac:dyDescent="0.25">
      <c r="A37" s="11" t="s">
        <v>84</v>
      </c>
      <c r="B37" s="11">
        <v>10843</v>
      </c>
      <c r="C37" s="11" t="s">
        <v>85</v>
      </c>
      <c r="D37" s="11" t="s">
        <v>22</v>
      </c>
      <c r="E37" s="12">
        <v>0</v>
      </c>
      <c r="F37" s="12">
        <v>500000</v>
      </c>
      <c r="G37" s="12">
        <v>131.03333333333333</v>
      </c>
      <c r="H37" s="12" t="s">
        <v>532</v>
      </c>
      <c r="I37" s="12">
        <v>1442832</v>
      </c>
      <c r="J37" s="12">
        <v>1479975</v>
      </c>
      <c r="K37" s="12">
        <v>59123</v>
      </c>
      <c r="L37" s="12">
        <v>25032143</v>
      </c>
      <c r="M37" s="31">
        <v>5</v>
      </c>
      <c r="N37" s="31">
        <v>73</v>
      </c>
      <c r="O37" s="31">
        <v>525</v>
      </c>
      <c r="P37" s="31">
        <v>27</v>
      </c>
      <c r="Q37" s="12">
        <v>530</v>
      </c>
      <c r="R37" s="11">
        <v>-1.56</v>
      </c>
      <c r="S37" s="11">
        <v>-14.97</v>
      </c>
      <c r="T37" s="11">
        <v>-8.69</v>
      </c>
    </row>
    <row r="38" spans="1:20" x14ac:dyDescent="0.25">
      <c r="A38" s="11" t="s">
        <v>86</v>
      </c>
      <c r="B38" s="11">
        <v>10851</v>
      </c>
      <c r="C38" s="11" t="s">
        <v>87</v>
      </c>
      <c r="D38" s="11" t="s">
        <v>22</v>
      </c>
      <c r="E38" s="12">
        <v>0</v>
      </c>
      <c r="F38" s="12">
        <v>300000000</v>
      </c>
      <c r="G38" s="12">
        <v>130.93333333333334</v>
      </c>
      <c r="H38" s="12" t="s">
        <v>532</v>
      </c>
      <c r="I38" s="12">
        <v>27419307</v>
      </c>
      <c r="J38" s="12">
        <v>27666347</v>
      </c>
      <c r="K38" s="12">
        <v>46075074</v>
      </c>
      <c r="L38" s="12">
        <v>600462</v>
      </c>
      <c r="M38" s="31">
        <v>17</v>
      </c>
      <c r="N38" s="31">
        <v>60</v>
      </c>
      <c r="O38" s="31">
        <v>10082</v>
      </c>
      <c r="P38" s="31">
        <v>39</v>
      </c>
      <c r="Q38" s="12">
        <v>10099</v>
      </c>
      <c r="R38" s="11">
        <v>-5.65</v>
      </c>
      <c r="S38" s="11">
        <v>-13.39</v>
      </c>
      <c r="T38" s="11">
        <v>15.06</v>
      </c>
    </row>
    <row r="39" spans="1:20" x14ac:dyDescent="0.25">
      <c r="A39" s="11" t="s">
        <v>88</v>
      </c>
      <c r="B39" s="11">
        <v>10855</v>
      </c>
      <c r="C39" s="11" t="s">
        <v>89</v>
      </c>
      <c r="D39" s="11" t="s">
        <v>22</v>
      </c>
      <c r="E39" s="12">
        <v>0</v>
      </c>
      <c r="F39" s="12">
        <v>1500000</v>
      </c>
      <c r="G39" s="12">
        <v>130.5</v>
      </c>
      <c r="H39" s="12" t="s">
        <v>532</v>
      </c>
      <c r="I39" s="12">
        <v>7904138</v>
      </c>
      <c r="J39" s="12">
        <v>5507151</v>
      </c>
      <c r="K39" s="12">
        <v>253953</v>
      </c>
      <c r="L39" s="12">
        <v>21685709</v>
      </c>
      <c r="M39" s="31">
        <v>9</v>
      </c>
      <c r="N39" s="31">
        <v>47</v>
      </c>
      <c r="O39" s="31">
        <v>4905</v>
      </c>
      <c r="P39" s="31">
        <v>53</v>
      </c>
      <c r="Q39" s="12">
        <v>4914</v>
      </c>
      <c r="R39" s="11">
        <v>-3.8</v>
      </c>
      <c r="S39" s="11">
        <v>-13.81</v>
      </c>
      <c r="T39" s="11">
        <v>-7.51</v>
      </c>
    </row>
    <row r="40" spans="1:20" x14ac:dyDescent="0.25">
      <c r="A40" s="11" t="s">
        <v>90</v>
      </c>
      <c r="B40" s="11">
        <v>10864</v>
      </c>
      <c r="C40" s="11" t="s">
        <v>91</v>
      </c>
      <c r="D40" s="11" t="s">
        <v>22</v>
      </c>
      <c r="E40" s="12">
        <v>0</v>
      </c>
      <c r="F40" s="12">
        <v>50000</v>
      </c>
      <c r="G40" s="12">
        <v>130.13333333333333</v>
      </c>
      <c r="H40" s="12" t="s">
        <v>532</v>
      </c>
      <c r="I40" s="12">
        <v>917848</v>
      </c>
      <c r="J40" s="12">
        <v>527955</v>
      </c>
      <c r="K40" s="12">
        <v>990215</v>
      </c>
      <c r="L40" s="12">
        <v>533172</v>
      </c>
      <c r="M40" s="31">
        <v>5</v>
      </c>
      <c r="N40" s="31">
        <v>13</v>
      </c>
      <c r="O40" s="31">
        <v>280</v>
      </c>
      <c r="P40" s="31">
        <v>87</v>
      </c>
      <c r="Q40" s="12">
        <v>285</v>
      </c>
      <c r="R40" s="11">
        <v>-2.68</v>
      </c>
      <c r="S40" s="11">
        <v>-9.73</v>
      </c>
      <c r="T40" s="11">
        <v>-4.66</v>
      </c>
    </row>
    <row r="41" spans="1:20" x14ac:dyDescent="0.25">
      <c r="A41" s="11" t="s">
        <v>92</v>
      </c>
      <c r="B41" s="11">
        <v>10869</v>
      </c>
      <c r="C41" s="11" t="s">
        <v>93</v>
      </c>
      <c r="D41" s="11" t="s">
        <v>22</v>
      </c>
      <c r="E41" s="12">
        <v>0</v>
      </c>
      <c r="F41" s="12">
        <v>500000</v>
      </c>
      <c r="G41" s="12">
        <v>129.13333333333333</v>
      </c>
      <c r="H41" s="12" t="s">
        <v>532</v>
      </c>
      <c r="I41" s="12">
        <v>1026617</v>
      </c>
      <c r="J41" s="12">
        <v>575176</v>
      </c>
      <c r="K41" s="12">
        <v>31482</v>
      </c>
      <c r="L41" s="12">
        <v>18269985</v>
      </c>
      <c r="M41" s="31">
        <v>6</v>
      </c>
      <c r="N41" s="31">
        <v>69</v>
      </c>
      <c r="O41" s="31">
        <v>423</v>
      </c>
      <c r="P41" s="31">
        <v>31</v>
      </c>
      <c r="Q41" s="12">
        <v>429</v>
      </c>
      <c r="R41" s="11">
        <v>-2.44</v>
      </c>
      <c r="S41" s="11">
        <v>-14.89</v>
      </c>
      <c r="T41" s="11">
        <v>-31.35</v>
      </c>
    </row>
    <row r="42" spans="1:20" x14ac:dyDescent="0.25">
      <c r="A42" s="11" t="s">
        <v>94</v>
      </c>
      <c r="B42" s="11">
        <v>10872</v>
      </c>
      <c r="C42" s="11" t="s">
        <v>95</v>
      </c>
      <c r="D42" s="11" t="s">
        <v>22</v>
      </c>
      <c r="E42" s="12">
        <v>0</v>
      </c>
      <c r="F42" s="12">
        <v>500000</v>
      </c>
      <c r="G42" s="12">
        <v>128.86666666666667</v>
      </c>
      <c r="H42" s="12" t="s">
        <v>532</v>
      </c>
      <c r="I42" s="12">
        <v>2516244</v>
      </c>
      <c r="J42" s="12">
        <v>1752777</v>
      </c>
      <c r="K42" s="12">
        <v>80237</v>
      </c>
      <c r="L42" s="12">
        <v>21844999</v>
      </c>
      <c r="M42" s="31">
        <v>7</v>
      </c>
      <c r="N42" s="31">
        <v>38</v>
      </c>
      <c r="O42" s="31">
        <v>2535</v>
      </c>
      <c r="P42" s="31">
        <v>62</v>
      </c>
      <c r="Q42" s="12">
        <v>2542</v>
      </c>
      <c r="R42" s="11">
        <v>-3</v>
      </c>
      <c r="S42" s="11">
        <v>-11.84</v>
      </c>
      <c r="T42" s="11">
        <v>8.7100000000000009</v>
      </c>
    </row>
    <row r="43" spans="1:20" x14ac:dyDescent="0.25">
      <c r="A43" s="11" t="s">
        <v>96</v>
      </c>
      <c r="B43" s="11">
        <v>10883</v>
      </c>
      <c r="C43" s="11" t="s">
        <v>97</v>
      </c>
      <c r="D43" s="11" t="s">
        <v>19</v>
      </c>
      <c r="E43" s="12">
        <v>0</v>
      </c>
      <c r="F43" s="12">
        <v>200000000</v>
      </c>
      <c r="G43" s="12">
        <v>127.96666666666667</v>
      </c>
      <c r="H43" s="12" t="s">
        <v>532</v>
      </c>
      <c r="I43" s="12">
        <v>99879791</v>
      </c>
      <c r="J43" s="12">
        <v>121301942</v>
      </c>
      <c r="K43" s="12">
        <v>121301879</v>
      </c>
      <c r="L43" s="12">
        <v>1000000</v>
      </c>
      <c r="M43" s="31">
        <v>91</v>
      </c>
      <c r="N43" s="31">
        <v>5</v>
      </c>
      <c r="O43" s="31">
        <v>42612</v>
      </c>
      <c r="P43" s="31">
        <v>95</v>
      </c>
      <c r="Q43" s="12">
        <v>42703</v>
      </c>
      <c r="R43" s="11">
        <v>1.65</v>
      </c>
      <c r="S43" s="11">
        <v>4.5199999999999996</v>
      </c>
      <c r="T43" s="11">
        <v>17.34</v>
      </c>
    </row>
    <row r="44" spans="1:20" x14ac:dyDescent="0.25">
      <c r="A44" s="11" t="s">
        <v>98</v>
      </c>
      <c r="B44" s="11">
        <v>10885</v>
      </c>
      <c r="C44" s="11" t="s">
        <v>99</v>
      </c>
      <c r="D44" s="11" t="s">
        <v>32</v>
      </c>
      <c r="E44" s="12">
        <v>0</v>
      </c>
      <c r="F44" s="12">
        <v>5000000</v>
      </c>
      <c r="G44" s="12">
        <v>127.66666666666667</v>
      </c>
      <c r="H44" s="12" t="s">
        <v>532</v>
      </c>
      <c r="I44" s="12">
        <v>5822809</v>
      </c>
      <c r="J44" s="12">
        <v>3531027</v>
      </c>
      <c r="K44" s="12">
        <v>2156966</v>
      </c>
      <c r="L44" s="12">
        <v>1637034</v>
      </c>
      <c r="M44" s="31">
        <v>7</v>
      </c>
      <c r="N44" s="31">
        <v>48</v>
      </c>
      <c r="O44" s="31">
        <v>1541</v>
      </c>
      <c r="P44" s="31">
        <v>52</v>
      </c>
      <c r="Q44" s="12">
        <v>1548</v>
      </c>
      <c r="R44" s="11">
        <v>-6.45</v>
      </c>
      <c r="S44" s="11">
        <v>-11.01</v>
      </c>
      <c r="T44" s="11">
        <v>-26.42</v>
      </c>
    </row>
    <row r="45" spans="1:20" x14ac:dyDescent="0.25">
      <c r="A45" s="11" t="s">
        <v>100</v>
      </c>
      <c r="B45" s="11">
        <v>10897</v>
      </c>
      <c r="C45" s="11" t="s">
        <v>101</v>
      </c>
      <c r="D45" s="11" t="s">
        <v>32</v>
      </c>
      <c r="E45" s="12">
        <v>0</v>
      </c>
      <c r="F45" s="12">
        <v>200000</v>
      </c>
      <c r="G45" s="12">
        <v>127.3</v>
      </c>
      <c r="H45" s="12" t="s">
        <v>532</v>
      </c>
      <c r="I45" s="12">
        <v>947559</v>
      </c>
      <c r="J45" s="12">
        <v>738777</v>
      </c>
      <c r="K45" s="12">
        <v>83518</v>
      </c>
      <c r="L45" s="12">
        <v>8845721</v>
      </c>
      <c r="M45" s="31">
        <v>10</v>
      </c>
      <c r="N45" s="31">
        <v>92</v>
      </c>
      <c r="O45" s="31">
        <v>157</v>
      </c>
      <c r="P45" s="31">
        <v>8</v>
      </c>
      <c r="Q45" s="12">
        <v>167</v>
      </c>
      <c r="R45" s="11">
        <v>-1.17</v>
      </c>
      <c r="S45" s="11">
        <v>-9.49</v>
      </c>
      <c r="T45" s="11">
        <v>-1.4</v>
      </c>
    </row>
    <row r="46" spans="1:20" x14ac:dyDescent="0.25">
      <c r="A46" s="11" t="s">
        <v>102</v>
      </c>
      <c r="B46" s="11">
        <v>10895</v>
      </c>
      <c r="C46" s="11" t="s">
        <v>103</v>
      </c>
      <c r="D46" s="11" t="s">
        <v>19</v>
      </c>
      <c r="E46" s="12">
        <v>17</v>
      </c>
      <c r="F46" s="12">
        <v>20000000</v>
      </c>
      <c r="G46" s="12">
        <v>127.06666666666666</v>
      </c>
      <c r="H46" s="12" t="s">
        <v>532</v>
      </c>
      <c r="I46" s="12">
        <v>3229243</v>
      </c>
      <c r="J46" s="12">
        <v>1525874</v>
      </c>
      <c r="K46" s="12">
        <v>1525874</v>
      </c>
      <c r="L46" s="12">
        <v>1000000</v>
      </c>
      <c r="M46" s="31">
        <v>8</v>
      </c>
      <c r="N46" s="31">
        <v>34</v>
      </c>
      <c r="O46" s="31">
        <v>21409</v>
      </c>
      <c r="P46" s="31">
        <v>66</v>
      </c>
      <c r="Q46" s="12">
        <v>21417</v>
      </c>
      <c r="R46" s="11">
        <v>1.4</v>
      </c>
      <c r="S46" s="11">
        <v>4.2</v>
      </c>
      <c r="T46" s="11">
        <v>17.84</v>
      </c>
    </row>
    <row r="47" spans="1:20" x14ac:dyDescent="0.25">
      <c r="A47" s="11" t="s">
        <v>104</v>
      </c>
      <c r="B47" s="11">
        <v>10896</v>
      </c>
      <c r="C47" s="11" t="s">
        <v>105</v>
      </c>
      <c r="D47" s="11" t="s">
        <v>22</v>
      </c>
      <c r="E47" s="12">
        <v>0</v>
      </c>
      <c r="F47" s="12">
        <v>1000000</v>
      </c>
      <c r="G47" s="12">
        <v>127.03333333333333</v>
      </c>
      <c r="H47" s="12" t="s">
        <v>532</v>
      </c>
      <c r="I47" s="12">
        <v>3237570</v>
      </c>
      <c r="J47" s="12">
        <v>2390005</v>
      </c>
      <c r="K47" s="12">
        <v>532579</v>
      </c>
      <c r="L47" s="12">
        <v>4487606</v>
      </c>
      <c r="M47" s="31">
        <v>11</v>
      </c>
      <c r="N47" s="31">
        <v>74</v>
      </c>
      <c r="O47" s="31">
        <v>826</v>
      </c>
      <c r="P47" s="31">
        <v>26</v>
      </c>
      <c r="Q47" s="12">
        <v>837</v>
      </c>
      <c r="R47" s="11">
        <v>-4.87</v>
      </c>
      <c r="S47" s="11">
        <v>-15.18</v>
      </c>
      <c r="T47" s="11">
        <v>-1.38</v>
      </c>
    </row>
    <row r="48" spans="1:20" x14ac:dyDescent="0.25">
      <c r="A48" s="11" t="s">
        <v>106</v>
      </c>
      <c r="B48" s="11">
        <v>10911</v>
      </c>
      <c r="C48" s="11" t="s">
        <v>107</v>
      </c>
      <c r="D48" s="11" t="s">
        <v>19</v>
      </c>
      <c r="E48" s="12">
        <v>17</v>
      </c>
      <c r="F48" s="12">
        <v>80000000</v>
      </c>
      <c r="G48" s="12">
        <v>125.36666666666666</v>
      </c>
      <c r="H48" s="12" t="s">
        <v>532</v>
      </c>
      <c r="I48" s="12">
        <v>79943055</v>
      </c>
      <c r="J48" s="12">
        <v>61072516</v>
      </c>
      <c r="K48" s="12">
        <v>60923179</v>
      </c>
      <c r="L48" s="12">
        <v>1002451</v>
      </c>
      <c r="M48" s="31">
        <v>73</v>
      </c>
      <c r="N48" s="31">
        <v>7</v>
      </c>
      <c r="O48" s="31">
        <v>52744</v>
      </c>
      <c r="P48" s="31">
        <v>93</v>
      </c>
      <c r="Q48" s="12">
        <v>52817</v>
      </c>
      <c r="R48" s="11">
        <v>1.81</v>
      </c>
      <c r="S48" s="11">
        <v>6.03</v>
      </c>
      <c r="T48" s="11">
        <v>18.46</v>
      </c>
    </row>
    <row r="49" spans="1:20" x14ac:dyDescent="0.25">
      <c r="A49" s="11" t="s">
        <v>108</v>
      </c>
      <c r="B49" s="11">
        <v>10919</v>
      </c>
      <c r="C49" s="11" t="s">
        <v>109</v>
      </c>
      <c r="D49" s="11" t="s">
        <v>19</v>
      </c>
      <c r="E49" s="12">
        <v>15</v>
      </c>
      <c r="F49" s="12">
        <v>500000000</v>
      </c>
      <c r="G49" s="12">
        <v>125.2</v>
      </c>
      <c r="H49" s="12" t="s">
        <v>532</v>
      </c>
      <c r="I49" s="12">
        <v>362486320</v>
      </c>
      <c r="J49" s="12">
        <v>497485356</v>
      </c>
      <c r="K49" s="12">
        <v>497485114</v>
      </c>
      <c r="L49" s="12">
        <v>1000000</v>
      </c>
      <c r="M49" s="31">
        <v>380</v>
      </c>
      <c r="N49" s="31">
        <v>9</v>
      </c>
      <c r="O49" s="31">
        <v>444512</v>
      </c>
      <c r="P49" s="31">
        <v>91</v>
      </c>
      <c r="Q49" s="12">
        <v>444892</v>
      </c>
      <c r="R49" s="11">
        <v>1.57</v>
      </c>
      <c r="S49" s="11">
        <v>4.66</v>
      </c>
      <c r="T49" s="11">
        <v>18.579999999999998</v>
      </c>
    </row>
    <row r="50" spans="1:20" x14ac:dyDescent="0.25">
      <c r="A50" s="11" t="s">
        <v>110</v>
      </c>
      <c r="B50" s="11">
        <v>10923</v>
      </c>
      <c r="C50" s="11" t="s">
        <v>111</v>
      </c>
      <c r="D50" s="11" t="s">
        <v>19</v>
      </c>
      <c r="E50" s="12">
        <v>20</v>
      </c>
      <c r="F50" s="12">
        <v>13000000</v>
      </c>
      <c r="G50" s="12">
        <v>125.13333333333334</v>
      </c>
      <c r="H50" s="12" t="s">
        <v>532</v>
      </c>
      <c r="I50" s="12">
        <v>2962841</v>
      </c>
      <c r="J50" s="12">
        <v>2565791</v>
      </c>
      <c r="K50" s="12">
        <v>2546048</v>
      </c>
      <c r="L50" s="12">
        <v>1007754</v>
      </c>
      <c r="M50" s="31">
        <v>5</v>
      </c>
      <c r="N50" s="31">
        <v>42</v>
      </c>
      <c r="O50" s="31">
        <v>2132</v>
      </c>
      <c r="P50" s="31">
        <v>58</v>
      </c>
      <c r="Q50" s="12">
        <v>2137</v>
      </c>
      <c r="R50" s="11">
        <v>1.65</v>
      </c>
      <c r="S50" s="11">
        <v>4.99</v>
      </c>
      <c r="T50" s="11">
        <v>18.690000000000001</v>
      </c>
    </row>
    <row r="51" spans="1:20" x14ac:dyDescent="0.25">
      <c r="A51" s="11" t="s">
        <v>114</v>
      </c>
      <c r="B51" s="11">
        <v>10915</v>
      </c>
      <c r="C51" s="11" t="s">
        <v>115</v>
      </c>
      <c r="D51" s="11" t="s">
        <v>19</v>
      </c>
      <c r="E51" s="12">
        <v>16</v>
      </c>
      <c r="F51" s="12">
        <v>80000000</v>
      </c>
      <c r="G51" s="12">
        <v>125</v>
      </c>
      <c r="H51" s="12" t="s">
        <v>532</v>
      </c>
      <c r="I51" s="12">
        <v>57489723</v>
      </c>
      <c r="J51" s="12">
        <v>39113863</v>
      </c>
      <c r="K51" s="12">
        <v>39871413</v>
      </c>
      <c r="L51" s="12">
        <v>981000</v>
      </c>
      <c r="M51" s="31">
        <v>33</v>
      </c>
      <c r="N51" s="31">
        <v>7</v>
      </c>
      <c r="O51" s="31">
        <v>30647</v>
      </c>
      <c r="P51" s="31">
        <v>93</v>
      </c>
      <c r="Q51" s="12">
        <v>30680</v>
      </c>
      <c r="R51" s="11">
        <v>-1.66</v>
      </c>
      <c r="S51" s="11">
        <v>0.69</v>
      </c>
      <c r="T51" s="11">
        <v>9.2100000000000009</v>
      </c>
    </row>
    <row r="52" spans="1:20" x14ac:dyDescent="0.25">
      <c r="A52" s="11" t="s">
        <v>116</v>
      </c>
      <c r="B52" s="11">
        <v>10929</v>
      </c>
      <c r="C52" s="11" t="s">
        <v>117</v>
      </c>
      <c r="D52" s="11" t="s">
        <v>19</v>
      </c>
      <c r="E52" s="12">
        <v>18</v>
      </c>
      <c r="F52" s="12">
        <v>20000000</v>
      </c>
      <c r="G52" s="12">
        <v>124.63333333333334</v>
      </c>
      <c r="H52" s="12" t="s">
        <v>532</v>
      </c>
      <c r="I52" s="12">
        <v>4280159</v>
      </c>
      <c r="J52" s="12">
        <v>4685301</v>
      </c>
      <c r="K52" s="12">
        <v>4685298</v>
      </c>
      <c r="L52" s="12">
        <v>1000000</v>
      </c>
      <c r="M52" s="31">
        <v>12</v>
      </c>
      <c r="N52" s="31">
        <v>19</v>
      </c>
      <c r="O52" s="31">
        <v>1632</v>
      </c>
      <c r="P52" s="31">
        <v>81</v>
      </c>
      <c r="Q52" s="12">
        <v>1644</v>
      </c>
      <c r="R52" s="11">
        <v>1.48</v>
      </c>
      <c r="S52" s="11">
        <v>4.4400000000000004</v>
      </c>
      <c r="T52" s="11">
        <v>17.79</v>
      </c>
    </row>
    <row r="53" spans="1:20" x14ac:dyDescent="0.25">
      <c r="A53" s="11" t="s">
        <v>118</v>
      </c>
      <c r="B53" s="11">
        <v>10934</v>
      </c>
      <c r="C53" s="11" t="s">
        <v>119</v>
      </c>
      <c r="D53" s="11" t="s">
        <v>32</v>
      </c>
      <c r="E53" s="12">
        <v>0</v>
      </c>
      <c r="F53" s="12">
        <v>500000</v>
      </c>
      <c r="G53" s="12">
        <v>123.73333333333333</v>
      </c>
      <c r="H53" s="12" t="s">
        <v>532</v>
      </c>
      <c r="I53" s="12">
        <v>164742</v>
      </c>
      <c r="J53" s="12">
        <v>187702</v>
      </c>
      <c r="K53" s="12">
        <v>10572</v>
      </c>
      <c r="L53" s="12">
        <v>17754633</v>
      </c>
      <c r="M53" s="31">
        <v>44</v>
      </c>
      <c r="N53" s="31">
        <v>78</v>
      </c>
      <c r="O53" s="31">
        <v>579</v>
      </c>
      <c r="P53" s="31">
        <v>22</v>
      </c>
      <c r="Q53" s="12">
        <v>623</v>
      </c>
      <c r="R53" s="11">
        <v>-1.76</v>
      </c>
      <c r="S53" s="11">
        <v>-5.7</v>
      </c>
      <c r="T53" s="11">
        <v>26.69</v>
      </c>
    </row>
    <row r="54" spans="1:20" x14ac:dyDescent="0.25">
      <c r="A54" s="11" t="s">
        <v>120</v>
      </c>
      <c r="B54" s="11">
        <v>11008</v>
      </c>
      <c r="C54" s="11" t="s">
        <v>121</v>
      </c>
      <c r="D54" s="11" t="s">
        <v>19</v>
      </c>
      <c r="E54" s="12">
        <v>16</v>
      </c>
      <c r="F54" s="12">
        <v>100000000</v>
      </c>
      <c r="G54" s="12">
        <v>120.8</v>
      </c>
      <c r="H54" s="12" t="s">
        <v>532</v>
      </c>
      <c r="I54" s="12">
        <v>78943149</v>
      </c>
      <c r="J54" s="12">
        <v>77884009</v>
      </c>
      <c r="K54" s="12">
        <v>77883971</v>
      </c>
      <c r="L54" s="12">
        <v>1000000</v>
      </c>
      <c r="M54" s="31">
        <v>86</v>
      </c>
      <c r="N54" s="31">
        <v>6</v>
      </c>
      <c r="O54" s="31">
        <v>54508</v>
      </c>
      <c r="P54" s="31">
        <v>94</v>
      </c>
      <c r="Q54" s="12">
        <v>54594</v>
      </c>
      <c r="R54" s="11">
        <v>1.48</v>
      </c>
      <c r="S54" s="11">
        <v>4.4400000000000004</v>
      </c>
      <c r="T54" s="11">
        <v>17.93</v>
      </c>
    </row>
    <row r="55" spans="1:20" x14ac:dyDescent="0.25">
      <c r="A55" s="11" t="s">
        <v>122</v>
      </c>
      <c r="B55" s="11">
        <v>11014</v>
      </c>
      <c r="C55" s="11" t="s">
        <v>123</v>
      </c>
      <c r="D55" s="11" t="s">
        <v>19</v>
      </c>
      <c r="E55" s="12">
        <v>16</v>
      </c>
      <c r="F55" s="12">
        <v>50000000</v>
      </c>
      <c r="G55" s="12">
        <v>120.46666666666667</v>
      </c>
      <c r="H55" s="12" t="s">
        <v>532</v>
      </c>
      <c r="I55" s="12">
        <v>5190367</v>
      </c>
      <c r="J55" s="12">
        <v>2942344</v>
      </c>
      <c r="K55" s="12">
        <v>2942345</v>
      </c>
      <c r="L55" s="12">
        <v>1000000</v>
      </c>
      <c r="M55" s="31">
        <v>21</v>
      </c>
      <c r="N55" s="31">
        <v>8</v>
      </c>
      <c r="O55" s="31">
        <v>4559</v>
      </c>
      <c r="P55" s="31">
        <v>92</v>
      </c>
      <c r="Q55" s="12">
        <v>4580</v>
      </c>
      <c r="R55" s="11">
        <v>1.4</v>
      </c>
      <c r="S55" s="11">
        <v>4.2</v>
      </c>
      <c r="T55" s="11">
        <v>17.52</v>
      </c>
    </row>
    <row r="56" spans="1:20" x14ac:dyDescent="0.25">
      <c r="A56" s="11" t="s">
        <v>124</v>
      </c>
      <c r="B56" s="11">
        <v>11049</v>
      </c>
      <c r="C56" s="11" t="s">
        <v>125</v>
      </c>
      <c r="D56" s="11" t="s">
        <v>19</v>
      </c>
      <c r="E56" s="12">
        <v>20</v>
      </c>
      <c r="F56" s="12">
        <v>80000000</v>
      </c>
      <c r="G56" s="12">
        <v>118.23333333333333</v>
      </c>
      <c r="H56" s="12" t="s">
        <v>532</v>
      </c>
      <c r="I56" s="12">
        <v>40533944</v>
      </c>
      <c r="J56" s="12">
        <v>53759707</v>
      </c>
      <c r="K56" s="12">
        <v>53612824</v>
      </c>
      <c r="L56" s="12">
        <v>1002739</v>
      </c>
      <c r="M56" s="31">
        <v>112</v>
      </c>
      <c r="N56" s="31">
        <v>22</v>
      </c>
      <c r="O56" s="31">
        <v>28118</v>
      </c>
      <c r="P56" s="31">
        <v>78</v>
      </c>
      <c r="Q56" s="12">
        <v>28230</v>
      </c>
      <c r="R56" s="11">
        <v>1.66</v>
      </c>
      <c r="S56" s="11">
        <v>5</v>
      </c>
      <c r="T56" s="11">
        <v>20.94</v>
      </c>
    </row>
    <row r="57" spans="1:20" x14ac:dyDescent="0.25">
      <c r="A57" s="11" t="s">
        <v>126</v>
      </c>
      <c r="B57" s="11">
        <v>11055</v>
      </c>
      <c r="C57" s="11" t="s">
        <v>127</v>
      </c>
      <c r="D57" s="11" t="s">
        <v>22</v>
      </c>
      <c r="E57" s="12">
        <v>0</v>
      </c>
      <c r="F57" s="12">
        <v>200000</v>
      </c>
      <c r="G57" s="12">
        <v>117.63333333333334</v>
      </c>
      <c r="H57" s="12" t="s">
        <v>532</v>
      </c>
      <c r="I57" s="12">
        <v>3428095</v>
      </c>
      <c r="J57" s="12">
        <v>2085411</v>
      </c>
      <c r="K57" s="12">
        <v>5121752</v>
      </c>
      <c r="L57" s="12">
        <v>407167</v>
      </c>
      <c r="M57" s="31">
        <v>9</v>
      </c>
      <c r="N57" s="31">
        <v>43</v>
      </c>
      <c r="O57" s="31">
        <v>1556</v>
      </c>
      <c r="P57" s="31">
        <v>57</v>
      </c>
      <c r="Q57" s="12">
        <v>1565</v>
      </c>
      <c r="R57" s="11">
        <v>-5.75</v>
      </c>
      <c r="S57" s="11">
        <v>-15</v>
      </c>
      <c r="T57" s="11">
        <v>-15.98</v>
      </c>
    </row>
    <row r="58" spans="1:20" x14ac:dyDescent="0.25">
      <c r="A58" s="11" t="s">
        <v>128</v>
      </c>
      <c r="B58" s="11">
        <v>11075</v>
      </c>
      <c r="C58" s="11" t="s">
        <v>129</v>
      </c>
      <c r="D58" s="11" t="s">
        <v>19</v>
      </c>
      <c r="E58" s="12">
        <v>17</v>
      </c>
      <c r="F58" s="12">
        <v>100000000</v>
      </c>
      <c r="G58" s="12">
        <v>116</v>
      </c>
      <c r="H58" s="12" t="s">
        <v>532</v>
      </c>
      <c r="I58" s="12">
        <v>75922421</v>
      </c>
      <c r="J58" s="12">
        <v>69759171</v>
      </c>
      <c r="K58" s="12">
        <v>69759138</v>
      </c>
      <c r="L58" s="12">
        <v>1000000</v>
      </c>
      <c r="M58" s="31">
        <v>100</v>
      </c>
      <c r="N58" s="31">
        <v>25</v>
      </c>
      <c r="O58" s="31">
        <v>13886</v>
      </c>
      <c r="P58" s="31">
        <v>75</v>
      </c>
      <c r="Q58" s="12">
        <v>13986</v>
      </c>
      <c r="R58" s="11">
        <v>1.64</v>
      </c>
      <c r="S58" s="11">
        <v>4.93</v>
      </c>
      <c r="T58" s="11">
        <v>19.8</v>
      </c>
    </row>
    <row r="59" spans="1:20" x14ac:dyDescent="0.25">
      <c r="A59" s="11" t="s">
        <v>130</v>
      </c>
      <c r="B59" s="11">
        <v>11087</v>
      </c>
      <c r="C59" s="11" t="s">
        <v>131</v>
      </c>
      <c r="D59" s="11" t="s">
        <v>22</v>
      </c>
      <c r="E59" s="12">
        <v>0</v>
      </c>
      <c r="F59" s="12">
        <v>50000000</v>
      </c>
      <c r="G59" s="12">
        <v>114.2</v>
      </c>
      <c r="H59" s="12" t="s">
        <v>532</v>
      </c>
      <c r="I59" s="12">
        <v>935339</v>
      </c>
      <c r="J59" s="12">
        <v>1447621</v>
      </c>
      <c r="K59" s="12">
        <v>1767975</v>
      </c>
      <c r="L59" s="12">
        <v>818802</v>
      </c>
      <c r="M59" s="31">
        <v>7</v>
      </c>
      <c r="N59" s="31">
        <v>21</v>
      </c>
      <c r="O59" s="31">
        <v>1364</v>
      </c>
      <c r="P59" s="31">
        <v>79</v>
      </c>
      <c r="Q59" s="12">
        <v>1371</v>
      </c>
      <c r="R59" s="11">
        <v>-4.3600000000000003</v>
      </c>
      <c r="S59" s="11">
        <v>-13.85</v>
      </c>
      <c r="T59" s="11">
        <v>12.77</v>
      </c>
    </row>
    <row r="60" spans="1:20" x14ac:dyDescent="0.25">
      <c r="A60" s="11" t="s">
        <v>135</v>
      </c>
      <c r="B60" s="11">
        <v>11090</v>
      </c>
      <c r="C60" s="11" t="s">
        <v>136</v>
      </c>
      <c r="D60" s="11" t="s">
        <v>19</v>
      </c>
      <c r="E60" s="12">
        <v>15</v>
      </c>
      <c r="F60" s="12">
        <v>100000000</v>
      </c>
      <c r="G60" s="12">
        <v>113.46666666666667</v>
      </c>
      <c r="H60" s="12" t="s">
        <v>532</v>
      </c>
      <c r="I60" s="12">
        <v>56139018</v>
      </c>
      <c r="J60" s="12">
        <v>46131501</v>
      </c>
      <c r="K60" s="12">
        <v>38432137</v>
      </c>
      <c r="L60" s="12">
        <v>1200337</v>
      </c>
      <c r="M60" s="31">
        <v>74</v>
      </c>
      <c r="N60" s="31">
        <v>10</v>
      </c>
      <c r="O60" s="31">
        <v>37355</v>
      </c>
      <c r="P60" s="31">
        <v>90</v>
      </c>
      <c r="Q60" s="12">
        <v>37429</v>
      </c>
      <c r="R60" s="11">
        <v>1.34</v>
      </c>
      <c r="S60" s="11">
        <v>4.2300000000000004</v>
      </c>
      <c r="T60" s="11">
        <v>17.97</v>
      </c>
    </row>
    <row r="61" spans="1:20" x14ac:dyDescent="0.25">
      <c r="A61" s="11" t="s">
        <v>137</v>
      </c>
      <c r="B61" s="11">
        <v>11095</v>
      </c>
      <c r="C61" s="11" t="s">
        <v>138</v>
      </c>
      <c r="D61" s="11" t="s">
        <v>22</v>
      </c>
      <c r="E61" s="12">
        <v>0</v>
      </c>
      <c r="F61" s="12">
        <v>10000000</v>
      </c>
      <c r="G61" s="12">
        <v>113</v>
      </c>
      <c r="H61" s="12" t="s">
        <v>532</v>
      </c>
      <c r="I61" s="12">
        <v>2200678</v>
      </c>
      <c r="J61" s="12">
        <v>2077932</v>
      </c>
      <c r="K61" s="12">
        <v>4032856</v>
      </c>
      <c r="L61" s="12">
        <v>515250</v>
      </c>
      <c r="M61" s="31">
        <v>13</v>
      </c>
      <c r="N61" s="31">
        <v>69</v>
      </c>
      <c r="O61" s="31">
        <v>1842</v>
      </c>
      <c r="P61" s="31">
        <v>31</v>
      </c>
      <c r="Q61" s="12">
        <v>1855</v>
      </c>
      <c r="R61" s="11">
        <v>-4.7699999999999996</v>
      </c>
      <c r="S61" s="11">
        <v>-13.81</v>
      </c>
      <c r="T61" s="11">
        <v>10.06</v>
      </c>
    </row>
    <row r="62" spans="1:20" x14ac:dyDescent="0.25">
      <c r="A62" s="11" t="s">
        <v>139</v>
      </c>
      <c r="B62" s="11">
        <v>11098</v>
      </c>
      <c r="C62" s="11" t="s">
        <v>140</v>
      </c>
      <c r="D62" s="11" t="s">
        <v>19</v>
      </c>
      <c r="E62" s="12">
        <v>17</v>
      </c>
      <c r="F62" s="12">
        <v>500000000</v>
      </c>
      <c r="G62" s="12">
        <v>112.76666666666667</v>
      </c>
      <c r="H62" s="12" t="s">
        <v>532</v>
      </c>
      <c r="I62" s="12">
        <v>300184904</v>
      </c>
      <c r="J62" s="12">
        <v>449279740</v>
      </c>
      <c r="K62" s="12">
        <v>448151495</v>
      </c>
      <c r="L62" s="12">
        <v>1002517</v>
      </c>
      <c r="M62" s="31">
        <v>261</v>
      </c>
      <c r="N62" s="31">
        <v>15</v>
      </c>
      <c r="O62" s="31">
        <v>231592</v>
      </c>
      <c r="P62" s="31">
        <v>85</v>
      </c>
      <c r="Q62" s="12">
        <v>231853</v>
      </c>
      <c r="R62" s="11">
        <v>1.52</v>
      </c>
      <c r="S62" s="11">
        <v>4.5599999999999996</v>
      </c>
      <c r="T62" s="11">
        <v>18.72</v>
      </c>
    </row>
    <row r="63" spans="1:20" x14ac:dyDescent="0.25">
      <c r="A63" s="11" t="s">
        <v>141</v>
      </c>
      <c r="B63" s="11">
        <v>11099</v>
      </c>
      <c r="C63" s="11" t="s">
        <v>142</v>
      </c>
      <c r="D63" s="11" t="s">
        <v>22</v>
      </c>
      <c r="E63" s="12">
        <v>0</v>
      </c>
      <c r="F63" s="12">
        <v>5000000</v>
      </c>
      <c r="G63" s="12">
        <v>112.56666666666666</v>
      </c>
      <c r="H63" s="12" t="s">
        <v>532</v>
      </c>
      <c r="I63" s="12">
        <v>11328554</v>
      </c>
      <c r="J63" s="12">
        <v>7046480</v>
      </c>
      <c r="K63" s="12">
        <v>1761763</v>
      </c>
      <c r="L63" s="12">
        <v>3999675</v>
      </c>
      <c r="M63" s="31">
        <v>7</v>
      </c>
      <c r="N63" s="31">
        <v>32</v>
      </c>
      <c r="O63" s="31">
        <v>9453</v>
      </c>
      <c r="P63" s="31">
        <v>68</v>
      </c>
      <c r="Q63" s="12">
        <v>9460</v>
      </c>
      <c r="R63" s="11">
        <v>-3.96</v>
      </c>
      <c r="S63" s="11">
        <v>-11.43</v>
      </c>
      <c r="T63" s="11">
        <v>-7.85</v>
      </c>
    </row>
    <row r="64" spans="1:20" x14ac:dyDescent="0.25">
      <c r="A64" s="11" t="s">
        <v>143</v>
      </c>
      <c r="B64" s="11">
        <v>11131</v>
      </c>
      <c r="C64" s="11" t="s">
        <v>144</v>
      </c>
      <c r="D64" s="11" t="s">
        <v>32</v>
      </c>
      <c r="E64" s="12">
        <v>0</v>
      </c>
      <c r="F64" s="12">
        <v>1000000</v>
      </c>
      <c r="G64" s="12">
        <v>108.33333333333333</v>
      </c>
      <c r="H64" s="12" t="s">
        <v>532</v>
      </c>
      <c r="I64" s="12">
        <v>1986069</v>
      </c>
      <c r="J64" s="12">
        <v>1754471</v>
      </c>
      <c r="K64" s="12">
        <v>267122</v>
      </c>
      <c r="L64" s="12">
        <v>6568051</v>
      </c>
      <c r="M64" s="31">
        <v>10</v>
      </c>
      <c r="N64" s="31">
        <v>93</v>
      </c>
      <c r="O64" s="31">
        <v>327</v>
      </c>
      <c r="P64" s="31">
        <v>7</v>
      </c>
      <c r="Q64" s="12">
        <v>337</v>
      </c>
      <c r="R64" s="11">
        <v>0.15</v>
      </c>
      <c r="S64" s="11">
        <v>-7.45</v>
      </c>
      <c r="T64" s="11">
        <v>-8.2200000000000006</v>
      </c>
    </row>
    <row r="65" spans="1:20" x14ac:dyDescent="0.25">
      <c r="A65" s="11" t="s">
        <v>145</v>
      </c>
      <c r="B65" s="11">
        <v>11132</v>
      </c>
      <c r="C65" s="11" t="s">
        <v>146</v>
      </c>
      <c r="D65" s="11" t="s">
        <v>22</v>
      </c>
      <c r="E65" s="12">
        <v>0</v>
      </c>
      <c r="F65" s="12">
        <v>1000000000</v>
      </c>
      <c r="G65" s="12">
        <v>108.2</v>
      </c>
      <c r="H65" s="12" t="s">
        <v>532</v>
      </c>
      <c r="I65" s="12">
        <v>19795222</v>
      </c>
      <c r="J65" s="12">
        <v>17646500</v>
      </c>
      <c r="K65" s="12">
        <v>83654369</v>
      </c>
      <c r="L65" s="12">
        <v>210945</v>
      </c>
      <c r="M65" s="31">
        <v>18</v>
      </c>
      <c r="N65" s="31">
        <v>55</v>
      </c>
      <c r="O65" s="31">
        <v>9978</v>
      </c>
      <c r="P65" s="31">
        <v>45</v>
      </c>
      <c r="Q65" s="12">
        <v>9996</v>
      </c>
      <c r="R65" s="11">
        <v>-3.98</v>
      </c>
      <c r="S65" s="11">
        <v>-11.43</v>
      </c>
      <c r="T65" s="11">
        <v>14.8</v>
      </c>
    </row>
    <row r="66" spans="1:20" x14ac:dyDescent="0.25">
      <c r="A66" s="11" t="s">
        <v>147</v>
      </c>
      <c r="B66" s="11">
        <v>11141</v>
      </c>
      <c r="C66" s="11" t="s">
        <v>148</v>
      </c>
      <c r="D66" s="11" t="s">
        <v>22</v>
      </c>
      <c r="E66" s="12">
        <v>0</v>
      </c>
      <c r="F66" s="12">
        <v>100000</v>
      </c>
      <c r="G66" s="12">
        <v>107.83333333333333</v>
      </c>
      <c r="H66" s="12" t="s">
        <v>532</v>
      </c>
      <c r="I66" s="12">
        <v>715353</v>
      </c>
      <c r="J66" s="12">
        <v>532719</v>
      </c>
      <c r="K66" s="12">
        <v>25323</v>
      </c>
      <c r="L66" s="12">
        <v>21036979</v>
      </c>
      <c r="M66" s="31">
        <v>5</v>
      </c>
      <c r="N66" s="31">
        <v>62</v>
      </c>
      <c r="O66" s="31">
        <v>328</v>
      </c>
      <c r="P66" s="31">
        <v>38</v>
      </c>
      <c r="Q66" s="12">
        <v>333</v>
      </c>
      <c r="R66" s="11">
        <v>-3.19</v>
      </c>
      <c r="S66" s="11">
        <v>-10.06</v>
      </c>
      <c r="T66" s="11">
        <v>-5.99</v>
      </c>
    </row>
    <row r="67" spans="1:20" x14ac:dyDescent="0.25">
      <c r="A67" s="11" t="s">
        <v>149</v>
      </c>
      <c r="B67" s="11">
        <v>11142</v>
      </c>
      <c r="C67" s="11" t="s">
        <v>150</v>
      </c>
      <c r="D67" s="11" t="s">
        <v>19</v>
      </c>
      <c r="E67" s="12">
        <v>17</v>
      </c>
      <c r="F67" s="12">
        <v>150000000</v>
      </c>
      <c r="G67" s="12">
        <v>106.03333333333333</v>
      </c>
      <c r="H67" s="12" t="s">
        <v>532</v>
      </c>
      <c r="I67" s="12">
        <v>150941920</v>
      </c>
      <c r="J67" s="12">
        <v>147545003</v>
      </c>
      <c r="K67" s="12">
        <v>146570370</v>
      </c>
      <c r="L67" s="12">
        <v>1006649</v>
      </c>
      <c r="M67" s="31">
        <v>85</v>
      </c>
      <c r="N67" s="31">
        <v>2</v>
      </c>
      <c r="O67" s="31">
        <v>131883</v>
      </c>
      <c r="P67" s="31">
        <v>98</v>
      </c>
      <c r="Q67" s="12">
        <v>131968</v>
      </c>
      <c r="R67" s="11">
        <v>1.47</v>
      </c>
      <c r="S67" s="11">
        <v>4.25</v>
      </c>
      <c r="T67" s="11">
        <v>17.23</v>
      </c>
    </row>
    <row r="68" spans="1:20" x14ac:dyDescent="0.25">
      <c r="A68" s="11" t="s">
        <v>151</v>
      </c>
      <c r="B68" s="11">
        <v>11145</v>
      </c>
      <c r="C68" s="11" t="s">
        <v>152</v>
      </c>
      <c r="D68" s="11" t="s">
        <v>19</v>
      </c>
      <c r="E68" s="12">
        <v>10</v>
      </c>
      <c r="F68" s="12">
        <v>180000000</v>
      </c>
      <c r="G68" s="12">
        <v>105.83333333333333</v>
      </c>
      <c r="H68" s="12" t="s">
        <v>532</v>
      </c>
      <c r="I68" s="12">
        <v>150022316</v>
      </c>
      <c r="J68" s="12">
        <v>177940171</v>
      </c>
      <c r="K68" s="12">
        <v>177502634</v>
      </c>
      <c r="L68" s="12">
        <v>1002464</v>
      </c>
      <c r="M68" s="31">
        <v>124</v>
      </c>
      <c r="N68" s="31">
        <v>16</v>
      </c>
      <c r="O68" s="31">
        <v>66021</v>
      </c>
      <c r="P68" s="31">
        <v>84</v>
      </c>
      <c r="Q68" s="12">
        <v>66145</v>
      </c>
      <c r="R68" s="11">
        <v>1.64</v>
      </c>
      <c r="S68" s="11">
        <v>4.9000000000000004</v>
      </c>
      <c r="T68" s="11">
        <v>20.149999999999999</v>
      </c>
    </row>
    <row r="69" spans="1:20" x14ac:dyDescent="0.25">
      <c r="A69" s="11" t="s">
        <v>153</v>
      </c>
      <c r="B69" s="11">
        <v>11148</v>
      </c>
      <c r="C69" s="11" t="s">
        <v>154</v>
      </c>
      <c r="D69" s="11" t="s">
        <v>19</v>
      </c>
      <c r="E69" s="12">
        <v>15</v>
      </c>
      <c r="F69" s="12">
        <v>5000000</v>
      </c>
      <c r="G69" s="12">
        <v>105.8</v>
      </c>
      <c r="H69" s="12" t="s">
        <v>532</v>
      </c>
      <c r="I69" s="12">
        <v>945217</v>
      </c>
      <c r="J69" s="12">
        <v>906071</v>
      </c>
      <c r="K69" s="12">
        <v>906070</v>
      </c>
      <c r="L69" s="12">
        <v>1000000</v>
      </c>
      <c r="M69" s="31">
        <v>4</v>
      </c>
      <c r="N69" s="31">
        <v>71</v>
      </c>
      <c r="O69" s="31">
        <v>573</v>
      </c>
      <c r="P69" s="31">
        <v>29</v>
      </c>
      <c r="Q69" s="12">
        <v>577</v>
      </c>
      <c r="R69" s="11">
        <v>0.34</v>
      </c>
      <c r="S69" s="11">
        <v>2.76</v>
      </c>
      <c r="T69" s="11">
        <v>17.79</v>
      </c>
    </row>
    <row r="70" spans="1:20" x14ac:dyDescent="0.25">
      <c r="A70" s="11" t="s">
        <v>155</v>
      </c>
      <c r="B70" s="11">
        <v>11149</v>
      </c>
      <c r="C70" s="11" t="s">
        <v>156</v>
      </c>
      <c r="D70" s="11" t="s">
        <v>22</v>
      </c>
      <c r="E70" s="12">
        <v>0</v>
      </c>
      <c r="F70" s="12">
        <v>200000</v>
      </c>
      <c r="G70" s="12">
        <v>104.86666666666666</v>
      </c>
      <c r="H70" s="12" t="s">
        <v>532</v>
      </c>
      <c r="I70" s="12">
        <v>1380682</v>
      </c>
      <c r="J70" s="12">
        <v>1475790</v>
      </c>
      <c r="K70" s="12">
        <v>96943</v>
      </c>
      <c r="L70" s="12">
        <v>15223278</v>
      </c>
      <c r="M70" s="31">
        <v>13</v>
      </c>
      <c r="N70" s="31">
        <v>79</v>
      </c>
      <c r="O70" s="31">
        <v>629</v>
      </c>
      <c r="P70" s="31">
        <v>21</v>
      </c>
      <c r="Q70" s="12">
        <v>642</v>
      </c>
      <c r="R70" s="11">
        <v>-5.0599999999999996</v>
      </c>
      <c r="S70" s="11">
        <v>-16.32</v>
      </c>
      <c r="T70" s="11">
        <v>0.6</v>
      </c>
    </row>
    <row r="71" spans="1:20" x14ac:dyDescent="0.25">
      <c r="A71" s="11" t="s">
        <v>157</v>
      </c>
      <c r="B71" s="11">
        <v>11157</v>
      </c>
      <c r="C71" s="11" t="s">
        <v>158</v>
      </c>
      <c r="D71" s="11" t="s">
        <v>32</v>
      </c>
      <c r="E71" s="12">
        <v>0</v>
      </c>
      <c r="F71" s="12">
        <v>50000000</v>
      </c>
      <c r="G71" s="12">
        <v>104.1</v>
      </c>
      <c r="H71" s="12" t="s">
        <v>532</v>
      </c>
      <c r="I71" s="12">
        <v>711014</v>
      </c>
      <c r="J71" s="12">
        <v>706464</v>
      </c>
      <c r="K71" s="12">
        <v>1944375</v>
      </c>
      <c r="L71" s="12">
        <v>363337</v>
      </c>
      <c r="M71" s="31">
        <v>5</v>
      </c>
      <c r="N71" s="31">
        <v>48</v>
      </c>
      <c r="O71" s="31">
        <v>510</v>
      </c>
      <c r="P71" s="31">
        <v>52</v>
      </c>
      <c r="Q71" s="12">
        <v>515</v>
      </c>
      <c r="R71" s="11">
        <v>-2.0499999999999998</v>
      </c>
      <c r="S71" s="11">
        <v>-7.1</v>
      </c>
      <c r="T71" s="11">
        <v>17.62</v>
      </c>
    </row>
    <row r="72" spans="1:20" x14ac:dyDescent="0.25">
      <c r="A72" s="11" t="s">
        <v>159</v>
      </c>
      <c r="B72" s="11">
        <v>11158</v>
      </c>
      <c r="C72" s="11" t="s">
        <v>160</v>
      </c>
      <c r="D72" s="11" t="s">
        <v>19</v>
      </c>
      <c r="E72" s="12">
        <v>17</v>
      </c>
      <c r="F72" s="12">
        <v>50000000</v>
      </c>
      <c r="G72" s="12">
        <v>103.86666666666666</v>
      </c>
      <c r="H72" s="12" t="s">
        <v>532</v>
      </c>
      <c r="I72" s="12">
        <v>8447738</v>
      </c>
      <c r="J72" s="12">
        <v>14804584</v>
      </c>
      <c r="K72" s="12">
        <v>14373817</v>
      </c>
      <c r="L72" s="12">
        <v>1029968</v>
      </c>
      <c r="M72" s="31">
        <v>17</v>
      </c>
      <c r="N72" s="31">
        <v>44</v>
      </c>
      <c r="O72" s="31">
        <v>8945</v>
      </c>
      <c r="P72" s="31">
        <v>56</v>
      </c>
      <c r="Q72" s="12">
        <v>8962</v>
      </c>
      <c r="R72" s="11">
        <v>1.96</v>
      </c>
      <c r="S72" s="11">
        <v>5.2</v>
      </c>
      <c r="T72" s="11">
        <v>20.74</v>
      </c>
    </row>
    <row r="73" spans="1:20" x14ac:dyDescent="0.25">
      <c r="A73" s="11" t="s">
        <v>161</v>
      </c>
      <c r="B73" s="11">
        <v>11173</v>
      </c>
      <c r="C73" s="11" t="s">
        <v>162</v>
      </c>
      <c r="D73" s="11" t="s">
        <v>22</v>
      </c>
      <c r="E73" s="12">
        <v>0</v>
      </c>
      <c r="F73" s="12">
        <v>200000</v>
      </c>
      <c r="G73" s="12">
        <v>103.66666666666667</v>
      </c>
      <c r="H73" s="12" t="s">
        <v>532</v>
      </c>
      <c r="I73" s="12">
        <v>1084138</v>
      </c>
      <c r="J73" s="12">
        <v>1126681</v>
      </c>
      <c r="K73" s="12">
        <v>65290</v>
      </c>
      <c r="L73" s="12">
        <v>17256568</v>
      </c>
      <c r="M73" s="31">
        <v>9</v>
      </c>
      <c r="N73" s="31">
        <v>96</v>
      </c>
      <c r="O73" s="31">
        <v>111</v>
      </c>
      <c r="P73" s="31">
        <v>4</v>
      </c>
      <c r="Q73" s="12">
        <v>120</v>
      </c>
      <c r="R73" s="11">
        <v>-5.27</v>
      </c>
      <c r="S73" s="11">
        <v>-12.77</v>
      </c>
      <c r="T73" s="11">
        <v>9.5500000000000007</v>
      </c>
    </row>
    <row r="74" spans="1:20" x14ac:dyDescent="0.25">
      <c r="A74" s="11" t="s">
        <v>163</v>
      </c>
      <c r="B74" s="11">
        <v>11161</v>
      </c>
      <c r="C74" s="11" t="s">
        <v>164</v>
      </c>
      <c r="D74" s="11" t="s">
        <v>19</v>
      </c>
      <c r="E74" s="12">
        <v>18</v>
      </c>
      <c r="F74" s="12">
        <v>20000000</v>
      </c>
      <c r="G74" s="12">
        <v>103.63333333333334</v>
      </c>
      <c r="H74" s="12" t="s">
        <v>532</v>
      </c>
      <c r="I74" s="12">
        <v>17686254</v>
      </c>
      <c r="J74" s="12">
        <v>19013968</v>
      </c>
      <c r="K74" s="12">
        <v>18870567</v>
      </c>
      <c r="L74" s="12">
        <v>1007599</v>
      </c>
      <c r="M74" s="31">
        <v>60</v>
      </c>
      <c r="N74" s="31">
        <v>28</v>
      </c>
      <c r="O74" s="31">
        <v>13512</v>
      </c>
      <c r="P74" s="31">
        <v>72</v>
      </c>
      <c r="Q74" s="12">
        <v>13572</v>
      </c>
      <c r="R74" s="11">
        <v>1.54</v>
      </c>
      <c r="S74" s="11">
        <v>4.72</v>
      </c>
      <c r="T74" s="11">
        <v>18.68</v>
      </c>
    </row>
    <row r="75" spans="1:20" x14ac:dyDescent="0.25">
      <c r="A75" s="32" t="s">
        <v>165</v>
      </c>
      <c r="B75" s="32">
        <v>11168</v>
      </c>
      <c r="C75" s="32" t="s">
        <v>166</v>
      </c>
      <c r="D75" s="32" t="s">
        <v>19</v>
      </c>
      <c r="E75" s="31">
        <v>16</v>
      </c>
      <c r="F75" s="31">
        <v>25000000</v>
      </c>
      <c r="G75" s="12">
        <v>102.23333333333333</v>
      </c>
      <c r="H75" s="12" t="s">
        <v>532</v>
      </c>
      <c r="I75" s="12">
        <v>10042535</v>
      </c>
      <c r="J75" s="12">
        <v>920982</v>
      </c>
      <c r="K75" s="12">
        <v>914015</v>
      </c>
      <c r="L75" s="12">
        <v>1007622</v>
      </c>
      <c r="M75" s="31">
        <v>9</v>
      </c>
      <c r="N75" s="31">
        <v>56</v>
      </c>
      <c r="O75" s="31">
        <v>806</v>
      </c>
      <c r="P75" s="31">
        <v>44</v>
      </c>
      <c r="Q75" s="12">
        <v>815</v>
      </c>
      <c r="R75" s="11">
        <v>1.49</v>
      </c>
      <c r="S75" s="11">
        <v>7.09</v>
      </c>
      <c r="T75" s="11">
        <v>6.84</v>
      </c>
    </row>
    <row r="76" spans="1:20" x14ac:dyDescent="0.25">
      <c r="A76" s="11" t="s">
        <v>169</v>
      </c>
      <c r="B76" s="11">
        <v>11182</v>
      </c>
      <c r="C76" s="11" t="s">
        <v>170</v>
      </c>
      <c r="D76" s="11" t="s">
        <v>22</v>
      </c>
      <c r="E76" s="12">
        <v>0</v>
      </c>
      <c r="F76" s="12">
        <v>750000</v>
      </c>
      <c r="G76" s="12">
        <v>100.5</v>
      </c>
      <c r="H76" s="12" t="s">
        <v>532</v>
      </c>
      <c r="I76" s="12">
        <v>5818350</v>
      </c>
      <c r="J76" s="12">
        <v>4376373</v>
      </c>
      <c r="K76" s="12">
        <v>20272262</v>
      </c>
      <c r="L76" s="12">
        <v>215879</v>
      </c>
      <c r="M76" s="31">
        <v>11</v>
      </c>
      <c r="N76" s="31">
        <v>49</v>
      </c>
      <c r="O76" s="31">
        <v>1613</v>
      </c>
      <c r="P76" s="31">
        <v>51</v>
      </c>
      <c r="Q76" s="12">
        <v>1624</v>
      </c>
      <c r="R76" s="11">
        <v>-7.87</v>
      </c>
      <c r="S76" s="11">
        <v>-16.96</v>
      </c>
      <c r="T76" s="11">
        <v>2.37</v>
      </c>
    </row>
    <row r="77" spans="1:20" x14ac:dyDescent="0.25">
      <c r="A77" s="11" t="s">
        <v>172</v>
      </c>
      <c r="B77" s="11">
        <v>11186</v>
      </c>
      <c r="C77" s="11" t="s">
        <v>173</v>
      </c>
      <c r="D77" s="11" t="s">
        <v>22</v>
      </c>
      <c r="E77" s="12">
        <v>0</v>
      </c>
      <c r="F77" s="12">
        <v>100000</v>
      </c>
      <c r="G77" s="12">
        <v>100.46666666666667</v>
      </c>
      <c r="H77" s="12" t="s">
        <v>532</v>
      </c>
      <c r="I77" s="12">
        <v>965769</v>
      </c>
      <c r="J77" s="12">
        <v>888925</v>
      </c>
      <c r="K77" s="12">
        <v>47293</v>
      </c>
      <c r="L77" s="12">
        <v>18796122</v>
      </c>
      <c r="M77" s="31">
        <v>3</v>
      </c>
      <c r="N77" s="31">
        <v>25</v>
      </c>
      <c r="O77" s="31">
        <v>44</v>
      </c>
      <c r="P77" s="31">
        <v>75</v>
      </c>
      <c r="Q77" s="12">
        <v>47</v>
      </c>
      <c r="R77" s="11">
        <v>-3.67</v>
      </c>
      <c r="S77" s="11">
        <v>-11.53</v>
      </c>
      <c r="T77" s="11">
        <v>13.65</v>
      </c>
    </row>
    <row r="78" spans="1:20" x14ac:dyDescent="0.25">
      <c r="A78" s="11" t="s">
        <v>174</v>
      </c>
      <c r="B78" s="11">
        <v>11188</v>
      </c>
      <c r="C78" s="11" t="s">
        <v>175</v>
      </c>
      <c r="D78" s="11" t="s">
        <v>32</v>
      </c>
      <c r="E78" s="12">
        <v>0</v>
      </c>
      <c r="F78" s="12">
        <v>500000</v>
      </c>
      <c r="G78" s="12">
        <v>100.03333333333333</v>
      </c>
      <c r="H78" s="12" t="s">
        <v>532</v>
      </c>
      <c r="I78" s="12">
        <v>2679802</v>
      </c>
      <c r="J78" s="12">
        <v>2018174</v>
      </c>
      <c r="K78" s="12">
        <v>138757</v>
      </c>
      <c r="L78" s="12">
        <v>14544664</v>
      </c>
      <c r="M78" s="31">
        <v>4</v>
      </c>
      <c r="N78" s="31">
        <v>60</v>
      </c>
      <c r="O78" s="31">
        <v>2845</v>
      </c>
      <c r="P78" s="31">
        <v>40</v>
      </c>
      <c r="Q78" s="12">
        <v>2849</v>
      </c>
      <c r="R78" s="11">
        <v>-0.81</v>
      </c>
      <c r="S78" s="11">
        <v>-2.57</v>
      </c>
      <c r="T78" s="11">
        <v>2.4</v>
      </c>
    </row>
    <row r="79" spans="1:20" x14ac:dyDescent="0.25">
      <c r="A79" s="11" t="s">
        <v>182</v>
      </c>
      <c r="B79" s="11">
        <v>11198</v>
      </c>
      <c r="C79" s="11" t="s">
        <v>183</v>
      </c>
      <c r="D79" s="11" t="s">
        <v>19</v>
      </c>
      <c r="E79" s="12">
        <v>17</v>
      </c>
      <c r="F79" s="12">
        <v>500000</v>
      </c>
      <c r="G79" s="12">
        <v>97.233333333333334</v>
      </c>
      <c r="H79" s="12" t="s">
        <v>532</v>
      </c>
      <c r="I79" s="12">
        <v>47037</v>
      </c>
      <c r="J79" s="12">
        <v>62126</v>
      </c>
      <c r="K79" s="12">
        <v>37409</v>
      </c>
      <c r="L79" s="12">
        <v>1660711</v>
      </c>
      <c r="M79" s="31">
        <v>3</v>
      </c>
      <c r="N79" s="31">
        <v>99</v>
      </c>
      <c r="O79" s="31">
        <v>507</v>
      </c>
      <c r="P79" s="31">
        <v>1</v>
      </c>
      <c r="Q79" s="12">
        <v>510</v>
      </c>
      <c r="R79" s="11">
        <v>0.28000000000000003</v>
      </c>
      <c r="S79" s="11">
        <v>3.44</v>
      </c>
      <c r="T79" s="11">
        <v>41.53</v>
      </c>
    </row>
    <row r="80" spans="1:20" x14ac:dyDescent="0.25">
      <c r="A80" s="11" t="s">
        <v>185</v>
      </c>
      <c r="B80" s="11">
        <v>11220</v>
      </c>
      <c r="C80" s="11" t="s">
        <v>186</v>
      </c>
      <c r="D80" s="11" t="s">
        <v>22</v>
      </c>
      <c r="E80" s="12">
        <v>0</v>
      </c>
      <c r="F80" s="12">
        <v>150000</v>
      </c>
      <c r="G80" s="12">
        <v>97.166666666666671</v>
      </c>
      <c r="H80" s="12" t="s">
        <v>532</v>
      </c>
      <c r="I80" s="12">
        <v>882301</v>
      </c>
      <c r="J80" s="12">
        <v>596110</v>
      </c>
      <c r="K80" s="12">
        <v>7092866</v>
      </c>
      <c r="L80" s="12">
        <v>84043</v>
      </c>
      <c r="M80" s="31">
        <v>4</v>
      </c>
      <c r="N80" s="31">
        <v>10</v>
      </c>
      <c r="O80" s="31">
        <v>514</v>
      </c>
      <c r="P80" s="31">
        <v>90</v>
      </c>
      <c r="Q80" s="12">
        <v>518</v>
      </c>
      <c r="R80" s="11">
        <v>-8.4700000000000006</v>
      </c>
      <c r="S80" s="11">
        <v>-19.829999999999998</v>
      </c>
      <c r="T80" s="11">
        <v>-14.78</v>
      </c>
    </row>
    <row r="81" spans="1:20" x14ac:dyDescent="0.25">
      <c r="A81" s="11" t="s">
        <v>187</v>
      </c>
      <c r="B81" s="11">
        <v>11222</v>
      </c>
      <c r="C81" s="11" t="s">
        <v>186</v>
      </c>
      <c r="D81" s="11" t="s">
        <v>32</v>
      </c>
      <c r="E81" s="12">
        <v>0</v>
      </c>
      <c r="F81" s="12">
        <v>700000</v>
      </c>
      <c r="G81" s="12">
        <v>97.166666666666671</v>
      </c>
      <c r="H81" s="12" t="s">
        <v>532</v>
      </c>
      <c r="I81" s="12">
        <v>379651</v>
      </c>
      <c r="J81" s="12">
        <v>404209</v>
      </c>
      <c r="K81" s="12">
        <v>44551</v>
      </c>
      <c r="L81" s="12">
        <v>9072949</v>
      </c>
      <c r="M81" s="31">
        <v>6</v>
      </c>
      <c r="N81" s="31">
        <v>98</v>
      </c>
      <c r="O81" s="31">
        <v>95</v>
      </c>
      <c r="P81" s="31">
        <v>2</v>
      </c>
      <c r="Q81" s="12">
        <v>101</v>
      </c>
      <c r="R81" s="11">
        <v>-1.74</v>
      </c>
      <c r="S81" s="11">
        <v>-5.74</v>
      </c>
      <c r="T81" s="11">
        <v>15.24</v>
      </c>
    </row>
    <row r="82" spans="1:20" x14ac:dyDescent="0.25">
      <c r="A82" s="11" t="s">
        <v>188</v>
      </c>
      <c r="B82" s="11">
        <v>11217</v>
      </c>
      <c r="C82" s="11" t="s">
        <v>189</v>
      </c>
      <c r="D82" s="11" t="s">
        <v>19</v>
      </c>
      <c r="E82" s="12">
        <v>18</v>
      </c>
      <c r="F82" s="12">
        <v>50000000</v>
      </c>
      <c r="G82" s="12">
        <v>97.13333333333334</v>
      </c>
      <c r="H82" s="12" t="s">
        <v>532</v>
      </c>
      <c r="I82" s="12">
        <v>15038089</v>
      </c>
      <c r="J82" s="12">
        <v>17896506</v>
      </c>
      <c r="K82" s="12">
        <v>17761958</v>
      </c>
      <c r="L82" s="12">
        <v>1007575</v>
      </c>
      <c r="M82" s="31">
        <v>179</v>
      </c>
      <c r="N82" s="31">
        <v>79</v>
      </c>
      <c r="O82" s="31">
        <v>1812</v>
      </c>
      <c r="P82" s="31">
        <v>21</v>
      </c>
      <c r="Q82" s="12">
        <v>1991</v>
      </c>
      <c r="R82" s="11">
        <v>1.45</v>
      </c>
      <c r="S82" s="11">
        <v>4.7300000000000004</v>
      </c>
      <c r="T82" s="11">
        <v>19.62</v>
      </c>
    </row>
    <row r="83" spans="1:20" x14ac:dyDescent="0.25">
      <c r="A83" s="11" t="s">
        <v>190</v>
      </c>
      <c r="B83" s="11">
        <v>11235</v>
      </c>
      <c r="C83" s="11" t="s">
        <v>191</v>
      </c>
      <c r="D83" s="11" t="s">
        <v>22</v>
      </c>
      <c r="E83" s="12">
        <v>0</v>
      </c>
      <c r="F83" s="12">
        <v>1000000</v>
      </c>
      <c r="G83" s="12">
        <v>96.166666666666671</v>
      </c>
      <c r="H83" s="12" t="s">
        <v>532</v>
      </c>
      <c r="I83" s="12">
        <v>5335679</v>
      </c>
      <c r="J83" s="12">
        <v>2909059</v>
      </c>
      <c r="K83" s="12">
        <v>335532</v>
      </c>
      <c r="L83" s="12">
        <v>8669989</v>
      </c>
      <c r="M83" s="31">
        <v>9</v>
      </c>
      <c r="N83" s="31">
        <v>46</v>
      </c>
      <c r="O83" s="31">
        <v>2550</v>
      </c>
      <c r="P83" s="31">
        <v>54</v>
      </c>
      <c r="Q83" s="12">
        <v>2559</v>
      </c>
      <c r="R83" s="11">
        <v>-3.55</v>
      </c>
      <c r="S83" s="11">
        <v>-13.01</v>
      </c>
      <c r="T83" s="11">
        <v>-18.84</v>
      </c>
    </row>
    <row r="84" spans="1:20" x14ac:dyDescent="0.25">
      <c r="A84" s="11" t="s">
        <v>192</v>
      </c>
      <c r="B84" s="11">
        <v>11234</v>
      </c>
      <c r="C84" s="11" t="s">
        <v>193</v>
      </c>
      <c r="D84" s="11" t="s">
        <v>22</v>
      </c>
      <c r="E84" s="12">
        <v>0</v>
      </c>
      <c r="F84" s="12">
        <v>4000000</v>
      </c>
      <c r="G84" s="12">
        <v>96.033333333333331</v>
      </c>
      <c r="H84" s="12" t="s">
        <v>532</v>
      </c>
      <c r="I84" s="12">
        <v>15370975</v>
      </c>
      <c r="J84" s="12">
        <v>14098480</v>
      </c>
      <c r="K84" s="12">
        <v>763579</v>
      </c>
      <c r="L84" s="12">
        <v>18463682</v>
      </c>
      <c r="M84" s="31">
        <v>11</v>
      </c>
      <c r="N84" s="31">
        <v>10</v>
      </c>
      <c r="O84" s="31">
        <v>461</v>
      </c>
      <c r="P84" s="31">
        <v>90</v>
      </c>
      <c r="Q84" s="12">
        <v>472</v>
      </c>
      <c r="R84" s="11">
        <v>-4.47</v>
      </c>
      <c r="S84" s="11">
        <v>-13.83</v>
      </c>
      <c r="T84" s="11">
        <v>7.03</v>
      </c>
    </row>
    <row r="85" spans="1:20" x14ac:dyDescent="0.25">
      <c r="A85" s="11" t="s">
        <v>194</v>
      </c>
      <c r="B85" s="11">
        <v>11223</v>
      </c>
      <c r="C85" s="11" t="s">
        <v>195</v>
      </c>
      <c r="D85" s="11" t="s">
        <v>22</v>
      </c>
      <c r="E85" s="12">
        <v>0</v>
      </c>
      <c r="F85" s="12">
        <v>10000000</v>
      </c>
      <c r="G85" s="12">
        <v>95.5</v>
      </c>
      <c r="H85" s="12" t="s">
        <v>532</v>
      </c>
      <c r="I85" s="12">
        <v>5957457</v>
      </c>
      <c r="J85" s="12">
        <v>3205208</v>
      </c>
      <c r="K85" s="12">
        <v>1294890</v>
      </c>
      <c r="L85" s="12">
        <v>2475274</v>
      </c>
      <c r="M85" s="31">
        <v>12</v>
      </c>
      <c r="N85" s="31">
        <v>24</v>
      </c>
      <c r="O85" s="31">
        <v>3524</v>
      </c>
      <c r="P85" s="31">
        <v>76</v>
      </c>
      <c r="Q85" s="12">
        <v>3536</v>
      </c>
      <c r="R85" s="11">
        <v>-2.41</v>
      </c>
      <c r="S85" s="11">
        <v>-12.71</v>
      </c>
      <c r="T85" s="11">
        <v>-10.82</v>
      </c>
    </row>
    <row r="86" spans="1:20" x14ac:dyDescent="0.25">
      <c r="A86" s="11" t="s">
        <v>196</v>
      </c>
      <c r="B86" s="11">
        <v>11239</v>
      </c>
      <c r="C86" s="11" t="s">
        <v>197</v>
      </c>
      <c r="D86" s="11" t="s">
        <v>32</v>
      </c>
      <c r="E86" s="12">
        <v>0</v>
      </c>
      <c r="F86" s="12">
        <v>250000</v>
      </c>
      <c r="G86" s="12">
        <v>93.033333333333331</v>
      </c>
      <c r="H86" s="12" t="s">
        <v>532</v>
      </c>
      <c r="I86" s="12">
        <v>398822</v>
      </c>
      <c r="J86" s="12">
        <v>433942</v>
      </c>
      <c r="K86" s="12">
        <v>121233</v>
      </c>
      <c r="L86" s="12">
        <v>3579404</v>
      </c>
      <c r="M86" s="31">
        <v>9</v>
      </c>
      <c r="N86" s="31">
        <v>86</v>
      </c>
      <c r="O86" s="31">
        <v>240</v>
      </c>
      <c r="P86" s="31">
        <v>14</v>
      </c>
      <c r="Q86" s="12">
        <v>249</v>
      </c>
      <c r="R86" s="11">
        <v>-0.59</v>
      </c>
      <c r="S86" s="11">
        <v>-3.52</v>
      </c>
      <c r="T86" s="11">
        <v>9.99</v>
      </c>
    </row>
    <row r="87" spans="1:20" x14ac:dyDescent="0.25">
      <c r="A87" s="11" t="s">
        <v>198</v>
      </c>
      <c r="B87" s="11">
        <v>11256</v>
      </c>
      <c r="C87" s="11" t="s">
        <v>197</v>
      </c>
      <c r="D87" s="11" t="s">
        <v>19</v>
      </c>
      <c r="E87" s="12">
        <v>15</v>
      </c>
      <c r="F87" s="12">
        <v>500000</v>
      </c>
      <c r="G87" s="12">
        <v>93.033333333333331</v>
      </c>
      <c r="H87" s="12" t="s">
        <v>532</v>
      </c>
      <c r="I87" s="12">
        <v>61094</v>
      </c>
      <c r="J87" s="12">
        <v>81920</v>
      </c>
      <c r="K87" s="12">
        <v>80995</v>
      </c>
      <c r="L87" s="12">
        <v>1011415</v>
      </c>
      <c r="M87" s="31">
        <v>7</v>
      </c>
      <c r="N87" s="31">
        <v>98</v>
      </c>
      <c r="O87" s="31">
        <v>99</v>
      </c>
      <c r="P87" s="31">
        <v>2</v>
      </c>
      <c r="Q87" s="12">
        <v>106</v>
      </c>
      <c r="R87" s="11">
        <v>1.36</v>
      </c>
      <c r="S87" s="11">
        <v>3.88</v>
      </c>
      <c r="T87" s="11">
        <v>16.46</v>
      </c>
    </row>
    <row r="88" spans="1:20" x14ac:dyDescent="0.25">
      <c r="A88" s="11" t="s">
        <v>199</v>
      </c>
      <c r="B88" s="11">
        <v>11258</v>
      </c>
      <c r="C88" s="11" t="s">
        <v>200</v>
      </c>
      <c r="D88" s="11" t="s">
        <v>32</v>
      </c>
      <c r="E88" s="12">
        <v>0</v>
      </c>
      <c r="F88" s="12">
        <v>200000</v>
      </c>
      <c r="G88" s="12">
        <v>92.966666666666669</v>
      </c>
      <c r="H88" s="12" t="s">
        <v>532</v>
      </c>
      <c r="I88" s="12">
        <v>216609</v>
      </c>
      <c r="J88" s="12">
        <v>197183</v>
      </c>
      <c r="K88" s="12">
        <v>3321100</v>
      </c>
      <c r="L88" s="12">
        <v>59372</v>
      </c>
      <c r="M88" s="31">
        <v>5</v>
      </c>
      <c r="N88" s="31">
        <v>92</v>
      </c>
      <c r="O88" s="31">
        <v>88</v>
      </c>
      <c r="P88" s="31">
        <v>8</v>
      </c>
      <c r="Q88" s="12">
        <v>93</v>
      </c>
      <c r="R88" s="11">
        <v>-0.8</v>
      </c>
      <c r="S88" s="11">
        <v>-4.93</v>
      </c>
      <c r="T88" s="11">
        <v>3.36</v>
      </c>
    </row>
    <row r="89" spans="1:20" x14ac:dyDescent="0.25">
      <c r="A89" s="11" t="s">
        <v>201</v>
      </c>
      <c r="B89" s="11">
        <v>11268</v>
      </c>
      <c r="C89" s="11" t="s">
        <v>202</v>
      </c>
      <c r="D89" s="11" t="s">
        <v>22</v>
      </c>
      <c r="E89" s="12">
        <v>0</v>
      </c>
      <c r="F89" s="12">
        <v>200000</v>
      </c>
      <c r="G89" s="12">
        <v>90.833333333333329</v>
      </c>
      <c r="H89" s="12" t="s">
        <v>532</v>
      </c>
      <c r="I89" s="12">
        <v>2135718</v>
      </c>
      <c r="J89" s="12">
        <v>1690966</v>
      </c>
      <c r="K89" s="12">
        <v>1222175</v>
      </c>
      <c r="L89" s="12">
        <v>1383571</v>
      </c>
      <c r="M89" s="31">
        <v>8</v>
      </c>
      <c r="N89" s="31">
        <v>81</v>
      </c>
      <c r="O89" s="31">
        <v>272</v>
      </c>
      <c r="P89" s="31">
        <v>19</v>
      </c>
      <c r="Q89" s="12">
        <v>280</v>
      </c>
      <c r="R89" s="11">
        <v>-3</v>
      </c>
      <c r="S89" s="11">
        <v>-9.59</v>
      </c>
      <c r="T89" s="11">
        <v>-1.1399999999999999</v>
      </c>
    </row>
    <row r="90" spans="1:20" x14ac:dyDescent="0.25">
      <c r="A90" s="11" t="s">
        <v>203</v>
      </c>
      <c r="B90" s="11">
        <v>11273</v>
      </c>
      <c r="C90" s="11" t="s">
        <v>204</v>
      </c>
      <c r="D90" s="11" t="s">
        <v>22</v>
      </c>
      <c r="E90" s="12">
        <v>0</v>
      </c>
      <c r="F90" s="12">
        <v>1000000</v>
      </c>
      <c r="G90" s="12">
        <v>90.433333333333337</v>
      </c>
      <c r="H90" s="12" t="s">
        <v>532</v>
      </c>
      <c r="I90" s="12">
        <v>5600698</v>
      </c>
      <c r="J90" s="12">
        <v>5588698</v>
      </c>
      <c r="K90" s="12">
        <v>436206</v>
      </c>
      <c r="L90" s="12">
        <v>12812061</v>
      </c>
      <c r="M90" s="31">
        <v>13</v>
      </c>
      <c r="N90" s="31">
        <v>70</v>
      </c>
      <c r="O90" s="31">
        <v>2202</v>
      </c>
      <c r="P90" s="31">
        <v>30</v>
      </c>
      <c r="Q90" s="12">
        <v>2215</v>
      </c>
      <c r="R90" s="11">
        <v>-6.03</v>
      </c>
      <c r="S90" s="11">
        <v>-14.61</v>
      </c>
      <c r="T90" s="11">
        <v>17.61</v>
      </c>
    </row>
    <row r="91" spans="1:20" x14ac:dyDescent="0.25">
      <c r="A91" s="11" t="s">
        <v>207</v>
      </c>
      <c r="B91" s="11">
        <v>11277</v>
      </c>
      <c r="C91" s="11" t="s">
        <v>208</v>
      </c>
      <c r="D91" s="11" t="s">
        <v>19</v>
      </c>
      <c r="E91" s="12">
        <v>0</v>
      </c>
      <c r="F91" s="12">
        <v>5000000000</v>
      </c>
      <c r="G91" s="12">
        <v>89.86666666666666</v>
      </c>
      <c r="H91" s="12" t="s">
        <v>532</v>
      </c>
      <c r="I91" s="12">
        <v>128140847</v>
      </c>
      <c r="J91" s="12">
        <v>147161414</v>
      </c>
      <c r="K91" s="12">
        <v>3374926680</v>
      </c>
      <c r="L91" s="12">
        <v>43604</v>
      </c>
      <c r="M91" s="31">
        <v>357</v>
      </c>
      <c r="N91" s="31">
        <v>4</v>
      </c>
      <c r="O91" s="31">
        <v>2326983</v>
      </c>
      <c r="P91" s="31">
        <v>93</v>
      </c>
      <c r="Q91" s="12">
        <v>2327340</v>
      </c>
      <c r="R91" s="11">
        <v>1.49</v>
      </c>
      <c r="S91" s="11">
        <v>4.5199999999999996</v>
      </c>
      <c r="T91" s="11">
        <v>19.23</v>
      </c>
    </row>
    <row r="92" spans="1:20" x14ac:dyDescent="0.25">
      <c r="A92" s="11" t="s">
        <v>209</v>
      </c>
      <c r="B92" s="11">
        <v>11280</v>
      </c>
      <c r="C92" s="11" t="s">
        <v>210</v>
      </c>
      <c r="D92" s="11" t="s">
        <v>22</v>
      </c>
      <c r="E92" s="12">
        <v>12</v>
      </c>
      <c r="F92" s="12">
        <v>50000000</v>
      </c>
      <c r="G92" s="12">
        <v>89.666666666666671</v>
      </c>
      <c r="H92" s="12" t="s">
        <v>532</v>
      </c>
      <c r="I92" s="12">
        <v>2040413</v>
      </c>
      <c r="J92" s="12">
        <v>1606580</v>
      </c>
      <c r="K92" s="12">
        <v>19359538</v>
      </c>
      <c r="L92" s="12">
        <v>82986</v>
      </c>
      <c r="M92" s="31">
        <v>8</v>
      </c>
      <c r="N92" s="31">
        <v>100</v>
      </c>
      <c r="O92" s="31">
        <v>1550</v>
      </c>
      <c r="P92" s="31">
        <v>0</v>
      </c>
      <c r="Q92" s="12">
        <v>1558</v>
      </c>
      <c r="R92" s="11">
        <v>-2.65</v>
      </c>
      <c r="S92" s="11">
        <v>-11.58</v>
      </c>
      <c r="T92" s="11">
        <v>15.56</v>
      </c>
    </row>
    <row r="93" spans="1:20" x14ac:dyDescent="0.25">
      <c r="A93" s="11" t="s">
        <v>217</v>
      </c>
      <c r="B93" s="11">
        <v>11290</v>
      </c>
      <c r="C93" s="11" t="s">
        <v>218</v>
      </c>
      <c r="D93" s="11" t="s">
        <v>19</v>
      </c>
      <c r="E93" s="12">
        <v>17</v>
      </c>
      <c r="F93" s="12">
        <v>200000</v>
      </c>
      <c r="G93" s="12">
        <v>88.766666666666666</v>
      </c>
      <c r="H93" s="12" t="s">
        <v>532</v>
      </c>
      <c r="I93" s="12">
        <v>52402</v>
      </c>
      <c r="J93" s="12">
        <v>53653</v>
      </c>
      <c r="K93" s="12">
        <v>52494</v>
      </c>
      <c r="L93" s="12">
        <v>1022071</v>
      </c>
      <c r="M93" s="31">
        <v>9</v>
      </c>
      <c r="N93" s="31">
        <v>99</v>
      </c>
      <c r="O93" s="31">
        <v>13</v>
      </c>
      <c r="P93" s="31">
        <v>1</v>
      </c>
      <c r="Q93" s="12">
        <v>22</v>
      </c>
      <c r="R93" s="11">
        <v>2.21</v>
      </c>
      <c r="S93" s="11">
        <v>3.65</v>
      </c>
      <c r="T93" s="11">
        <v>16.489999999999998</v>
      </c>
    </row>
    <row r="94" spans="1:20" x14ac:dyDescent="0.25">
      <c r="A94" s="11" t="s">
        <v>219</v>
      </c>
      <c r="B94" s="11">
        <v>11285</v>
      </c>
      <c r="C94" s="11" t="s">
        <v>220</v>
      </c>
      <c r="D94" s="11" t="s">
        <v>22</v>
      </c>
      <c r="E94" s="12">
        <v>0</v>
      </c>
      <c r="F94" s="12">
        <v>15000000</v>
      </c>
      <c r="G94" s="12">
        <v>88.5</v>
      </c>
      <c r="H94" s="12" t="s">
        <v>532</v>
      </c>
      <c r="I94" s="12">
        <v>15506858</v>
      </c>
      <c r="J94" s="12">
        <v>12944338</v>
      </c>
      <c r="K94" s="12">
        <v>7283381</v>
      </c>
      <c r="L94" s="12">
        <v>1777243</v>
      </c>
      <c r="M94" s="31">
        <v>16</v>
      </c>
      <c r="N94" s="31">
        <v>61</v>
      </c>
      <c r="O94" s="31">
        <v>8361</v>
      </c>
      <c r="P94" s="31">
        <v>39</v>
      </c>
      <c r="Q94" s="12">
        <v>8377</v>
      </c>
      <c r="R94" s="11">
        <v>-3.04</v>
      </c>
      <c r="S94" s="11">
        <v>-10.91</v>
      </c>
      <c r="T94" s="11">
        <v>8.59</v>
      </c>
    </row>
    <row r="95" spans="1:20" x14ac:dyDescent="0.25">
      <c r="A95" s="11" t="s">
        <v>223</v>
      </c>
      <c r="B95" s="11">
        <v>11297</v>
      </c>
      <c r="C95" s="11" t="s">
        <v>224</v>
      </c>
      <c r="D95" s="11" t="s">
        <v>22</v>
      </c>
      <c r="E95" s="12">
        <v>0</v>
      </c>
      <c r="F95" s="12">
        <v>1000000</v>
      </c>
      <c r="G95" s="12">
        <v>86.933333333333337</v>
      </c>
      <c r="H95" s="12" t="s">
        <v>532</v>
      </c>
      <c r="I95" s="12">
        <v>4593908</v>
      </c>
      <c r="J95" s="12">
        <v>4094086</v>
      </c>
      <c r="K95" s="12">
        <v>214479</v>
      </c>
      <c r="L95" s="12">
        <v>19088515</v>
      </c>
      <c r="M95" s="31">
        <v>4</v>
      </c>
      <c r="N95" s="31">
        <v>28</v>
      </c>
      <c r="O95" s="31">
        <v>1451</v>
      </c>
      <c r="P95" s="31">
        <v>72</v>
      </c>
      <c r="Q95" s="12">
        <v>1455</v>
      </c>
      <c r="R95" s="11">
        <v>-5.98</v>
      </c>
      <c r="S95" s="11">
        <v>-15.76</v>
      </c>
      <c r="T95" s="11">
        <v>13.4</v>
      </c>
    </row>
    <row r="96" spans="1:20" x14ac:dyDescent="0.25">
      <c r="A96" s="11" t="s">
        <v>225</v>
      </c>
      <c r="B96" s="11">
        <v>11302</v>
      </c>
      <c r="C96" s="11" t="s">
        <v>226</v>
      </c>
      <c r="D96" s="11" t="s">
        <v>19</v>
      </c>
      <c r="E96" s="12">
        <v>0</v>
      </c>
      <c r="F96" s="12">
        <v>19000000</v>
      </c>
      <c r="G96" s="12">
        <v>85.7</v>
      </c>
      <c r="H96" s="12" t="s">
        <v>532</v>
      </c>
      <c r="I96" s="12">
        <v>13227185</v>
      </c>
      <c r="J96" s="12">
        <v>16602276</v>
      </c>
      <c r="K96" s="12">
        <v>16554631</v>
      </c>
      <c r="L96" s="12">
        <v>1002878</v>
      </c>
      <c r="M96" s="31">
        <v>27</v>
      </c>
      <c r="N96" s="31">
        <v>42</v>
      </c>
      <c r="O96" s="31">
        <v>11014</v>
      </c>
      <c r="P96" s="31">
        <v>58</v>
      </c>
      <c r="Q96" s="12">
        <v>11041</v>
      </c>
      <c r="R96" s="11">
        <v>1.72</v>
      </c>
      <c r="S96" s="11">
        <v>5.16</v>
      </c>
      <c r="T96" s="11">
        <v>20.92</v>
      </c>
    </row>
    <row r="97" spans="1:20" x14ac:dyDescent="0.25">
      <c r="A97" s="11" t="s">
        <v>227</v>
      </c>
      <c r="B97" s="11">
        <v>11304</v>
      </c>
      <c r="C97" s="11" t="s">
        <v>228</v>
      </c>
      <c r="D97" s="11" t="s">
        <v>32</v>
      </c>
      <c r="E97" s="12">
        <v>0</v>
      </c>
      <c r="F97" s="12">
        <v>300000</v>
      </c>
      <c r="G97" s="12">
        <v>85.233333333333334</v>
      </c>
      <c r="H97" s="12" t="s">
        <v>532</v>
      </c>
      <c r="I97" s="12">
        <v>975973</v>
      </c>
      <c r="J97" s="12">
        <v>992084</v>
      </c>
      <c r="K97" s="12">
        <v>185925</v>
      </c>
      <c r="L97" s="12">
        <v>5335938</v>
      </c>
      <c r="M97" s="31">
        <v>18</v>
      </c>
      <c r="N97" s="31">
        <v>100</v>
      </c>
      <c r="O97" s="31">
        <v>116</v>
      </c>
      <c r="P97" s="31">
        <v>0</v>
      </c>
      <c r="Q97" s="12">
        <v>134</v>
      </c>
      <c r="R97" s="11">
        <v>-1.59</v>
      </c>
      <c r="S97" s="11">
        <v>-5.79</v>
      </c>
      <c r="T97" s="11">
        <v>19.440000000000001</v>
      </c>
    </row>
    <row r="98" spans="1:20" x14ac:dyDescent="0.25">
      <c r="A98" s="11" t="s">
        <v>231</v>
      </c>
      <c r="B98" s="11">
        <v>11305</v>
      </c>
      <c r="C98" s="11" t="s">
        <v>232</v>
      </c>
      <c r="D98" s="11" t="s">
        <v>32</v>
      </c>
      <c r="E98" s="12">
        <v>0</v>
      </c>
      <c r="F98" s="12">
        <v>200000</v>
      </c>
      <c r="G98" s="12">
        <v>84.86666666666666</v>
      </c>
      <c r="H98" s="12" t="s">
        <v>532</v>
      </c>
      <c r="I98" s="12">
        <v>242843</v>
      </c>
      <c r="J98" s="12">
        <v>193260</v>
      </c>
      <c r="K98" s="12">
        <v>15713</v>
      </c>
      <c r="L98" s="12">
        <v>12299366</v>
      </c>
      <c r="M98" s="31">
        <v>3</v>
      </c>
      <c r="N98" s="31">
        <v>25</v>
      </c>
      <c r="O98" s="31">
        <v>866</v>
      </c>
      <c r="P98" s="31">
        <v>75</v>
      </c>
      <c r="Q98" s="12">
        <v>869</v>
      </c>
      <c r="R98" s="11">
        <v>-0.36</v>
      </c>
      <c r="S98" s="11">
        <v>-4.4400000000000004</v>
      </c>
      <c r="T98" s="11">
        <v>10.19</v>
      </c>
    </row>
    <row r="99" spans="1:20" x14ac:dyDescent="0.25">
      <c r="A99" s="11" t="s">
        <v>237</v>
      </c>
      <c r="B99" s="11">
        <v>11314</v>
      </c>
      <c r="C99" s="11" t="s">
        <v>238</v>
      </c>
      <c r="D99" s="11" t="s">
        <v>22</v>
      </c>
      <c r="E99" s="12">
        <v>0</v>
      </c>
      <c r="F99" s="12">
        <v>200000</v>
      </c>
      <c r="G99" s="12">
        <v>83.36666666666666</v>
      </c>
      <c r="H99" s="12" t="s">
        <v>532</v>
      </c>
      <c r="I99" s="12">
        <v>172502</v>
      </c>
      <c r="J99" s="12">
        <v>113449</v>
      </c>
      <c r="K99" s="12">
        <v>5465</v>
      </c>
      <c r="L99" s="12">
        <v>20759280</v>
      </c>
      <c r="M99" s="31">
        <v>4</v>
      </c>
      <c r="N99" s="31">
        <v>51</v>
      </c>
      <c r="O99" s="31">
        <v>6</v>
      </c>
      <c r="P99" s="31">
        <v>49</v>
      </c>
      <c r="Q99" s="12">
        <v>10</v>
      </c>
      <c r="R99" s="11">
        <v>-6.02</v>
      </c>
      <c r="S99" s="11">
        <v>-13.84</v>
      </c>
      <c r="T99" s="11">
        <v>19.07</v>
      </c>
    </row>
    <row r="100" spans="1:20" x14ac:dyDescent="0.25">
      <c r="A100" s="11" t="s">
        <v>241</v>
      </c>
      <c r="B100" s="11">
        <v>11309</v>
      </c>
      <c r="C100" s="11" t="s">
        <v>240</v>
      </c>
      <c r="D100" s="11" t="s">
        <v>22</v>
      </c>
      <c r="E100" s="12">
        <v>0</v>
      </c>
      <c r="F100" s="12">
        <v>1000000</v>
      </c>
      <c r="G100" s="12">
        <v>82.7</v>
      </c>
      <c r="H100" s="12" t="s">
        <v>532</v>
      </c>
      <c r="I100" s="12">
        <v>2997572</v>
      </c>
      <c r="J100" s="12">
        <v>2031683</v>
      </c>
      <c r="K100" s="12">
        <v>20563996</v>
      </c>
      <c r="L100" s="12">
        <v>98798</v>
      </c>
      <c r="M100" s="31">
        <v>6</v>
      </c>
      <c r="N100" s="31">
        <v>31</v>
      </c>
      <c r="O100" s="31">
        <v>1159</v>
      </c>
      <c r="P100" s="31">
        <v>69</v>
      </c>
      <c r="Q100" s="12">
        <v>1165</v>
      </c>
      <c r="R100" s="11">
        <v>-3.5</v>
      </c>
      <c r="S100" s="11">
        <v>-14.35</v>
      </c>
      <c r="T100" s="11">
        <v>-3.71</v>
      </c>
    </row>
    <row r="101" spans="1:20" x14ac:dyDescent="0.25">
      <c r="A101" s="11" t="s">
        <v>243</v>
      </c>
      <c r="B101" s="11">
        <v>11310</v>
      </c>
      <c r="C101" s="11" t="s">
        <v>240</v>
      </c>
      <c r="D101" s="11" t="s">
        <v>19</v>
      </c>
      <c r="E101" s="12">
        <v>18</v>
      </c>
      <c r="F101" s="12">
        <v>400000000</v>
      </c>
      <c r="G101" s="12">
        <v>82.7</v>
      </c>
      <c r="H101" s="12" t="s">
        <v>532</v>
      </c>
      <c r="I101" s="12">
        <v>214064556</v>
      </c>
      <c r="J101" s="12">
        <v>313319593</v>
      </c>
      <c r="K101" s="12">
        <v>313319749</v>
      </c>
      <c r="L101" s="12">
        <v>1000000</v>
      </c>
      <c r="M101" s="31">
        <v>235</v>
      </c>
      <c r="N101" s="31">
        <v>43</v>
      </c>
      <c r="O101" s="31">
        <v>78330</v>
      </c>
      <c r="P101" s="31">
        <v>57</v>
      </c>
      <c r="Q101" s="12">
        <v>78565</v>
      </c>
      <c r="R101" s="11">
        <v>1.5</v>
      </c>
      <c r="S101" s="11">
        <v>4.08</v>
      </c>
      <c r="T101" s="11">
        <v>19.29</v>
      </c>
    </row>
    <row r="102" spans="1:20" x14ac:dyDescent="0.25">
      <c r="A102" s="11" t="s">
        <v>251</v>
      </c>
      <c r="B102" s="11">
        <v>11334</v>
      </c>
      <c r="C102" s="11" t="s">
        <v>252</v>
      </c>
      <c r="D102" s="11" t="s">
        <v>22</v>
      </c>
      <c r="E102" s="12">
        <v>0</v>
      </c>
      <c r="F102" s="12">
        <v>200000</v>
      </c>
      <c r="G102" s="12">
        <v>80.900000000000006</v>
      </c>
      <c r="H102" s="12" t="s">
        <v>532</v>
      </c>
      <c r="I102" s="12">
        <v>1500623</v>
      </c>
      <c r="J102" s="12">
        <v>1400148</v>
      </c>
      <c r="K102" s="12">
        <v>75454</v>
      </c>
      <c r="L102" s="12">
        <v>18556317</v>
      </c>
      <c r="M102" s="31">
        <v>6</v>
      </c>
      <c r="N102" s="31">
        <v>74</v>
      </c>
      <c r="O102" s="31">
        <v>248</v>
      </c>
      <c r="P102" s="31">
        <v>26</v>
      </c>
      <c r="Q102" s="12">
        <v>254</v>
      </c>
      <c r="R102" s="11">
        <v>-4.7300000000000004</v>
      </c>
      <c r="S102" s="11">
        <v>-12.58</v>
      </c>
      <c r="T102" s="11">
        <v>19.66</v>
      </c>
    </row>
    <row r="103" spans="1:20" x14ac:dyDescent="0.25">
      <c r="A103" s="11" t="s">
        <v>253</v>
      </c>
      <c r="B103" s="11">
        <v>11338</v>
      </c>
      <c r="C103" s="11" t="s">
        <v>254</v>
      </c>
      <c r="D103" s="11" t="s">
        <v>19</v>
      </c>
      <c r="E103" s="12">
        <v>18</v>
      </c>
      <c r="F103" s="12">
        <v>60000000</v>
      </c>
      <c r="G103" s="12">
        <v>80.566666666666663</v>
      </c>
      <c r="H103" s="12" t="s">
        <v>532</v>
      </c>
      <c r="I103" s="12">
        <v>38453707</v>
      </c>
      <c r="J103" s="12">
        <v>43507537</v>
      </c>
      <c r="K103" s="12">
        <v>43425423</v>
      </c>
      <c r="L103" s="12">
        <v>1001890</v>
      </c>
      <c r="M103" s="31">
        <v>65</v>
      </c>
      <c r="N103" s="31">
        <v>22</v>
      </c>
      <c r="O103" s="31">
        <v>6406</v>
      </c>
      <c r="P103" s="31">
        <v>78</v>
      </c>
      <c r="Q103" s="12">
        <v>6471</v>
      </c>
      <c r="R103" s="11">
        <v>1.45</v>
      </c>
      <c r="S103" s="11">
        <v>4.4800000000000004</v>
      </c>
      <c r="T103" s="11">
        <v>18.52</v>
      </c>
    </row>
    <row r="104" spans="1:20" x14ac:dyDescent="0.25">
      <c r="A104" s="11" t="s">
        <v>255</v>
      </c>
      <c r="B104" s="11">
        <v>11343</v>
      </c>
      <c r="C104" s="11" t="s">
        <v>256</v>
      </c>
      <c r="D104" s="11" t="s">
        <v>19</v>
      </c>
      <c r="E104" s="12">
        <v>17</v>
      </c>
      <c r="F104" s="12">
        <v>1000000000</v>
      </c>
      <c r="G104" s="12">
        <v>80.2</v>
      </c>
      <c r="H104" s="12" t="s">
        <v>532</v>
      </c>
      <c r="I104" s="12">
        <v>25892668</v>
      </c>
      <c r="J104" s="12">
        <v>78346492</v>
      </c>
      <c r="K104" s="12">
        <v>710810434</v>
      </c>
      <c r="L104" s="12">
        <v>110221</v>
      </c>
      <c r="M104" s="31">
        <v>128</v>
      </c>
      <c r="N104" s="31">
        <v>25</v>
      </c>
      <c r="O104" s="31">
        <v>37044</v>
      </c>
      <c r="P104" s="31">
        <v>76</v>
      </c>
      <c r="Q104" s="12">
        <v>37172</v>
      </c>
      <c r="R104" s="11">
        <v>1.64</v>
      </c>
      <c r="S104" s="11">
        <v>5.28</v>
      </c>
      <c r="T104" s="11">
        <v>6.53</v>
      </c>
    </row>
    <row r="105" spans="1:20" x14ac:dyDescent="0.25">
      <c r="A105" s="11" t="s">
        <v>273</v>
      </c>
      <c r="B105" s="11">
        <v>11379</v>
      </c>
      <c r="C105" s="11" t="s">
        <v>274</v>
      </c>
      <c r="D105" s="11" t="s">
        <v>19</v>
      </c>
      <c r="E105" s="12">
        <v>16</v>
      </c>
      <c r="F105" s="12">
        <v>100000000</v>
      </c>
      <c r="G105" s="12">
        <v>76.2</v>
      </c>
      <c r="H105" s="12" t="s">
        <v>532</v>
      </c>
      <c r="I105" s="12">
        <v>21600123</v>
      </c>
      <c r="J105" s="12">
        <v>20433567</v>
      </c>
      <c r="K105" s="12">
        <v>16808477</v>
      </c>
      <c r="L105" s="12">
        <v>1215670</v>
      </c>
      <c r="M105" s="31">
        <v>24</v>
      </c>
      <c r="N105" s="31">
        <v>1</v>
      </c>
      <c r="O105" s="31">
        <v>68710</v>
      </c>
      <c r="P105" s="31">
        <v>99</v>
      </c>
      <c r="Q105" s="12">
        <v>68734</v>
      </c>
      <c r="R105" s="11">
        <v>2.21</v>
      </c>
      <c r="S105" s="11">
        <v>5.59</v>
      </c>
      <c r="T105" s="11">
        <v>24.25</v>
      </c>
    </row>
    <row r="106" spans="1:20" x14ac:dyDescent="0.25">
      <c r="A106" s="11" t="s">
        <v>275</v>
      </c>
      <c r="B106" s="11">
        <v>11385</v>
      </c>
      <c r="C106" s="11" t="s">
        <v>276</v>
      </c>
      <c r="D106" s="11" t="s">
        <v>19</v>
      </c>
      <c r="E106" s="12">
        <v>15</v>
      </c>
      <c r="F106" s="12">
        <v>100000000</v>
      </c>
      <c r="G106" s="12">
        <v>75.3</v>
      </c>
      <c r="H106" s="12" t="s">
        <v>532</v>
      </c>
      <c r="I106" s="12">
        <v>99060275</v>
      </c>
      <c r="J106" s="12">
        <v>92094118</v>
      </c>
      <c r="K106" s="12">
        <v>92094046</v>
      </c>
      <c r="L106" s="12">
        <v>1000000</v>
      </c>
      <c r="M106" s="31">
        <v>602</v>
      </c>
      <c r="N106" s="31">
        <v>13</v>
      </c>
      <c r="O106" s="31">
        <v>87422</v>
      </c>
      <c r="P106" s="31">
        <v>87</v>
      </c>
      <c r="Q106" s="12">
        <v>88024</v>
      </c>
      <c r="R106" s="11">
        <v>1.56</v>
      </c>
      <c r="S106" s="11">
        <v>4.5999999999999996</v>
      </c>
      <c r="T106" s="11">
        <v>17.88</v>
      </c>
    </row>
    <row r="107" spans="1:20" x14ac:dyDescent="0.25">
      <c r="A107" s="11" t="s">
        <v>277</v>
      </c>
      <c r="B107" s="11">
        <v>11384</v>
      </c>
      <c r="C107" s="11" t="s">
        <v>278</v>
      </c>
      <c r="D107" s="11" t="s">
        <v>22</v>
      </c>
      <c r="E107" s="12">
        <v>0</v>
      </c>
      <c r="F107" s="12">
        <v>200000</v>
      </c>
      <c r="G107" s="12">
        <v>75.066666666666663</v>
      </c>
      <c r="H107" s="12" t="s">
        <v>532</v>
      </c>
      <c r="I107" s="12">
        <v>910672</v>
      </c>
      <c r="J107" s="12">
        <v>670696</v>
      </c>
      <c r="K107" s="12">
        <v>30907</v>
      </c>
      <c r="L107" s="12">
        <v>21700459</v>
      </c>
      <c r="M107" s="31">
        <v>3</v>
      </c>
      <c r="N107" s="31">
        <v>16</v>
      </c>
      <c r="O107" s="31">
        <v>891</v>
      </c>
      <c r="P107" s="31">
        <v>84</v>
      </c>
      <c r="Q107" s="12">
        <v>894</v>
      </c>
      <c r="R107" s="11">
        <v>-3.98</v>
      </c>
      <c r="S107" s="11">
        <v>-11.18</v>
      </c>
      <c r="T107" s="11">
        <v>3.9</v>
      </c>
    </row>
    <row r="108" spans="1:20" x14ac:dyDescent="0.25">
      <c r="A108" s="11" t="s">
        <v>283</v>
      </c>
      <c r="B108" s="11">
        <v>11383</v>
      </c>
      <c r="C108" s="11" t="s">
        <v>284</v>
      </c>
      <c r="D108" s="11" t="s">
        <v>19</v>
      </c>
      <c r="E108" s="12">
        <v>0</v>
      </c>
      <c r="F108" s="12">
        <v>40000000</v>
      </c>
      <c r="G108" s="12">
        <v>74.733333333333334</v>
      </c>
      <c r="H108" s="12" t="s">
        <v>532</v>
      </c>
      <c r="I108" s="12">
        <v>35235775</v>
      </c>
      <c r="J108" s="12">
        <v>28008690</v>
      </c>
      <c r="K108" s="12">
        <v>27384720</v>
      </c>
      <c r="L108" s="12">
        <v>1022785</v>
      </c>
      <c r="M108" s="31">
        <v>106</v>
      </c>
      <c r="N108" s="31">
        <v>5</v>
      </c>
      <c r="O108" s="31">
        <v>23502</v>
      </c>
      <c r="P108" s="31">
        <v>95</v>
      </c>
      <c r="Q108" s="12">
        <v>23608</v>
      </c>
      <c r="R108" s="11">
        <v>1.53</v>
      </c>
      <c r="S108" s="11">
        <v>4.92</v>
      </c>
      <c r="T108" s="11">
        <v>20.13</v>
      </c>
    </row>
    <row r="109" spans="1:20" x14ac:dyDescent="0.25">
      <c r="A109" s="11" t="s">
        <v>285</v>
      </c>
      <c r="B109" s="11">
        <v>11380</v>
      </c>
      <c r="C109" s="11" t="s">
        <v>286</v>
      </c>
      <c r="D109" s="11" t="s">
        <v>19</v>
      </c>
      <c r="E109" s="12">
        <v>17</v>
      </c>
      <c r="F109" s="12">
        <v>500000</v>
      </c>
      <c r="G109" s="12">
        <v>74.566666666666663</v>
      </c>
      <c r="H109" s="12" t="s">
        <v>532</v>
      </c>
      <c r="I109" s="12">
        <v>319774</v>
      </c>
      <c r="J109" s="12">
        <v>272804</v>
      </c>
      <c r="K109" s="12">
        <v>214509</v>
      </c>
      <c r="L109" s="12">
        <v>1271759</v>
      </c>
      <c r="M109" s="31">
        <v>17</v>
      </c>
      <c r="N109" s="31">
        <v>99</v>
      </c>
      <c r="O109" s="31">
        <v>25</v>
      </c>
      <c r="P109" s="31">
        <v>1</v>
      </c>
      <c r="Q109" s="12">
        <v>42</v>
      </c>
      <c r="R109" s="11">
        <v>0.91</v>
      </c>
      <c r="S109" s="11">
        <v>2.58</v>
      </c>
      <c r="T109" s="11">
        <v>19.68</v>
      </c>
    </row>
    <row r="110" spans="1:20" x14ac:dyDescent="0.25">
      <c r="A110" s="11" t="s">
        <v>287</v>
      </c>
      <c r="B110" s="11">
        <v>11391</v>
      </c>
      <c r="C110" s="11" t="s">
        <v>288</v>
      </c>
      <c r="D110" s="11" t="s">
        <v>19</v>
      </c>
      <c r="E110" s="12">
        <v>16</v>
      </c>
      <c r="F110" s="12">
        <v>200000</v>
      </c>
      <c r="G110" s="12">
        <v>74.233333333333334</v>
      </c>
      <c r="H110" s="12" t="s">
        <v>532</v>
      </c>
      <c r="I110" s="12">
        <v>466868</v>
      </c>
      <c r="J110" s="12">
        <v>382564</v>
      </c>
      <c r="K110" s="12">
        <v>15692268</v>
      </c>
      <c r="L110" s="12">
        <v>24379</v>
      </c>
      <c r="M110" s="31">
        <v>6</v>
      </c>
      <c r="N110" s="31">
        <v>31</v>
      </c>
      <c r="O110" s="31">
        <v>105</v>
      </c>
      <c r="P110" s="31">
        <v>69</v>
      </c>
      <c r="Q110" s="12">
        <v>111</v>
      </c>
      <c r="R110" s="11">
        <v>1.41</v>
      </c>
      <c r="S110" s="11">
        <v>4.4000000000000004</v>
      </c>
      <c r="T110" s="11">
        <v>19.440000000000001</v>
      </c>
    </row>
    <row r="111" spans="1:20" x14ac:dyDescent="0.25">
      <c r="A111" s="11" t="s">
        <v>289</v>
      </c>
      <c r="B111" s="11">
        <v>11381</v>
      </c>
      <c r="C111" s="11" t="s">
        <v>290</v>
      </c>
      <c r="D111" s="11" t="s">
        <v>32</v>
      </c>
      <c r="E111" s="12">
        <v>0</v>
      </c>
      <c r="F111" s="12">
        <v>500000</v>
      </c>
      <c r="G111" s="12">
        <v>74.2</v>
      </c>
      <c r="H111" s="12" t="s">
        <v>532</v>
      </c>
      <c r="I111" s="12">
        <v>1241250</v>
      </c>
      <c r="J111" s="12">
        <v>1153003</v>
      </c>
      <c r="K111" s="12">
        <v>216225</v>
      </c>
      <c r="L111" s="12">
        <v>5332422</v>
      </c>
      <c r="M111" s="31">
        <v>10</v>
      </c>
      <c r="N111" s="31">
        <v>100</v>
      </c>
      <c r="O111" s="31">
        <v>99</v>
      </c>
      <c r="P111" s="31">
        <v>0</v>
      </c>
      <c r="Q111" s="12">
        <v>109</v>
      </c>
      <c r="R111" s="11">
        <v>0.28000000000000003</v>
      </c>
      <c r="S111" s="11">
        <v>-6.98</v>
      </c>
      <c r="T111" s="11">
        <v>9.59</v>
      </c>
    </row>
    <row r="112" spans="1:20" x14ac:dyDescent="0.25">
      <c r="A112" s="11" t="s">
        <v>291</v>
      </c>
      <c r="B112" s="11">
        <v>11394</v>
      </c>
      <c r="C112" s="11" t="s">
        <v>292</v>
      </c>
      <c r="D112" s="11" t="s">
        <v>19</v>
      </c>
      <c r="E112" s="12">
        <v>18</v>
      </c>
      <c r="F112" s="12">
        <v>15000000</v>
      </c>
      <c r="G112" s="12">
        <v>73.966666666666669</v>
      </c>
      <c r="H112" s="12" t="s">
        <v>532</v>
      </c>
      <c r="I112" s="12">
        <v>8791411</v>
      </c>
      <c r="J112" s="12">
        <v>11331614</v>
      </c>
      <c r="K112" s="12">
        <v>11331607</v>
      </c>
      <c r="L112" s="12">
        <v>1000000</v>
      </c>
      <c r="M112" s="31">
        <v>27</v>
      </c>
      <c r="N112" s="31">
        <v>47</v>
      </c>
      <c r="O112" s="31">
        <v>6112</v>
      </c>
      <c r="P112" s="31">
        <v>53</v>
      </c>
      <c r="Q112" s="12">
        <v>6139</v>
      </c>
      <c r="R112" s="11">
        <v>1.66</v>
      </c>
      <c r="S112" s="11">
        <v>5.01</v>
      </c>
      <c r="T112" s="11">
        <v>20.93</v>
      </c>
    </row>
    <row r="113" spans="1:20" x14ac:dyDescent="0.25">
      <c r="A113" s="11" t="s">
        <v>293</v>
      </c>
      <c r="B113" s="11">
        <v>11405</v>
      </c>
      <c r="C113" s="11" t="s">
        <v>294</v>
      </c>
      <c r="D113" s="11" t="s">
        <v>19</v>
      </c>
      <c r="E113" s="12">
        <v>15</v>
      </c>
      <c r="F113" s="12">
        <v>110000000</v>
      </c>
      <c r="G113" s="12">
        <v>72.13333333333334</v>
      </c>
      <c r="H113" s="12" t="s">
        <v>532</v>
      </c>
      <c r="I113" s="12">
        <v>53997402</v>
      </c>
      <c r="J113" s="12">
        <v>92717940</v>
      </c>
      <c r="K113" s="12">
        <v>92048605</v>
      </c>
      <c r="L113" s="12">
        <v>1007269</v>
      </c>
      <c r="M113" s="31">
        <v>75</v>
      </c>
      <c r="N113" s="31">
        <v>25</v>
      </c>
      <c r="O113" s="31">
        <v>52348</v>
      </c>
      <c r="P113" s="31">
        <v>75</v>
      </c>
      <c r="Q113" s="12">
        <v>52423</v>
      </c>
      <c r="R113" s="11">
        <v>1.56</v>
      </c>
      <c r="S113" s="11">
        <v>4.8099999999999996</v>
      </c>
      <c r="T113" s="11">
        <v>18.87</v>
      </c>
    </row>
    <row r="114" spans="1:20" x14ac:dyDescent="0.25">
      <c r="A114" s="11" t="s">
        <v>298</v>
      </c>
      <c r="B114" s="11">
        <v>11411</v>
      </c>
      <c r="C114" s="11" t="s">
        <v>299</v>
      </c>
      <c r="D114" s="11" t="s">
        <v>19</v>
      </c>
      <c r="E114" s="12">
        <v>0</v>
      </c>
      <c r="F114" s="12">
        <v>4000000</v>
      </c>
      <c r="G114" s="12">
        <v>71.466666666666669</v>
      </c>
      <c r="H114" s="12" t="s">
        <v>532</v>
      </c>
      <c r="I114" s="12">
        <v>777861</v>
      </c>
      <c r="J114" s="12">
        <v>443889</v>
      </c>
      <c r="K114" s="12">
        <v>443889</v>
      </c>
      <c r="L114" s="12">
        <v>1000000</v>
      </c>
      <c r="M114" s="31">
        <v>9</v>
      </c>
      <c r="N114" s="31">
        <v>46</v>
      </c>
      <c r="O114" s="31">
        <v>282</v>
      </c>
      <c r="P114" s="31">
        <v>54</v>
      </c>
      <c r="Q114" s="12">
        <v>291</v>
      </c>
      <c r="R114" s="11">
        <v>1.34</v>
      </c>
      <c r="S114" s="11">
        <v>2.1800000000000002</v>
      </c>
      <c r="T114" s="11">
        <v>17.98</v>
      </c>
    </row>
    <row r="115" spans="1:20" x14ac:dyDescent="0.25">
      <c r="A115" s="11" t="s">
        <v>301</v>
      </c>
      <c r="B115" s="11">
        <v>11420</v>
      </c>
      <c r="C115" s="11" t="s">
        <v>302</v>
      </c>
      <c r="D115" s="11" t="s">
        <v>19</v>
      </c>
      <c r="E115" s="12">
        <v>0</v>
      </c>
      <c r="F115" s="12">
        <v>500000</v>
      </c>
      <c r="G115" s="12">
        <v>70.533333333333331</v>
      </c>
      <c r="H115" s="12" t="s">
        <v>532</v>
      </c>
      <c r="I115" s="12">
        <v>269182</v>
      </c>
      <c r="J115" s="12">
        <v>171143</v>
      </c>
      <c r="K115" s="12">
        <v>4028300</v>
      </c>
      <c r="L115" s="12">
        <v>42485</v>
      </c>
      <c r="M115" s="31">
        <v>6</v>
      </c>
      <c r="N115" s="31">
        <v>75</v>
      </c>
      <c r="O115" s="31">
        <v>98</v>
      </c>
      <c r="P115" s="31">
        <v>25</v>
      </c>
      <c r="Q115" s="12">
        <v>104</v>
      </c>
      <c r="R115" s="11">
        <v>0.48</v>
      </c>
      <c r="S115" s="11">
        <v>-1.07</v>
      </c>
      <c r="T115" s="11">
        <v>8.4600000000000009</v>
      </c>
    </row>
    <row r="116" spans="1:20" x14ac:dyDescent="0.25">
      <c r="A116" s="11" t="s">
        <v>305</v>
      </c>
      <c r="B116" s="11">
        <v>11421</v>
      </c>
      <c r="C116" s="11" t="s">
        <v>306</v>
      </c>
      <c r="D116" s="11" t="s">
        <v>19</v>
      </c>
      <c r="E116" s="12">
        <v>0</v>
      </c>
      <c r="F116" s="12">
        <v>2000000</v>
      </c>
      <c r="G116" s="12">
        <v>70.13333333333334</v>
      </c>
      <c r="H116" s="12" t="s">
        <v>532</v>
      </c>
      <c r="I116" s="12">
        <v>2001064</v>
      </c>
      <c r="J116" s="12">
        <v>1594187</v>
      </c>
      <c r="K116" s="12">
        <v>1591458</v>
      </c>
      <c r="L116" s="12">
        <v>1001714</v>
      </c>
      <c r="M116" s="31">
        <v>16</v>
      </c>
      <c r="N116" s="31">
        <v>39</v>
      </c>
      <c r="O116" s="31">
        <v>1382</v>
      </c>
      <c r="P116" s="31">
        <v>61</v>
      </c>
      <c r="Q116" s="12">
        <v>1398</v>
      </c>
      <c r="R116" s="11">
        <v>1.47</v>
      </c>
      <c r="S116" s="11">
        <v>3.98</v>
      </c>
      <c r="T116" s="11">
        <v>17</v>
      </c>
    </row>
    <row r="117" spans="1:20" x14ac:dyDescent="0.25">
      <c r="A117" s="11" t="s">
        <v>309</v>
      </c>
      <c r="B117" s="11">
        <v>11427</v>
      </c>
      <c r="C117" s="11" t="s">
        <v>310</v>
      </c>
      <c r="D117" s="11" t="s">
        <v>19</v>
      </c>
      <c r="E117" s="12">
        <v>0</v>
      </c>
      <c r="F117" s="12">
        <v>500000</v>
      </c>
      <c r="G117" s="12">
        <v>69.099999999999994</v>
      </c>
      <c r="H117" s="12" t="s">
        <v>532</v>
      </c>
      <c r="I117" s="12">
        <v>2766</v>
      </c>
      <c r="J117" s="12">
        <v>12690</v>
      </c>
      <c r="K117" s="12">
        <v>6488</v>
      </c>
      <c r="L117" s="12">
        <v>1955912</v>
      </c>
      <c r="M117" s="31">
        <v>2</v>
      </c>
      <c r="N117" s="31">
        <v>99</v>
      </c>
      <c r="O117" s="31">
        <v>32</v>
      </c>
      <c r="P117" s="31">
        <v>1</v>
      </c>
      <c r="Q117" s="12">
        <v>34</v>
      </c>
      <c r="R117" s="11">
        <v>0.95</v>
      </c>
      <c r="S117" s="11">
        <v>2.9</v>
      </c>
      <c r="T117" s="11">
        <v>24.95</v>
      </c>
    </row>
    <row r="118" spans="1:20" x14ac:dyDescent="0.25">
      <c r="A118" s="11" t="s">
        <v>313</v>
      </c>
      <c r="B118" s="11">
        <v>11442</v>
      </c>
      <c r="C118" s="11" t="s">
        <v>314</v>
      </c>
      <c r="D118" s="11" t="s">
        <v>19</v>
      </c>
      <c r="E118" s="12">
        <v>0</v>
      </c>
      <c r="F118" s="12">
        <v>4000000</v>
      </c>
      <c r="G118" s="12">
        <v>66.900000000000006</v>
      </c>
      <c r="H118" s="12" t="s">
        <v>532</v>
      </c>
      <c r="I118" s="12">
        <v>885743</v>
      </c>
      <c r="J118" s="12">
        <v>408680</v>
      </c>
      <c r="K118" s="12">
        <v>408680</v>
      </c>
      <c r="L118" s="12">
        <v>1000000</v>
      </c>
      <c r="M118" s="31">
        <v>5</v>
      </c>
      <c r="N118" s="31">
        <v>1</v>
      </c>
      <c r="O118" s="31">
        <v>1513</v>
      </c>
      <c r="P118" s="31">
        <v>99</v>
      </c>
      <c r="Q118" s="12">
        <v>1518</v>
      </c>
      <c r="R118" s="11">
        <v>1.1100000000000001</v>
      </c>
      <c r="S118" s="11">
        <v>2.99</v>
      </c>
      <c r="T118" s="11">
        <v>10.85</v>
      </c>
    </row>
    <row r="119" spans="1:20" x14ac:dyDescent="0.25">
      <c r="A119" s="11" t="s">
        <v>322</v>
      </c>
      <c r="B119" s="11">
        <v>11449</v>
      </c>
      <c r="C119" s="11" t="s">
        <v>323</v>
      </c>
      <c r="D119" s="11" t="s">
        <v>19</v>
      </c>
      <c r="E119" s="12">
        <v>15</v>
      </c>
      <c r="F119" s="12">
        <v>10000000</v>
      </c>
      <c r="G119" s="12">
        <v>64.8</v>
      </c>
      <c r="H119" s="12" t="s">
        <v>532</v>
      </c>
      <c r="I119" s="12">
        <v>3340507</v>
      </c>
      <c r="J119" s="12">
        <v>3428420</v>
      </c>
      <c r="K119" s="12">
        <v>3428417</v>
      </c>
      <c r="L119" s="12">
        <v>1000000</v>
      </c>
      <c r="M119" s="31">
        <v>9</v>
      </c>
      <c r="N119" s="31">
        <v>15</v>
      </c>
      <c r="O119" s="31">
        <v>2176</v>
      </c>
      <c r="P119" s="31">
        <v>85</v>
      </c>
      <c r="Q119" s="12">
        <v>2185</v>
      </c>
      <c r="R119" s="11">
        <v>1.64</v>
      </c>
      <c r="S119" s="11">
        <v>4.93</v>
      </c>
      <c r="T119" s="11">
        <v>19.809999999999999</v>
      </c>
    </row>
    <row r="120" spans="1:20" x14ac:dyDescent="0.25">
      <c r="A120" s="11" t="s">
        <v>326</v>
      </c>
      <c r="B120" s="11">
        <v>11463</v>
      </c>
      <c r="C120" s="11" t="s">
        <v>327</v>
      </c>
      <c r="D120" s="11" t="s">
        <v>22</v>
      </c>
      <c r="E120" s="12">
        <v>0</v>
      </c>
      <c r="F120" s="12">
        <v>200000</v>
      </c>
      <c r="G120" s="12">
        <v>63.133333333333333</v>
      </c>
      <c r="H120" s="12" t="s">
        <v>532</v>
      </c>
      <c r="I120" s="12">
        <v>185649</v>
      </c>
      <c r="J120" s="12">
        <v>165587</v>
      </c>
      <c r="K120" s="12">
        <v>13347</v>
      </c>
      <c r="L120" s="12">
        <v>12406337</v>
      </c>
      <c r="M120" s="31">
        <v>3</v>
      </c>
      <c r="N120" s="31">
        <v>49</v>
      </c>
      <c r="O120" s="31">
        <v>198</v>
      </c>
      <c r="P120" s="31">
        <v>51</v>
      </c>
      <c r="Q120" s="12">
        <v>201</v>
      </c>
      <c r="R120" s="11">
        <v>-3.45</v>
      </c>
      <c r="S120" s="11">
        <v>-10.3</v>
      </c>
      <c r="T120" s="11">
        <v>3.39</v>
      </c>
    </row>
    <row r="121" spans="1:20" x14ac:dyDescent="0.25">
      <c r="A121" s="11" t="s">
        <v>328</v>
      </c>
      <c r="B121" s="11">
        <v>11461</v>
      </c>
      <c r="C121" s="11" t="s">
        <v>329</v>
      </c>
      <c r="D121" s="11" t="s">
        <v>22</v>
      </c>
      <c r="E121" s="12">
        <v>0</v>
      </c>
      <c r="F121" s="12">
        <v>500000000</v>
      </c>
      <c r="G121" s="12">
        <v>62.93333333333333</v>
      </c>
      <c r="H121" s="12" t="s">
        <v>532</v>
      </c>
      <c r="I121" s="12">
        <v>3097012</v>
      </c>
      <c r="J121" s="12">
        <v>2628790</v>
      </c>
      <c r="K121" s="12">
        <v>170614</v>
      </c>
      <c r="L121" s="12">
        <v>15407822</v>
      </c>
      <c r="M121" s="31">
        <v>14</v>
      </c>
      <c r="N121" s="31">
        <v>27</v>
      </c>
      <c r="O121" s="31">
        <v>550</v>
      </c>
      <c r="P121" s="31">
        <v>73</v>
      </c>
      <c r="Q121" s="12">
        <v>564</v>
      </c>
      <c r="R121" s="11">
        <v>-2.94</v>
      </c>
      <c r="S121" s="11">
        <v>-14.11</v>
      </c>
      <c r="T121" s="11">
        <v>-3.32</v>
      </c>
    </row>
    <row r="122" spans="1:20" x14ac:dyDescent="0.25">
      <c r="A122" s="11" t="s">
        <v>336</v>
      </c>
      <c r="B122" s="11">
        <v>11454</v>
      </c>
      <c r="C122" s="11" t="s">
        <v>337</v>
      </c>
      <c r="D122" s="11" t="s">
        <v>22</v>
      </c>
      <c r="E122" s="12">
        <v>0</v>
      </c>
      <c r="F122" s="12">
        <v>2000000</v>
      </c>
      <c r="G122" s="12">
        <v>61.7</v>
      </c>
      <c r="H122" s="12" t="s">
        <v>532</v>
      </c>
      <c r="I122" s="12">
        <v>2135870</v>
      </c>
      <c r="J122" s="12">
        <v>1931055</v>
      </c>
      <c r="K122" s="12">
        <v>134072</v>
      </c>
      <c r="L122" s="12">
        <v>14403119</v>
      </c>
      <c r="M122" s="31">
        <v>10</v>
      </c>
      <c r="N122" s="31">
        <v>15</v>
      </c>
      <c r="O122" s="31">
        <v>1375</v>
      </c>
      <c r="P122" s="31">
        <v>85</v>
      </c>
      <c r="Q122" s="12">
        <v>1385</v>
      </c>
      <c r="R122" s="11">
        <v>-8.41</v>
      </c>
      <c r="S122" s="11">
        <v>-18.079999999999998</v>
      </c>
      <c r="T122" s="11">
        <v>4.2699999999999996</v>
      </c>
    </row>
    <row r="123" spans="1:20" x14ac:dyDescent="0.25">
      <c r="A123" s="11" t="s">
        <v>338</v>
      </c>
      <c r="B123" s="11">
        <v>11477</v>
      </c>
      <c r="C123" s="11" t="s">
        <v>339</v>
      </c>
      <c r="D123" s="11" t="s">
        <v>22</v>
      </c>
      <c r="E123" s="12">
        <v>0</v>
      </c>
      <c r="F123" s="12">
        <v>400000</v>
      </c>
      <c r="G123" s="12">
        <v>60.3</v>
      </c>
      <c r="H123" s="12" t="s">
        <v>532</v>
      </c>
      <c r="I123" s="12">
        <v>4211669</v>
      </c>
      <c r="J123" s="12">
        <v>4108893</v>
      </c>
      <c r="K123" s="12">
        <v>159140</v>
      </c>
      <c r="L123" s="12">
        <v>25819359</v>
      </c>
      <c r="M123" s="31">
        <v>15</v>
      </c>
      <c r="N123" s="31">
        <v>16</v>
      </c>
      <c r="O123" s="31">
        <v>1783</v>
      </c>
      <c r="P123" s="31">
        <v>84</v>
      </c>
      <c r="Q123" s="12">
        <v>1798</v>
      </c>
      <c r="R123" s="11">
        <v>-9.19</v>
      </c>
      <c r="S123" s="11">
        <v>-19.47</v>
      </c>
      <c r="T123" s="11">
        <v>6.75</v>
      </c>
    </row>
    <row r="124" spans="1:20" x14ac:dyDescent="0.25">
      <c r="A124" s="11" t="s">
        <v>340</v>
      </c>
      <c r="B124" s="11">
        <v>11476</v>
      </c>
      <c r="C124" s="11" t="s">
        <v>341</v>
      </c>
      <c r="D124" s="11" t="s">
        <v>19</v>
      </c>
      <c r="E124" s="12">
        <v>17</v>
      </c>
      <c r="F124" s="12">
        <v>1000000</v>
      </c>
      <c r="G124" s="12">
        <v>59.366666666666667</v>
      </c>
      <c r="H124" s="12" t="s">
        <v>532</v>
      </c>
      <c r="I124" s="12">
        <v>285818</v>
      </c>
      <c r="J124" s="12">
        <v>297468</v>
      </c>
      <c r="K124" s="12">
        <v>293880</v>
      </c>
      <c r="L124" s="12">
        <v>1012208</v>
      </c>
      <c r="M124" s="31">
        <v>4</v>
      </c>
      <c r="N124" s="31">
        <v>74</v>
      </c>
      <c r="O124" s="31">
        <v>611</v>
      </c>
      <c r="P124" s="31">
        <v>26</v>
      </c>
      <c r="Q124" s="12">
        <v>615</v>
      </c>
      <c r="R124" s="11">
        <v>1.22</v>
      </c>
      <c r="S124" s="11">
        <v>2.87</v>
      </c>
      <c r="T124" s="11">
        <v>20.440000000000001</v>
      </c>
    </row>
    <row r="125" spans="1:20" x14ac:dyDescent="0.25">
      <c r="A125" s="11" t="s">
        <v>346</v>
      </c>
      <c r="B125" s="11">
        <v>11495</v>
      </c>
      <c r="C125" s="11" t="s">
        <v>347</v>
      </c>
      <c r="D125" s="11" t="s">
        <v>19</v>
      </c>
      <c r="E125" s="12">
        <v>15</v>
      </c>
      <c r="F125" s="12">
        <v>50000000</v>
      </c>
      <c r="G125" s="12">
        <v>57.466666666666669</v>
      </c>
      <c r="H125" s="12" t="s">
        <v>532</v>
      </c>
      <c r="I125" s="12">
        <v>48761392</v>
      </c>
      <c r="J125" s="12">
        <v>26828920</v>
      </c>
      <c r="K125" s="12">
        <v>26790894</v>
      </c>
      <c r="L125" s="12">
        <v>1001418</v>
      </c>
      <c r="M125" s="31">
        <v>65</v>
      </c>
      <c r="N125" s="31">
        <v>42</v>
      </c>
      <c r="O125" s="31">
        <v>7704</v>
      </c>
      <c r="P125" s="31">
        <v>58</v>
      </c>
      <c r="Q125" s="12">
        <v>7769</v>
      </c>
      <c r="R125" s="11">
        <v>1.1200000000000001</v>
      </c>
      <c r="S125" s="11">
        <v>3.73</v>
      </c>
      <c r="T125" s="11">
        <v>15.87</v>
      </c>
    </row>
    <row r="126" spans="1:20" x14ac:dyDescent="0.25">
      <c r="A126" s="11" t="s">
        <v>351</v>
      </c>
      <c r="B126" s="11">
        <v>11517</v>
      </c>
      <c r="C126" s="11" t="s">
        <v>352</v>
      </c>
      <c r="D126" s="11" t="s">
        <v>19</v>
      </c>
      <c r="E126" s="12">
        <v>15</v>
      </c>
      <c r="F126" s="12">
        <v>15000000000</v>
      </c>
      <c r="G126" s="12">
        <v>54.766666666666666</v>
      </c>
      <c r="H126" s="12" t="s">
        <v>532</v>
      </c>
      <c r="I126" s="12">
        <v>97781546</v>
      </c>
      <c r="J126" s="12">
        <v>99614661</v>
      </c>
      <c r="K126" s="12">
        <v>9887915817</v>
      </c>
      <c r="L126" s="12">
        <v>10074</v>
      </c>
      <c r="M126" s="31">
        <v>111</v>
      </c>
      <c r="N126" s="31">
        <v>20</v>
      </c>
      <c r="O126" s="31">
        <v>35758</v>
      </c>
      <c r="P126" s="31">
        <v>80</v>
      </c>
      <c r="Q126" s="12">
        <v>35869</v>
      </c>
      <c r="R126" s="11">
        <v>1.56</v>
      </c>
      <c r="S126" s="11">
        <v>4.5999999999999996</v>
      </c>
      <c r="T126" s="11">
        <v>13.81</v>
      </c>
    </row>
    <row r="127" spans="1:20" x14ac:dyDescent="0.25">
      <c r="A127" s="11" t="s">
        <v>357</v>
      </c>
      <c r="B127" s="11">
        <v>11521</v>
      </c>
      <c r="C127" s="11" t="s">
        <v>358</v>
      </c>
      <c r="D127" s="11" t="s">
        <v>19</v>
      </c>
      <c r="E127" s="12">
        <v>18</v>
      </c>
      <c r="F127" s="12">
        <v>10000000</v>
      </c>
      <c r="G127" s="12">
        <v>52.8</v>
      </c>
      <c r="H127" s="12" t="s">
        <v>532</v>
      </c>
      <c r="I127" s="12">
        <v>2766866</v>
      </c>
      <c r="J127" s="12">
        <v>3544936</v>
      </c>
      <c r="K127" s="12">
        <v>3528507</v>
      </c>
      <c r="L127" s="12">
        <v>1004656</v>
      </c>
      <c r="M127" s="31">
        <v>11</v>
      </c>
      <c r="N127" s="31">
        <v>5</v>
      </c>
      <c r="O127" s="31">
        <v>3183</v>
      </c>
      <c r="P127" s="31">
        <v>95</v>
      </c>
      <c r="Q127" s="12">
        <v>3194</v>
      </c>
      <c r="R127" s="11">
        <v>1.63</v>
      </c>
      <c r="S127" s="11">
        <v>5.13</v>
      </c>
      <c r="T127" s="11">
        <v>19.41</v>
      </c>
    </row>
    <row r="128" spans="1:20" x14ac:dyDescent="0.25">
      <c r="A128" s="11" t="s">
        <v>366</v>
      </c>
      <c r="B128" s="11">
        <v>11551</v>
      </c>
      <c r="C128" s="11" t="s">
        <v>367</v>
      </c>
      <c r="D128" s="11" t="s">
        <v>19</v>
      </c>
      <c r="E128" s="12">
        <v>18</v>
      </c>
      <c r="F128" s="12">
        <v>15000000</v>
      </c>
      <c r="G128" s="12">
        <v>48</v>
      </c>
      <c r="H128" s="12" t="s">
        <v>532</v>
      </c>
      <c r="I128" s="12">
        <v>12431623</v>
      </c>
      <c r="J128" s="12">
        <v>8654054</v>
      </c>
      <c r="K128" s="12">
        <v>858963073</v>
      </c>
      <c r="L128" s="12">
        <v>10075</v>
      </c>
      <c r="M128" s="31">
        <v>33</v>
      </c>
      <c r="N128" s="31">
        <v>12</v>
      </c>
      <c r="O128" s="31">
        <v>7197</v>
      </c>
      <c r="P128" s="31">
        <v>88</v>
      </c>
      <c r="Q128" s="12">
        <v>7230</v>
      </c>
      <c r="R128" s="11">
        <v>0.02</v>
      </c>
      <c r="S128" s="11">
        <v>2.96</v>
      </c>
      <c r="T128" s="11">
        <v>16.84</v>
      </c>
    </row>
    <row r="129" spans="1:20" x14ac:dyDescent="0.25">
      <c r="A129" s="11" t="s">
        <v>368</v>
      </c>
      <c r="B129" s="11">
        <v>11562</v>
      </c>
      <c r="C129" s="11" t="s">
        <v>369</v>
      </c>
      <c r="D129" s="11" t="s">
        <v>19</v>
      </c>
      <c r="E129" s="12">
        <v>0</v>
      </c>
      <c r="F129" s="12">
        <v>1000000000</v>
      </c>
      <c r="G129" s="12">
        <v>47.766666666666666</v>
      </c>
      <c r="H129" s="12" t="s">
        <v>532</v>
      </c>
      <c r="I129" s="12">
        <v>2896032</v>
      </c>
      <c r="J129" s="12">
        <v>5394986</v>
      </c>
      <c r="K129" s="12">
        <v>539520414</v>
      </c>
      <c r="L129" s="12">
        <v>10000</v>
      </c>
      <c r="M129" s="31">
        <v>27</v>
      </c>
      <c r="N129" s="31">
        <v>38</v>
      </c>
      <c r="O129" s="31">
        <v>5546</v>
      </c>
      <c r="P129" s="31">
        <v>62</v>
      </c>
      <c r="Q129" s="12">
        <v>5573</v>
      </c>
      <c r="R129" s="11">
        <v>1.54</v>
      </c>
      <c r="S129" s="11">
        <v>4.54</v>
      </c>
      <c r="T129" s="11">
        <v>17.87</v>
      </c>
    </row>
    <row r="130" spans="1:20" x14ac:dyDescent="0.25">
      <c r="A130" s="11" t="s">
        <v>386</v>
      </c>
      <c r="B130" s="11">
        <v>11621</v>
      </c>
      <c r="C130" s="11" t="s">
        <v>387</v>
      </c>
      <c r="D130" s="11" t="s">
        <v>19</v>
      </c>
      <c r="E130" s="13">
        <v>0</v>
      </c>
      <c r="F130" s="12">
        <v>100000000</v>
      </c>
      <c r="G130" s="12">
        <v>36.766666666666666</v>
      </c>
      <c r="H130" s="12" t="s">
        <v>532</v>
      </c>
      <c r="I130" s="12">
        <v>1325412</v>
      </c>
      <c r="J130" s="12">
        <v>217763</v>
      </c>
      <c r="K130" s="12">
        <v>7691217</v>
      </c>
      <c r="L130" s="12">
        <v>28313</v>
      </c>
      <c r="M130" s="31">
        <v>3</v>
      </c>
      <c r="N130" s="31">
        <v>20</v>
      </c>
      <c r="O130" s="31">
        <v>604</v>
      </c>
      <c r="P130" s="31">
        <v>80</v>
      </c>
      <c r="Q130" s="12">
        <v>607</v>
      </c>
      <c r="R130" s="11">
        <v>-0.51</v>
      </c>
      <c r="S130" s="11">
        <v>0.02</v>
      </c>
      <c r="T130" s="11">
        <v>14.33</v>
      </c>
    </row>
    <row r="131" spans="1:20" x14ac:dyDescent="0.25">
      <c r="A131" s="11" t="s">
        <v>396</v>
      </c>
      <c r="B131" s="11">
        <v>11661</v>
      </c>
      <c r="C131" s="11" t="s">
        <v>397</v>
      </c>
      <c r="D131" s="11" t="s">
        <v>19</v>
      </c>
      <c r="E131" s="13">
        <v>0</v>
      </c>
      <c r="F131" s="12">
        <v>1000000</v>
      </c>
      <c r="G131" s="12">
        <v>28.866666666666667</v>
      </c>
      <c r="H131" s="12" t="s">
        <v>532</v>
      </c>
      <c r="I131" s="12">
        <v>553471</v>
      </c>
      <c r="J131" s="12">
        <v>99711</v>
      </c>
      <c r="K131" s="12">
        <v>103239</v>
      </c>
      <c r="L131" s="12">
        <v>965827</v>
      </c>
      <c r="M131" s="31">
        <v>7</v>
      </c>
      <c r="N131" s="31">
        <v>82</v>
      </c>
      <c r="O131" s="31">
        <v>139</v>
      </c>
      <c r="P131" s="31">
        <v>18</v>
      </c>
      <c r="Q131" s="12">
        <v>146</v>
      </c>
      <c r="R131" s="11">
        <v>0.05</v>
      </c>
      <c r="S131" s="11">
        <v>-1.62</v>
      </c>
      <c r="T131" s="11">
        <v>-1.79</v>
      </c>
    </row>
    <row r="132" spans="1:20" x14ac:dyDescent="0.25">
      <c r="A132" s="11" t="s">
        <v>404</v>
      </c>
      <c r="B132" s="11">
        <v>11665</v>
      </c>
      <c r="C132" s="11" t="s">
        <v>405</v>
      </c>
      <c r="D132" s="11" t="s">
        <v>19</v>
      </c>
      <c r="E132" s="11">
        <v>18</v>
      </c>
      <c r="F132" s="12">
        <v>4000000</v>
      </c>
      <c r="G132" s="12">
        <v>27.8</v>
      </c>
      <c r="H132" s="12" t="s">
        <v>532</v>
      </c>
      <c r="I132" s="12">
        <v>744355</v>
      </c>
      <c r="J132" s="12">
        <v>2403510</v>
      </c>
      <c r="K132" s="12">
        <v>2393515</v>
      </c>
      <c r="L132" s="12">
        <v>1004175</v>
      </c>
      <c r="M132" s="31">
        <v>12</v>
      </c>
      <c r="N132" s="31">
        <v>59</v>
      </c>
      <c r="O132" s="31">
        <v>13251</v>
      </c>
      <c r="P132" s="31">
        <v>41</v>
      </c>
      <c r="Q132" s="12">
        <v>13263</v>
      </c>
      <c r="R132" s="11">
        <v>1.55</v>
      </c>
      <c r="S132" s="11">
        <v>4.76</v>
      </c>
      <c r="T132" s="11">
        <v>21.16</v>
      </c>
    </row>
    <row r="133" spans="1:20" x14ac:dyDescent="0.25">
      <c r="A133" s="11" t="s">
        <v>422</v>
      </c>
      <c r="B133" s="11">
        <v>11706</v>
      </c>
      <c r="C133" s="11" t="s">
        <v>423</v>
      </c>
      <c r="D133" s="11" t="s">
        <v>22</v>
      </c>
      <c r="E133" s="12">
        <v>0</v>
      </c>
      <c r="F133" s="12">
        <v>5000000</v>
      </c>
      <c r="G133" s="12">
        <v>20.8</v>
      </c>
      <c r="H133" s="12" t="s">
        <v>532</v>
      </c>
      <c r="I133" s="12">
        <v>854288</v>
      </c>
      <c r="J133" s="12">
        <v>468202</v>
      </c>
      <c r="K133" s="12">
        <v>334315</v>
      </c>
      <c r="L133" s="12">
        <v>1400482</v>
      </c>
      <c r="M133" s="31">
        <v>3</v>
      </c>
      <c r="N133" s="31">
        <v>5</v>
      </c>
      <c r="O133" s="31">
        <v>1955</v>
      </c>
      <c r="P133" s="31">
        <v>95</v>
      </c>
      <c r="Q133" s="12">
        <v>1958</v>
      </c>
      <c r="R133" s="11">
        <v>-6.04</v>
      </c>
      <c r="S133" s="11">
        <v>-16.399999999999999</v>
      </c>
      <c r="T133" s="11">
        <v>4.95</v>
      </c>
    </row>
    <row r="134" spans="1:20" x14ac:dyDescent="0.25">
      <c r="A134" s="11" t="s">
        <v>429</v>
      </c>
      <c r="B134" s="11">
        <v>11691</v>
      </c>
      <c r="C134" s="11" t="s">
        <v>430</v>
      </c>
      <c r="D134" s="11" t="s">
        <v>32</v>
      </c>
      <c r="E134" s="12">
        <v>0</v>
      </c>
      <c r="F134" s="12">
        <v>20000000</v>
      </c>
      <c r="G134" s="12">
        <v>19.5</v>
      </c>
      <c r="H134" s="12" t="s">
        <v>532</v>
      </c>
      <c r="I134" s="12">
        <v>39342</v>
      </c>
      <c r="J134" s="12">
        <v>38136</v>
      </c>
      <c r="K134" s="12">
        <v>3290285</v>
      </c>
      <c r="L134" s="12">
        <v>11591</v>
      </c>
      <c r="M134" s="31">
        <v>6</v>
      </c>
      <c r="N134" s="31">
        <v>63</v>
      </c>
      <c r="O134" s="31">
        <v>109</v>
      </c>
      <c r="P134" s="31">
        <v>37</v>
      </c>
      <c r="Q134" s="12">
        <v>115</v>
      </c>
      <c r="R134" s="11">
        <v>-6.03</v>
      </c>
      <c r="S134" s="11">
        <v>-5.68</v>
      </c>
      <c r="T134" s="11">
        <v>31.1</v>
      </c>
    </row>
    <row r="135" spans="1:20" x14ac:dyDescent="0.25">
      <c r="A135" s="11" t="s">
        <v>437</v>
      </c>
      <c r="B135" s="11">
        <v>11701</v>
      </c>
      <c r="C135" s="11" t="s">
        <v>438</v>
      </c>
      <c r="D135" s="11" t="s">
        <v>19</v>
      </c>
      <c r="E135" s="12">
        <v>18</v>
      </c>
      <c r="F135" s="12">
        <v>1000000</v>
      </c>
      <c r="G135" s="12">
        <v>18.100000000000001</v>
      </c>
      <c r="H135" s="12" t="s">
        <v>532</v>
      </c>
      <c r="I135" s="12">
        <v>195906</v>
      </c>
      <c r="J135" s="12">
        <v>718866</v>
      </c>
      <c r="K135" s="12">
        <v>718927</v>
      </c>
      <c r="L135" s="12">
        <v>999915</v>
      </c>
      <c r="M135" s="31">
        <v>5</v>
      </c>
      <c r="N135" s="31">
        <v>5</v>
      </c>
      <c r="O135" s="31">
        <v>649</v>
      </c>
      <c r="P135" s="31">
        <v>95</v>
      </c>
      <c r="Q135" s="12">
        <v>654</v>
      </c>
      <c r="R135" s="11">
        <v>0.85</v>
      </c>
      <c r="S135" s="11">
        <v>4.18</v>
      </c>
      <c r="T135" s="11">
        <v>21.85</v>
      </c>
    </row>
    <row r="136" spans="1:20" x14ac:dyDescent="0.25">
      <c r="A136" s="11" t="s">
        <v>443</v>
      </c>
      <c r="B136" s="11">
        <v>11738</v>
      </c>
      <c r="C136" s="11" t="s">
        <v>444</v>
      </c>
      <c r="D136" s="11" t="s">
        <v>19</v>
      </c>
      <c r="E136" s="12">
        <v>18</v>
      </c>
      <c r="F136" s="12">
        <v>35000000</v>
      </c>
      <c r="G136" s="12">
        <v>16.333333333333332</v>
      </c>
      <c r="H136" s="12" t="s">
        <v>532</v>
      </c>
      <c r="I136" s="12">
        <v>2620897</v>
      </c>
      <c r="J136" s="12">
        <v>3608021</v>
      </c>
      <c r="K136" s="12">
        <v>36080129</v>
      </c>
      <c r="L136" s="12">
        <v>100000</v>
      </c>
      <c r="M136" s="31">
        <v>6</v>
      </c>
      <c r="N136" s="31">
        <v>22</v>
      </c>
      <c r="O136" s="31">
        <v>2872</v>
      </c>
      <c r="P136" s="31">
        <v>78</v>
      </c>
      <c r="Q136" s="12">
        <v>2878</v>
      </c>
      <c r="R136" s="11">
        <v>1.51</v>
      </c>
      <c r="S136" s="11">
        <v>4.5</v>
      </c>
      <c r="T136" s="11">
        <v>18.57</v>
      </c>
    </row>
    <row r="137" spans="1:20" x14ac:dyDescent="0.25">
      <c r="A137" s="11" t="s">
        <v>446</v>
      </c>
      <c r="B137" s="11">
        <v>11741</v>
      </c>
      <c r="C137" s="11" t="s">
        <v>447</v>
      </c>
      <c r="D137" s="11" t="s">
        <v>19</v>
      </c>
      <c r="E137" s="12">
        <v>0</v>
      </c>
      <c r="F137" s="12">
        <v>380000000</v>
      </c>
      <c r="G137" s="12">
        <v>15.933333333333334</v>
      </c>
      <c r="H137" s="12" t="s">
        <v>532</v>
      </c>
      <c r="I137" s="12">
        <v>1621282</v>
      </c>
      <c r="J137" s="12">
        <v>2024288</v>
      </c>
      <c r="K137" s="12">
        <v>201203902</v>
      </c>
      <c r="L137" s="12">
        <v>10060</v>
      </c>
      <c r="M137" s="31">
        <v>15</v>
      </c>
      <c r="N137" s="31">
        <v>72</v>
      </c>
      <c r="O137" s="31">
        <v>498</v>
      </c>
      <c r="P137" s="31">
        <v>28</v>
      </c>
      <c r="Q137" s="12">
        <v>513</v>
      </c>
      <c r="R137" s="11">
        <v>1.25</v>
      </c>
      <c r="S137" s="11">
        <v>3.84</v>
      </c>
      <c r="T137" s="11">
        <v>18.63</v>
      </c>
    </row>
    <row r="138" spans="1:20" x14ac:dyDescent="0.25">
      <c r="A138" s="11" t="s">
        <v>496</v>
      </c>
      <c r="B138" s="11">
        <v>11842</v>
      </c>
      <c r="C138" s="11" t="s">
        <v>497</v>
      </c>
      <c r="D138" s="11" t="s">
        <v>32</v>
      </c>
      <c r="E138" s="12">
        <v>0</v>
      </c>
      <c r="F138" s="12">
        <v>100000000</v>
      </c>
      <c r="G138" s="12">
        <v>6.666666666666667</v>
      </c>
      <c r="H138" s="12" t="s">
        <v>532</v>
      </c>
      <c r="I138" s="12">
        <v>0</v>
      </c>
      <c r="J138" s="12">
        <v>331799</v>
      </c>
      <c r="K138" s="12">
        <v>32024438</v>
      </c>
      <c r="L138" s="12">
        <v>10360</v>
      </c>
      <c r="M138" s="31">
        <v>12</v>
      </c>
      <c r="N138" s="31">
        <v>80</v>
      </c>
      <c r="O138" s="31">
        <v>1002</v>
      </c>
      <c r="P138" s="31">
        <v>20</v>
      </c>
      <c r="Q138" s="12">
        <v>1014</v>
      </c>
      <c r="R138" s="11">
        <v>-0.37</v>
      </c>
      <c r="S138" s="11">
        <v>-1.85</v>
      </c>
      <c r="T138" s="11">
        <v>0</v>
      </c>
    </row>
    <row r="139" spans="1:20" x14ac:dyDescent="0.25">
      <c r="A139" s="11" t="s">
        <v>505</v>
      </c>
      <c r="B139" s="11">
        <v>11853</v>
      </c>
      <c r="C139" s="11" t="s">
        <v>506</v>
      </c>
      <c r="D139" s="11" t="s">
        <v>22</v>
      </c>
      <c r="E139" s="13">
        <v>0</v>
      </c>
      <c r="F139" s="12">
        <v>200000000</v>
      </c>
      <c r="G139" s="12">
        <v>4.7666666666666666</v>
      </c>
      <c r="H139" s="12" t="s">
        <v>532</v>
      </c>
      <c r="I139" s="12">
        <v>0</v>
      </c>
      <c r="J139" s="12">
        <v>942386</v>
      </c>
      <c r="K139" s="12">
        <v>99318099</v>
      </c>
      <c r="L139" s="12">
        <v>9488</v>
      </c>
      <c r="M139" s="31">
        <v>6</v>
      </c>
      <c r="N139" s="31">
        <v>18</v>
      </c>
      <c r="O139" s="31">
        <v>5142</v>
      </c>
      <c r="P139" s="31">
        <v>82</v>
      </c>
      <c r="Q139" s="12">
        <v>5148</v>
      </c>
      <c r="R139" s="11">
        <v>-4.04</v>
      </c>
      <c r="S139" s="11">
        <v>-12.01</v>
      </c>
      <c r="T139" s="11">
        <v>0</v>
      </c>
    </row>
    <row r="140" spans="1:20" x14ac:dyDescent="0.25">
      <c r="A140" s="11" t="s">
        <v>511</v>
      </c>
      <c r="B140" s="11">
        <v>11756</v>
      </c>
      <c r="C140" s="11" t="s">
        <v>510</v>
      </c>
      <c r="D140" s="11" t="s">
        <v>19</v>
      </c>
      <c r="E140" s="11">
        <v>0</v>
      </c>
      <c r="F140" s="12">
        <v>1000000</v>
      </c>
      <c r="G140" s="12">
        <v>4.2333333333333334</v>
      </c>
      <c r="H140" s="12" t="s">
        <v>532</v>
      </c>
      <c r="I140" s="12">
        <v>0</v>
      </c>
      <c r="J140" s="12">
        <v>218195</v>
      </c>
      <c r="K140" s="12">
        <v>217628</v>
      </c>
      <c r="L140" s="12">
        <v>1002604</v>
      </c>
      <c r="M140" s="31">
        <v>5</v>
      </c>
      <c r="N140" s="31">
        <v>96</v>
      </c>
      <c r="O140" s="31">
        <v>90</v>
      </c>
      <c r="P140" s="31">
        <v>4</v>
      </c>
      <c r="Q140" s="12">
        <v>95</v>
      </c>
      <c r="R140" s="11">
        <v>2.2999999999999998</v>
      </c>
      <c r="S140" s="11">
        <v>5.04</v>
      </c>
      <c r="T140" s="11">
        <v>0</v>
      </c>
    </row>
    <row r="141" spans="1:20" x14ac:dyDescent="0.25">
      <c r="A141" s="11" t="s">
        <v>112</v>
      </c>
      <c r="B141" s="11">
        <v>10920</v>
      </c>
      <c r="C141" s="11" t="s">
        <v>113</v>
      </c>
      <c r="D141" s="11" t="s">
        <v>19</v>
      </c>
      <c r="E141" s="12">
        <v>15</v>
      </c>
      <c r="F141" s="12">
        <v>1000000000</v>
      </c>
      <c r="G141" s="12">
        <v>125.1</v>
      </c>
      <c r="H141" s="12" t="s">
        <v>533</v>
      </c>
      <c r="I141" s="12">
        <v>4060403</v>
      </c>
      <c r="J141" s="12">
        <v>3954454</v>
      </c>
      <c r="K141" s="12">
        <v>392400761</v>
      </c>
      <c r="L141" s="12">
        <v>10078</v>
      </c>
      <c r="M141" s="31">
        <v>15</v>
      </c>
      <c r="N141" s="31">
        <v>92.7676996</v>
      </c>
      <c r="O141" s="31">
        <v>1197</v>
      </c>
      <c r="P141" s="31">
        <v>7.2323003999999997</v>
      </c>
      <c r="Q141" s="12">
        <v>1212</v>
      </c>
      <c r="R141" s="11">
        <v>1.6</v>
      </c>
      <c r="S141" s="11">
        <v>4.8899999999999997</v>
      </c>
      <c r="T141" s="11">
        <v>19.91</v>
      </c>
    </row>
    <row r="142" spans="1:20" x14ac:dyDescent="0.25">
      <c r="A142" s="11" t="s">
        <v>167</v>
      </c>
      <c r="B142" s="11">
        <v>11172</v>
      </c>
      <c r="C142" s="11" t="s">
        <v>168</v>
      </c>
      <c r="D142" s="11" t="s">
        <v>32</v>
      </c>
      <c r="E142" s="12">
        <v>0</v>
      </c>
      <c r="F142" s="12">
        <v>50000000</v>
      </c>
      <c r="G142" s="12">
        <v>102</v>
      </c>
      <c r="H142" s="12" t="s">
        <v>533</v>
      </c>
      <c r="I142" s="12">
        <v>2543903</v>
      </c>
      <c r="J142" s="12">
        <v>1669497</v>
      </c>
      <c r="K142" s="12">
        <v>14482630</v>
      </c>
      <c r="L142" s="12">
        <v>115276</v>
      </c>
      <c r="M142" s="31">
        <v>17</v>
      </c>
      <c r="N142" s="31">
        <v>97.97148</v>
      </c>
      <c r="O142" s="31">
        <v>723</v>
      </c>
      <c r="P142" s="31">
        <v>2.0285199999999999</v>
      </c>
      <c r="Q142" s="12">
        <v>740</v>
      </c>
      <c r="R142" s="11">
        <v>-1.95</v>
      </c>
      <c r="S142" s="11">
        <v>-7.57</v>
      </c>
      <c r="T142" s="11">
        <v>9.74</v>
      </c>
    </row>
    <row r="143" spans="1:20" x14ac:dyDescent="0.25">
      <c r="A143" s="11" t="s">
        <v>171</v>
      </c>
      <c r="B143" s="11">
        <v>11183</v>
      </c>
      <c r="C143" s="11" t="s">
        <v>170</v>
      </c>
      <c r="D143" s="11" t="s">
        <v>22</v>
      </c>
      <c r="E143" s="12">
        <v>0</v>
      </c>
      <c r="F143" s="12">
        <v>3200000000</v>
      </c>
      <c r="G143" s="12">
        <v>100.5</v>
      </c>
      <c r="H143" s="12" t="s">
        <v>533</v>
      </c>
      <c r="I143" s="12">
        <v>8599199</v>
      </c>
      <c r="J143" s="12">
        <v>7380650</v>
      </c>
      <c r="K143" s="12">
        <v>599829760</v>
      </c>
      <c r="L143" s="12">
        <v>12305</v>
      </c>
      <c r="M143" s="31">
        <v>108</v>
      </c>
      <c r="N143" s="31">
        <v>96.30737225</v>
      </c>
      <c r="O143" s="31">
        <v>6813</v>
      </c>
      <c r="P143" s="31">
        <v>3.6926277500000002</v>
      </c>
      <c r="Q143" s="12">
        <v>6921</v>
      </c>
      <c r="R143" s="11">
        <v>-4.66</v>
      </c>
      <c r="S143" s="11">
        <v>-12.35</v>
      </c>
      <c r="T143" s="11">
        <v>10.02</v>
      </c>
    </row>
    <row r="144" spans="1:20" x14ac:dyDescent="0.25">
      <c r="A144" s="11" t="s">
        <v>176</v>
      </c>
      <c r="B144" s="11">
        <v>11197</v>
      </c>
      <c r="C144" s="11" t="s">
        <v>177</v>
      </c>
      <c r="D144" s="11" t="s">
        <v>22</v>
      </c>
      <c r="E144" s="12">
        <v>0</v>
      </c>
      <c r="F144" s="12">
        <v>700000000</v>
      </c>
      <c r="G144" s="12">
        <v>98.766666666666666</v>
      </c>
      <c r="H144" s="12" t="s">
        <v>533</v>
      </c>
      <c r="I144" s="12">
        <v>3013947</v>
      </c>
      <c r="J144" s="12">
        <v>3061675</v>
      </c>
      <c r="K144" s="12">
        <v>33656400</v>
      </c>
      <c r="L144" s="12">
        <v>90969</v>
      </c>
      <c r="M144" s="31">
        <v>34</v>
      </c>
      <c r="N144" s="31">
        <v>99.799274142857143</v>
      </c>
      <c r="O144" s="31">
        <v>1763</v>
      </c>
      <c r="P144" s="31">
        <v>0.20072585714285715</v>
      </c>
      <c r="Q144" s="12">
        <v>1797</v>
      </c>
      <c r="R144" s="11">
        <v>-3.55</v>
      </c>
      <c r="S144" s="11">
        <v>-9.27</v>
      </c>
      <c r="T144" s="11">
        <v>-6.41</v>
      </c>
    </row>
    <row r="145" spans="1:20" x14ac:dyDescent="0.25">
      <c r="A145" s="11" t="s">
        <v>178</v>
      </c>
      <c r="B145" s="11">
        <v>11195</v>
      </c>
      <c r="C145" s="11" t="s">
        <v>179</v>
      </c>
      <c r="D145" s="11" t="s">
        <v>22</v>
      </c>
      <c r="E145" s="12">
        <v>0</v>
      </c>
      <c r="F145" s="12">
        <v>50000000</v>
      </c>
      <c r="G145" s="12">
        <v>98.63333333333334</v>
      </c>
      <c r="H145" s="12" t="s">
        <v>533</v>
      </c>
      <c r="I145" s="12">
        <v>3302526</v>
      </c>
      <c r="J145" s="12">
        <v>2312440</v>
      </c>
      <c r="K145" s="12">
        <v>14590152</v>
      </c>
      <c r="L145" s="12">
        <v>158493</v>
      </c>
      <c r="M145" s="31">
        <v>72</v>
      </c>
      <c r="N145" s="31">
        <v>93.081409999999991</v>
      </c>
      <c r="O145" s="31">
        <v>3265</v>
      </c>
      <c r="P145" s="31">
        <v>6.9185899999999991</v>
      </c>
      <c r="Q145" s="12">
        <v>3337</v>
      </c>
      <c r="R145" s="11">
        <v>-5.94</v>
      </c>
      <c r="S145" s="11">
        <v>-9.6199999999999992</v>
      </c>
      <c r="T145" s="11">
        <v>-4.5999999999999996</v>
      </c>
    </row>
    <row r="146" spans="1:20" x14ac:dyDescent="0.25">
      <c r="A146" s="11" t="s">
        <v>180</v>
      </c>
      <c r="B146" s="11">
        <v>11215</v>
      </c>
      <c r="C146" s="11" t="s">
        <v>181</v>
      </c>
      <c r="D146" s="11" t="s">
        <v>22</v>
      </c>
      <c r="E146" s="12">
        <v>0</v>
      </c>
      <c r="F146" s="12">
        <v>100000000</v>
      </c>
      <c r="G146" s="12">
        <v>98.266666666666666</v>
      </c>
      <c r="H146" s="12" t="s">
        <v>533</v>
      </c>
      <c r="I146" s="12">
        <v>8473688</v>
      </c>
      <c r="J146" s="12">
        <v>11867769</v>
      </c>
      <c r="K146" s="12">
        <v>52153924</v>
      </c>
      <c r="L146" s="12">
        <v>227553</v>
      </c>
      <c r="M146" s="31">
        <v>94</v>
      </c>
      <c r="N146" s="31">
        <v>80.278390000000002</v>
      </c>
      <c r="O146" s="31">
        <v>16536</v>
      </c>
      <c r="P146" s="31">
        <v>19.721610000000002</v>
      </c>
      <c r="Q146" s="12">
        <v>16630</v>
      </c>
      <c r="R146" s="11">
        <v>-4.3499999999999996</v>
      </c>
      <c r="S146" s="11">
        <v>-10.44</v>
      </c>
      <c r="T146" s="11">
        <v>14.57</v>
      </c>
    </row>
    <row r="147" spans="1:20" x14ac:dyDescent="0.25">
      <c r="A147" s="11" t="s">
        <v>184</v>
      </c>
      <c r="B147" s="11">
        <v>11196</v>
      </c>
      <c r="C147" s="11" t="s">
        <v>183</v>
      </c>
      <c r="D147" s="11" t="s">
        <v>32</v>
      </c>
      <c r="E147" s="12">
        <v>0</v>
      </c>
      <c r="F147" s="12">
        <v>100000000</v>
      </c>
      <c r="G147" s="12">
        <v>97.233333333333334</v>
      </c>
      <c r="H147" s="12" t="s">
        <v>533</v>
      </c>
      <c r="I147" s="12">
        <v>1812914</v>
      </c>
      <c r="J147" s="12">
        <v>1618229</v>
      </c>
      <c r="K147" s="12">
        <v>13957539</v>
      </c>
      <c r="L147" s="12">
        <v>115940</v>
      </c>
      <c r="M147" s="31">
        <v>22</v>
      </c>
      <c r="N147" s="31">
        <v>98.634122000000005</v>
      </c>
      <c r="O147" s="31">
        <v>4615</v>
      </c>
      <c r="P147" s="31">
        <v>1.3658780000000001</v>
      </c>
      <c r="Q147" s="12">
        <v>4637</v>
      </c>
      <c r="R147" s="11">
        <v>-0.45</v>
      </c>
      <c r="S147" s="11">
        <v>-2.44</v>
      </c>
      <c r="T147" s="11">
        <v>18.38</v>
      </c>
    </row>
    <row r="148" spans="1:20" x14ac:dyDescent="0.25">
      <c r="A148" s="11" t="s">
        <v>205</v>
      </c>
      <c r="B148" s="11">
        <v>11260</v>
      </c>
      <c r="C148" s="11" t="s">
        <v>206</v>
      </c>
      <c r="D148" s="11" t="s">
        <v>22</v>
      </c>
      <c r="E148" s="12">
        <v>0</v>
      </c>
      <c r="F148" s="12">
        <v>50000000</v>
      </c>
      <c r="G148" s="12">
        <v>89.9</v>
      </c>
      <c r="H148" s="12" t="s">
        <v>533</v>
      </c>
      <c r="I148" s="12">
        <v>1328703</v>
      </c>
      <c r="J148" s="12">
        <v>1079411</v>
      </c>
      <c r="K148" s="12">
        <v>11178690</v>
      </c>
      <c r="L148" s="12">
        <v>96560</v>
      </c>
      <c r="M148" s="31">
        <v>15</v>
      </c>
      <c r="N148" s="31">
        <v>98.673596000000003</v>
      </c>
      <c r="O148" s="31">
        <v>1190</v>
      </c>
      <c r="P148" s="31">
        <v>1.3264039999999999</v>
      </c>
      <c r="Q148" s="12">
        <v>1205</v>
      </c>
      <c r="R148" s="11">
        <v>-0.71</v>
      </c>
      <c r="S148" s="11">
        <v>-13.92</v>
      </c>
      <c r="T148" s="11">
        <v>-15.29</v>
      </c>
    </row>
    <row r="149" spans="1:20" x14ac:dyDescent="0.25">
      <c r="A149" s="11" t="s">
        <v>233</v>
      </c>
      <c r="B149" s="11">
        <v>11308</v>
      </c>
      <c r="C149" s="11" t="s">
        <v>234</v>
      </c>
      <c r="D149" s="11" t="s">
        <v>22</v>
      </c>
      <c r="E149" s="12">
        <v>0</v>
      </c>
      <c r="F149" s="12">
        <v>50000000</v>
      </c>
      <c r="G149" s="12">
        <v>84.3</v>
      </c>
      <c r="H149" s="12" t="s">
        <v>533</v>
      </c>
      <c r="I149" s="12">
        <v>2622024</v>
      </c>
      <c r="J149" s="12">
        <v>2417590</v>
      </c>
      <c r="K149" s="12">
        <v>14739732</v>
      </c>
      <c r="L149" s="12">
        <v>164019</v>
      </c>
      <c r="M149" s="31">
        <v>32</v>
      </c>
      <c r="N149" s="31">
        <v>89.403227999999999</v>
      </c>
      <c r="O149" s="31">
        <v>4595</v>
      </c>
      <c r="P149" s="31">
        <v>10.596772</v>
      </c>
      <c r="Q149" s="12">
        <v>4627</v>
      </c>
      <c r="R149" s="11">
        <v>-2.56</v>
      </c>
      <c r="S149" s="11">
        <v>-7.27</v>
      </c>
      <c r="T149" s="11">
        <v>10.5</v>
      </c>
    </row>
    <row r="150" spans="1:20" x14ac:dyDescent="0.25">
      <c r="A150" s="11" t="s">
        <v>242</v>
      </c>
      <c r="B150" s="11">
        <v>11312</v>
      </c>
      <c r="C150" s="11" t="s">
        <v>240</v>
      </c>
      <c r="D150" s="11" t="s">
        <v>22</v>
      </c>
      <c r="E150" s="12">
        <v>0</v>
      </c>
      <c r="F150" s="12">
        <v>100000000</v>
      </c>
      <c r="G150" s="12">
        <v>82.7</v>
      </c>
      <c r="H150" s="12" t="s">
        <v>533</v>
      </c>
      <c r="I150" s="12">
        <v>4144501</v>
      </c>
      <c r="J150" s="12">
        <v>4368609</v>
      </c>
      <c r="K150" s="12">
        <v>24808335</v>
      </c>
      <c r="L150" s="12">
        <v>176094</v>
      </c>
      <c r="M150" s="31">
        <v>36</v>
      </c>
      <c r="N150" s="31">
        <v>95.017026999999999</v>
      </c>
      <c r="O150" s="31">
        <v>5316</v>
      </c>
      <c r="P150" s="31">
        <v>4.9829730000000003</v>
      </c>
      <c r="Q150" s="12">
        <v>5352</v>
      </c>
      <c r="R150" s="11">
        <v>-4.51</v>
      </c>
      <c r="S150" s="11">
        <v>-13</v>
      </c>
      <c r="T150" s="11">
        <v>10.3</v>
      </c>
    </row>
    <row r="151" spans="1:20" x14ac:dyDescent="0.25">
      <c r="A151" s="11" t="s">
        <v>244</v>
      </c>
      <c r="B151" s="11">
        <v>11315</v>
      </c>
      <c r="C151" s="11" t="s">
        <v>245</v>
      </c>
      <c r="D151" s="11" t="s">
        <v>246</v>
      </c>
      <c r="E151" s="12">
        <v>0</v>
      </c>
      <c r="F151" s="12">
        <v>4000000000</v>
      </c>
      <c r="G151" s="12">
        <v>82.066666666666663</v>
      </c>
      <c r="H151" s="12" t="s">
        <v>533</v>
      </c>
      <c r="I151" s="12">
        <v>78535289</v>
      </c>
      <c r="J151" s="12">
        <v>98388472</v>
      </c>
      <c r="K151" s="12">
        <v>2372421420</v>
      </c>
      <c r="L151" s="12">
        <v>41472</v>
      </c>
      <c r="M151" s="31">
        <v>412</v>
      </c>
      <c r="N151" s="31">
        <v>80.787807174999998</v>
      </c>
      <c r="O151" s="31">
        <v>19005</v>
      </c>
      <c r="P151" s="31">
        <v>19.212192824999999</v>
      </c>
      <c r="Q151" s="12">
        <v>19417</v>
      </c>
      <c r="R151" s="11">
        <v>1.61</v>
      </c>
      <c r="S151" s="11">
        <v>4.57</v>
      </c>
      <c r="T151" s="11">
        <v>21.45</v>
      </c>
    </row>
    <row r="152" spans="1:20" x14ac:dyDescent="0.25">
      <c r="A152" s="11" t="s">
        <v>259</v>
      </c>
      <c r="B152" s="11">
        <v>11323</v>
      </c>
      <c r="C152" s="11" t="s">
        <v>260</v>
      </c>
      <c r="D152" s="11" t="s">
        <v>19</v>
      </c>
      <c r="E152" s="12">
        <v>0</v>
      </c>
      <c r="F152" s="12">
        <v>500000000</v>
      </c>
      <c r="G152" s="12">
        <v>79.86666666666666</v>
      </c>
      <c r="H152" s="12" t="s">
        <v>533</v>
      </c>
      <c r="I152" s="12">
        <v>1682387</v>
      </c>
      <c r="J152" s="12">
        <v>1605810</v>
      </c>
      <c r="K152" s="12">
        <v>159516780</v>
      </c>
      <c r="L152" s="12">
        <v>10067</v>
      </c>
      <c r="M152" s="31">
        <v>19</v>
      </c>
      <c r="N152" s="31">
        <v>88.927325999999994</v>
      </c>
      <c r="O152" s="31">
        <v>1127</v>
      </c>
      <c r="P152" s="31">
        <v>11.072674000000001</v>
      </c>
      <c r="Q152" s="12">
        <v>1146</v>
      </c>
      <c r="R152" s="11">
        <v>1.04</v>
      </c>
      <c r="S152" s="11">
        <v>3.78</v>
      </c>
      <c r="T152" s="11">
        <v>20.48</v>
      </c>
    </row>
    <row r="153" spans="1:20" x14ac:dyDescent="0.25">
      <c r="A153" s="11" t="s">
        <v>263</v>
      </c>
      <c r="B153" s="11">
        <v>11340</v>
      </c>
      <c r="C153" s="11" t="s">
        <v>264</v>
      </c>
      <c r="D153" s="11" t="s">
        <v>19</v>
      </c>
      <c r="E153" s="12">
        <v>0</v>
      </c>
      <c r="F153" s="12">
        <v>500000000</v>
      </c>
      <c r="G153" s="12">
        <v>78.566666666666663</v>
      </c>
      <c r="H153" s="12" t="s">
        <v>533</v>
      </c>
      <c r="I153" s="12">
        <v>2663837</v>
      </c>
      <c r="J153" s="12">
        <v>2264693</v>
      </c>
      <c r="K153" s="12">
        <v>226000000</v>
      </c>
      <c r="L153" s="12">
        <v>10021</v>
      </c>
      <c r="M153" s="31">
        <v>19</v>
      </c>
      <c r="N153" s="31">
        <v>98.475358</v>
      </c>
      <c r="O153" s="31">
        <v>433</v>
      </c>
      <c r="P153" s="31">
        <v>1.5246420000000001</v>
      </c>
      <c r="Q153" s="12">
        <v>452</v>
      </c>
      <c r="R153" s="11">
        <v>1.72</v>
      </c>
      <c r="S153" s="11">
        <v>4</v>
      </c>
      <c r="T153" s="11">
        <v>19.37</v>
      </c>
    </row>
    <row r="154" spans="1:20" x14ac:dyDescent="0.25">
      <c r="A154" s="11" t="s">
        <v>270</v>
      </c>
      <c r="B154" s="11">
        <v>11327</v>
      </c>
      <c r="C154" s="11" t="s">
        <v>268</v>
      </c>
      <c r="D154" s="11" t="s">
        <v>22</v>
      </c>
      <c r="E154" s="12">
        <v>0</v>
      </c>
      <c r="F154" s="12">
        <v>50000000</v>
      </c>
      <c r="G154" s="12">
        <v>78.099999999999994</v>
      </c>
      <c r="H154" s="12" t="s">
        <v>533</v>
      </c>
      <c r="I154" s="12">
        <v>3058239</v>
      </c>
      <c r="J154" s="12">
        <v>2654836</v>
      </c>
      <c r="K154" s="12">
        <v>32660000</v>
      </c>
      <c r="L154" s="12">
        <v>81288</v>
      </c>
      <c r="M154" s="31">
        <v>8</v>
      </c>
      <c r="N154" s="31">
        <v>97.606079999999992</v>
      </c>
      <c r="O154" s="31">
        <v>821</v>
      </c>
      <c r="P154" s="31">
        <v>2.39392</v>
      </c>
      <c r="Q154" s="12">
        <v>829</v>
      </c>
      <c r="R154" s="11">
        <v>-2.69</v>
      </c>
      <c r="S154" s="11">
        <v>-8.8800000000000008</v>
      </c>
      <c r="T154" s="11">
        <v>4.1100000000000003</v>
      </c>
    </row>
    <row r="155" spans="1:20" x14ac:dyDescent="0.25">
      <c r="A155" s="11" t="s">
        <v>271</v>
      </c>
      <c r="B155" s="11">
        <v>11367</v>
      </c>
      <c r="C155" s="11" t="s">
        <v>272</v>
      </c>
      <c r="D155" s="11" t="s">
        <v>19</v>
      </c>
      <c r="E155" s="12">
        <v>0</v>
      </c>
      <c r="F155" s="12">
        <v>1000000000</v>
      </c>
      <c r="G155" s="12">
        <v>77.13333333333334</v>
      </c>
      <c r="H155" s="12" t="s">
        <v>533</v>
      </c>
      <c r="I155" s="12">
        <v>6304129</v>
      </c>
      <c r="J155" s="12">
        <v>5911906</v>
      </c>
      <c r="K155" s="12">
        <v>590800000</v>
      </c>
      <c r="L155" s="12">
        <v>10007</v>
      </c>
      <c r="M155" s="31">
        <v>21</v>
      </c>
      <c r="N155" s="31">
        <v>88.613415799999999</v>
      </c>
      <c r="O155" s="31">
        <v>1345</v>
      </c>
      <c r="P155" s="31">
        <v>11.3865842</v>
      </c>
      <c r="Q155" s="12">
        <v>1366</v>
      </c>
      <c r="R155" s="11">
        <v>1.7</v>
      </c>
      <c r="S155" s="11">
        <v>4.9800000000000004</v>
      </c>
      <c r="T155" s="11">
        <v>20.37</v>
      </c>
    </row>
    <row r="156" spans="1:20" x14ac:dyDescent="0.25">
      <c r="A156" s="11" t="s">
        <v>279</v>
      </c>
      <c r="B156" s="11">
        <v>11341</v>
      </c>
      <c r="C156" s="11" t="s">
        <v>280</v>
      </c>
      <c r="D156" s="11" t="s">
        <v>22</v>
      </c>
      <c r="E156" s="12">
        <v>0</v>
      </c>
      <c r="F156" s="12">
        <v>200000000</v>
      </c>
      <c r="G156" s="12">
        <v>75.033333333333331</v>
      </c>
      <c r="H156" s="12" t="s">
        <v>533</v>
      </c>
      <c r="I156" s="12">
        <v>10357428</v>
      </c>
      <c r="J156" s="12">
        <v>12061731</v>
      </c>
      <c r="K156" s="12">
        <v>164915000</v>
      </c>
      <c r="L156" s="12">
        <v>73140</v>
      </c>
      <c r="M156" s="31">
        <v>120</v>
      </c>
      <c r="N156" s="31">
        <v>87.434656125000004</v>
      </c>
      <c r="O156" s="31">
        <v>28038</v>
      </c>
      <c r="P156" s="31">
        <v>12.565343875000002</v>
      </c>
      <c r="Q156" s="12">
        <v>28158</v>
      </c>
      <c r="R156" s="11">
        <v>-5.3</v>
      </c>
      <c r="S156" s="11">
        <v>-12.31</v>
      </c>
      <c r="T156" s="11">
        <v>10.52</v>
      </c>
    </row>
    <row r="157" spans="1:20" x14ac:dyDescent="0.25">
      <c r="A157" s="11" t="s">
        <v>300</v>
      </c>
      <c r="B157" s="11">
        <v>11409</v>
      </c>
      <c r="C157" s="11" t="s">
        <v>299</v>
      </c>
      <c r="D157" s="11" t="s">
        <v>19</v>
      </c>
      <c r="E157" s="12">
        <v>0</v>
      </c>
      <c r="F157" s="12">
        <v>500000000</v>
      </c>
      <c r="G157" s="12">
        <v>71.466666666666669</v>
      </c>
      <c r="H157" s="12" t="s">
        <v>533</v>
      </c>
      <c r="I157" s="12">
        <v>13779994</v>
      </c>
      <c r="J157" s="12">
        <v>12429885</v>
      </c>
      <c r="K157" s="12">
        <v>346984042</v>
      </c>
      <c r="L157" s="12">
        <v>35823</v>
      </c>
      <c r="M157" s="31">
        <v>129</v>
      </c>
      <c r="N157" s="31">
        <v>57.028562400000006</v>
      </c>
      <c r="O157" s="31">
        <v>3861</v>
      </c>
      <c r="P157" s="31">
        <v>42.971437600000002</v>
      </c>
      <c r="Q157" s="12">
        <v>3990</v>
      </c>
      <c r="R157" s="11">
        <v>1.19</v>
      </c>
      <c r="S157" s="11">
        <v>3.32</v>
      </c>
      <c r="T157" s="11">
        <v>19.04</v>
      </c>
    </row>
    <row r="158" spans="1:20" x14ac:dyDescent="0.25">
      <c r="A158" s="11" t="s">
        <v>315</v>
      </c>
      <c r="B158" s="11">
        <v>11378</v>
      </c>
      <c r="C158" s="11" t="s">
        <v>314</v>
      </c>
      <c r="D158" s="11" t="s">
        <v>22</v>
      </c>
      <c r="E158" s="12">
        <v>0</v>
      </c>
      <c r="F158" s="12">
        <v>50000000</v>
      </c>
      <c r="G158" s="12">
        <v>66.900000000000006</v>
      </c>
      <c r="H158" s="12" t="s">
        <v>533</v>
      </c>
      <c r="I158" s="12">
        <v>3219983</v>
      </c>
      <c r="J158" s="12">
        <v>2593463</v>
      </c>
      <c r="K158" s="12">
        <v>14999617</v>
      </c>
      <c r="L158" s="12">
        <v>172902</v>
      </c>
      <c r="M158" s="31">
        <v>17</v>
      </c>
      <c r="N158" s="31">
        <v>95.539443999999989</v>
      </c>
      <c r="O158" s="31">
        <v>3761</v>
      </c>
      <c r="P158" s="31">
        <v>4.4605560000000004</v>
      </c>
      <c r="Q158" s="12">
        <v>3778</v>
      </c>
      <c r="R158" s="11">
        <v>-3.26</v>
      </c>
      <c r="S158" s="11">
        <v>-10.06</v>
      </c>
      <c r="T158" s="11">
        <v>-9.65</v>
      </c>
    </row>
    <row r="159" spans="1:20" x14ac:dyDescent="0.25">
      <c r="A159" s="11" t="s">
        <v>316</v>
      </c>
      <c r="B159" s="11">
        <v>11416</v>
      </c>
      <c r="C159" s="11" t="s">
        <v>317</v>
      </c>
      <c r="D159" s="11" t="s">
        <v>19</v>
      </c>
      <c r="E159" s="12">
        <v>0</v>
      </c>
      <c r="F159" s="12">
        <v>4950000000</v>
      </c>
      <c r="G159" s="12">
        <v>66.599999999999994</v>
      </c>
      <c r="H159" s="12" t="s">
        <v>533</v>
      </c>
      <c r="I159" s="12">
        <v>37021727</v>
      </c>
      <c r="J159" s="12">
        <v>45143601</v>
      </c>
      <c r="K159" s="12">
        <v>4477633298</v>
      </c>
      <c r="L159" s="12">
        <v>10083</v>
      </c>
      <c r="M159" s="31">
        <v>159</v>
      </c>
      <c r="N159" s="31">
        <v>76.605623111111115</v>
      </c>
      <c r="O159" s="31">
        <v>7060</v>
      </c>
      <c r="P159" s="31">
        <v>23.394376888888889</v>
      </c>
      <c r="Q159" s="12">
        <v>7219</v>
      </c>
      <c r="R159" s="11">
        <v>1.66</v>
      </c>
      <c r="S159" s="11">
        <v>4.99</v>
      </c>
      <c r="T159" s="11">
        <v>18.14</v>
      </c>
    </row>
    <row r="160" spans="1:20" x14ac:dyDescent="0.25">
      <c r="A160" s="11" t="s">
        <v>330</v>
      </c>
      <c r="B160" s="11">
        <v>11470</v>
      </c>
      <c r="C160" s="11" t="s">
        <v>331</v>
      </c>
      <c r="D160" s="11" t="s">
        <v>22</v>
      </c>
      <c r="E160" s="12">
        <v>0</v>
      </c>
      <c r="F160" s="12">
        <v>200000</v>
      </c>
      <c r="G160" s="12">
        <v>62.1</v>
      </c>
      <c r="H160" s="12" t="s">
        <v>533</v>
      </c>
      <c r="I160" s="12">
        <v>1001434</v>
      </c>
      <c r="J160" s="12">
        <v>1141327</v>
      </c>
      <c r="K160" s="12">
        <v>11723600</v>
      </c>
      <c r="L160" s="12">
        <v>97353</v>
      </c>
      <c r="M160" s="31">
        <v>20</v>
      </c>
      <c r="N160" s="31">
        <v>97.341329999999999</v>
      </c>
      <c r="O160" s="31">
        <v>194</v>
      </c>
      <c r="P160" s="31">
        <v>2.6586700000000003</v>
      </c>
      <c r="Q160" s="12">
        <v>214</v>
      </c>
      <c r="R160" s="11">
        <v>-3.99</v>
      </c>
      <c r="S160" s="11">
        <v>-13.49</v>
      </c>
      <c r="T160" s="11">
        <v>-99.13</v>
      </c>
    </row>
    <row r="161" spans="1:20" x14ac:dyDescent="0.25">
      <c r="A161" s="11" t="s">
        <v>332</v>
      </c>
      <c r="B161" s="11">
        <v>11459</v>
      </c>
      <c r="C161" s="11" t="s">
        <v>333</v>
      </c>
      <c r="D161" s="11" t="s">
        <v>19</v>
      </c>
      <c r="E161" s="12">
        <v>0</v>
      </c>
      <c r="F161" s="12">
        <v>3000000000</v>
      </c>
      <c r="G161" s="12">
        <v>61.966666666666669</v>
      </c>
      <c r="H161" s="12" t="s">
        <v>533</v>
      </c>
      <c r="I161" s="12">
        <v>26163495</v>
      </c>
      <c r="J161" s="12">
        <v>48525261</v>
      </c>
      <c r="K161" s="12">
        <v>1504125485</v>
      </c>
      <c r="L161" s="12">
        <v>32262</v>
      </c>
      <c r="M161" s="31">
        <v>253</v>
      </c>
      <c r="N161" s="31">
        <v>72.377262000000002</v>
      </c>
      <c r="O161" s="31">
        <v>30038</v>
      </c>
      <c r="P161" s="31">
        <v>27.622738000000002</v>
      </c>
      <c r="Q161" s="12">
        <v>30291</v>
      </c>
      <c r="R161" s="11">
        <v>1.05</v>
      </c>
      <c r="S161" s="11">
        <v>3.58</v>
      </c>
      <c r="T161" s="11">
        <v>20.440000000000001</v>
      </c>
    </row>
    <row r="162" spans="1:20" x14ac:dyDescent="0.25">
      <c r="A162" s="11" t="s">
        <v>334</v>
      </c>
      <c r="B162" s="11">
        <v>11460</v>
      </c>
      <c r="C162" s="11" t="s">
        <v>335</v>
      </c>
      <c r="D162" s="11" t="s">
        <v>19</v>
      </c>
      <c r="E162" s="12">
        <v>0</v>
      </c>
      <c r="F162" s="12">
        <v>10000000000</v>
      </c>
      <c r="G162" s="12">
        <v>61.766666666666666</v>
      </c>
      <c r="H162" s="12" t="s">
        <v>533</v>
      </c>
      <c r="I162" s="12">
        <v>77804117</v>
      </c>
      <c r="J162" s="12">
        <v>66380473</v>
      </c>
      <c r="K162" s="12">
        <v>6638299485</v>
      </c>
      <c r="L162" s="12">
        <v>10000</v>
      </c>
      <c r="M162" s="31">
        <v>228</v>
      </c>
      <c r="N162" s="31">
        <v>68.152727249999998</v>
      </c>
      <c r="O162" s="31">
        <v>19963</v>
      </c>
      <c r="P162" s="31">
        <v>31.847272749999998</v>
      </c>
      <c r="Q162" s="12">
        <v>20191</v>
      </c>
      <c r="R162" s="11">
        <v>1.65</v>
      </c>
      <c r="S162" s="11">
        <v>5</v>
      </c>
      <c r="T162" s="11">
        <v>19.43</v>
      </c>
    </row>
    <row r="163" spans="1:20" x14ac:dyDescent="0.25">
      <c r="A163" s="11" t="s">
        <v>342</v>
      </c>
      <c r="B163" s="11">
        <v>11500</v>
      </c>
      <c r="C163" s="11" t="s">
        <v>343</v>
      </c>
      <c r="D163" s="11" t="s">
        <v>246</v>
      </c>
      <c r="E163" s="12">
        <v>18</v>
      </c>
      <c r="F163" s="12">
        <v>3000000000</v>
      </c>
      <c r="G163" s="12">
        <v>57.766666666666666</v>
      </c>
      <c r="H163" s="12" t="s">
        <v>533</v>
      </c>
      <c r="I163" s="12">
        <v>5925187</v>
      </c>
      <c r="J163" s="12">
        <v>25047711</v>
      </c>
      <c r="K163" s="12">
        <v>2504696618</v>
      </c>
      <c r="L163" s="12">
        <v>10000</v>
      </c>
      <c r="M163" s="31">
        <v>73</v>
      </c>
      <c r="N163" s="31">
        <v>82.137283603367194</v>
      </c>
      <c r="O163" s="31">
        <v>2870</v>
      </c>
      <c r="P163" s="31">
        <v>17.862716396632809</v>
      </c>
      <c r="Q163" s="12">
        <v>2943</v>
      </c>
      <c r="R163" s="11">
        <v>1.72</v>
      </c>
      <c r="S163" s="11">
        <v>5.09</v>
      </c>
      <c r="T163" s="11">
        <v>20.51</v>
      </c>
    </row>
    <row r="164" spans="1:20" x14ac:dyDescent="0.25">
      <c r="A164" s="11" t="s">
        <v>344</v>
      </c>
      <c r="B164" s="11">
        <v>11499</v>
      </c>
      <c r="C164" s="11" t="s">
        <v>345</v>
      </c>
      <c r="D164" s="11" t="s">
        <v>19</v>
      </c>
      <c r="E164" s="12">
        <v>0</v>
      </c>
      <c r="F164" s="12">
        <v>1000000000</v>
      </c>
      <c r="G164" s="12">
        <v>57.733333333333334</v>
      </c>
      <c r="H164" s="12" t="s">
        <v>533</v>
      </c>
      <c r="I164" s="12">
        <v>3956040</v>
      </c>
      <c r="J164" s="12">
        <v>5552993</v>
      </c>
      <c r="K164" s="12">
        <v>379972400</v>
      </c>
      <c r="L164" s="12">
        <v>14614</v>
      </c>
      <c r="M164" s="31">
        <v>10</v>
      </c>
      <c r="N164" s="31">
        <v>99.318004599999995</v>
      </c>
      <c r="O164" s="31">
        <v>664</v>
      </c>
      <c r="P164" s="31">
        <v>0.68199539999999992</v>
      </c>
      <c r="Q164" s="12">
        <v>674</v>
      </c>
      <c r="R164" s="11">
        <v>1.35</v>
      </c>
      <c r="S164" s="11">
        <v>4.54</v>
      </c>
      <c r="T164" s="11">
        <v>20.98</v>
      </c>
    </row>
    <row r="165" spans="1:20" x14ac:dyDescent="0.25">
      <c r="A165" s="11" t="s">
        <v>353</v>
      </c>
      <c r="B165" s="11">
        <v>11513</v>
      </c>
      <c r="C165" s="11" t="s">
        <v>354</v>
      </c>
      <c r="D165" s="11" t="s">
        <v>19</v>
      </c>
      <c r="E165" s="12">
        <v>0</v>
      </c>
      <c r="F165" s="12">
        <v>14000000000</v>
      </c>
      <c r="G165" s="12">
        <v>53.766666666666666</v>
      </c>
      <c r="H165" s="12" t="s">
        <v>533</v>
      </c>
      <c r="I165" s="12">
        <v>99866191</v>
      </c>
      <c r="J165" s="12">
        <v>101609767</v>
      </c>
      <c r="K165" s="12">
        <v>10075700000</v>
      </c>
      <c r="L165" s="12">
        <v>10085</v>
      </c>
      <c r="M165" s="31">
        <v>330</v>
      </c>
      <c r="N165" s="31">
        <v>71.968837314285722</v>
      </c>
      <c r="O165" s="31">
        <v>16441</v>
      </c>
      <c r="P165" s="31">
        <v>28.031162685714285</v>
      </c>
      <c r="Q165" s="12">
        <v>16771</v>
      </c>
      <c r="R165" s="11">
        <v>1.74</v>
      </c>
      <c r="S165" s="11">
        <v>5.15</v>
      </c>
      <c r="T165" s="11">
        <v>20.05</v>
      </c>
    </row>
    <row r="166" spans="1:20" x14ac:dyDescent="0.25">
      <c r="A166" s="11" t="s">
        <v>362</v>
      </c>
      <c r="B166" s="11">
        <v>11518</v>
      </c>
      <c r="C166" s="11" t="s">
        <v>363</v>
      </c>
      <c r="D166" s="11" t="s">
        <v>19</v>
      </c>
      <c r="E166" s="12">
        <v>0</v>
      </c>
      <c r="F166" s="12">
        <v>300000000</v>
      </c>
      <c r="G166" s="12">
        <v>49.5</v>
      </c>
      <c r="H166" s="12" t="s">
        <v>533</v>
      </c>
      <c r="I166" s="12">
        <v>2094171</v>
      </c>
      <c r="J166" s="12">
        <v>2068837</v>
      </c>
      <c r="K166" s="12">
        <v>78202000</v>
      </c>
      <c r="L166" s="12">
        <v>26456</v>
      </c>
      <c r="M166" s="31">
        <v>27</v>
      </c>
      <c r="N166" s="31">
        <v>94.171890000000005</v>
      </c>
      <c r="O166" s="31">
        <v>1021</v>
      </c>
      <c r="P166" s="31">
        <v>5.8281100000000006</v>
      </c>
      <c r="Q166" s="12">
        <v>1048</v>
      </c>
      <c r="R166" s="11">
        <v>2.23</v>
      </c>
      <c r="S166" s="11">
        <v>5.53</v>
      </c>
      <c r="T166" s="11">
        <v>20.29</v>
      </c>
    </row>
    <row r="167" spans="1:20" x14ac:dyDescent="0.25">
      <c r="A167" s="11" t="s">
        <v>370</v>
      </c>
      <c r="B167" s="11">
        <v>11233</v>
      </c>
      <c r="C167" s="11" t="s">
        <v>371</v>
      </c>
      <c r="D167" s="11" t="s">
        <v>22</v>
      </c>
      <c r="E167" s="12">
        <v>0</v>
      </c>
      <c r="F167" s="12">
        <v>50000000</v>
      </c>
      <c r="G167" s="12">
        <v>44.466666666666669</v>
      </c>
      <c r="H167" s="12" t="s">
        <v>533</v>
      </c>
      <c r="I167" s="12">
        <v>3399950</v>
      </c>
      <c r="J167" s="12">
        <v>3451626</v>
      </c>
      <c r="K167" s="12">
        <v>26782581</v>
      </c>
      <c r="L167" s="12">
        <v>128876</v>
      </c>
      <c r="M167" s="31">
        <v>18</v>
      </c>
      <c r="N167" s="31">
        <v>94.602012000000002</v>
      </c>
      <c r="O167" s="31">
        <v>4332</v>
      </c>
      <c r="P167" s="31">
        <v>5.3979879999999998</v>
      </c>
      <c r="Q167" s="12">
        <v>4350</v>
      </c>
      <c r="R167" s="11">
        <v>-4.6399999999999997</v>
      </c>
      <c r="S167" s="11">
        <v>-13.09</v>
      </c>
      <c r="T167" s="11">
        <v>3.37</v>
      </c>
    </row>
    <row r="168" spans="1:20" x14ac:dyDescent="0.25">
      <c r="A168" s="11" t="s">
        <v>372</v>
      </c>
      <c r="B168" s="11">
        <v>11569</v>
      </c>
      <c r="C168" s="11" t="s">
        <v>373</v>
      </c>
      <c r="D168" s="11" t="s">
        <v>19</v>
      </c>
      <c r="E168" s="12">
        <v>0</v>
      </c>
      <c r="F168" s="12">
        <v>500000000</v>
      </c>
      <c r="G168" s="12">
        <v>43.966666666666669</v>
      </c>
      <c r="H168" s="12" t="s">
        <v>533</v>
      </c>
      <c r="I168" s="12">
        <v>4121674</v>
      </c>
      <c r="J168" s="12">
        <v>3587065</v>
      </c>
      <c r="K168" s="12">
        <v>192855500</v>
      </c>
      <c r="L168" s="12">
        <v>18600</v>
      </c>
      <c r="M168" s="31">
        <v>63</v>
      </c>
      <c r="N168" s="31">
        <v>90.244857800000005</v>
      </c>
      <c r="O168" s="31">
        <v>3316</v>
      </c>
      <c r="P168" s="31">
        <v>9.7551421999999999</v>
      </c>
      <c r="Q168" s="12">
        <v>3379</v>
      </c>
      <c r="R168" s="11">
        <v>1.58</v>
      </c>
      <c r="S168" s="11">
        <v>4.24</v>
      </c>
      <c r="T168" s="11">
        <v>19.829999999999998</v>
      </c>
    </row>
    <row r="169" spans="1:20" x14ac:dyDescent="0.25">
      <c r="A169" s="11" t="s">
        <v>376</v>
      </c>
      <c r="B169" s="11">
        <v>11588</v>
      </c>
      <c r="C169" s="11" t="s">
        <v>377</v>
      </c>
      <c r="D169" s="11" t="s">
        <v>19</v>
      </c>
      <c r="E169" s="12">
        <v>0</v>
      </c>
      <c r="F169" s="12">
        <v>1500000000</v>
      </c>
      <c r="G169" s="12">
        <v>40.166666666666664</v>
      </c>
      <c r="H169" s="12" t="s">
        <v>533</v>
      </c>
      <c r="I169" s="12">
        <v>17824619</v>
      </c>
      <c r="J169" s="12">
        <v>18878679</v>
      </c>
      <c r="K169" s="12">
        <v>889098538</v>
      </c>
      <c r="L169" s="12">
        <v>21234</v>
      </c>
      <c r="M169" s="31">
        <v>31</v>
      </c>
      <c r="N169" s="31">
        <v>99.087750999999997</v>
      </c>
      <c r="O169" s="31">
        <v>862</v>
      </c>
      <c r="P169" s="31">
        <v>0.91224900000000009</v>
      </c>
      <c r="Q169" s="12">
        <v>893</v>
      </c>
      <c r="R169" s="11">
        <v>1.42</v>
      </c>
      <c r="S169" s="11">
        <v>4.8499999999999996</v>
      </c>
      <c r="T169" s="11">
        <v>20.02</v>
      </c>
    </row>
    <row r="170" spans="1:20" x14ac:dyDescent="0.25">
      <c r="A170" s="11" t="s">
        <v>388</v>
      </c>
      <c r="B170" s="11">
        <v>11626</v>
      </c>
      <c r="C170" s="11" t="s">
        <v>389</v>
      </c>
      <c r="D170" s="11" t="s">
        <v>19</v>
      </c>
      <c r="E170" s="13">
        <v>16</v>
      </c>
      <c r="F170" s="12">
        <v>1000000000</v>
      </c>
      <c r="G170" s="12">
        <v>35.533333333333331</v>
      </c>
      <c r="H170" s="12" t="s">
        <v>533</v>
      </c>
      <c r="I170" s="12">
        <v>7911461</v>
      </c>
      <c r="J170" s="12">
        <v>8797062</v>
      </c>
      <c r="K170" s="12">
        <v>641016646</v>
      </c>
      <c r="L170" s="12">
        <v>13724</v>
      </c>
      <c r="M170" s="31">
        <v>53</v>
      </c>
      <c r="N170" s="31">
        <v>89.044345100000001</v>
      </c>
      <c r="O170" s="31">
        <v>2018</v>
      </c>
      <c r="P170" s="31">
        <v>10.955654900000001</v>
      </c>
      <c r="Q170" s="12">
        <v>2071</v>
      </c>
      <c r="R170" s="11">
        <v>0.88</v>
      </c>
      <c r="S170" s="11">
        <v>4.1399999999999997</v>
      </c>
      <c r="T170" s="11">
        <v>20.28</v>
      </c>
    </row>
    <row r="171" spans="1:20" x14ac:dyDescent="0.25">
      <c r="A171" s="11" t="s">
        <v>392</v>
      </c>
      <c r="B171" s="11">
        <v>11649</v>
      </c>
      <c r="C171" s="11" t="s">
        <v>393</v>
      </c>
      <c r="D171" s="11" t="s">
        <v>22</v>
      </c>
      <c r="E171" s="13">
        <v>0</v>
      </c>
      <c r="F171" s="12">
        <v>400000000</v>
      </c>
      <c r="G171" s="12">
        <v>31.4</v>
      </c>
      <c r="H171" s="12" t="s">
        <v>533</v>
      </c>
      <c r="I171" s="12">
        <v>6953968</v>
      </c>
      <c r="J171" s="12">
        <v>8102654</v>
      </c>
      <c r="K171" s="12">
        <v>123772249</v>
      </c>
      <c r="L171" s="12">
        <v>65465</v>
      </c>
      <c r="M171" s="31">
        <v>82</v>
      </c>
      <c r="N171" s="31">
        <v>77.334299250000001</v>
      </c>
      <c r="O171" s="31">
        <v>24191</v>
      </c>
      <c r="P171" s="31">
        <v>22.665700749999999</v>
      </c>
      <c r="Q171" s="12">
        <v>24273</v>
      </c>
      <c r="R171" s="11">
        <v>-3.87</v>
      </c>
      <c r="S171" s="11">
        <v>-12.97</v>
      </c>
      <c r="T171" s="11">
        <v>1.5</v>
      </c>
    </row>
    <row r="172" spans="1:20" x14ac:dyDescent="0.25">
      <c r="A172" s="11" t="s">
        <v>400</v>
      </c>
      <c r="B172" s="11">
        <v>11660</v>
      </c>
      <c r="C172" s="11" t="s">
        <v>401</v>
      </c>
      <c r="D172" s="11" t="s">
        <v>19</v>
      </c>
      <c r="E172" s="11">
        <v>0</v>
      </c>
      <c r="F172" s="12">
        <v>2000000000</v>
      </c>
      <c r="G172" s="12">
        <v>28.3</v>
      </c>
      <c r="H172" s="12" t="s">
        <v>533</v>
      </c>
      <c r="I172" s="12">
        <v>4494622</v>
      </c>
      <c r="J172" s="12">
        <v>3033056</v>
      </c>
      <c r="K172" s="12">
        <v>303329194</v>
      </c>
      <c r="L172" s="12">
        <v>10000</v>
      </c>
      <c r="M172" s="31">
        <v>38</v>
      </c>
      <c r="N172" s="31">
        <v>98.785150049999999</v>
      </c>
      <c r="O172" s="31">
        <v>1266</v>
      </c>
      <c r="P172" s="31">
        <v>1.2148499500000001</v>
      </c>
      <c r="Q172" s="12">
        <v>1304</v>
      </c>
      <c r="R172" s="11">
        <v>1.62</v>
      </c>
      <c r="S172" s="11">
        <v>4.8</v>
      </c>
      <c r="T172" s="11">
        <v>19.07</v>
      </c>
    </row>
    <row r="173" spans="1:20" x14ac:dyDescent="0.25">
      <c r="A173" s="11" t="s">
        <v>408</v>
      </c>
      <c r="B173" s="11">
        <v>11673</v>
      </c>
      <c r="C173" s="11" t="s">
        <v>409</v>
      </c>
      <c r="D173" s="11" t="s">
        <v>19</v>
      </c>
      <c r="E173" s="11">
        <v>18</v>
      </c>
      <c r="F173" s="12">
        <v>500000000</v>
      </c>
      <c r="G173" s="12">
        <v>26.5</v>
      </c>
      <c r="H173" s="12" t="s">
        <v>533</v>
      </c>
      <c r="I173" s="12">
        <v>2109992</v>
      </c>
      <c r="J173" s="12">
        <v>713461</v>
      </c>
      <c r="K173" s="12">
        <v>72799990</v>
      </c>
      <c r="L173" s="12">
        <v>9801</v>
      </c>
      <c r="M173" s="31">
        <v>17</v>
      </c>
      <c r="N173" s="31">
        <v>98.500596399999992</v>
      </c>
      <c r="O173" s="31">
        <v>321</v>
      </c>
      <c r="P173" s="31">
        <v>1.4994035999999999</v>
      </c>
      <c r="Q173" s="12">
        <v>338</v>
      </c>
      <c r="R173" s="11">
        <v>-1.1299999999999999</v>
      </c>
      <c r="S173" s="11">
        <v>-1.44</v>
      </c>
      <c r="T173" s="11">
        <v>12.04</v>
      </c>
    </row>
    <row r="174" spans="1:20" x14ac:dyDescent="0.25">
      <c r="A174" s="11" t="s">
        <v>416</v>
      </c>
      <c r="B174" s="11">
        <v>11692</v>
      </c>
      <c r="C174" s="11" t="s">
        <v>417</v>
      </c>
      <c r="D174" s="11" t="s">
        <v>19</v>
      </c>
      <c r="E174" s="12">
        <v>0</v>
      </c>
      <c r="F174" s="12">
        <v>2000000000</v>
      </c>
      <c r="G174" s="12">
        <v>22.666666666666668</v>
      </c>
      <c r="H174" s="12" t="s">
        <v>533</v>
      </c>
      <c r="I174" s="12">
        <v>3567989</v>
      </c>
      <c r="J174" s="12">
        <v>22692537</v>
      </c>
      <c r="K174" s="12">
        <v>1490340000</v>
      </c>
      <c r="L174" s="12">
        <v>15227</v>
      </c>
      <c r="M174" s="31">
        <v>167</v>
      </c>
      <c r="N174" s="31">
        <v>69.055067049999991</v>
      </c>
      <c r="O174" s="31">
        <v>8314</v>
      </c>
      <c r="P174" s="31">
        <v>30.944932949999998</v>
      </c>
      <c r="Q174" s="12">
        <v>8481</v>
      </c>
      <c r="R174" s="11">
        <v>1.18</v>
      </c>
      <c r="S174" s="11">
        <v>4.6500000000000004</v>
      </c>
      <c r="T174" s="11">
        <v>21.56</v>
      </c>
    </row>
    <row r="175" spans="1:20" x14ac:dyDescent="0.25">
      <c r="A175" s="11" t="s">
        <v>418</v>
      </c>
      <c r="B175" s="11">
        <v>11698</v>
      </c>
      <c r="C175" s="11" t="s">
        <v>419</v>
      </c>
      <c r="D175" s="11" t="s">
        <v>19</v>
      </c>
      <c r="E175" s="12">
        <v>0</v>
      </c>
      <c r="F175" s="12">
        <v>4000000000</v>
      </c>
      <c r="G175" s="12">
        <v>21.733333333333334</v>
      </c>
      <c r="H175" s="12" t="s">
        <v>533</v>
      </c>
      <c r="I175" s="12">
        <v>26402815</v>
      </c>
      <c r="J175" s="12">
        <v>30513615</v>
      </c>
      <c r="K175" s="12">
        <v>2177412011</v>
      </c>
      <c r="L175" s="12">
        <v>14014</v>
      </c>
      <c r="M175" s="31">
        <v>33</v>
      </c>
      <c r="N175" s="31">
        <v>94.833332466666661</v>
      </c>
      <c r="O175" s="31">
        <v>7616</v>
      </c>
      <c r="P175" s="31">
        <v>5.1666675333333334</v>
      </c>
      <c r="Q175" s="12">
        <v>7649</v>
      </c>
      <c r="R175" s="11">
        <v>1.32</v>
      </c>
      <c r="S175" s="11">
        <v>4.68</v>
      </c>
      <c r="T175" s="11">
        <v>18.91</v>
      </c>
    </row>
    <row r="176" spans="1:20" x14ac:dyDescent="0.25">
      <c r="A176" s="11" t="s">
        <v>431</v>
      </c>
      <c r="B176" s="11">
        <v>11709</v>
      </c>
      <c r="C176" s="11" t="s">
        <v>432</v>
      </c>
      <c r="D176" s="11" t="s">
        <v>22</v>
      </c>
      <c r="E176" s="12">
        <v>0</v>
      </c>
      <c r="F176" s="12">
        <v>0</v>
      </c>
      <c r="G176" s="12">
        <v>19.166666666666668</v>
      </c>
      <c r="H176" s="12" t="s">
        <v>533</v>
      </c>
      <c r="I176" s="12">
        <v>117234037</v>
      </c>
      <c r="J176" s="12">
        <v>77846888</v>
      </c>
      <c r="K176" s="12">
        <v>577061888</v>
      </c>
      <c r="L176" s="12">
        <v>134903</v>
      </c>
      <c r="M176" s="31">
        <v>1284</v>
      </c>
      <c r="N176" s="31">
        <v>10.852628089005625</v>
      </c>
      <c r="O176" s="31">
        <v>1795863</v>
      </c>
      <c r="P176" s="31">
        <v>89.14737191099438</v>
      </c>
      <c r="Q176" s="12">
        <v>1797147</v>
      </c>
      <c r="R176" s="11">
        <v>-2.0099999999999998</v>
      </c>
      <c r="S176" s="11">
        <v>-14.47</v>
      </c>
      <c r="T176" s="11">
        <v>-25.55</v>
      </c>
    </row>
    <row r="177" spans="1:20" x14ac:dyDescent="0.25">
      <c r="A177" s="11" t="s">
        <v>433</v>
      </c>
      <c r="B177" s="11">
        <v>11712</v>
      </c>
      <c r="C177" s="11" t="s">
        <v>434</v>
      </c>
      <c r="D177" s="11" t="s">
        <v>22</v>
      </c>
      <c r="E177" s="12">
        <v>0</v>
      </c>
      <c r="F177" s="12">
        <v>400000000</v>
      </c>
      <c r="G177" s="12">
        <v>18.933333333333334</v>
      </c>
      <c r="H177" s="12" t="s">
        <v>533</v>
      </c>
      <c r="I177" s="12">
        <v>4241533</v>
      </c>
      <c r="J177" s="12">
        <v>3612578</v>
      </c>
      <c r="K177" s="12">
        <v>371100000</v>
      </c>
      <c r="L177" s="12">
        <v>9735</v>
      </c>
      <c r="M177" s="31">
        <v>64</v>
      </c>
      <c r="N177" s="31">
        <v>40.072091999999998</v>
      </c>
      <c r="O177" s="31">
        <v>44123</v>
      </c>
      <c r="P177" s="31">
        <v>59.927907999999995</v>
      </c>
      <c r="Q177" s="12">
        <v>44187</v>
      </c>
      <c r="R177" s="11">
        <v>-2.42</v>
      </c>
      <c r="S177" s="11">
        <v>-12.75</v>
      </c>
      <c r="T177" s="11">
        <v>-2.09</v>
      </c>
    </row>
    <row r="178" spans="1:20" x14ac:dyDescent="0.25">
      <c r="A178" s="11" t="s">
        <v>435</v>
      </c>
      <c r="B178" s="11">
        <v>11725</v>
      </c>
      <c r="C178" s="11" t="s">
        <v>436</v>
      </c>
      <c r="D178" s="11" t="s">
        <v>19</v>
      </c>
      <c r="E178" s="12">
        <v>0</v>
      </c>
      <c r="F178" s="12">
        <v>300000000</v>
      </c>
      <c r="G178" s="12">
        <v>18.3</v>
      </c>
      <c r="H178" s="12" t="s">
        <v>533</v>
      </c>
      <c r="I178" s="12">
        <v>870797</v>
      </c>
      <c r="J178" s="12">
        <v>1449680</v>
      </c>
      <c r="K178" s="12">
        <v>120846000</v>
      </c>
      <c r="L178" s="12">
        <v>11997</v>
      </c>
      <c r="M178" s="31">
        <v>26</v>
      </c>
      <c r="N178" s="31">
        <v>91.136097666666672</v>
      </c>
      <c r="O178" s="31">
        <v>401</v>
      </c>
      <c r="P178" s="31">
        <v>8.8639023333333338</v>
      </c>
      <c r="Q178" s="12">
        <v>427</v>
      </c>
      <c r="R178" s="11">
        <v>1.01</v>
      </c>
      <c r="S178" s="11">
        <v>3.52</v>
      </c>
      <c r="T178" s="11">
        <v>16.27</v>
      </c>
    </row>
    <row r="179" spans="1:20" x14ac:dyDescent="0.25">
      <c r="A179" s="11" t="s">
        <v>439</v>
      </c>
      <c r="B179" s="11">
        <v>11729</v>
      </c>
      <c r="C179" s="11" t="s">
        <v>440</v>
      </c>
      <c r="D179" s="11" t="s">
        <v>22</v>
      </c>
      <c r="E179" s="12">
        <v>0</v>
      </c>
      <c r="F179" s="12">
        <v>500000000</v>
      </c>
      <c r="G179" s="12">
        <v>18.066666666666666</v>
      </c>
      <c r="H179" s="12" t="s">
        <v>533</v>
      </c>
      <c r="I179" s="12">
        <v>3667857</v>
      </c>
      <c r="J179" s="12">
        <v>741968</v>
      </c>
      <c r="K179" s="12">
        <v>99649851</v>
      </c>
      <c r="L179" s="12">
        <v>7446</v>
      </c>
      <c r="M179" s="31">
        <v>61</v>
      </c>
      <c r="N179" s="31">
        <v>84.983508799999996</v>
      </c>
      <c r="O179" s="31">
        <v>6191</v>
      </c>
      <c r="P179" s="31">
        <v>15.016491200000001</v>
      </c>
      <c r="Q179" s="12">
        <v>6252</v>
      </c>
      <c r="R179" s="11">
        <v>-4.0199999999999996</v>
      </c>
      <c r="S179" s="11">
        <v>-10.85</v>
      </c>
      <c r="T179" s="11">
        <v>0.19</v>
      </c>
    </row>
    <row r="180" spans="1:20" x14ac:dyDescent="0.25">
      <c r="A180" s="11" t="s">
        <v>441</v>
      </c>
      <c r="B180" s="11">
        <v>11736</v>
      </c>
      <c r="C180" s="11" t="s">
        <v>442</v>
      </c>
      <c r="D180" s="11" t="s">
        <v>22</v>
      </c>
      <c r="E180" s="12">
        <v>0</v>
      </c>
      <c r="F180" s="12">
        <v>1000000000</v>
      </c>
      <c r="G180" s="12">
        <v>17.166666666666668</v>
      </c>
      <c r="H180" s="12" t="s">
        <v>533</v>
      </c>
      <c r="I180" s="12">
        <v>4150700</v>
      </c>
      <c r="J180" s="12">
        <v>3803899</v>
      </c>
      <c r="K180" s="12">
        <v>394800000</v>
      </c>
      <c r="L180" s="12">
        <v>9635</v>
      </c>
      <c r="M180" s="31">
        <v>73</v>
      </c>
      <c r="N180" s="31">
        <v>75.407125600000001</v>
      </c>
      <c r="O180" s="31">
        <v>89805</v>
      </c>
      <c r="P180" s="31">
        <v>24.592874399999999</v>
      </c>
      <c r="Q180" s="12">
        <v>89878</v>
      </c>
      <c r="R180" s="11">
        <v>-6.66</v>
      </c>
      <c r="S180" s="11">
        <v>-13.24</v>
      </c>
      <c r="T180" s="11">
        <v>-2.16</v>
      </c>
    </row>
    <row r="181" spans="1:20" x14ac:dyDescent="0.25">
      <c r="A181" s="11" t="s">
        <v>445</v>
      </c>
      <c r="B181" s="11">
        <v>11722</v>
      </c>
      <c r="C181" s="11" t="s">
        <v>444</v>
      </c>
      <c r="D181" s="11" t="s">
        <v>19</v>
      </c>
      <c r="E181" s="12">
        <v>0</v>
      </c>
      <c r="F181" s="12">
        <v>600000000</v>
      </c>
      <c r="G181" s="12">
        <v>16.333333333333332</v>
      </c>
      <c r="H181" s="12" t="s">
        <v>533</v>
      </c>
      <c r="I181" s="12">
        <v>461937</v>
      </c>
      <c r="J181" s="12">
        <v>6689275</v>
      </c>
      <c r="K181" s="12">
        <v>508281691</v>
      </c>
      <c r="L181" s="12">
        <v>13161</v>
      </c>
      <c r="M181" s="31">
        <v>116</v>
      </c>
      <c r="N181" s="31">
        <v>75.621682499999991</v>
      </c>
      <c r="O181" s="31">
        <v>2502</v>
      </c>
      <c r="P181" s="31">
        <v>24.378317499999998</v>
      </c>
      <c r="Q181" s="12">
        <v>2618</v>
      </c>
      <c r="R181" s="11">
        <v>1.87</v>
      </c>
      <c r="S181" s="11">
        <v>2.94</v>
      </c>
      <c r="T181" s="11">
        <v>17.75</v>
      </c>
    </row>
    <row r="182" spans="1:20" x14ac:dyDescent="0.25">
      <c r="A182" s="11" t="s">
        <v>456</v>
      </c>
      <c r="B182" s="11">
        <v>11745</v>
      </c>
      <c r="C182" s="11" t="s">
        <v>457</v>
      </c>
      <c r="D182" s="11" t="s">
        <v>22</v>
      </c>
      <c r="E182" s="12">
        <v>0</v>
      </c>
      <c r="F182" s="12">
        <v>0</v>
      </c>
      <c r="G182" s="12">
        <v>13.9</v>
      </c>
      <c r="H182" s="12" t="s">
        <v>533</v>
      </c>
      <c r="I182" s="12">
        <v>109535987</v>
      </c>
      <c r="J182" s="12">
        <v>104048926</v>
      </c>
      <c r="K182" s="12">
        <v>1261323170</v>
      </c>
      <c r="L182" s="12">
        <v>82492</v>
      </c>
      <c r="M182" s="31">
        <v>1018</v>
      </c>
      <c r="N182" s="31">
        <v>8.2679497526216181</v>
      </c>
      <c r="O182" s="31">
        <v>2056812</v>
      </c>
      <c r="P182" s="31">
        <v>91.732050247378382</v>
      </c>
      <c r="Q182" s="12">
        <v>2057830</v>
      </c>
      <c r="R182" s="11">
        <v>-0.34</v>
      </c>
      <c r="S182" s="11">
        <v>-12.37</v>
      </c>
      <c r="T182" s="11">
        <v>33.32</v>
      </c>
    </row>
    <row r="183" spans="1:20" x14ac:dyDescent="0.25">
      <c r="A183" s="11" t="s">
        <v>460</v>
      </c>
      <c r="B183" s="11">
        <v>11753</v>
      </c>
      <c r="C183" s="11" t="s">
        <v>461</v>
      </c>
      <c r="D183" s="11" t="s">
        <v>19</v>
      </c>
      <c r="E183" s="12">
        <v>0</v>
      </c>
      <c r="F183" s="12">
        <v>500000000</v>
      </c>
      <c r="G183" s="12">
        <v>12.966666666666667</v>
      </c>
      <c r="H183" s="12" t="s">
        <v>533</v>
      </c>
      <c r="I183" s="12">
        <v>899110</v>
      </c>
      <c r="J183" s="12">
        <v>1491266</v>
      </c>
      <c r="K183" s="12">
        <v>119060000</v>
      </c>
      <c r="L183" s="12">
        <v>12526</v>
      </c>
      <c r="M183" s="31">
        <v>37</v>
      </c>
      <c r="N183" s="31">
        <v>90.714711000000008</v>
      </c>
      <c r="O183" s="31">
        <v>1540</v>
      </c>
      <c r="P183" s="31">
        <v>9.2852889999999988</v>
      </c>
      <c r="Q183" s="12">
        <v>1577</v>
      </c>
      <c r="R183" s="11">
        <v>1.29</v>
      </c>
      <c r="S183" s="11">
        <v>3.14</v>
      </c>
      <c r="T183" s="11">
        <v>20.22</v>
      </c>
    </row>
    <row r="184" spans="1:20" x14ac:dyDescent="0.25">
      <c r="A184" s="11" t="s">
        <v>468</v>
      </c>
      <c r="B184" s="11">
        <v>11776</v>
      </c>
      <c r="C184" s="11" t="s">
        <v>469</v>
      </c>
      <c r="D184" s="11" t="s">
        <v>19</v>
      </c>
      <c r="E184" s="12">
        <v>0</v>
      </c>
      <c r="F184" s="12">
        <v>4000000000</v>
      </c>
      <c r="G184" s="12">
        <v>12.066666666666666</v>
      </c>
      <c r="H184" s="12" t="s">
        <v>533</v>
      </c>
      <c r="I184" s="12">
        <v>4158796</v>
      </c>
      <c r="J184" s="12">
        <v>17440533</v>
      </c>
      <c r="K184" s="12">
        <v>1424700000</v>
      </c>
      <c r="L184" s="12">
        <v>12242</v>
      </c>
      <c r="M184" s="31">
        <v>57</v>
      </c>
      <c r="N184" s="31">
        <v>98.613183000000006</v>
      </c>
      <c r="O184" s="31">
        <v>1247</v>
      </c>
      <c r="P184" s="31">
        <v>1.3868170000000002</v>
      </c>
      <c r="Q184" s="12">
        <v>1304</v>
      </c>
      <c r="R184" s="11">
        <v>1.64</v>
      </c>
      <c r="S184" s="11">
        <v>5.0199999999999996</v>
      </c>
      <c r="T184" s="11">
        <v>0</v>
      </c>
    </row>
    <row r="185" spans="1:20" x14ac:dyDescent="0.25">
      <c r="A185" s="11" t="s">
        <v>470</v>
      </c>
      <c r="B185" s="11">
        <v>11774</v>
      </c>
      <c r="C185" s="11" t="s">
        <v>471</v>
      </c>
      <c r="D185" s="11" t="s">
        <v>22</v>
      </c>
      <c r="E185" s="12">
        <v>0</v>
      </c>
      <c r="F185" s="12">
        <v>200000000</v>
      </c>
      <c r="G185" s="12">
        <v>11.966666666666667</v>
      </c>
      <c r="H185" s="12" t="s">
        <v>533</v>
      </c>
      <c r="I185" s="12">
        <v>1081911</v>
      </c>
      <c r="J185" s="12">
        <v>986951</v>
      </c>
      <c r="K185" s="12">
        <v>82600000</v>
      </c>
      <c r="L185" s="12">
        <v>11949</v>
      </c>
      <c r="M185" s="31">
        <v>54</v>
      </c>
      <c r="N185" s="31">
        <v>87.800712000000004</v>
      </c>
      <c r="O185" s="31">
        <v>2913</v>
      </c>
      <c r="P185" s="31">
        <v>12.199287999999999</v>
      </c>
      <c r="Q185" s="12">
        <v>2967</v>
      </c>
      <c r="R185" s="11">
        <v>-6.18</v>
      </c>
      <c r="S185" s="11">
        <v>-11.91</v>
      </c>
      <c r="T185" s="11">
        <v>0</v>
      </c>
    </row>
    <row r="186" spans="1:20" x14ac:dyDescent="0.25">
      <c r="A186" s="11" t="s">
        <v>474</v>
      </c>
      <c r="B186" s="11">
        <v>11763</v>
      </c>
      <c r="C186" s="11" t="s">
        <v>475</v>
      </c>
      <c r="D186" s="11" t="s">
        <v>22</v>
      </c>
      <c r="E186" s="12">
        <v>0</v>
      </c>
      <c r="F186" s="12">
        <v>150000000</v>
      </c>
      <c r="G186" s="12">
        <v>10.8</v>
      </c>
      <c r="H186" s="12" t="s">
        <v>533</v>
      </c>
      <c r="I186" s="12">
        <v>1087270</v>
      </c>
      <c r="J186" s="12">
        <v>1143956</v>
      </c>
      <c r="K186" s="12">
        <v>100000000</v>
      </c>
      <c r="L186" s="12">
        <v>11440</v>
      </c>
      <c r="M186" s="31">
        <v>27</v>
      </c>
      <c r="N186" s="31">
        <v>89.24102933333333</v>
      </c>
      <c r="O186" s="31">
        <v>2560</v>
      </c>
      <c r="P186" s="31">
        <v>10.758970666666666</v>
      </c>
      <c r="Q186" s="12">
        <v>2587</v>
      </c>
      <c r="R186" s="11">
        <v>-2.99</v>
      </c>
      <c r="S186" s="11">
        <v>-11.17</v>
      </c>
      <c r="T186" s="11">
        <v>0</v>
      </c>
    </row>
    <row r="187" spans="1:20" x14ac:dyDescent="0.25">
      <c r="A187" s="11" t="s">
        <v>478</v>
      </c>
      <c r="B187" s="11">
        <v>11773</v>
      </c>
      <c r="C187" s="11" t="s">
        <v>479</v>
      </c>
      <c r="D187" s="11" t="s">
        <v>22</v>
      </c>
      <c r="E187" s="12">
        <v>0</v>
      </c>
      <c r="F187" s="12">
        <v>100000000</v>
      </c>
      <c r="G187" s="12">
        <v>10.366666666666667</v>
      </c>
      <c r="H187" s="12" t="s">
        <v>533</v>
      </c>
      <c r="I187" s="12">
        <v>338228</v>
      </c>
      <c r="J187" s="12">
        <v>800185</v>
      </c>
      <c r="K187" s="12">
        <v>70586830</v>
      </c>
      <c r="L187" s="12">
        <v>11337</v>
      </c>
      <c r="M187" s="31">
        <v>15</v>
      </c>
      <c r="N187" s="31">
        <v>69.803868000000008</v>
      </c>
      <c r="O187" s="31">
        <v>1954</v>
      </c>
      <c r="P187" s="31">
        <v>30.196131999999999</v>
      </c>
      <c r="Q187" s="12">
        <v>1969</v>
      </c>
      <c r="R187" s="11">
        <v>-1.28</v>
      </c>
      <c r="S187" s="11">
        <v>-9.6999999999999993</v>
      </c>
      <c r="T187" s="11">
        <v>0</v>
      </c>
    </row>
    <row r="188" spans="1:20" x14ac:dyDescent="0.25">
      <c r="A188" s="11" t="s">
        <v>480</v>
      </c>
      <c r="B188" s="11">
        <v>11820</v>
      </c>
      <c r="C188" s="11" t="s">
        <v>481</v>
      </c>
      <c r="D188" s="11" t="s">
        <v>19</v>
      </c>
      <c r="E188" s="12">
        <v>0</v>
      </c>
      <c r="F188" s="12">
        <v>3000000000</v>
      </c>
      <c r="G188" s="12">
        <v>9.4333333333333336</v>
      </c>
      <c r="H188" s="12" t="s">
        <v>533</v>
      </c>
      <c r="I188" s="12">
        <v>0</v>
      </c>
      <c r="J188" s="12">
        <v>31834736</v>
      </c>
      <c r="K188" s="12">
        <v>2704300000</v>
      </c>
      <c r="L188" s="12">
        <v>11772</v>
      </c>
      <c r="M188" s="31">
        <v>50</v>
      </c>
      <c r="N188" s="31">
        <v>99.142487166666669</v>
      </c>
      <c r="O188" s="31">
        <v>785</v>
      </c>
      <c r="P188" s="31">
        <v>0.85751283333333328</v>
      </c>
      <c r="Q188" s="12">
        <v>835</v>
      </c>
      <c r="R188" s="11">
        <v>2.11</v>
      </c>
      <c r="S188" s="11">
        <v>5.08</v>
      </c>
      <c r="T188" s="11">
        <v>0</v>
      </c>
    </row>
    <row r="189" spans="1:20" x14ac:dyDescent="0.25">
      <c r="A189" s="11" t="s">
        <v>493</v>
      </c>
      <c r="B189" s="11">
        <v>11823</v>
      </c>
      <c r="C189" s="11" t="s">
        <v>494</v>
      </c>
      <c r="D189" s="11" t="s">
        <v>22</v>
      </c>
      <c r="E189" s="12">
        <v>0</v>
      </c>
      <c r="F189" s="12">
        <v>100000000</v>
      </c>
      <c r="G189" s="12">
        <v>7.9666666666666668</v>
      </c>
      <c r="H189" s="12" t="s">
        <v>533</v>
      </c>
      <c r="I189" s="12">
        <v>0</v>
      </c>
      <c r="J189" s="12">
        <v>124095</v>
      </c>
      <c r="K189" s="12">
        <v>12095858</v>
      </c>
      <c r="L189" s="12">
        <v>10259</v>
      </c>
      <c r="M189" s="31">
        <v>11</v>
      </c>
      <c r="N189" s="31">
        <v>98.443527000000003</v>
      </c>
      <c r="O189" s="31">
        <v>209</v>
      </c>
      <c r="P189" s="31">
        <v>1.556473</v>
      </c>
      <c r="Q189" s="12">
        <v>220</v>
      </c>
      <c r="R189" s="11">
        <v>-4.2699999999999996</v>
      </c>
      <c r="S189" s="11">
        <v>-11.62</v>
      </c>
      <c r="T189" s="11">
        <v>0</v>
      </c>
    </row>
    <row r="190" spans="1:20" x14ac:dyDescent="0.25">
      <c r="A190" s="11" t="s">
        <v>500</v>
      </c>
      <c r="B190" s="11">
        <v>11838</v>
      </c>
      <c r="C190" s="11" t="s">
        <v>501</v>
      </c>
      <c r="D190" s="11" t="s">
        <v>246</v>
      </c>
      <c r="E190" s="12">
        <v>16</v>
      </c>
      <c r="F190" s="12">
        <v>400000000</v>
      </c>
      <c r="G190" s="12">
        <v>6.166666666666667</v>
      </c>
      <c r="H190" s="12" t="s">
        <v>533</v>
      </c>
      <c r="I190" s="12">
        <v>0</v>
      </c>
      <c r="J190" s="12">
        <v>2581679</v>
      </c>
      <c r="K190" s="12">
        <v>228128099</v>
      </c>
      <c r="L190" s="12">
        <v>11317</v>
      </c>
      <c r="M190" s="31">
        <v>20</v>
      </c>
      <c r="N190" s="31">
        <v>56.876475250000006</v>
      </c>
      <c r="O190" s="31">
        <v>4160</v>
      </c>
      <c r="P190" s="31">
        <v>43.123524749999994</v>
      </c>
      <c r="Q190" s="12">
        <v>4180</v>
      </c>
      <c r="R190" s="11">
        <v>1.73</v>
      </c>
      <c r="S190" s="11">
        <v>5.49</v>
      </c>
      <c r="T190" s="11">
        <v>0</v>
      </c>
    </row>
    <row r="191" spans="1:20" x14ac:dyDescent="0.25">
      <c r="A191" s="11" t="s">
        <v>502</v>
      </c>
      <c r="B191" s="11">
        <v>11767</v>
      </c>
      <c r="C191" s="11" t="s">
        <v>503</v>
      </c>
      <c r="D191" s="11" t="s">
        <v>246</v>
      </c>
      <c r="E191" s="13">
        <v>0</v>
      </c>
      <c r="F191" s="12">
        <v>500000000</v>
      </c>
      <c r="G191" s="12">
        <v>5.0333333333333332</v>
      </c>
      <c r="H191" s="12" t="s">
        <v>533</v>
      </c>
      <c r="I191" s="12">
        <v>0</v>
      </c>
      <c r="J191" s="12">
        <v>4999500</v>
      </c>
      <c r="K191" s="12">
        <v>500000000</v>
      </c>
      <c r="L191" s="12">
        <v>10000</v>
      </c>
      <c r="M191" s="31">
        <v>27</v>
      </c>
      <c r="N191" s="31">
        <v>42.910166400000001</v>
      </c>
      <c r="O191" s="31">
        <v>12574</v>
      </c>
      <c r="P191" s="31">
        <v>57.089833599999992</v>
      </c>
      <c r="Q191" s="12">
        <v>12601</v>
      </c>
      <c r="R191" s="11">
        <v>1.65</v>
      </c>
      <c r="S191" s="11">
        <v>4.95</v>
      </c>
      <c r="T191" s="11">
        <v>0</v>
      </c>
    </row>
    <row r="192" spans="1:20" x14ac:dyDescent="0.25">
      <c r="A192" s="11" t="s">
        <v>504</v>
      </c>
      <c r="B192" s="11">
        <v>11841</v>
      </c>
      <c r="C192" s="11" t="s">
        <v>503</v>
      </c>
      <c r="D192" s="11" t="s">
        <v>19</v>
      </c>
      <c r="E192" s="13">
        <v>0</v>
      </c>
      <c r="F192" s="12">
        <v>500000000</v>
      </c>
      <c r="G192" s="12">
        <v>5.0333333333333332</v>
      </c>
      <c r="H192" s="12" t="s">
        <v>533</v>
      </c>
      <c r="I192" s="12">
        <v>0</v>
      </c>
      <c r="J192" s="12">
        <v>1117651</v>
      </c>
      <c r="K192" s="12">
        <v>111767515</v>
      </c>
      <c r="L192" s="12">
        <v>10000</v>
      </c>
      <c r="M192" s="31">
        <v>14</v>
      </c>
      <c r="N192" s="31">
        <v>99.255933799999994</v>
      </c>
      <c r="O192" s="31">
        <v>198</v>
      </c>
      <c r="P192" s="31">
        <v>0.74406620000000001</v>
      </c>
      <c r="Q192" s="12">
        <v>212</v>
      </c>
      <c r="R192" s="11">
        <v>1.56</v>
      </c>
      <c r="S192" s="11">
        <v>4.3600000000000003</v>
      </c>
      <c r="T192" s="11">
        <v>0</v>
      </c>
    </row>
    <row r="193" spans="1:20" x14ac:dyDescent="0.25">
      <c r="A193" s="11" t="s">
        <v>507</v>
      </c>
      <c r="B193" s="11">
        <v>11859</v>
      </c>
      <c r="C193" s="11" t="s">
        <v>508</v>
      </c>
      <c r="D193" s="11" t="s">
        <v>19</v>
      </c>
      <c r="E193" s="11">
        <v>0</v>
      </c>
      <c r="F193" s="12">
        <v>200000000</v>
      </c>
      <c r="G193" s="12">
        <v>4.333333333333333</v>
      </c>
      <c r="H193" s="12" t="s">
        <v>533</v>
      </c>
      <c r="I193" s="12">
        <v>0</v>
      </c>
      <c r="J193" s="12">
        <v>872276</v>
      </c>
      <c r="K193" s="12">
        <v>81340940</v>
      </c>
      <c r="L193" s="12">
        <v>10724</v>
      </c>
      <c r="M193" s="31">
        <v>21</v>
      </c>
      <c r="N193" s="31">
        <v>77.621740500000001</v>
      </c>
      <c r="O193" s="31">
        <v>1739</v>
      </c>
      <c r="P193" s="31">
        <v>22.378259499999999</v>
      </c>
      <c r="Q193" s="12">
        <v>1760</v>
      </c>
      <c r="R193" s="11">
        <v>1.1399999999999999</v>
      </c>
      <c r="S193" s="11">
        <v>3.72</v>
      </c>
      <c r="T193" s="11">
        <v>0</v>
      </c>
    </row>
    <row r="194" spans="1:20" x14ac:dyDescent="0.25">
      <c r="A194" s="11" t="s">
        <v>509</v>
      </c>
      <c r="B194" s="11">
        <v>11874</v>
      </c>
      <c r="C194" s="11" t="s">
        <v>510</v>
      </c>
      <c r="D194" s="11" t="s">
        <v>19</v>
      </c>
      <c r="E194" s="11">
        <v>0</v>
      </c>
      <c r="F194" s="12">
        <v>1000000000</v>
      </c>
      <c r="G194" s="12">
        <v>4.2333333333333334</v>
      </c>
      <c r="H194" s="12" t="s">
        <v>533</v>
      </c>
      <c r="I194" s="12">
        <v>0</v>
      </c>
      <c r="J194" s="12">
        <v>6559498</v>
      </c>
      <c r="K194" s="12">
        <v>607300000</v>
      </c>
      <c r="L194" s="12">
        <v>10802</v>
      </c>
      <c r="M194" s="31">
        <v>51</v>
      </c>
      <c r="N194" s="31">
        <v>91.263480000000001</v>
      </c>
      <c r="O194" s="31">
        <v>540</v>
      </c>
      <c r="P194" s="31">
        <v>8.7365200000000005</v>
      </c>
      <c r="Q194" s="12">
        <v>591</v>
      </c>
      <c r="R194" s="11">
        <v>1.77</v>
      </c>
      <c r="S194" s="11">
        <v>5.41</v>
      </c>
      <c r="T194" s="11">
        <v>0</v>
      </c>
    </row>
    <row r="195" spans="1:20" x14ac:dyDescent="0.25">
      <c r="A195" s="11" t="s">
        <v>512</v>
      </c>
      <c r="B195" s="11">
        <v>11878</v>
      </c>
      <c r="C195" s="11" t="s">
        <v>513</v>
      </c>
      <c r="D195" s="11" t="s">
        <v>22</v>
      </c>
      <c r="E195" s="11">
        <v>0</v>
      </c>
      <c r="F195" s="12">
        <v>100000000</v>
      </c>
      <c r="G195" s="12">
        <v>3.8666666666666667</v>
      </c>
      <c r="H195" s="12" t="s">
        <v>533</v>
      </c>
      <c r="I195" s="12">
        <v>0</v>
      </c>
      <c r="J195" s="12">
        <v>687555</v>
      </c>
      <c r="K195" s="12">
        <v>74200000</v>
      </c>
      <c r="L195" s="12">
        <v>9267</v>
      </c>
      <c r="M195" s="31">
        <v>33</v>
      </c>
      <c r="N195" s="31">
        <v>76.708187000000009</v>
      </c>
      <c r="O195" s="31">
        <v>3326</v>
      </c>
      <c r="P195" s="31">
        <v>23.291813000000001</v>
      </c>
      <c r="Q195" s="12">
        <v>3359</v>
      </c>
      <c r="R195" s="11">
        <v>-2.88</v>
      </c>
      <c r="S195" s="11">
        <v>-6.58</v>
      </c>
      <c r="T195" s="11">
        <v>0</v>
      </c>
    </row>
    <row r="196" spans="1:20" x14ac:dyDescent="0.25">
      <c r="A196" s="11" t="s">
        <v>516</v>
      </c>
      <c r="B196" s="11">
        <v>11888</v>
      </c>
      <c r="C196" s="11" t="s">
        <v>517</v>
      </c>
      <c r="D196" s="11" t="s">
        <v>32</v>
      </c>
      <c r="E196" s="11">
        <v>0</v>
      </c>
      <c r="F196" s="12">
        <v>100000000</v>
      </c>
      <c r="G196" s="12">
        <v>2.6</v>
      </c>
      <c r="H196" s="12" t="s">
        <v>533</v>
      </c>
      <c r="I196" s="12">
        <v>0</v>
      </c>
      <c r="J196" s="12">
        <v>654482</v>
      </c>
      <c r="K196" s="12">
        <v>67280845</v>
      </c>
      <c r="L196" s="12">
        <v>9728</v>
      </c>
      <c r="M196" s="31">
        <v>23</v>
      </c>
      <c r="N196" s="31">
        <v>93.805859599999991</v>
      </c>
      <c r="O196" s="31">
        <v>5765</v>
      </c>
      <c r="P196" s="31">
        <v>6.1941404000000002</v>
      </c>
      <c r="Q196" s="12">
        <v>5788</v>
      </c>
      <c r="R196" s="11">
        <v>-1.51</v>
      </c>
      <c r="S196" s="11">
        <v>0</v>
      </c>
      <c r="T196" s="11">
        <v>0</v>
      </c>
    </row>
    <row r="197" spans="1:20" x14ac:dyDescent="0.25">
      <c r="A197" s="11" t="s">
        <v>518</v>
      </c>
      <c r="B197" s="11">
        <v>11883</v>
      </c>
      <c r="C197" s="11" t="s">
        <v>519</v>
      </c>
      <c r="D197" s="11" t="s">
        <v>246</v>
      </c>
      <c r="E197" s="11">
        <v>0</v>
      </c>
      <c r="F197" s="12">
        <v>1000000000</v>
      </c>
      <c r="G197" s="12">
        <v>2.4666666666666668</v>
      </c>
      <c r="H197" s="12" t="s">
        <v>533</v>
      </c>
      <c r="I197" s="12">
        <v>0</v>
      </c>
      <c r="J197" s="12">
        <v>8490798</v>
      </c>
      <c r="K197" s="12">
        <v>800000000</v>
      </c>
      <c r="L197" s="12">
        <v>10614</v>
      </c>
      <c r="M197" s="31">
        <v>79</v>
      </c>
      <c r="N197" s="31">
        <v>75.910592200000011</v>
      </c>
      <c r="O197" s="31">
        <v>888</v>
      </c>
      <c r="P197" s="31">
        <v>24.0894078</v>
      </c>
      <c r="Q197" s="12">
        <v>967</v>
      </c>
      <c r="R197" s="11">
        <v>2.0499999999999998</v>
      </c>
      <c r="S197" s="11">
        <v>0</v>
      </c>
      <c r="T197" s="11">
        <v>0</v>
      </c>
    </row>
    <row r="198" spans="1:20" x14ac:dyDescent="0.25">
      <c r="A198" s="11" t="s">
        <v>520</v>
      </c>
      <c r="B198" s="11">
        <v>11886</v>
      </c>
      <c r="C198" s="11" t="s">
        <v>521</v>
      </c>
      <c r="D198" s="11" t="s">
        <v>22</v>
      </c>
      <c r="E198" s="11">
        <v>0</v>
      </c>
      <c r="F198" s="12">
        <v>200000000</v>
      </c>
      <c r="G198" s="12">
        <v>2.4</v>
      </c>
      <c r="H198" s="12" t="s">
        <v>533</v>
      </c>
      <c r="I198" s="12">
        <v>0</v>
      </c>
      <c r="J198" s="12">
        <v>337597</v>
      </c>
      <c r="K198" s="12">
        <v>35046198</v>
      </c>
      <c r="L198" s="12">
        <v>9633</v>
      </c>
      <c r="M198" s="31">
        <v>11</v>
      </c>
      <c r="N198" s="31">
        <v>99.619917000000001</v>
      </c>
      <c r="O198" s="31">
        <v>382</v>
      </c>
      <c r="P198" s="31">
        <v>0.380083</v>
      </c>
      <c r="Q198" s="12">
        <v>393</v>
      </c>
      <c r="R198" s="11">
        <v>-4.62</v>
      </c>
      <c r="S198" s="11">
        <v>0</v>
      </c>
      <c r="T198" s="11">
        <v>0</v>
      </c>
    </row>
    <row r="199" spans="1:20" x14ac:dyDescent="0.25">
      <c r="A199" s="11" t="s">
        <v>522</v>
      </c>
      <c r="B199" s="11">
        <v>11885</v>
      </c>
      <c r="C199" s="11" t="s">
        <v>523</v>
      </c>
      <c r="D199" s="11" t="s">
        <v>22</v>
      </c>
      <c r="E199" s="11">
        <v>0</v>
      </c>
      <c r="F199" s="12">
        <v>100000000</v>
      </c>
      <c r="G199" s="12">
        <v>2.2000000000000002</v>
      </c>
      <c r="H199" s="12" t="s">
        <v>533</v>
      </c>
      <c r="I199" s="12">
        <v>0</v>
      </c>
      <c r="J199" s="12">
        <v>247631</v>
      </c>
      <c r="K199" s="12">
        <v>24959976</v>
      </c>
      <c r="L199" s="12">
        <v>9922</v>
      </c>
      <c r="M199" s="31">
        <v>24</v>
      </c>
      <c r="N199" s="31">
        <v>98.900833000000006</v>
      </c>
      <c r="O199" s="31">
        <v>206</v>
      </c>
      <c r="P199" s="31">
        <v>1.099167</v>
      </c>
      <c r="Q199" s="12">
        <v>230</v>
      </c>
      <c r="R199" s="11">
        <v>-2.5299999999999998</v>
      </c>
      <c r="S199" s="11">
        <v>0</v>
      </c>
      <c r="T199" s="11">
        <v>0</v>
      </c>
    </row>
    <row r="200" spans="1:20" x14ac:dyDescent="0.25">
      <c r="A200" s="11" t="s">
        <v>524</v>
      </c>
      <c r="B200" s="11">
        <v>11889</v>
      </c>
      <c r="C200" s="11" t="s">
        <v>525</v>
      </c>
      <c r="D200" s="11" t="s">
        <v>22</v>
      </c>
      <c r="E200" s="11">
        <v>0</v>
      </c>
      <c r="F200" s="12">
        <v>100000000</v>
      </c>
      <c r="G200" s="12">
        <v>2</v>
      </c>
      <c r="H200" s="12" t="s">
        <v>533</v>
      </c>
      <c r="I200" s="12">
        <v>0</v>
      </c>
      <c r="J200" s="12">
        <v>244703</v>
      </c>
      <c r="K200" s="12">
        <v>25144718</v>
      </c>
      <c r="L200" s="12">
        <v>9732</v>
      </c>
      <c r="M200" s="31">
        <v>9</v>
      </c>
      <c r="N200" s="31">
        <v>82.345539000000002</v>
      </c>
      <c r="O200" s="31">
        <v>595</v>
      </c>
      <c r="P200" s="31">
        <v>17.654460999999998</v>
      </c>
      <c r="Q200" s="12">
        <v>604</v>
      </c>
      <c r="R200" s="11">
        <v>-3.85</v>
      </c>
      <c r="S200" s="11">
        <v>0</v>
      </c>
      <c r="T200" s="11">
        <v>0</v>
      </c>
    </row>
    <row r="201" spans="1:20" x14ac:dyDescent="0.25">
      <c r="A201" s="11" t="s">
        <v>528</v>
      </c>
      <c r="B201" s="11">
        <v>11912</v>
      </c>
      <c r="C201" s="11" t="s">
        <v>529</v>
      </c>
      <c r="D201" s="11" t="s">
        <v>22</v>
      </c>
      <c r="E201" s="11">
        <v>0</v>
      </c>
      <c r="F201" s="12">
        <v>1000000000</v>
      </c>
      <c r="G201" s="12">
        <v>1</v>
      </c>
      <c r="H201" s="12" t="s">
        <v>533</v>
      </c>
      <c r="I201" s="12">
        <v>0</v>
      </c>
      <c r="J201" s="12">
        <v>4775944</v>
      </c>
      <c r="K201" s="12">
        <v>500000000</v>
      </c>
      <c r="L201" s="12">
        <v>9552</v>
      </c>
      <c r="M201" s="31">
        <v>81</v>
      </c>
      <c r="N201" s="31">
        <v>89.054482199999995</v>
      </c>
      <c r="O201" s="31">
        <v>3102</v>
      </c>
      <c r="P201" s="31">
        <v>10.945517799999999</v>
      </c>
      <c r="Q201" s="12">
        <v>3183</v>
      </c>
      <c r="R201" s="11">
        <v>-4.49</v>
      </c>
      <c r="S201" s="11">
        <v>0</v>
      </c>
      <c r="T201" s="11">
        <v>0</v>
      </c>
    </row>
    <row r="202" spans="1:20" x14ac:dyDescent="0.25">
      <c r="A202" s="11" t="s">
        <v>530</v>
      </c>
      <c r="B202" s="11">
        <v>11900</v>
      </c>
      <c r="C202" s="11" t="s">
        <v>529</v>
      </c>
      <c r="D202" s="11" t="s">
        <v>22</v>
      </c>
      <c r="E202" s="11">
        <v>0</v>
      </c>
      <c r="F202" s="13">
        <v>100000000</v>
      </c>
      <c r="G202" s="12">
        <v>1</v>
      </c>
      <c r="H202" s="12" t="s">
        <v>533</v>
      </c>
      <c r="I202" s="12">
        <v>0</v>
      </c>
      <c r="J202" s="12">
        <v>475197</v>
      </c>
      <c r="K202" s="12">
        <v>51399470</v>
      </c>
      <c r="L202" s="12">
        <v>9246</v>
      </c>
      <c r="M202" s="31">
        <v>18</v>
      </c>
      <c r="N202" s="31">
        <v>69.459410000000005</v>
      </c>
      <c r="O202" s="31">
        <v>7590</v>
      </c>
      <c r="P202" s="31">
        <v>30.540590000000002</v>
      </c>
      <c r="Q202" s="12">
        <v>7608</v>
      </c>
      <c r="R202" s="11">
        <v>-8.1</v>
      </c>
      <c r="S202" s="11">
        <v>0</v>
      </c>
      <c r="T202" s="11">
        <v>0</v>
      </c>
    </row>
    <row r="203" spans="1:20" x14ac:dyDescent="0.25">
      <c r="A203" s="11" t="s">
        <v>563</v>
      </c>
      <c r="B203" s="11">
        <v>11803</v>
      </c>
      <c r="C203" s="11" t="s">
        <v>564</v>
      </c>
      <c r="D203" s="11" t="s">
        <v>22</v>
      </c>
      <c r="E203" s="11">
        <v>0</v>
      </c>
      <c r="F203" s="13">
        <v>100000000</v>
      </c>
      <c r="G203" s="12">
        <v>0.5</v>
      </c>
      <c r="H203" s="12" t="s">
        <v>533</v>
      </c>
      <c r="I203" s="12">
        <v>0</v>
      </c>
      <c r="J203" s="12">
        <v>138100.13590200001</v>
      </c>
      <c r="K203" s="12">
        <v>13818668</v>
      </c>
      <c r="L203" s="12"/>
      <c r="M203" s="31">
        <v>6</v>
      </c>
      <c r="N203" s="31">
        <v>88.360150000000004</v>
      </c>
      <c r="O203" s="31">
        <v>1349</v>
      </c>
      <c r="P203" s="31">
        <v>11.639850000000001</v>
      </c>
      <c r="Q203" s="12">
        <v>1355</v>
      </c>
      <c r="R203" s="11"/>
      <c r="S203" s="11"/>
      <c r="T203" s="11"/>
    </row>
  </sheetData>
  <autoFilter ref="A2:V203">
    <sortState ref="A3:T273">
      <sortCondition ref="H2:H273"/>
    </sortState>
  </autoFilter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3"/>
  <sheetViews>
    <sheetView rightToLeft="1" workbookViewId="0">
      <selection activeCell="F12" sqref="F12"/>
    </sheetView>
  </sheetViews>
  <sheetFormatPr defaultColWidth="9.140625" defaultRowHeight="18" x14ac:dyDescent="0.45"/>
  <cols>
    <col min="1" max="1" width="43.42578125" style="14" bestFit="1" customWidth="1"/>
    <col min="2" max="2" width="8.5703125" style="14" bestFit="1" customWidth="1"/>
    <col min="3" max="3" width="23.28515625" style="14" bestFit="1" customWidth="1"/>
    <col min="4" max="4" width="21.42578125" style="18" bestFit="1" customWidth="1"/>
    <col min="5" max="5" width="8.85546875" style="18" bestFit="1" customWidth="1"/>
    <col min="6" max="6" width="10.140625" style="18" bestFit="1" customWidth="1"/>
    <col min="7" max="7" width="10.28515625" style="18" bestFit="1" customWidth="1"/>
    <col min="8" max="8" width="8.7109375" style="18" bestFit="1" customWidth="1"/>
    <col min="9" max="9" width="8.85546875" style="18" bestFit="1" customWidth="1"/>
    <col min="10" max="16384" width="9.140625" style="14"/>
  </cols>
  <sheetData>
    <row r="1" spans="1:9" x14ac:dyDescent="0.45">
      <c r="B1" s="15"/>
      <c r="C1" s="15"/>
      <c r="E1" s="18">
        <v>2</v>
      </c>
      <c r="F1" s="18">
        <v>3</v>
      </c>
      <c r="G1" s="18">
        <v>4</v>
      </c>
      <c r="H1" s="18">
        <v>5</v>
      </c>
      <c r="I1" s="18">
        <v>6</v>
      </c>
    </row>
    <row r="2" spans="1:9" ht="31.5" x14ac:dyDescent="0.45">
      <c r="A2" s="37" t="s">
        <v>534</v>
      </c>
      <c r="B2" s="16" t="s">
        <v>1</v>
      </c>
      <c r="C2" s="16" t="s">
        <v>3</v>
      </c>
      <c r="D2" s="17" t="s">
        <v>568</v>
      </c>
      <c r="E2" s="17" t="s">
        <v>535</v>
      </c>
      <c r="F2" s="17" t="s">
        <v>536</v>
      </c>
      <c r="G2" s="17" t="s">
        <v>537</v>
      </c>
      <c r="H2" s="17" t="s">
        <v>538</v>
      </c>
      <c r="I2" s="17" t="s">
        <v>539</v>
      </c>
    </row>
    <row r="3" spans="1:9" x14ac:dyDescent="0.45">
      <c r="A3" s="19" t="s">
        <v>17</v>
      </c>
      <c r="B3" s="19">
        <v>10581</v>
      </c>
      <c r="C3" s="20" t="s">
        <v>19</v>
      </c>
      <c r="D3" s="20">
        <f>VLOOKUP(B3,Sheet1!B:J,9,0)</f>
        <v>39307915</v>
      </c>
      <c r="E3" s="20">
        <v>14.819753546397131</v>
      </c>
      <c r="F3" s="20">
        <v>58.927160958959384</v>
      </c>
      <c r="G3" s="20">
        <v>24.747599755588816</v>
      </c>
      <c r="H3" s="20">
        <v>1.9658350072410128E-2</v>
      </c>
      <c r="I3" s="20">
        <v>1.4858273889822615</v>
      </c>
    </row>
    <row r="4" spans="1:9" x14ac:dyDescent="0.45">
      <c r="A4" s="19" t="s">
        <v>20</v>
      </c>
      <c r="B4" s="19">
        <v>10589</v>
      </c>
      <c r="C4" s="20" t="s">
        <v>22</v>
      </c>
      <c r="D4" s="20">
        <f>VLOOKUP(B4,Sheet1!B:J,9,0)</f>
        <v>1596371</v>
      </c>
      <c r="E4" s="20">
        <v>91.9506171410966</v>
      </c>
      <c r="F4" s="20">
        <v>2.5831134053027274</v>
      </c>
      <c r="G4" s="20">
        <v>4.3517951382367945</v>
      </c>
      <c r="H4" s="20">
        <v>0.13653624854401725</v>
      </c>
      <c r="I4" s="20">
        <v>0.97793806681986684</v>
      </c>
    </row>
    <row r="5" spans="1:9" x14ac:dyDescent="0.45">
      <c r="A5" s="19" t="s">
        <v>23</v>
      </c>
      <c r="B5" s="19">
        <v>10591</v>
      </c>
      <c r="C5" s="20" t="s">
        <v>22</v>
      </c>
      <c r="D5" s="20">
        <f>VLOOKUP(B5,Sheet1!B:J,9,0)</f>
        <v>1767923</v>
      </c>
      <c r="E5" s="20">
        <v>93.923995678459804</v>
      </c>
      <c r="F5" s="20">
        <v>0</v>
      </c>
      <c r="G5" s="20">
        <v>3.4994433689862245</v>
      </c>
      <c r="H5" s="20">
        <v>3.4559716928353195E-3</v>
      </c>
      <c r="I5" s="20">
        <v>2.5731049808611344</v>
      </c>
    </row>
    <row r="6" spans="1:9" x14ac:dyDescent="0.45">
      <c r="A6" s="19" t="s">
        <v>24</v>
      </c>
      <c r="B6" s="19">
        <v>10596</v>
      </c>
      <c r="C6" s="20" t="s">
        <v>22</v>
      </c>
      <c r="D6" s="20">
        <f>VLOOKUP(B6,Sheet1!B:J,9,0)</f>
        <v>3963670</v>
      </c>
      <c r="E6" s="20">
        <v>94.82054071579833</v>
      </c>
      <c r="F6" s="20">
        <v>0</v>
      </c>
      <c r="G6" s="20">
        <v>1.132484924788432E-4</v>
      </c>
      <c r="H6" s="20">
        <v>1.7208193539295618</v>
      </c>
      <c r="I6" s="20">
        <v>3.4585266817796358</v>
      </c>
    </row>
    <row r="7" spans="1:9" x14ac:dyDescent="0.45">
      <c r="A7" s="19" t="s">
        <v>26</v>
      </c>
      <c r="B7" s="19">
        <v>10600</v>
      </c>
      <c r="C7" s="20" t="s">
        <v>22</v>
      </c>
      <c r="D7" s="20">
        <f>VLOOKUP(B7,Sheet1!B:J,9,0)</f>
        <v>35222296</v>
      </c>
      <c r="E7" s="20">
        <v>75.848018874182557</v>
      </c>
      <c r="F7" s="20">
        <v>18.499542055939852</v>
      </c>
      <c r="G7" s="20">
        <v>1.6242506499562557</v>
      </c>
      <c r="H7" s="20">
        <v>0</v>
      </c>
      <c r="I7" s="20">
        <v>4.028188419921336</v>
      </c>
    </row>
    <row r="8" spans="1:9" x14ac:dyDescent="0.45">
      <c r="A8" s="19" t="s">
        <v>28</v>
      </c>
      <c r="B8" s="19">
        <v>10616</v>
      </c>
      <c r="C8" s="20" t="s">
        <v>22</v>
      </c>
      <c r="D8" s="20">
        <f>VLOOKUP(B8,Sheet1!B:J,9,0)</f>
        <v>7804517</v>
      </c>
      <c r="E8" s="20">
        <v>86.396187747819326</v>
      </c>
      <c r="F8" s="20">
        <v>8.6300929501442667</v>
      </c>
      <c r="G8" s="20">
        <v>1.1973549227185687</v>
      </c>
      <c r="H8" s="20">
        <v>6.5857580494737202E-5</v>
      </c>
      <c r="I8" s="20">
        <v>3.7762985217373539</v>
      </c>
    </row>
    <row r="9" spans="1:9" x14ac:dyDescent="0.45">
      <c r="A9" s="19" t="s">
        <v>30</v>
      </c>
      <c r="B9" s="19">
        <v>10615</v>
      </c>
      <c r="C9" s="20" t="s">
        <v>32</v>
      </c>
      <c r="D9" s="20">
        <f>VLOOKUP(B9,Sheet1!B:J,9,0)</f>
        <v>738239</v>
      </c>
      <c r="E9" s="20">
        <v>53.267634717569926</v>
      </c>
      <c r="F9" s="20">
        <v>31.853504218562328</v>
      </c>
      <c r="G9" s="20">
        <v>13.682076712908607</v>
      </c>
      <c r="H9" s="20">
        <v>6.7322294061671157E-3</v>
      </c>
      <c r="I9" s="20">
        <v>1.1900521215529727</v>
      </c>
    </row>
    <row r="10" spans="1:9" x14ac:dyDescent="0.45">
      <c r="A10" s="19" t="s">
        <v>33</v>
      </c>
      <c r="B10" s="19">
        <v>10630</v>
      </c>
      <c r="C10" s="20" t="s">
        <v>22</v>
      </c>
      <c r="D10" s="20">
        <f>VLOOKUP(B10,Sheet1!B:J,9,0)</f>
        <v>460686</v>
      </c>
      <c r="E10" s="20">
        <v>98.290409122293042</v>
      </c>
      <c r="F10" s="20">
        <v>0</v>
      </c>
      <c r="G10" s="20">
        <v>0.2649281816788015</v>
      </c>
      <c r="H10" s="20">
        <v>1.0479871497815924E-2</v>
      </c>
      <c r="I10" s="20">
        <v>1.4341828245303394</v>
      </c>
    </row>
    <row r="11" spans="1:9" x14ac:dyDescent="0.45">
      <c r="A11" s="19" t="s">
        <v>35</v>
      </c>
      <c r="B11" s="19">
        <v>10639</v>
      </c>
      <c r="C11" s="20" t="s">
        <v>19</v>
      </c>
      <c r="D11" s="20">
        <f>VLOOKUP(B11,Sheet1!B:J,9,0)</f>
        <v>62466724</v>
      </c>
      <c r="E11" s="20">
        <v>10.056500444030862</v>
      </c>
      <c r="F11" s="20">
        <v>47.267744852774982</v>
      </c>
      <c r="G11" s="20">
        <v>41.428923688027432</v>
      </c>
      <c r="H11" s="20">
        <v>7.9333359163610712E-5</v>
      </c>
      <c r="I11" s="20">
        <v>1.2467516818075604</v>
      </c>
    </row>
    <row r="12" spans="1:9" x14ac:dyDescent="0.45">
      <c r="A12" s="19" t="s">
        <v>37</v>
      </c>
      <c r="B12" s="19">
        <v>10706</v>
      </c>
      <c r="C12" s="20" t="s">
        <v>22</v>
      </c>
      <c r="D12" s="20">
        <f>VLOOKUP(B12,Sheet1!B:J,9,0)</f>
        <v>12938780</v>
      </c>
      <c r="E12" s="20">
        <v>98.396921433251705</v>
      </c>
      <c r="F12" s="20">
        <v>0</v>
      </c>
      <c r="G12" s="20">
        <v>0.39795376724777487</v>
      </c>
      <c r="H12" s="20">
        <v>4.5701043610505169E-4</v>
      </c>
      <c r="I12" s="20">
        <v>1.2046677890644086</v>
      </c>
    </row>
    <row r="13" spans="1:9" x14ac:dyDescent="0.45">
      <c r="A13" s="19" t="s">
        <v>39</v>
      </c>
      <c r="B13" s="19">
        <v>10720</v>
      </c>
      <c r="C13" s="20" t="s">
        <v>19</v>
      </c>
      <c r="D13" s="20">
        <f>VLOOKUP(B13,Sheet1!B:J,9,0)</f>
        <v>1571806</v>
      </c>
      <c r="E13" s="20">
        <v>23.604494072301733</v>
      </c>
      <c r="F13" s="20">
        <v>66.380133568356499</v>
      </c>
      <c r="G13" s="20">
        <v>5.3457464420170089</v>
      </c>
      <c r="H13" s="20">
        <v>1.2619687672854114E-2</v>
      </c>
      <c r="I13" s="20">
        <v>4.6570062296519072</v>
      </c>
    </row>
    <row r="14" spans="1:9" x14ac:dyDescent="0.45">
      <c r="A14" s="19" t="s">
        <v>41</v>
      </c>
      <c r="B14" s="19">
        <v>10719</v>
      </c>
      <c r="C14" s="20" t="s">
        <v>22</v>
      </c>
      <c r="D14" s="20">
        <f>VLOOKUP(B14,Sheet1!B:J,9,0)</f>
        <v>2495874</v>
      </c>
      <c r="E14" s="20">
        <v>97.228824624751795</v>
      </c>
      <c r="F14" s="20">
        <v>0</v>
      </c>
      <c r="G14" s="20">
        <v>2.9070191890128816E-4</v>
      </c>
      <c r="H14" s="20">
        <v>4.1871235047496957E-2</v>
      </c>
      <c r="I14" s="20">
        <v>2.7290134382818123</v>
      </c>
    </row>
    <row r="15" spans="1:9" x14ac:dyDescent="0.45">
      <c r="A15" s="19" t="s">
        <v>43</v>
      </c>
      <c r="B15" s="19">
        <v>10743</v>
      </c>
      <c r="C15" s="20" t="s">
        <v>22</v>
      </c>
      <c r="D15" s="20">
        <f>VLOOKUP(B15,Sheet1!B:J,9,0)</f>
        <v>5368181</v>
      </c>
      <c r="E15" s="20">
        <v>72.459513501204555</v>
      </c>
      <c r="F15" s="20">
        <v>13.485628841774417</v>
      </c>
      <c r="G15" s="20">
        <v>10.480759640679063</v>
      </c>
      <c r="H15" s="20">
        <v>2.6064691847087255E-3</v>
      </c>
      <c r="I15" s="20">
        <v>3.5714915471572577</v>
      </c>
    </row>
    <row r="16" spans="1:9" x14ac:dyDescent="0.45">
      <c r="A16" s="19" t="s">
        <v>45</v>
      </c>
      <c r="B16" s="19">
        <v>10748</v>
      </c>
      <c r="C16" s="20" t="s">
        <v>19</v>
      </c>
      <c r="D16" s="20">
        <f>VLOOKUP(B16,Sheet1!B:J,9,0)</f>
        <v>10253978</v>
      </c>
      <c r="E16" s="20">
        <v>29.785484752965861</v>
      </c>
      <c r="F16" s="20">
        <v>40.684297749680276</v>
      </c>
      <c r="G16" s="20">
        <v>25.258925969838934</v>
      </c>
      <c r="H16" s="20">
        <v>1.3518214932103532E-3</v>
      </c>
      <c r="I16" s="20">
        <v>4.2699397060217184</v>
      </c>
    </row>
    <row r="17" spans="1:9" x14ac:dyDescent="0.45">
      <c r="A17" s="19" t="s">
        <v>47</v>
      </c>
      <c r="B17" s="19">
        <v>10762</v>
      </c>
      <c r="C17" s="20" t="s">
        <v>32</v>
      </c>
      <c r="D17" s="20">
        <f>VLOOKUP(B17,Sheet1!B:J,9,0)</f>
        <v>3578189</v>
      </c>
      <c r="E17" s="20">
        <v>53.962167719370967</v>
      </c>
      <c r="F17" s="20">
        <v>35.405065910795635</v>
      </c>
      <c r="G17" s="20">
        <v>7.1609182906538971</v>
      </c>
      <c r="H17" s="20">
        <v>0</v>
      </c>
      <c r="I17" s="20">
        <v>3.4718480791795021</v>
      </c>
    </row>
    <row r="18" spans="1:9" x14ac:dyDescent="0.45">
      <c r="A18" s="19" t="s">
        <v>49</v>
      </c>
      <c r="B18" s="19">
        <v>10753</v>
      </c>
      <c r="C18" s="20" t="s">
        <v>22</v>
      </c>
      <c r="D18" s="20">
        <f>VLOOKUP(B18,Sheet1!B:J,9,0)</f>
        <v>633157</v>
      </c>
      <c r="E18" s="20">
        <v>81.616058826206839</v>
      </c>
      <c r="F18" s="20">
        <v>14.575114232580367</v>
      </c>
      <c r="G18" s="20">
        <v>0.31560589177617682</v>
      </c>
      <c r="H18" s="20">
        <v>1.2246374009182117E-6</v>
      </c>
      <c r="I18" s="20">
        <v>3.4932198247992208</v>
      </c>
    </row>
    <row r="19" spans="1:9" x14ac:dyDescent="0.45">
      <c r="A19" s="19" t="s">
        <v>51</v>
      </c>
      <c r="B19" s="19">
        <v>10782</v>
      </c>
      <c r="C19" s="20" t="s">
        <v>22</v>
      </c>
      <c r="D19" s="20">
        <f>VLOOKUP(B19,Sheet1!B:J,9,0)</f>
        <v>1057163</v>
      </c>
      <c r="E19" s="20">
        <v>94.331861231326485</v>
      </c>
      <c r="F19" s="20">
        <v>0</v>
      </c>
      <c r="G19" s="20">
        <v>3.1935252328385064</v>
      </c>
      <c r="H19" s="20">
        <v>0.11012407474177872</v>
      </c>
      <c r="I19" s="20">
        <v>2.3644894610932239</v>
      </c>
    </row>
    <row r="20" spans="1:9" x14ac:dyDescent="0.45">
      <c r="A20" s="19" t="s">
        <v>53</v>
      </c>
      <c r="B20" s="19">
        <v>10766</v>
      </c>
      <c r="C20" s="20" t="s">
        <v>19</v>
      </c>
      <c r="D20" s="20">
        <f>VLOOKUP(B20,Sheet1!B:J,9,0)</f>
        <v>45815261</v>
      </c>
      <c r="E20" s="20">
        <v>10.215952318148268</v>
      </c>
      <c r="F20" s="20">
        <v>54.442631134260012</v>
      </c>
      <c r="G20" s="20">
        <v>32.680422052335153</v>
      </c>
      <c r="H20" s="20">
        <v>3.5857268821304536E-2</v>
      </c>
      <c r="I20" s="20">
        <v>2.6251372264352635</v>
      </c>
    </row>
    <row r="21" spans="1:9" x14ac:dyDescent="0.45">
      <c r="A21" s="19" t="s">
        <v>54</v>
      </c>
      <c r="B21" s="19">
        <v>10764</v>
      </c>
      <c r="C21" s="20" t="s">
        <v>22</v>
      </c>
      <c r="D21" s="20">
        <f>VLOOKUP(B21,Sheet1!B:J,9,0)</f>
        <v>1744998</v>
      </c>
      <c r="E21" s="20">
        <v>91.784590810930652</v>
      </c>
      <c r="F21" s="20">
        <v>2.4614570553223816</v>
      </c>
      <c r="G21" s="20">
        <v>5.650756210589589E-3</v>
      </c>
      <c r="H21" s="20">
        <v>0.17728475767074145</v>
      </c>
      <c r="I21" s="20">
        <v>5.5710166198656337</v>
      </c>
    </row>
    <row r="22" spans="1:9" x14ac:dyDescent="0.45">
      <c r="A22" s="19" t="s">
        <v>56</v>
      </c>
      <c r="B22" s="19">
        <v>10767</v>
      </c>
      <c r="C22" s="20" t="s">
        <v>32</v>
      </c>
      <c r="D22" s="20">
        <f>VLOOKUP(B22,Sheet1!B:J,9,0)</f>
        <v>413927</v>
      </c>
      <c r="E22" s="20">
        <v>55.207887672857893</v>
      </c>
      <c r="F22" s="20">
        <v>39.925065536717774</v>
      </c>
      <c r="G22" s="20">
        <v>1.3760765976363782</v>
      </c>
      <c r="H22" s="20">
        <v>4.7864823668355934E-2</v>
      </c>
      <c r="I22" s="20">
        <v>3.4431053691196025</v>
      </c>
    </row>
    <row r="23" spans="1:9" x14ac:dyDescent="0.45">
      <c r="A23" s="19" t="s">
        <v>57</v>
      </c>
      <c r="B23" s="19">
        <v>10771</v>
      </c>
      <c r="C23" s="20" t="s">
        <v>22</v>
      </c>
      <c r="D23" s="20">
        <f>VLOOKUP(B23,Sheet1!B:J,9,0)</f>
        <v>702453</v>
      </c>
      <c r="E23" s="20">
        <v>82.484639575062062</v>
      </c>
      <c r="F23" s="20">
        <v>0</v>
      </c>
      <c r="G23" s="20">
        <v>16.421918770395425</v>
      </c>
      <c r="H23" s="20">
        <v>7.0183910906743341E-3</v>
      </c>
      <c r="I23" s="20">
        <v>1.0864232634518356</v>
      </c>
    </row>
    <row r="24" spans="1:9" x14ac:dyDescent="0.45">
      <c r="A24" s="19" t="s">
        <v>59</v>
      </c>
      <c r="B24" s="19">
        <v>10765</v>
      </c>
      <c r="C24" s="20" t="s">
        <v>19</v>
      </c>
      <c r="D24" s="20">
        <f>VLOOKUP(B24,Sheet1!B:J,9,0)</f>
        <v>164212551</v>
      </c>
      <c r="E24" s="20">
        <v>7.252626440372917</v>
      </c>
      <c r="F24" s="20">
        <v>52.032574394198079</v>
      </c>
      <c r="G24" s="20">
        <v>38.953866277705842</v>
      </c>
      <c r="H24" s="20">
        <v>5.7679768869653295E-4</v>
      </c>
      <c r="I24" s="20">
        <v>1.7603560900344621</v>
      </c>
    </row>
    <row r="25" spans="1:9" x14ac:dyDescent="0.45">
      <c r="A25" s="19" t="s">
        <v>60</v>
      </c>
      <c r="B25" s="19">
        <v>10763</v>
      </c>
      <c r="C25" s="20" t="s">
        <v>32</v>
      </c>
      <c r="D25" s="20">
        <f>VLOOKUP(B25,Sheet1!B:J,9,0)</f>
        <v>106388</v>
      </c>
      <c r="E25" s="20">
        <v>91.959782308629144</v>
      </c>
      <c r="F25" s="20">
        <v>0</v>
      </c>
      <c r="G25" s="20">
        <v>0.31722513575731875</v>
      </c>
      <c r="H25" s="20">
        <v>0.14879823602294209</v>
      </c>
      <c r="I25" s="20">
        <v>7.5741943195906023</v>
      </c>
    </row>
    <row r="26" spans="1:9" x14ac:dyDescent="0.45">
      <c r="A26" s="19" t="s">
        <v>62</v>
      </c>
      <c r="B26" s="19">
        <v>10778</v>
      </c>
      <c r="C26" s="20" t="s">
        <v>19</v>
      </c>
      <c r="D26" s="20">
        <f>VLOOKUP(B26,Sheet1!B:J,9,0)</f>
        <v>3339416</v>
      </c>
      <c r="E26" s="20">
        <v>13.395676075802022</v>
      </c>
      <c r="F26" s="20">
        <v>58.10738916562191</v>
      </c>
      <c r="G26" s="20">
        <v>26.288201881347966</v>
      </c>
      <c r="H26" s="20">
        <v>1.618705913823429E-5</v>
      </c>
      <c r="I26" s="20">
        <v>2.2087166901689632</v>
      </c>
    </row>
    <row r="27" spans="1:9" x14ac:dyDescent="0.45">
      <c r="A27" s="19" t="s">
        <v>64</v>
      </c>
      <c r="B27" s="19">
        <v>10781</v>
      </c>
      <c r="C27" s="20" t="s">
        <v>22</v>
      </c>
      <c r="D27" s="20">
        <f>VLOOKUP(B27,Sheet1!B:J,9,0)</f>
        <v>4292412</v>
      </c>
      <c r="E27" s="20">
        <v>95.804459765762815</v>
      </c>
      <c r="F27" s="20">
        <v>2.2998059819807473E-2</v>
      </c>
      <c r="G27" s="20">
        <v>0.41207581632102991</v>
      </c>
      <c r="H27" s="20">
        <v>0.80448354114238518</v>
      </c>
      <c r="I27" s="20">
        <v>2.9559828169539628</v>
      </c>
    </row>
    <row r="28" spans="1:9" x14ac:dyDescent="0.45">
      <c r="A28" s="19" t="s">
        <v>66</v>
      </c>
      <c r="B28" s="19">
        <v>10784</v>
      </c>
      <c r="C28" s="20" t="s">
        <v>19</v>
      </c>
      <c r="D28" s="20">
        <f>VLOOKUP(B28,Sheet1!B:J,9,0)</f>
        <v>18192807</v>
      </c>
      <c r="E28" s="20">
        <v>16.883227353565236</v>
      </c>
      <c r="F28" s="20">
        <v>78.148773550399326</v>
      </c>
      <c r="G28" s="20">
        <v>1.5945002449629266</v>
      </c>
      <c r="H28" s="20">
        <v>5.4420308782237798E-8</v>
      </c>
      <c r="I28" s="20">
        <v>3.3734987966521977</v>
      </c>
    </row>
    <row r="29" spans="1:9" x14ac:dyDescent="0.45">
      <c r="A29" s="19" t="s">
        <v>68</v>
      </c>
      <c r="B29" s="19">
        <v>10789</v>
      </c>
      <c r="C29" s="20" t="s">
        <v>22</v>
      </c>
      <c r="D29" s="20">
        <f>VLOOKUP(B29,Sheet1!B:J,9,0)</f>
        <v>1609611</v>
      </c>
      <c r="E29" s="20">
        <v>71.254373677847028</v>
      </c>
      <c r="F29" s="20">
        <v>21.185084056946771</v>
      </c>
      <c r="G29" s="20">
        <v>4.6317027864935421</v>
      </c>
      <c r="H29" s="20">
        <v>0</v>
      </c>
      <c r="I29" s="20">
        <v>2.9288394787126588</v>
      </c>
    </row>
    <row r="30" spans="1:9" x14ac:dyDescent="0.45">
      <c r="A30" s="19" t="s">
        <v>70</v>
      </c>
      <c r="B30" s="19">
        <v>10787</v>
      </c>
      <c r="C30" s="20" t="s">
        <v>22</v>
      </c>
      <c r="D30" s="20">
        <f>VLOOKUP(B30,Sheet1!B:J,9,0)</f>
        <v>6168848</v>
      </c>
      <c r="E30" s="20">
        <v>98.245266703837018</v>
      </c>
      <c r="F30" s="20">
        <v>0</v>
      </c>
      <c r="G30" s="20">
        <v>1.4418535459451287</v>
      </c>
      <c r="H30" s="20">
        <v>1.396547783352132E-3</v>
      </c>
      <c r="I30" s="20">
        <v>0.31148320243451244</v>
      </c>
    </row>
    <row r="31" spans="1:9" x14ac:dyDescent="0.45">
      <c r="A31" s="19" t="s">
        <v>72</v>
      </c>
      <c r="B31" s="19">
        <v>10801</v>
      </c>
      <c r="C31" s="20" t="s">
        <v>22</v>
      </c>
      <c r="D31" s="20">
        <f>VLOOKUP(B31,Sheet1!B:J,9,0)</f>
        <v>1147905</v>
      </c>
      <c r="E31" s="20">
        <v>95.263966324267798</v>
      </c>
      <c r="F31" s="20">
        <v>0</v>
      </c>
      <c r="G31" s="20">
        <v>2.5148420088431256</v>
      </c>
      <c r="H31" s="20">
        <v>0.11733399697176654</v>
      </c>
      <c r="I31" s="20">
        <v>2.1038576699173031</v>
      </c>
    </row>
    <row r="32" spans="1:9" x14ac:dyDescent="0.45">
      <c r="A32" s="19" t="s">
        <v>74</v>
      </c>
      <c r="B32" s="19">
        <v>10825</v>
      </c>
      <c r="C32" s="20" t="s">
        <v>22</v>
      </c>
      <c r="D32" s="20">
        <f>VLOOKUP(B32,Sheet1!B:J,9,0)</f>
        <v>364224</v>
      </c>
      <c r="E32" s="20">
        <v>97.133452308484976</v>
      </c>
      <c r="F32" s="20">
        <v>0</v>
      </c>
      <c r="G32" s="20">
        <v>1.7431624185500374</v>
      </c>
      <c r="H32" s="20">
        <v>1.7632594029316304E-2</v>
      </c>
      <c r="I32" s="20">
        <v>1.1057526789356711</v>
      </c>
    </row>
    <row r="33" spans="1:9" x14ac:dyDescent="0.45">
      <c r="A33" s="19" t="s">
        <v>76</v>
      </c>
      <c r="B33" s="19">
        <v>10830</v>
      </c>
      <c r="C33" s="20" t="s">
        <v>22</v>
      </c>
      <c r="D33" s="20">
        <f>VLOOKUP(B33,Sheet1!B:J,9,0)</f>
        <v>1478340</v>
      </c>
      <c r="E33" s="20">
        <v>92.135556514955582</v>
      </c>
      <c r="F33" s="20">
        <v>0</v>
      </c>
      <c r="G33" s="20">
        <v>2.2575138934802763</v>
      </c>
      <c r="H33" s="20">
        <v>4.1315254730810158E-4</v>
      </c>
      <c r="I33" s="20">
        <v>5.6065164390168318</v>
      </c>
    </row>
    <row r="34" spans="1:9" x14ac:dyDescent="0.45">
      <c r="A34" s="19" t="s">
        <v>78</v>
      </c>
      <c r="B34" s="19">
        <v>10835</v>
      </c>
      <c r="C34" s="20" t="s">
        <v>22</v>
      </c>
      <c r="D34" s="20">
        <f>VLOOKUP(B34,Sheet1!B:J,9,0)</f>
        <v>2540185</v>
      </c>
      <c r="E34" s="20">
        <v>94.376225462010879</v>
      </c>
      <c r="F34" s="20">
        <v>0</v>
      </c>
      <c r="G34" s="20">
        <v>6.8383628577838196E-2</v>
      </c>
      <c r="H34" s="20">
        <v>5.7160746923624293E-3</v>
      </c>
      <c r="I34" s="20">
        <v>5.5496748347189255</v>
      </c>
    </row>
    <row r="35" spans="1:9" x14ac:dyDescent="0.45">
      <c r="A35" s="19" t="s">
        <v>80</v>
      </c>
      <c r="B35" s="19">
        <v>10837</v>
      </c>
      <c r="C35" s="20" t="s">
        <v>19</v>
      </c>
      <c r="D35" s="20">
        <f>VLOOKUP(B35,Sheet1!B:J,9,0)</f>
        <v>13801410</v>
      </c>
      <c r="E35" s="20">
        <v>20.951883897325075</v>
      </c>
      <c r="F35" s="20">
        <v>53.560165318936036</v>
      </c>
      <c r="G35" s="20">
        <v>21.782573317288215</v>
      </c>
      <c r="H35" s="20">
        <v>1.2646721310356448</v>
      </c>
      <c r="I35" s="20">
        <v>2.4407053354150343</v>
      </c>
    </row>
    <row r="36" spans="1:9" x14ac:dyDescent="0.45">
      <c r="A36" s="19" t="s">
        <v>82</v>
      </c>
      <c r="B36" s="19">
        <v>10845</v>
      </c>
      <c r="C36" s="20" t="s">
        <v>19</v>
      </c>
      <c r="D36" s="20">
        <f>VLOOKUP(B36,Sheet1!B:J,9,0)</f>
        <v>29831123</v>
      </c>
      <c r="E36" s="20">
        <v>13.057785745769015</v>
      </c>
      <c r="F36" s="20">
        <v>62.326479183772896</v>
      </c>
      <c r="G36" s="20">
        <v>23.214581997789875</v>
      </c>
      <c r="H36" s="20">
        <v>9.4990249586969543E-4</v>
      </c>
      <c r="I36" s="20">
        <v>1.400203170172347</v>
      </c>
    </row>
    <row r="37" spans="1:9" x14ac:dyDescent="0.45">
      <c r="A37" s="19" t="s">
        <v>84</v>
      </c>
      <c r="B37" s="19">
        <v>10843</v>
      </c>
      <c r="C37" s="20" t="s">
        <v>22</v>
      </c>
      <c r="D37" s="20">
        <f>VLOOKUP(B37,Sheet1!B:J,9,0)</f>
        <v>1479975</v>
      </c>
      <c r="E37" s="20">
        <v>77.79909712084492</v>
      </c>
      <c r="F37" s="20">
        <v>18.392053862584437</v>
      </c>
      <c r="G37" s="20">
        <v>1.5807212129668091E-4</v>
      </c>
      <c r="H37" s="20">
        <v>1.3272048839277775</v>
      </c>
      <c r="I37" s="20">
        <v>2.4814860605215681</v>
      </c>
    </row>
    <row r="38" spans="1:9" x14ac:dyDescent="0.45">
      <c r="A38" s="19" t="s">
        <v>86</v>
      </c>
      <c r="B38" s="19">
        <v>10851</v>
      </c>
      <c r="C38" s="20" t="s">
        <v>22</v>
      </c>
      <c r="D38" s="20">
        <f>VLOOKUP(B38,Sheet1!B:J,9,0)</f>
        <v>27666347</v>
      </c>
      <c r="E38" s="20">
        <v>84.002114987855606</v>
      </c>
      <c r="F38" s="20">
        <v>8.096770690057534</v>
      </c>
      <c r="G38" s="20">
        <v>1.6624956386861816</v>
      </c>
      <c r="H38" s="20">
        <v>0</v>
      </c>
      <c r="I38" s="20">
        <v>6.2386186834006772</v>
      </c>
    </row>
    <row r="39" spans="1:9" x14ac:dyDescent="0.45">
      <c r="A39" s="19" t="s">
        <v>88</v>
      </c>
      <c r="B39" s="19">
        <v>10855</v>
      </c>
      <c r="C39" s="20" t="s">
        <v>22</v>
      </c>
      <c r="D39" s="20">
        <f>VLOOKUP(B39,Sheet1!B:J,9,0)</f>
        <v>5507151</v>
      </c>
      <c r="E39" s="20">
        <v>98.930637828557778</v>
      </c>
      <c r="F39" s="20">
        <v>0</v>
      </c>
      <c r="G39" s="20">
        <v>0.42778007665598811</v>
      </c>
      <c r="H39" s="20">
        <v>1.4515583783577984E-3</v>
      </c>
      <c r="I39" s="20">
        <v>0.64013053640787609</v>
      </c>
    </row>
    <row r="40" spans="1:9" x14ac:dyDescent="0.45">
      <c r="A40" s="19" t="s">
        <v>90</v>
      </c>
      <c r="B40" s="19">
        <v>10864</v>
      </c>
      <c r="C40" s="20" t="s">
        <v>22</v>
      </c>
      <c r="D40" s="20">
        <f>VLOOKUP(B40,Sheet1!B:J,9,0)</f>
        <v>527955</v>
      </c>
      <c r="E40" s="20">
        <v>61.558867123976817</v>
      </c>
      <c r="F40" s="20">
        <v>7.4295372269577467</v>
      </c>
      <c r="G40" s="20">
        <v>27.396420717260579</v>
      </c>
      <c r="H40" s="20">
        <v>3.6799582654867546E-2</v>
      </c>
      <c r="I40" s="20">
        <v>3.5783753491499866</v>
      </c>
    </row>
    <row r="41" spans="1:9" x14ac:dyDescent="0.45">
      <c r="A41" s="19" t="s">
        <v>92</v>
      </c>
      <c r="B41" s="19">
        <v>10869</v>
      </c>
      <c r="C41" s="20" t="s">
        <v>22</v>
      </c>
      <c r="D41" s="20">
        <f>VLOOKUP(B41,Sheet1!B:J,9,0)</f>
        <v>575176</v>
      </c>
      <c r="E41" s="20">
        <v>95.498884427182205</v>
      </c>
      <c r="F41" s="20">
        <v>0</v>
      </c>
      <c r="G41" s="20">
        <v>0.47357840440178739</v>
      </c>
      <c r="H41" s="20">
        <v>1.5392134055995975E-3</v>
      </c>
      <c r="I41" s="20">
        <v>4.0259979550104124</v>
      </c>
    </row>
    <row r="42" spans="1:9" x14ac:dyDescent="0.45">
      <c r="A42" s="19" t="s">
        <v>94</v>
      </c>
      <c r="B42" s="19">
        <v>10872</v>
      </c>
      <c r="C42" s="20" t="s">
        <v>22</v>
      </c>
      <c r="D42" s="20">
        <f>VLOOKUP(B42,Sheet1!B:J,9,0)</f>
        <v>1752777</v>
      </c>
      <c r="E42" s="20">
        <v>97.833162193086125</v>
      </c>
      <c r="F42" s="20">
        <v>0</v>
      </c>
      <c r="G42" s="20">
        <v>0.23629598020857692</v>
      </c>
      <c r="H42" s="20">
        <v>4.164079130780822E-5</v>
      </c>
      <c r="I42" s="20">
        <v>1.9305001859139845</v>
      </c>
    </row>
    <row r="43" spans="1:9" x14ac:dyDescent="0.45">
      <c r="A43" s="19" t="s">
        <v>96</v>
      </c>
      <c r="B43" s="19">
        <v>10883</v>
      </c>
      <c r="C43" s="20" t="s">
        <v>19</v>
      </c>
      <c r="D43" s="20">
        <f>VLOOKUP(B43,Sheet1!B:J,9,0)</f>
        <v>121301942</v>
      </c>
      <c r="E43" s="20">
        <v>14.767173078817899</v>
      </c>
      <c r="F43" s="20">
        <v>42.103095070148008</v>
      </c>
      <c r="G43" s="20">
        <v>40.887759683215847</v>
      </c>
      <c r="H43" s="20">
        <v>1.4050572784130838E-4</v>
      </c>
      <c r="I43" s="20">
        <v>2.2418316620904077</v>
      </c>
    </row>
    <row r="44" spans="1:9" x14ac:dyDescent="0.45">
      <c r="A44" s="19" t="s">
        <v>98</v>
      </c>
      <c r="B44" s="19">
        <v>10885</v>
      </c>
      <c r="C44" s="20" t="s">
        <v>32</v>
      </c>
      <c r="D44" s="20">
        <f>VLOOKUP(B44,Sheet1!B:J,9,0)</f>
        <v>3531027</v>
      </c>
      <c r="E44" s="20">
        <v>74.552315593124902</v>
      </c>
      <c r="F44" s="20">
        <v>8.9453008865087202</v>
      </c>
      <c r="G44" s="20">
        <v>15.598782887157268</v>
      </c>
      <c r="H44" s="20">
        <v>2.1422548785857143E-3</v>
      </c>
      <c r="I44" s="20">
        <v>0.901458378330526</v>
      </c>
    </row>
    <row r="45" spans="1:9" x14ac:dyDescent="0.45">
      <c r="A45" s="19" t="s">
        <v>100</v>
      </c>
      <c r="B45" s="19">
        <v>10897</v>
      </c>
      <c r="C45" s="20" t="s">
        <v>32</v>
      </c>
      <c r="D45" s="20">
        <f>VLOOKUP(B45,Sheet1!B:J,9,0)</f>
        <v>738777</v>
      </c>
      <c r="E45" s="20">
        <v>70.140703690336551</v>
      </c>
      <c r="F45" s="20">
        <v>18.418192459860812</v>
      </c>
      <c r="G45" s="20">
        <v>8.9788775532145451</v>
      </c>
      <c r="H45" s="20">
        <v>1.0786100280822919E-2</v>
      </c>
      <c r="I45" s="20">
        <v>2.4514401963072734</v>
      </c>
    </row>
    <row r="46" spans="1:9" x14ac:dyDescent="0.45">
      <c r="A46" s="19" t="s">
        <v>102</v>
      </c>
      <c r="B46" s="19">
        <v>10895</v>
      </c>
      <c r="C46" s="20" t="s">
        <v>19</v>
      </c>
      <c r="D46" s="20">
        <f>VLOOKUP(B46,Sheet1!B:J,9,0)</f>
        <v>1525874</v>
      </c>
      <c r="E46" s="20">
        <v>11.510654430414878</v>
      </c>
      <c r="F46" s="20">
        <v>53.285921654812164</v>
      </c>
      <c r="G46" s="20">
        <v>30.797416413255931</v>
      </c>
      <c r="H46" s="20">
        <v>3.318150960140492E-4</v>
      </c>
      <c r="I46" s="20">
        <v>4.4056756864210094</v>
      </c>
    </row>
    <row r="47" spans="1:9" x14ac:dyDescent="0.45">
      <c r="A47" s="19" t="s">
        <v>104</v>
      </c>
      <c r="B47" s="19">
        <v>10896</v>
      </c>
      <c r="C47" s="20" t="s">
        <v>22</v>
      </c>
      <c r="D47" s="20">
        <f>VLOOKUP(B47,Sheet1!B:J,9,0)</f>
        <v>2390005</v>
      </c>
      <c r="E47" s="20">
        <v>83.725515203543651</v>
      </c>
      <c r="F47" s="20">
        <v>8.9595675880209829</v>
      </c>
      <c r="G47" s="20">
        <v>5.1003543204018174</v>
      </c>
      <c r="H47" s="20">
        <v>5.072916493347469E-3</v>
      </c>
      <c r="I47" s="20">
        <v>2.2094899715402021</v>
      </c>
    </row>
    <row r="48" spans="1:9" x14ac:dyDescent="0.45">
      <c r="A48" s="19" t="s">
        <v>106</v>
      </c>
      <c r="B48" s="19">
        <v>10911</v>
      </c>
      <c r="C48" s="20" t="s">
        <v>19</v>
      </c>
      <c r="D48" s="20">
        <f>VLOOKUP(B48,Sheet1!B:J,9,0)</f>
        <v>61072516</v>
      </c>
      <c r="E48" s="20">
        <v>6.392442801118932</v>
      </c>
      <c r="F48" s="20">
        <v>56.389106234710674</v>
      </c>
      <c r="G48" s="20">
        <v>35.212570224441329</v>
      </c>
      <c r="H48" s="20">
        <v>1.8529170042264968E-6</v>
      </c>
      <c r="I48" s="20">
        <v>2.0058788868120629</v>
      </c>
    </row>
    <row r="49" spans="1:9" x14ac:dyDescent="0.45">
      <c r="A49" s="19" t="s">
        <v>108</v>
      </c>
      <c r="B49" s="19">
        <v>10919</v>
      </c>
      <c r="C49" s="20" t="s">
        <v>19</v>
      </c>
      <c r="D49" s="20">
        <f>VLOOKUP(B49,Sheet1!B:J,9,0)</f>
        <v>497485356</v>
      </c>
      <c r="E49" s="20">
        <v>13.33211677325856</v>
      </c>
      <c r="F49" s="20">
        <v>42.561893537786716</v>
      </c>
      <c r="G49" s="20">
        <v>42.194769815244605</v>
      </c>
      <c r="H49" s="20">
        <v>4.8854181707589056E-5</v>
      </c>
      <c r="I49" s="20">
        <v>1.9111710195284199</v>
      </c>
    </row>
    <row r="50" spans="1:9" x14ac:dyDescent="0.45">
      <c r="A50" s="19" t="s">
        <v>110</v>
      </c>
      <c r="B50" s="19">
        <v>10923</v>
      </c>
      <c r="C50" s="20" t="s">
        <v>19</v>
      </c>
      <c r="D50" s="20">
        <f>VLOOKUP(B50,Sheet1!B:J,9,0)</f>
        <v>2565791</v>
      </c>
      <c r="E50" s="20">
        <v>16.684510288761544</v>
      </c>
      <c r="F50" s="20">
        <v>55.684840349346445</v>
      </c>
      <c r="G50" s="20">
        <v>24.144354992486129</v>
      </c>
      <c r="H50" s="20">
        <v>1.5361806606393524E-2</v>
      </c>
      <c r="I50" s="20">
        <v>3.4709325627994891</v>
      </c>
    </row>
    <row r="51" spans="1:9" x14ac:dyDescent="0.45">
      <c r="A51" s="19" t="s">
        <v>112</v>
      </c>
      <c r="B51" s="19">
        <v>10920</v>
      </c>
      <c r="C51" s="20" t="s">
        <v>19</v>
      </c>
      <c r="D51" s="20">
        <f>VLOOKUP(B51,Sheet1!B:J,9,0)</f>
        <v>3954454</v>
      </c>
      <c r="E51" s="20">
        <v>14.168046127988921</v>
      </c>
      <c r="F51" s="20">
        <v>69.379053317695551</v>
      </c>
      <c r="G51" s="20">
        <v>14.679420936912484</v>
      </c>
      <c r="H51" s="20">
        <v>4.018479314026306E-3</v>
      </c>
      <c r="I51" s="20">
        <v>1.7694611380890108</v>
      </c>
    </row>
    <row r="52" spans="1:9" x14ac:dyDescent="0.45">
      <c r="A52" s="19" t="s">
        <v>114</v>
      </c>
      <c r="B52" s="19">
        <v>10915</v>
      </c>
      <c r="C52" s="20" t="s">
        <v>19</v>
      </c>
      <c r="D52" s="20">
        <f>VLOOKUP(B52,Sheet1!B:J,9,0)</f>
        <v>39113863</v>
      </c>
      <c r="E52" s="20">
        <v>27.130687978094159</v>
      </c>
      <c r="F52" s="20">
        <v>42.853884478747041</v>
      </c>
      <c r="G52" s="20">
        <v>28.49756059647639</v>
      </c>
      <c r="H52" s="20">
        <v>2.4782717460862828E-3</v>
      </c>
      <c r="I52" s="20">
        <v>1.5153886749363223</v>
      </c>
    </row>
    <row r="53" spans="1:9" x14ac:dyDescent="0.45">
      <c r="A53" s="19" t="s">
        <v>116</v>
      </c>
      <c r="B53" s="19">
        <v>10929</v>
      </c>
      <c r="C53" s="20" t="s">
        <v>19</v>
      </c>
      <c r="D53" s="20">
        <f>VLOOKUP(B53,Sheet1!B:J,9,0)</f>
        <v>4685301</v>
      </c>
      <c r="E53" s="20">
        <v>9.6828317866486735</v>
      </c>
      <c r="F53" s="20">
        <v>64.206155919407834</v>
      </c>
      <c r="G53" s="20">
        <v>23.695974902536214</v>
      </c>
      <c r="H53" s="20">
        <v>0</v>
      </c>
      <c r="I53" s="20">
        <v>2.4150373914072745</v>
      </c>
    </row>
    <row r="54" spans="1:9" x14ac:dyDescent="0.45">
      <c r="A54" s="19" t="s">
        <v>118</v>
      </c>
      <c r="B54" s="19">
        <v>10934</v>
      </c>
      <c r="C54" s="20" t="s">
        <v>32</v>
      </c>
      <c r="D54" s="20">
        <f>VLOOKUP(B54,Sheet1!B:J,9,0)</f>
        <v>187702</v>
      </c>
      <c r="E54" s="20">
        <v>51.566986169127603</v>
      </c>
      <c r="F54" s="20">
        <v>25.051702316001542</v>
      </c>
      <c r="G54" s="20">
        <v>20.433790710326754</v>
      </c>
      <c r="H54" s="20">
        <v>2.5469461382259259E-3</v>
      </c>
      <c r="I54" s="20">
        <v>2.9449738584058736</v>
      </c>
    </row>
    <row r="55" spans="1:9" x14ac:dyDescent="0.45">
      <c r="A55" s="19" t="s">
        <v>120</v>
      </c>
      <c r="B55" s="19">
        <v>11008</v>
      </c>
      <c r="C55" s="20" t="s">
        <v>19</v>
      </c>
      <c r="D55" s="20">
        <f>VLOOKUP(B55,Sheet1!B:J,9,0)</f>
        <v>77884009</v>
      </c>
      <c r="E55" s="20">
        <v>15.080440654043812</v>
      </c>
      <c r="F55" s="20">
        <v>41.033517305281563</v>
      </c>
      <c r="G55" s="20">
        <v>42.108238080171468</v>
      </c>
      <c r="H55" s="20">
        <v>5.7097655455757865E-5</v>
      </c>
      <c r="I55" s="20">
        <v>1.7777468628477024</v>
      </c>
    </row>
    <row r="56" spans="1:9" x14ac:dyDescent="0.45">
      <c r="A56" s="19" t="s">
        <v>122</v>
      </c>
      <c r="B56" s="19">
        <v>11014</v>
      </c>
      <c r="C56" s="20" t="s">
        <v>19</v>
      </c>
      <c r="D56" s="20">
        <f>VLOOKUP(B56,Sheet1!B:J,9,0)</f>
        <v>2942344</v>
      </c>
      <c r="E56" s="20">
        <v>7.121062932501415</v>
      </c>
      <c r="F56" s="20">
        <v>46.992702520904338</v>
      </c>
      <c r="G56" s="20">
        <v>45.436231748034473</v>
      </c>
      <c r="H56" s="20">
        <v>0</v>
      </c>
      <c r="I56" s="20">
        <v>0.45000279855977465</v>
      </c>
    </row>
    <row r="57" spans="1:9" x14ac:dyDescent="0.45">
      <c r="A57" s="19" t="s">
        <v>124</v>
      </c>
      <c r="B57" s="19">
        <v>11049</v>
      </c>
      <c r="C57" s="20" t="s">
        <v>19</v>
      </c>
      <c r="D57" s="20">
        <f>VLOOKUP(B57,Sheet1!B:J,9,0)</f>
        <v>53759707</v>
      </c>
      <c r="E57" s="20">
        <v>12.847414699863551</v>
      </c>
      <c r="F57" s="20">
        <v>59.588925708697758</v>
      </c>
      <c r="G57" s="20">
        <v>25.079611948329262</v>
      </c>
      <c r="H57" s="20">
        <v>7.6981076776781957E-3</v>
      </c>
      <c r="I57" s="20">
        <v>2.4763495354317469</v>
      </c>
    </row>
    <row r="58" spans="1:9" x14ac:dyDescent="0.45">
      <c r="A58" s="19" t="s">
        <v>126</v>
      </c>
      <c r="B58" s="19">
        <v>11055</v>
      </c>
      <c r="C58" s="20" t="s">
        <v>22</v>
      </c>
      <c r="D58" s="20">
        <f>VLOOKUP(B58,Sheet1!B:J,9,0)</f>
        <v>2085411</v>
      </c>
      <c r="E58" s="20">
        <v>96.272840813664189</v>
      </c>
      <c r="F58" s="20">
        <v>0</v>
      </c>
      <c r="G58" s="20">
        <v>0.99896534233230538</v>
      </c>
      <c r="H58" s="20">
        <v>0.41637460840365498</v>
      </c>
      <c r="I58" s="20">
        <v>2.3118192355998497</v>
      </c>
    </row>
    <row r="59" spans="1:9" x14ac:dyDescent="0.45">
      <c r="A59" s="19" t="s">
        <v>128</v>
      </c>
      <c r="B59" s="19">
        <v>11075</v>
      </c>
      <c r="C59" s="20" t="s">
        <v>19</v>
      </c>
      <c r="D59" s="20">
        <f>VLOOKUP(B59,Sheet1!B:J,9,0)</f>
        <v>69759171</v>
      </c>
      <c r="E59" s="20">
        <v>11.067071569649109</v>
      </c>
      <c r="F59" s="20">
        <v>54.968108620094434</v>
      </c>
      <c r="G59" s="20">
        <v>32.659274492624988</v>
      </c>
      <c r="H59" s="20">
        <v>0</v>
      </c>
      <c r="I59" s="20">
        <v>1.3055453176314658</v>
      </c>
    </row>
    <row r="60" spans="1:9" x14ac:dyDescent="0.45">
      <c r="A60" s="19" t="s">
        <v>130</v>
      </c>
      <c r="B60" s="19">
        <v>11087</v>
      </c>
      <c r="C60" s="20" t="s">
        <v>22</v>
      </c>
      <c r="D60" s="20">
        <f>VLOOKUP(B60,Sheet1!B:J,9,0)</f>
        <v>1447621</v>
      </c>
      <c r="E60" s="20">
        <v>87.518560847365293</v>
      </c>
      <c r="F60" s="20">
        <v>1.1837617532095097</v>
      </c>
      <c r="G60" s="20">
        <v>7.6340585692781886</v>
      </c>
      <c r="H60" s="20">
        <v>8.8766617796484457E-3</v>
      </c>
      <c r="I60" s="20">
        <v>3.6547421683673575</v>
      </c>
    </row>
    <row r="61" spans="1:9" x14ac:dyDescent="0.45">
      <c r="A61" s="19" t="s">
        <v>135</v>
      </c>
      <c r="B61" s="19">
        <v>11090</v>
      </c>
      <c r="C61" s="20" t="s">
        <v>19</v>
      </c>
      <c r="D61" s="20">
        <f>VLOOKUP(B61,Sheet1!B:J,9,0)</f>
        <v>46131501</v>
      </c>
      <c r="E61" s="20">
        <v>14.598081754224594</v>
      </c>
      <c r="F61" s="20">
        <v>23.346723456573041</v>
      </c>
      <c r="G61" s="20">
        <v>60.188627379552813</v>
      </c>
      <c r="H61" s="20">
        <v>4.7974726008891784E-3</v>
      </c>
      <c r="I61" s="20">
        <v>1.8617699370486616</v>
      </c>
    </row>
    <row r="62" spans="1:9" x14ac:dyDescent="0.45">
      <c r="A62" s="19" t="s">
        <v>137</v>
      </c>
      <c r="B62" s="19">
        <v>11095</v>
      </c>
      <c r="C62" s="20" t="s">
        <v>22</v>
      </c>
      <c r="D62" s="20">
        <f>VLOOKUP(B62,Sheet1!B:J,9,0)</f>
        <v>2077932</v>
      </c>
      <c r="E62" s="20">
        <v>93.933700479614814</v>
      </c>
      <c r="F62" s="20">
        <v>2.425272849197122</v>
      </c>
      <c r="G62" s="20">
        <v>1.3361496447063015</v>
      </c>
      <c r="H62" s="20">
        <v>4.7028012332124992E-3</v>
      </c>
      <c r="I62" s="20">
        <v>2.3001742252485453</v>
      </c>
    </row>
    <row r="63" spans="1:9" x14ac:dyDescent="0.45">
      <c r="A63" s="19" t="s">
        <v>139</v>
      </c>
      <c r="B63" s="19">
        <v>11098</v>
      </c>
      <c r="C63" s="20" t="s">
        <v>19</v>
      </c>
      <c r="D63" s="20">
        <f>VLOOKUP(B63,Sheet1!B:J,9,0)</f>
        <v>449279740</v>
      </c>
      <c r="E63" s="20">
        <v>16.579321166935618</v>
      </c>
      <c r="F63" s="20">
        <v>49.377233663287527</v>
      </c>
      <c r="G63" s="20">
        <v>32.034044908352463</v>
      </c>
      <c r="H63" s="20">
        <v>4.6045499331596457E-6</v>
      </c>
      <c r="I63" s="20">
        <v>2.0093956568744535</v>
      </c>
    </row>
    <row r="64" spans="1:9" x14ac:dyDescent="0.45">
      <c r="A64" s="19" t="s">
        <v>141</v>
      </c>
      <c r="B64" s="19">
        <v>11099</v>
      </c>
      <c r="C64" s="20" t="s">
        <v>22</v>
      </c>
      <c r="D64" s="20">
        <f>VLOOKUP(B64,Sheet1!B:J,9,0)</f>
        <v>7046480</v>
      </c>
      <c r="E64" s="20">
        <v>92.211859822514455</v>
      </c>
      <c r="F64" s="20">
        <v>0.2996370853000152</v>
      </c>
      <c r="G64" s="20">
        <v>1.0071459438469974</v>
      </c>
      <c r="H64" s="20">
        <v>8.0921104763175E-4</v>
      </c>
      <c r="I64" s="20">
        <v>6.4805479372909023</v>
      </c>
    </row>
    <row r="65" spans="1:9" x14ac:dyDescent="0.45">
      <c r="A65" s="19" t="s">
        <v>143</v>
      </c>
      <c r="B65" s="19">
        <v>11131</v>
      </c>
      <c r="C65" s="20" t="s">
        <v>32</v>
      </c>
      <c r="D65" s="20">
        <f>VLOOKUP(B65,Sheet1!B:J,9,0)</f>
        <v>1754471</v>
      </c>
      <c r="E65" s="20">
        <v>56.262846829545779</v>
      </c>
      <c r="F65" s="20">
        <v>41.995717668727835</v>
      </c>
      <c r="G65" s="20">
        <v>0.26037134534461509</v>
      </c>
      <c r="H65" s="20">
        <v>4.1864351227359929E-3</v>
      </c>
      <c r="I65" s="20">
        <v>1.4768777212590303</v>
      </c>
    </row>
    <row r="66" spans="1:9" x14ac:dyDescent="0.45">
      <c r="A66" s="19" t="s">
        <v>145</v>
      </c>
      <c r="B66" s="19">
        <v>11132</v>
      </c>
      <c r="C66" s="20" t="s">
        <v>22</v>
      </c>
      <c r="D66" s="20">
        <f>VLOOKUP(B66,Sheet1!B:J,9,0)</f>
        <v>17646500</v>
      </c>
      <c r="E66" s="20">
        <v>83.052841349268803</v>
      </c>
      <c r="F66" s="20">
        <v>7.6982356733742332</v>
      </c>
      <c r="G66" s="20">
        <v>3.9323742301149327</v>
      </c>
      <c r="H66" s="20">
        <v>0</v>
      </c>
      <c r="I66" s="20">
        <v>5.3165487472420354</v>
      </c>
    </row>
    <row r="67" spans="1:9" x14ac:dyDescent="0.45">
      <c r="A67" s="19" t="s">
        <v>147</v>
      </c>
      <c r="B67" s="19">
        <v>11141</v>
      </c>
      <c r="C67" s="20" t="s">
        <v>22</v>
      </c>
      <c r="D67" s="20">
        <f>VLOOKUP(B67,Sheet1!B:J,9,0)</f>
        <v>532719</v>
      </c>
      <c r="E67" s="20">
        <v>93.078937225091352</v>
      </c>
      <c r="F67" s="20">
        <v>0</v>
      </c>
      <c r="G67" s="20">
        <v>3.3403222446553613</v>
      </c>
      <c r="H67" s="20">
        <v>5.1540066511822083E-5</v>
      </c>
      <c r="I67" s="20">
        <v>3.5806889901867787</v>
      </c>
    </row>
    <row r="68" spans="1:9" x14ac:dyDescent="0.45">
      <c r="A68" s="19" t="s">
        <v>149</v>
      </c>
      <c r="B68" s="19">
        <v>11142</v>
      </c>
      <c r="C68" s="20" t="s">
        <v>19</v>
      </c>
      <c r="D68" s="20">
        <f>VLOOKUP(B68,Sheet1!B:J,9,0)</f>
        <v>147545003</v>
      </c>
      <c r="E68" s="20">
        <v>14.999543517394303</v>
      </c>
      <c r="F68" s="20">
        <v>50.05678776011338</v>
      </c>
      <c r="G68" s="20">
        <v>33.201703469545116</v>
      </c>
      <c r="H68" s="20">
        <v>6.282973704037335E-4</v>
      </c>
      <c r="I68" s="20">
        <v>1.741336955576797</v>
      </c>
    </row>
    <row r="69" spans="1:9" x14ac:dyDescent="0.45">
      <c r="A69" s="19" t="s">
        <v>151</v>
      </c>
      <c r="B69" s="19">
        <v>11145</v>
      </c>
      <c r="C69" s="20" t="s">
        <v>19</v>
      </c>
      <c r="D69" s="20">
        <f>VLOOKUP(B69,Sheet1!B:J,9,0)</f>
        <v>177940171</v>
      </c>
      <c r="E69" s="20">
        <v>10.405219636182057</v>
      </c>
      <c r="F69" s="20">
        <v>51.483351578600342</v>
      </c>
      <c r="G69" s="20">
        <v>36.138470601739336</v>
      </c>
      <c r="H69" s="20">
        <v>1.9780076733848483E-3</v>
      </c>
      <c r="I69" s="20">
        <v>1.9709801758048779</v>
      </c>
    </row>
    <row r="70" spans="1:9" x14ac:dyDescent="0.45">
      <c r="A70" s="19" t="s">
        <v>153</v>
      </c>
      <c r="B70" s="19">
        <v>11148</v>
      </c>
      <c r="C70" s="20" t="s">
        <v>19</v>
      </c>
      <c r="D70" s="20">
        <f>VLOOKUP(B70,Sheet1!B:J,9,0)</f>
        <v>906071</v>
      </c>
      <c r="E70" s="20">
        <v>13.12183823368726</v>
      </c>
      <c r="F70" s="20">
        <v>49.0174107068013</v>
      </c>
      <c r="G70" s="20">
        <v>35.598897577309252</v>
      </c>
      <c r="H70" s="20">
        <v>0.18169322174770222</v>
      </c>
      <c r="I70" s="20">
        <v>2.0801602604544858</v>
      </c>
    </row>
    <row r="71" spans="1:9" x14ac:dyDescent="0.45">
      <c r="A71" s="19" t="s">
        <v>155</v>
      </c>
      <c r="B71" s="19">
        <v>11149</v>
      </c>
      <c r="C71" s="20" t="s">
        <v>22</v>
      </c>
      <c r="D71" s="20">
        <f>VLOOKUP(B71,Sheet1!B:J,9,0)</f>
        <v>1475790</v>
      </c>
      <c r="E71" s="20">
        <v>94.198299783344098</v>
      </c>
      <c r="F71" s="20">
        <v>0</v>
      </c>
      <c r="G71" s="20">
        <v>0.99593825135863778</v>
      </c>
      <c r="H71" s="20">
        <v>0.18627279408436875</v>
      </c>
      <c r="I71" s="20">
        <v>4.6194891712128996</v>
      </c>
    </row>
    <row r="72" spans="1:9" x14ac:dyDescent="0.45">
      <c r="A72" s="19" t="s">
        <v>157</v>
      </c>
      <c r="B72" s="19">
        <v>11157</v>
      </c>
      <c r="C72" s="20" t="s">
        <v>32</v>
      </c>
      <c r="D72" s="20">
        <f>VLOOKUP(B72,Sheet1!B:J,9,0)</f>
        <v>706464</v>
      </c>
      <c r="E72" s="20">
        <v>51.565264982256046</v>
      </c>
      <c r="F72" s="20">
        <v>24.923468764936761</v>
      </c>
      <c r="G72" s="20">
        <v>23.069215463245747</v>
      </c>
      <c r="H72" s="20">
        <v>4.8999483965235853E-2</v>
      </c>
      <c r="I72" s="20">
        <v>0.39305130559620749</v>
      </c>
    </row>
    <row r="73" spans="1:9" x14ac:dyDescent="0.45">
      <c r="A73" s="19" t="s">
        <v>159</v>
      </c>
      <c r="B73" s="19">
        <v>11158</v>
      </c>
      <c r="C73" s="20" t="s">
        <v>19</v>
      </c>
      <c r="D73" s="20">
        <f>VLOOKUP(B73,Sheet1!B:J,9,0)</f>
        <v>14804584</v>
      </c>
      <c r="E73" s="20">
        <v>19.936614359127482</v>
      </c>
      <c r="F73" s="20">
        <v>67.078625221644444</v>
      </c>
      <c r="G73" s="20">
        <v>11.118908860939689</v>
      </c>
      <c r="H73" s="20">
        <v>1.2864280868117359E-4</v>
      </c>
      <c r="I73" s="20">
        <v>1.865722915479703</v>
      </c>
    </row>
    <row r="74" spans="1:9" x14ac:dyDescent="0.45">
      <c r="A74" s="19" t="s">
        <v>161</v>
      </c>
      <c r="B74" s="19">
        <v>11173</v>
      </c>
      <c r="C74" s="20" t="s">
        <v>22</v>
      </c>
      <c r="D74" s="20">
        <f>VLOOKUP(B74,Sheet1!B:J,9,0)</f>
        <v>1126681</v>
      </c>
      <c r="E74" s="20">
        <v>92.285442344841755</v>
      </c>
      <c r="F74" s="20">
        <v>0</v>
      </c>
      <c r="G74" s="20">
        <v>5.5956677216577253</v>
      </c>
      <c r="H74" s="20">
        <v>1.7188720937588338E-3</v>
      </c>
      <c r="I74" s="20">
        <v>2.1171710614067552</v>
      </c>
    </row>
    <row r="75" spans="1:9" x14ac:dyDescent="0.45">
      <c r="A75" s="19" t="s">
        <v>163</v>
      </c>
      <c r="B75" s="19">
        <v>11161</v>
      </c>
      <c r="C75" s="20" t="s">
        <v>19</v>
      </c>
      <c r="D75" s="20">
        <f>VLOOKUP(B75,Sheet1!B:J,9,0)</f>
        <v>19013968</v>
      </c>
      <c r="E75" s="20">
        <v>13.786919883118198</v>
      </c>
      <c r="F75" s="20">
        <v>60.678445031511941</v>
      </c>
      <c r="G75" s="20">
        <v>22.80858809304025</v>
      </c>
      <c r="H75" s="20">
        <v>0</v>
      </c>
      <c r="I75" s="20">
        <v>2.7260469923296098</v>
      </c>
    </row>
    <row r="76" spans="1:9" x14ac:dyDescent="0.45">
      <c r="A76" s="19" t="s">
        <v>165</v>
      </c>
      <c r="B76" s="19">
        <v>11168</v>
      </c>
      <c r="C76" s="20" t="s">
        <v>19</v>
      </c>
      <c r="D76" s="20">
        <f>VLOOKUP(B76,Sheet1!B:J,9,0)</f>
        <v>920982</v>
      </c>
      <c r="E76" s="20">
        <v>13.234623294477077</v>
      </c>
      <c r="F76" s="20">
        <v>55.344157098773287</v>
      </c>
      <c r="G76" s="20">
        <v>27.403249740404959</v>
      </c>
      <c r="H76" s="20">
        <v>0.22574320861663583</v>
      </c>
      <c r="I76" s="20">
        <v>3.7922266577280426</v>
      </c>
    </row>
    <row r="77" spans="1:9" x14ac:dyDescent="0.45">
      <c r="A77" s="19" t="s">
        <v>167</v>
      </c>
      <c r="B77" s="19">
        <v>11172</v>
      </c>
      <c r="C77" s="20" t="s">
        <v>32</v>
      </c>
      <c r="D77" s="20">
        <f>VLOOKUP(B77,Sheet1!B:J,9,0)</f>
        <v>1669497</v>
      </c>
      <c r="E77" s="20">
        <v>50.882410031582729</v>
      </c>
      <c r="F77" s="20">
        <v>17.944411574405304</v>
      </c>
      <c r="G77" s="20">
        <v>24.817104201064595</v>
      </c>
      <c r="H77" s="20">
        <v>5.9146041734747974E-3</v>
      </c>
      <c r="I77" s="20">
        <v>6.3501595887738951</v>
      </c>
    </row>
    <row r="78" spans="1:9" x14ac:dyDescent="0.45">
      <c r="A78" s="19" t="s">
        <v>169</v>
      </c>
      <c r="B78" s="19">
        <v>11182</v>
      </c>
      <c r="C78" s="20" t="s">
        <v>22</v>
      </c>
      <c r="D78" s="20">
        <f>VLOOKUP(B78,Sheet1!B:J,9,0)</f>
        <v>4376373</v>
      </c>
      <c r="E78" s="20">
        <v>93.570594239232889</v>
      </c>
      <c r="F78" s="20">
        <v>0</v>
      </c>
      <c r="G78" s="20">
        <v>0.95579932535786782</v>
      </c>
      <c r="H78" s="20">
        <v>0.24115018678675723</v>
      </c>
      <c r="I78" s="20">
        <v>5.2324562486224879</v>
      </c>
    </row>
    <row r="79" spans="1:9" x14ac:dyDescent="0.45">
      <c r="A79" s="19" t="s">
        <v>171</v>
      </c>
      <c r="B79" s="19">
        <v>11183</v>
      </c>
      <c r="C79" s="20" t="s">
        <v>22</v>
      </c>
      <c r="D79" s="20">
        <f>VLOOKUP(B79,Sheet1!B:J,9,0)</f>
        <v>7380650</v>
      </c>
      <c r="E79" s="20">
        <v>95.977020011187449</v>
      </c>
      <c r="F79" s="20">
        <v>0</v>
      </c>
      <c r="G79" s="20">
        <v>2.0882602727202815</v>
      </c>
      <c r="H79" s="20">
        <v>1.3431471350730347E-4</v>
      </c>
      <c r="I79" s="20">
        <v>1.9345854013787578</v>
      </c>
    </row>
    <row r="80" spans="1:9" x14ac:dyDescent="0.45">
      <c r="A80" s="19" t="s">
        <v>172</v>
      </c>
      <c r="B80" s="19">
        <v>11186</v>
      </c>
      <c r="C80" s="20" t="s">
        <v>22</v>
      </c>
      <c r="D80" s="20">
        <f>VLOOKUP(B80,Sheet1!B:J,9,0)</f>
        <v>888925</v>
      </c>
      <c r="E80" s="20">
        <v>96.117681304415342</v>
      </c>
      <c r="F80" s="20">
        <v>0</v>
      </c>
      <c r="G80" s="20">
        <v>0</v>
      </c>
      <c r="H80" s="20">
        <v>0.90945540617226805</v>
      </c>
      <c r="I80" s="20">
        <v>2.9728632894123868</v>
      </c>
    </row>
    <row r="81" spans="1:9" x14ac:dyDescent="0.45">
      <c r="A81" s="19" t="s">
        <v>174</v>
      </c>
      <c r="B81" s="19">
        <v>11188</v>
      </c>
      <c r="C81" s="20" t="s">
        <v>32</v>
      </c>
      <c r="D81" s="20">
        <f>VLOOKUP(B81,Sheet1!B:J,9,0)</f>
        <v>2018174</v>
      </c>
      <c r="E81" s="20">
        <v>57.149622978088857</v>
      </c>
      <c r="F81" s="20">
        <v>27.508555195651528</v>
      </c>
      <c r="G81" s="20">
        <v>12.893237076516822</v>
      </c>
      <c r="H81" s="20">
        <v>1.4533404181454744E-3</v>
      </c>
      <c r="I81" s="20">
        <v>2.4471314093246455</v>
      </c>
    </row>
    <row r="82" spans="1:9" x14ac:dyDescent="0.45">
      <c r="A82" s="19" t="s">
        <v>176</v>
      </c>
      <c r="B82" s="19">
        <v>11197</v>
      </c>
      <c r="C82" s="20" t="s">
        <v>22</v>
      </c>
      <c r="D82" s="20">
        <f>VLOOKUP(B82,Sheet1!B:J,9,0)</f>
        <v>3061675</v>
      </c>
      <c r="E82" s="20">
        <v>97.121610684039197</v>
      </c>
      <c r="F82" s="20">
        <v>3.4935406407962791E-2</v>
      </c>
      <c r="G82" s="20">
        <v>0.99610425467107311</v>
      </c>
      <c r="H82" s="20">
        <v>0</v>
      </c>
      <c r="I82" s="20">
        <v>1.847349654881755</v>
      </c>
    </row>
    <row r="83" spans="1:9" x14ac:dyDescent="0.45">
      <c r="A83" s="19" t="s">
        <v>178</v>
      </c>
      <c r="B83" s="19">
        <v>11195</v>
      </c>
      <c r="C83" s="20" t="s">
        <v>22</v>
      </c>
      <c r="D83" s="20">
        <f>VLOOKUP(B83,Sheet1!B:J,9,0)</f>
        <v>2312440</v>
      </c>
      <c r="E83" s="20">
        <v>91.194083267868251</v>
      </c>
      <c r="F83" s="20">
        <v>0.92191098832247054</v>
      </c>
      <c r="G83" s="20">
        <v>4.1471342066577952</v>
      </c>
      <c r="H83" s="20">
        <v>3.3751693533147355E-3</v>
      </c>
      <c r="I83" s="20">
        <v>3.7334963677981658</v>
      </c>
    </row>
    <row r="84" spans="1:9" x14ac:dyDescent="0.45">
      <c r="A84" s="19" t="s">
        <v>180</v>
      </c>
      <c r="B84" s="19">
        <v>11215</v>
      </c>
      <c r="C84" s="20" t="s">
        <v>22</v>
      </c>
      <c r="D84" s="20">
        <f>VLOOKUP(B84,Sheet1!B:J,9,0)</f>
        <v>11867769</v>
      </c>
      <c r="E84" s="20">
        <v>71.076794127391878</v>
      </c>
      <c r="F84" s="20">
        <v>19.513596091660638</v>
      </c>
      <c r="G84" s="20">
        <v>4.8107619192147633</v>
      </c>
      <c r="H84" s="20">
        <v>0</v>
      </c>
      <c r="I84" s="20">
        <v>4.5988478617327244</v>
      </c>
    </row>
    <row r="85" spans="1:9" x14ac:dyDescent="0.45">
      <c r="A85" s="19" t="s">
        <v>182</v>
      </c>
      <c r="B85" s="19">
        <v>11198</v>
      </c>
      <c r="C85" s="20" t="s">
        <v>19</v>
      </c>
      <c r="D85" s="20">
        <f>VLOOKUP(B85,Sheet1!B:J,9,0)</f>
        <v>62126</v>
      </c>
      <c r="E85" s="20">
        <v>34.894210222534909</v>
      </c>
      <c r="F85" s="20">
        <v>56.955818946312618</v>
      </c>
      <c r="G85" s="20">
        <v>5.6530313531466883</v>
      </c>
      <c r="H85" s="20">
        <v>0</v>
      </c>
      <c r="I85" s="20">
        <v>2.4969394780057836</v>
      </c>
    </row>
    <row r="86" spans="1:9" x14ac:dyDescent="0.45">
      <c r="A86" s="19" t="s">
        <v>184</v>
      </c>
      <c r="B86" s="19">
        <v>11196</v>
      </c>
      <c r="C86" s="20" t="s">
        <v>32</v>
      </c>
      <c r="D86" s="20">
        <f>VLOOKUP(B86,Sheet1!B:J,9,0)</f>
        <v>1618229</v>
      </c>
      <c r="E86" s="20">
        <v>42.546613771549254</v>
      </c>
      <c r="F86" s="20">
        <v>39.695326012899073</v>
      </c>
      <c r="G86" s="20">
        <v>15.965819133101135</v>
      </c>
      <c r="H86" s="20">
        <v>3.0672618547580486E-3</v>
      </c>
      <c r="I86" s="20">
        <v>1.7891738205957775</v>
      </c>
    </row>
    <row r="87" spans="1:9" x14ac:dyDescent="0.45">
      <c r="A87" s="19" t="s">
        <v>185</v>
      </c>
      <c r="B87" s="19">
        <v>11220</v>
      </c>
      <c r="C87" s="20" t="s">
        <v>22</v>
      </c>
      <c r="D87" s="20">
        <f>VLOOKUP(B87,Sheet1!B:J,9,0)</f>
        <v>596110</v>
      </c>
      <c r="E87" s="20">
        <v>91.789914254214835</v>
      </c>
      <c r="F87" s="20">
        <v>0</v>
      </c>
      <c r="G87" s="20">
        <v>6.9890605880225845E-2</v>
      </c>
      <c r="H87" s="20">
        <v>0.8822619829945364</v>
      </c>
      <c r="I87" s="20">
        <v>7.2579331569103953</v>
      </c>
    </row>
    <row r="88" spans="1:9" x14ac:dyDescent="0.45">
      <c r="A88" s="19" t="s">
        <v>187</v>
      </c>
      <c r="B88" s="19">
        <v>11222</v>
      </c>
      <c r="C88" s="20" t="s">
        <v>32</v>
      </c>
      <c r="D88" s="20">
        <f>VLOOKUP(B88,Sheet1!B:J,9,0)</f>
        <v>404209</v>
      </c>
      <c r="E88" s="20">
        <v>50.377640751043003</v>
      </c>
      <c r="F88" s="20">
        <v>39.234549310198062</v>
      </c>
      <c r="G88" s="20">
        <v>6.6857925301414163</v>
      </c>
      <c r="H88" s="20">
        <v>0</v>
      </c>
      <c r="I88" s="20">
        <v>3.702017408617519</v>
      </c>
    </row>
    <row r="89" spans="1:9" x14ac:dyDescent="0.45">
      <c r="A89" s="19" t="s">
        <v>188</v>
      </c>
      <c r="B89" s="19">
        <v>11217</v>
      </c>
      <c r="C89" s="20" t="s">
        <v>19</v>
      </c>
      <c r="D89" s="20">
        <f>VLOOKUP(B89,Sheet1!B:J,9,0)</f>
        <v>17896506</v>
      </c>
      <c r="E89" s="20">
        <v>16.472999878494889</v>
      </c>
      <c r="F89" s="20">
        <v>44.204382339112748</v>
      </c>
      <c r="G89" s="20">
        <v>36.490369930594603</v>
      </c>
      <c r="H89" s="20">
        <v>0.55935260155553967</v>
      </c>
      <c r="I89" s="20">
        <v>2.2728952502422235</v>
      </c>
    </row>
    <row r="90" spans="1:9" x14ac:dyDescent="0.45">
      <c r="A90" s="19" t="s">
        <v>190</v>
      </c>
      <c r="B90" s="19">
        <v>11235</v>
      </c>
      <c r="C90" s="20" t="s">
        <v>22</v>
      </c>
      <c r="D90" s="20">
        <f>VLOOKUP(B90,Sheet1!B:J,9,0)</f>
        <v>2909059</v>
      </c>
      <c r="E90" s="20">
        <v>99.116118546006817</v>
      </c>
      <c r="F90" s="20">
        <v>0</v>
      </c>
      <c r="G90" s="20">
        <v>0.2462288624442131</v>
      </c>
      <c r="H90" s="20">
        <v>6.3179359607933169E-4</v>
      </c>
      <c r="I90" s="20">
        <v>0.63702079795289068</v>
      </c>
    </row>
    <row r="91" spans="1:9" x14ac:dyDescent="0.45">
      <c r="A91" s="19" t="s">
        <v>192</v>
      </c>
      <c r="B91" s="19">
        <v>11234</v>
      </c>
      <c r="C91" s="20" t="s">
        <v>22</v>
      </c>
      <c r="D91" s="20">
        <f>VLOOKUP(B91,Sheet1!B:J,9,0)</f>
        <v>14098480</v>
      </c>
      <c r="E91" s="20">
        <v>99.180431788771941</v>
      </c>
      <c r="F91" s="20">
        <v>0</v>
      </c>
      <c r="G91" s="20">
        <v>0</v>
      </c>
      <c r="H91" s="20">
        <v>0.19078368017325426</v>
      </c>
      <c r="I91" s="20">
        <v>0.6287845310548118</v>
      </c>
    </row>
    <row r="92" spans="1:9" x14ac:dyDescent="0.45">
      <c r="A92" s="19" t="s">
        <v>194</v>
      </c>
      <c r="B92" s="19">
        <v>11223</v>
      </c>
      <c r="C92" s="20" t="s">
        <v>22</v>
      </c>
      <c r="D92" s="20">
        <f>VLOOKUP(B92,Sheet1!B:J,9,0)</f>
        <v>3205208</v>
      </c>
      <c r="E92" s="20">
        <v>81.281261416784957</v>
      </c>
      <c r="F92" s="20">
        <v>14.491693220504388</v>
      </c>
      <c r="G92" s="20">
        <v>0.20951541875965343</v>
      </c>
      <c r="H92" s="20">
        <v>3.9115706472661015E-3</v>
      </c>
      <c r="I92" s="20">
        <v>4.0136183733037392</v>
      </c>
    </row>
    <row r="93" spans="1:9" x14ac:dyDescent="0.45">
      <c r="A93" s="19" t="s">
        <v>196</v>
      </c>
      <c r="B93" s="19">
        <v>11239</v>
      </c>
      <c r="C93" s="20" t="s">
        <v>32</v>
      </c>
      <c r="D93" s="20">
        <f>VLOOKUP(B93,Sheet1!B:J,9,0)</f>
        <v>433942</v>
      </c>
      <c r="E93" s="20">
        <v>54.194893696524602</v>
      </c>
      <c r="F93" s="20">
        <v>25.612641629425006</v>
      </c>
      <c r="G93" s="20">
        <v>19.137038875918272</v>
      </c>
      <c r="H93" s="20">
        <v>0</v>
      </c>
      <c r="I93" s="20">
        <v>1.055425798132118</v>
      </c>
    </row>
    <row r="94" spans="1:9" x14ac:dyDescent="0.45">
      <c r="A94" s="19" t="s">
        <v>198</v>
      </c>
      <c r="B94" s="19">
        <v>11256</v>
      </c>
      <c r="C94" s="20" t="s">
        <v>19</v>
      </c>
      <c r="D94" s="20">
        <f>VLOOKUP(B94,Sheet1!B:J,9,0)</f>
        <v>81920</v>
      </c>
      <c r="E94" s="20">
        <v>13.824024378459111</v>
      </c>
      <c r="F94" s="20">
        <v>63.183968016837568</v>
      </c>
      <c r="G94" s="20">
        <v>18.845629761783169</v>
      </c>
      <c r="H94" s="20">
        <v>7.5382902662192081E-2</v>
      </c>
      <c r="I94" s="20">
        <v>4.0709949402579557</v>
      </c>
    </row>
    <row r="95" spans="1:9" x14ac:dyDescent="0.45">
      <c r="A95" s="19" t="s">
        <v>199</v>
      </c>
      <c r="B95" s="19">
        <v>11258</v>
      </c>
      <c r="C95" s="20" t="s">
        <v>32</v>
      </c>
      <c r="D95" s="20">
        <f>VLOOKUP(B95,Sheet1!B:J,9,0)</f>
        <v>197183</v>
      </c>
      <c r="E95" s="20">
        <v>54.771442825138848</v>
      </c>
      <c r="F95" s="20">
        <v>43.746839806014151</v>
      </c>
      <c r="G95" s="20">
        <v>0.52673382193370577</v>
      </c>
      <c r="H95" s="20">
        <v>2.9999627973922582E-2</v>
      </c>
      <c r="I95" s="20">
        <v>0.92498391893936649</v>
      </c>
    </row>
    <row r="96" spans="1:9" x14ac:dyDescent="0.45">
      <c r="A96" s="19" t="s">
        <v>201</v>
      </c>
      <c r="B96" s="19">
        <v>11268</v>
      </c>
      <c r="C96" s="20" t="s">
        <v>22</v>
      </c>
      <c r="D96" s="20">
        <f>VLOOKUP(B96,Sheet1!B:J,9,0)</f>
        <v>1690966</v>
      </c>
      <c r="E96" s="20">
        <v>90.107679542745529</v>
      </c>
      <c r="F96" s="20">
        <v>6.9152100206875939</v>
      </c>
      <c r="G96" s="20">
        <v>0.14862906092345785</v>
      </c>
      <c r="H96" s="20">
        <v>1.9285916881004582E-2</v>
      </c>
      <c r="I96" s="20">
        <v>2.8091954587624079</v>
      </c>
    </row>
    <row r="97" spans="1:9" x14ac:dyDescent="0.45">
      <c r="A97" s="19" t="s">
        <v>203</v>
      </c>
      <c r="B97" s="19">
        <v>11273</v>
      </c>
      <c r="C97" s="20" t="s">
        <v>22</v>
      </c>
      <c r="D97" s="20">
        <f>VLOOKUP(B97,Sheet1!B:J,9,0)</f>
        <v>5588698</v>
      </c>
      <c r="E97" s="20">
        <v>97.746281117454231</v>
      </c>
      <c r="F97" s="20">
        <v>1.700779767721193E-3</v>
      </c>
      <c r="G97" s="20">
        <v>0.5918132976460091</v>
      </c>
      <c r="H97" s="20">
        <v>0</v>
      </c>
      <c r="I97" s="20">
        <v>1.6602048051320366</v>
      </c>
    </row>
    <row r="98" spans="1:9" x14ac:dyDescent="0.45">
      <c r="A98" s="19" t="s">
        <v>205</v>
      </c>
      <c r="B98" s="19">
        <v>11260</v>
      </c>
      <c r="C98" s="20" t="s">
        <v>22</v>
      </c>
      <c r="D98" s="20">
        <f>VLOOKUP(B98,Sheet1!B:J,9,0)</f>
        <v>1079411</v>
      </c>
      <c r="E98" s="20">
        <v>97.010123474445322</v>
      </c>
      <c r="F98" s="20">
        <v>0</v>
      </c>
      <c r="G98" s="20">
        <v>0.14901091757800169</v>
      </c>
      <c r="H98" s="20">
        <v>2.2486285265826238E-2</v>
      </c>
      <c r="I98" s="20">
        <v>2.8183793227108533</v>
      </c>
    </row>
    <row r="99" spans="1:9" x14ac:dyDescent="0.45">
      <c r="A99" s="19" t="s">
        <v>207</v>
      </c>
      <c r="B99" s="19">
        <v>11277</v>
      </c>
      <c r="C99" s="20" t="s">
        <v>19</v>
      </c>
      <c r="D99" s="20">
        <f>VLOOKUP(B99,Sheet1!B:J,9,0)</f>
        <v>147161414</v>
      </c>
      <c r="E99" s="20">
        <v>12.946164793855289</v>
      </c>
      <c r="F99" s="20">
        <v>80.607547448389596</v>
      </c>
      <c r="G99" s="20">
        <v>4.0706094407840965</v>
      </c>
      <c r="H99" s="20">
        <v>0</v>
      </c>
      <c r="I99" s="20">
        <v>2.3756783169710225</v>
      </c>
    </row>
    <row r="100" spans="1:9" x14ac:dyDescent="0.45">
      <c r="A100" s="19" t="s">
        <v>209</v>
      </c>
      <c r="B100" s="19">
        <v>11280</v>
      </c>
      <c r="C100" s="20" t="s">
        <v>22</v>
      </c>
      <c r="D100" s="20">
        <f>VLOOKUP(B100,Sheet1!B:J,9,0)</f>
        <v>1606580</v>
      </c>
      <c r="E100" s="20">
        <v>81.047147642234634</v>
      </c>
      <c r="F100" s="20">
        <v>0</v>
      </c>
      <c r="G100" s="20">
        <v>18.13237781631879</v>
      </c>
      <c r="H100" s="20">
        <v>4.3631308110059532E-2</v>
      </c>
      <c r="I100" s="20">
        <v>0.77684323333651983</v>
      </c>
    </row>
    <row r="101" spans="1:9" x14ac:dyDescent="0.45">
      <c r="A101" s="19" t="s">
        <v>217</v>
      </c>
      <c r="B101" s="19">
        <v>11290</v>
      </c>
      <c r="C101" s="20" t="s">
        <v>19</v>
      </c>
      <c r="D101" s="20">
        <f>VLOOKUP(B101,Sheet1!B:J,9,0)</f>
        <v>53653</v>
      </c>
      <c r="E101" s="20">
        <v>11.727143672042592</v>
      </c>
      <c r="F101" s="20">
        <v>83.236787272165301</v>
      </c>
      <c r="G101" s="20">
        <v>2.7157068643972417</v>
      </c>
      <c r="H101" s="20">
        <v>9.1824613401526849E-3</v>
      </c>
      <c r="I101" s="20">
        <v>2.3111797300547119</v>
      </c>
    </row>
    <row r="102" spans="1:9" x14ac:dyDescent="0.45">
      <c r="A102" s="19" t="s">
        <v>219</v>
      </c>
      <c r="B102" s="19">
        <v>11285</v>
      </c>
      <c r="C102" s="20" t="s">
        <v>22</v>
      </c>
      <c r="D102" s="20">
        <f>VLOOKUP(B102,Sheet1!B:J,9,0)</f>
        <v>12944338</v>
      </c>
      <c r="E102" s="20">
        <v>97.467316390773163</v>
      </c>
      <c r="F102" s="20">
        <v>0.53070307942896311</v>
      </c>
      <c r="G102" s="20">
        <v>1.0391661835781951</v>
      </c>
      <c r="H102" s="20">
        <v>1.525285306895677E-4</v>
      </c>
      <c r="I102" s="20">
        <v>0.96266181768899572</v>
      </c>
    </row>
    <row r="103" spans="1:9" x14ac:dyDescent="0.45">
      <c r="A103" s="19" t="s">
        <v>223</v>
      </c>
      <c r="B103" s="19">
        <v>11297</v>
      </c>
      <c r="C103" s="20" t="s">
        <v>22</v>
      </c>
      <c r="D103" s="20">
        <f>VLOOKUP(B103,Sheet1!B:J,9,0)</f>
        <v>4094086</v>
      </c>
      <c r="E103" s="20">
        <v>96.263463073910799</v>
      </c>
      <c r="F103" s="20">
        <v>0</v>
      </c>
      <c r="G103" s="20">
        <v>2.4625526700641373E-2</v>
      </c>
      <c r="H103" s="20">
        <v>0.27233037218389972</v>
      </c>
      <c r="I103" s="20">
        <v>3.4395810272046612</v>
      </c>
    </row>
    <row r="104" spans="1:9" x14ac:dyDescent="0.45">
      <c r="A104" s="19" t="s">
        <v>225</v>
      </c>
      <c r="B104" s="19">
        <v>11302</v>
      </c>
      <c r="C104" s="20" t="s">
        <v>19</v>
      </c>
      <c r="D104" s="20">
        <f>VLOOKUP(B104,Sheet1!B:J,9,0)</f>
        <v>16602276</v>
      </c>
      <c r="E104" s="20">
        <v>15.281468880438746</v>
      </c>
      <c r="F104" s="20">
        <v>35.630845485680538</v>
      </c>
      <c r="G104" s="20">
        <v>47.008033352683633</v>
      </c>
      <c r="H104" s="20">
        <v>5.6993763602318946E-3</v>
      </c>
      <c r="I104" s="20">
        <v>2.0739529048368528</v>
      </c>
    </row>
    <row r="105" spans="1:9" x14ac:dyDescent="0.45">
      <c r="A105" s="19" t="s">
        <v>227</v>
      </c>
      <c r="B105" s="19">
        <v>11304</v>
      </c>
      <c r="C105" s="20" t="s">
        <v>32</v>
      </c>
      <c r="D105" s="20">
        <f>VLOOKUP(B105,Sheet1!B:J,9,0)</f>
        <v>992084</v>
      </c>
      <c r="E105" s="20">
        <v>55.207372732400884</v>
      </c>
      <c r="F105" s="20">
        <v>33.736857554317602</v>
      </c>
      <c r="G105" s="20">
        <v>8.6184553517758076</v>
      </c>
      <c r="H105" s="20">
        <v>2.8759901866802409E-3</v>
      </c>
      <c r="I105" s="20">
        <v>2.4344383713190201</v>
      </c>
    </row>
    <row r="106" spans="1:9" x14ac:dyDescent="0.45">
      <c r="A106" s="19" t="s">
        <v>231</v>
      </c>
      <c r="B106" s="19">
        <v>11305</v>
      </c>
      <c r="C106" s="20" t="s">
        <v>32</v>
      </c>
      <c r="D106" s="20">
        <f>VLOOKUP(B106,Sheet1!B:J,9,0)</f>
        <v>193260</v>
      </c>
      <c r="E106" s="20">
        <v>54.137694862956472</v>
      </c>
      <c r="F106" s="20">
        <v>45.464469111228709</v>
      </c>
      <c r="G106" s="20">
        <v>9.2116251609369551E-2</v>
      </c>
      <c r="H106" s="20">
        <v>2.8694328175508177E-3</v>
      </c>
      <c r="I106" s="20">
        <v>0.30285034138789774</v>
      </c>
    </row>
    <row r="107" spans="1:9" x14ac:dyDescent="0.45">
      <c r="A107" s="19" t="s">
        <v>233</v>
      </c>
      <c r="B107" s="19">
        <v>11308</v>
      </c>
      <c r="C107" s="20" t="s">
        <v>22</v>
      </c>
      <c r="D107" s="20">
        <f>VLOOKUP(B107,Sheet1!B:J,9,0)</f>
        <v>2417590</v>
      </c>
      <c r="E107" s="20">
        <v>95.434793600606696</v>
      </c>
      <c r="F107" s="20">
        <v>0.64717771261081369</v>
      </c>
      <c r="G107" s="20">
        <v>0.1614986999580259</v>
      </c>
      <c r="H107" s="20">
        <v>2.0582071514837191E-3</v>
      </c>
      <c r="I107" s="20">
        <v>3.7544717796729814</v>
      </c>
    </row>
    <row r="108" spans="1:9" x14ac:dyDescent="0.45">
      <c r="A108" s="19" t="s">
        <v>237</v>
      </c>
      <c r="B108" s="19">
        <v>11314</v>
      </c>
      <c r="C108" s="20" t="s">
        <v>22</v>
      </c>
      <c r="D108" s="20">
        <f>VLOOKUP(B108,Sheet1!B:J,9,0)</f>
        <v>113449</v>
      </c>
      <c r="E108" s="20">
        <v>91.425054056674483</v>
      </c>
      <c r="F108" s="20">
        <v>0</v>
      </c>
      <c r="G108" s="20">
        <v>6.1784756435725487</v>
      </c>
      <c r="H108" s="20">
        <v>0.21712625905485061</v>
      </c>
      <c r="I108" s="20">
        <v>2.1793440406981133</v>
      </c>
    </row>
    <row r="109" spans="1:9" x14ac:dyDescent="0.45">
      <c r="A109" s="19" t="s">
        <v>241</v>
      </c>
      <c r="B109" s="19">
        <v>11309</v>
      </c>
      <c r="C109" s="20" t="s">
        <v>22</v>
      </c>
      <c r="D109" s="20">
        <f>VLOOKUP(B109,Sheet1!B:J,9,0)</f>
        <v>2031683</v>
      </c>
      <c r="E109" s="20">
        <v>97.648386567876813</v>
      </c>
      <c r="F109" s="20">
        <v>0</v>
      </c>
      <c r="G109" s="20">
        <v>0.87094868757593069</v>
      </c>
      <c r="H109" s="20">
        <v>8.1606005672908419E-2</v>
      </c>
      <c r="I109" s="20">
        <v>1.3990587388743494</v>
      </c>
    </row>
    <row r="110" spans="1:9" x14ac:dyDescent="0.45">
      <c r="A110" s="19" t="s">
        <v>242</v>
      </c>
      <c r="B110" s="19">
        <v>11312</v>
      </c>
      <c r="C110" s="20" t="s">
        <v>22</v>
      </c>
      <c r="D110" s="20">
        <f>VLOOKUP(B110,Sheet1!B:J,9,0)</f>
        <v>4368609</v>
      </c>
      <c r="E110" s="20">
        <v>96.652517474713108</v>
      </c>
      <c r="F110" s="20">
        <v>0</v>
      </c>
      <c r="G110" s="20">
        <v>2.1153820972599005</v>
      </c>
      <c r="H110" s="20">
        <v>3.300628315575025E-2</v>
      </c>
      <c r="I110" s="20">
        <v>1.1990941448712387</v>
      </c>
    </row>
    <row r="111" spans="1:9" x14ac:dyDescent="0.45">
      <c r="A111" s="19" t="s">
        <v>243</v>
      </c>
      <c r="B111" s="19">
        <v>11310</v>
      </c>
      <c r="C111" s="20" t="s">
        <v>19</v>
      </c>
      <c r="D111" s="20">
        <f>VLOOKUP(B111,Sheet1!B:J,9,0)</f>
        <v>313319593</v>
      </c>
      <c r="E111" s="20">
        <v>11.440134322715245</v>
      </c>
      <c r="F111" s="20">
        <v>61.445447916944097</v>
      </c>
      <c r="G111" s="20">
        <v>25.53229317436525</v>
      </c>
      <c r="H111" s="20">
        <v>5.9821903597475738E-2</v>
      </c>
      <c r="I111" s="20">
        <v>1.5223026823779282</v>
      </c>
    </row>
    <row r="112" spans="1:9" x14ac:dyDescent="0.45">
      <c r="A112" s="19" t="s">
        <v>244</v>
      </c>
      <c r="B112" s="19">
        <v>11315</v>
      </c>
      <c r="C112" s="20" t="s">
        <v>246</v>
      </c>
      <c r="D112" s="20">
        <f>VLOOKUP(B112,Sheet1!B:J,9,0)</f>
        <v>98388472</v>
      </c>
      <c r="E112" s="20">
        <v>13.273872056803556</v>
      </c>
      <c r="F112" s="20">
        <v>45.695389523110457</v>
      </c>
      <c r="G112" s="20">
        <v>38.697229170475289</v>
      </c>
      <c r="H112" s="20">
        <v>3.4391670418150492E-3</v>
      </c>
      <c r="I112" s="20">
        <v>2.3300700825688745</v>
      </c>
    </row>
    <row r="113" spans="1:9" x14ac:dyDescent="0.45">
      <c r="A113" s="19" t="s">
        <v>251</v>
      </c>
      <c r="B113" s="19">
        <v>11334</v>
      </c>
      <c r="C113" s="20" t="s">
        <v>22</v>
      </c>
      <c r="D113" s="20">
        <f>VLOOKUP(B113,Sheet1!B:J,9,0)</f>
        <v>1400148</v>
      </c>
      <c r="E113" s="20">
        <v>95.718714896322297</v>
      </c>
      <c r="F113" s="20">
        <v>0</v>
      </c>
      <c r="G113" s="20">
        <v>2.8732640647157308</v>
      </c>
      <c r="H113" s="20">
        <v>3.2976889075856846E-3</v>
      </c>
      <c r="I113" s="20">
        <v>1.404723350054385</v>
      </c>
    </row>
    <row r="114" spans="1:9" x14ac:dyDescent="0.45">
      <c r="A114" s="19" t="s">
        <v>253</v>
      </c>
      <c r="B114" s="19">
        <v>11338</v>
      </c>
      <c r="C114" s="20" t="s">
        <v>19</v>
      </c>
      <c r="D114" s="20">
        <f>VLOOKUP(B114,Sheet1!B:J,9,0)</f>
        <v>43507537</v>
      </c>
      <c r="E114" s="20">
        <v>18.941462817870942</v>
      </c>
      <c r="F114" s="20">
        <v>50.096485882284732</v>
      </c>
      <c r="G114" s="20">
        <v>28.72613570729348</v>
      </c>
      <c r="H114" s="20">
        <v>0.15502755048439953</v>
      </c>
      <c r="I114" s="20">
        <v>2.080888042066444</v>
      </c>
    </row>
    <row r="115" spans="1:9" x14ac:dyDescent="0.45">
      <c r="A115" s="19" t="s">
        <v>255</v>
      </c>
      <c r="B115" s="19">
        <v>11343</v>
      </c>
      <c r="C115" s="20" t="s">
        <v>19</v>
      </c>
      <c r="D115" s="20">
        <f>VLOOKUP(B115,Sheet1!B:J,9,0)</f>
        <v>78346492</v>
      </c>
      <c r="E115" s="20">
        <v>17.856754064523223</v>
      </c>
      <c r="F115" s="20">
        <v>50.212065033767658</v>
      </c>
      <c r="G115" s="20">
        <v>30.181490568254894</v>
      </c>
      <c r="H115" s="20">
        <v>2.4153350957420661E-5</v>
      </c>
      <c r="I115" s="20">
        <v>1.7496661801032687</v>
      </c>
    </row>
    <row r="116" spans="1:9" x14ac:dyDescent="0.45">
      <c r="A116" s="19" t="s">
        <v>259</v>
      </c>
      <c r="B116" s="19">
        <v>11323</v>
      </c>
      <c r="C116" s="20" t="s">
        <v>19</v>
      </c>
      <c r="D116" s="20">
        <f>VLOOKUP(B116,Sheet1!B:J,9,0)</f>
        <v>1605810</v>
      </c>
      <c r="E116" s="20">
        <v>17.119448954905728</v>
      </c>
      <c r="F116" s="20">
        <v>73.101642980792903</v>
      </c>
      <c r="G116" s="20">
        <v>9.2111234189712317</v>
      </c>
      <c r="H116" s="20">
        <v>1.8605109505386492E-3</v>
      </c>
      <c r="I116" s="20">
        <v>0.56592413437959532</v>
      </c>
    </row>
    <row r="117" spans="1:9" x14ac:dyDescent="0.45">
      <c r="A117" s="19" t="s">
        <v>263</v>
      </c>
      <c r="B117" s="19">
        <v>11340</v>
      </c>
      <c r="C117" s="20" t="s">
        <v>19</v>
      </c>
      <c r="D117" s="20">
        <f>VLOOKUP(B117,Sheet1!B:J,9,0)</f>
        <v>2264693</v>
      </c>
      <c r="E117" s="20">
        <v>9.8146667291189065</v>
      </c>
      <c r="F117" s="20">
        <v>68.692765832170977</v>
      </c>
      <c r="G117" s="20">
        <v>18.070605579706758</v>
      </c>
      <c r="H117" s="20">
        <v>5.1634898409060229E-2</v>
      </c>
      <c r="I117" s="20">
        <v>3.3703269605942965</v>
      </c>
    </row>
    <row r="118" spans="1:9" x14ac:dyDescent="0.45">
      <c r="A118" s="19" t="s">
        <v>270</v>
      </c>
      <c r="B118" s="19">
        <v>11327</v>
      </c>
      <c r="C118" s="20" t="s">
        <v>22</v>
      </c>
      <c r="D118" s="20">
        <f>VLOOKUP(B118,Sheet1!B:J,9,0)</f>
        <v>2654836</v>
      </c>
      <c r="E118" s="20">
        <v>84.883679718781536</v>
      </c>
      <c r="F118" s="20">
        <v>7.1279028250254477</v>
      </c>
      <c r="G118" s="20">
        <v>5.8584109254873349</v>
      </c>
      <c r="H118" s="20">
        <v>7.4539433842279784E-4</v>
      </c>
      <c r="I118" s="20">
        <v>2.1292611363672602</v>
      </c>
    </row>
    <row r="119" spans="1:9" x14ac:dyDescent="0.45">
      <c r="A119" s="19" t="s">
        <v>271</v>
      </c>
      <c r="B119" s="19">
        <v>11367</v>
      </c>
      <c r="C119" s="20" t="s">
        <v>19</v>
      </c>
      <c r="D119" s="20">
        <f>VLOOKUP(B119,Sheet1!B:J,9,0)</f>
        <v>5911906</v>
      </c>
      <c r="E119" s="20">
        <v>14.906672000071017</v>
      </c>
      <c r="F119" s="20">
        <v>41.66394879829312</v>
      </c>
      <c r="G119" s="20">
        <v>41.181131923334256</v>
      </c>
      <c r="H119" s="20">
        <v>5.0398909523761547E-4</v>
      </c>
      <c r="I119" s="20">
        <v>2.2477432892063707</v>
      </c>
    </row>
    <row r="120" spans="1:9" x14ac:dyDescent="0.45">
      <c r="A120" s="19" t="s">
        <v>273</v>
      </c>
      <c r="B120" s="19">
        <v>11379</v>
      </c>
      <c r="C120" s="20" t="s">
        <v>19</v>
      </c>
      <c r="D120" s="20">
        <f>VLOOKUP(B120,Sheet1!B:J,9,0)</f>
        <v>20433567</v>
      </c>
      <c r="E120" s="20">
        <v>16.301065783250621</v>
      </c>
      <c r="F120" s="20">
        <v>66.220211592298909</v>
      </c>
      <c r="G120" s="20">
        <v>15.413504199811461</v>
      </c>
      <c r="H120" s="20">
        <v>1.0889452103769862E-3</v>
      </c>
      <c r="I120" s="20">
        <v>2.0641294794286282</v>
      </c>
    </row>
    <row r="121" spans="1:9" x14ac:dyDescent="0.45">
      <c r="A121" s="19" t="s">
        <v>275</v>
      </c>
      <c r="B121" s="19">
        <v>11385</v>
      </c>
      <c r="C121" s="20" t="s">
        <v>19</v>
      </c>
      <c r="D121" s="20">
        <f>VLOOKUP(B121,Sheet1!B:J,9,0)</f>
        <v>92094118</v>
      </c>
      <c r="E121" s="20">
        <v>18.339182165464955</v>
      </c>
      <c r="F121" s="20">
        <v>48.509373220064177</v>
      </c>
      <c r="G121" s="20">
        <v>27.970079333602463</v>
      </c>
      <c r="H121" s="20">
        <v>2.8396221258513936</v>
      </c>
      <c r="I121" s="20">
        <v>2.3417431550170082</v>
      </c>
    </row>
    <row r="122" spans="1:9" x14ac:dyDescent="0.45">
      <c r="A122" s="19" t="s">
        <v>277</v>
      </c>
      <c r="B122" s="19">
        <v>11384</v>
      </c>
      <c r="C122" s="20" t="s">
        <v>22</v>
      </c>
      <c r="D122" s="20">
        <f>VLOOKUP(B122,Sheet1!B:J,9,0)</f>
        <v>670696</v>
      </c>
      <c r="E122" s="20">
        <v>85.148203271489294</v>
      </c>
      <c r="F122" s="20">
        <v>0</v>
      </c>
      <c r="G122" s="20">
        <v>7.2636540855411731</v>
      </c>
      <c r="H122" s="20">
        <v>0.38856046813418632</v>
      </c>
      <c r="I122" s="20">
        <v>7.1995821748353475</v>
      </c>
    </row>
    <row r="123" spans="1:9" x14ac:dyDescent="0.45">
      <c r="A123" s="19" t="s">
        <v>279</v>
      </c>
      <c r="B123" s="19">
        <v>11341</v>
      </c>
      <c r="C123" s="20" t="s">
        <v>22</v>
      </c>
      <c r="D123" s="20">
        <f>VLOOKUP(B123,Sheet1!B:J,9,0)</f>
        <v>12061731</v>
      </c>
      <c r="E123" s="20">
        <v>85.459874696512799</v>
      </c>
      <c r="F123" s="20">
        <v>10.289417803565547</v>
      </c>
      <c r="G123" s="20">
        <v>0.97158066499544216</v>
      </c>
      <c r="H123" s="20">
        <v>2.4117289354649929E-6</v>
      </c>
      <c r="I123" s="20">
        <v>3.2791244231972829</v>
      </c>
    </row>
    <row r="124" spans="1:9" x14ac:dyDescent="0.45">
      <c r="A124" s="19" t="s">
        <v>283</v>
      </c>
      <c r="B124" s="19">
        <v>11383</v>
      </c>
      <c r="C124" s="20" t="s">
        <v>19</v>
      </c>
      <c r="D124" s="20">
        <f>VLOOKUP(B124,Sheet1!B:J,9,0)</f>
        <v>28008690</v>
      </c>
      <c r="E124" s="20">
        <v>23.543283768759299</v>
      </c>
      <c r="F124" s="20">
        <v>37.02858932660174</v>
      </c>
      <c r="G124" s="20">
        <v>37.659508142963695</v>
      </c>
      <c r="H124" s="20">
        <v>7.7002546786682386E-7</v>
      </c>
      <c r="I124" s="20">
        <v>1.7686179916497939</v>
      </c>
    </row>
    <row r="125" spans="1:9" x14ac:dyDescent="0.45">
      <c r="A125" s="19" t="s">
        <v>285</v>
      </c>
      <c r="B125" s="19">
        <v>11380</v>
      </c>
      <c r="C125" s="20" t="s">
        <v>19</v>
      </c>
      <c r="D125" s="20">
        <f>VLOOKUP(B125,Sheet1!B:J,9,0)</f>
        <v>272804</v>
      </c>
      <c r="E125" s="20">
        <v>14.575467732450079</v>
      </c>
      <c r="F125" s="20">
        <v>72.722229866224637</v>
      </c>
      <c r="G125" s="20">
        <v>9.6788680037926174</v>
      </c>
      <c r="H125" s="20">
        <v>0</v>
      </c>
      <c r="I125" s="20">
        <v>3.023434397532673</v>
      </c>
    </row>
    <row r="126" spans="1:9" x14ac:dyDescent="0.45">
      <c r="A126" s="19" t="s">
        <v>287</v>
      </c>
      <c r="B126" s="19">
        <v>11391</v>
      </c>
      <c r="C126" s="20" t="s">
        <v>19</v>
      </c>
      <c r="D126" s="20">
        <f>VLOOKUP(B126,Sheet1!B:J,9,0)</f>
        <v>382564</v>
      </c>
      <c r="E126" s="20">
        <v>7.5453154362828547</v>
      </c>
      <c r="F126" s="20">
        <v>84.534049078927353</v>
      </c>
      <c r="G126" s="20">
        <v>4.859729917613314</v>
      </c>
      <c r="H126" s="20">
        <v>0</v>
      </c>
      <c r="I126" s="20">
        <v>3.0609055671764787</v>
      </c>
    </row>
    <row r="127" spans="1:9" x14ac:dyDescent="0.45">
      <c r="A127" s="19" t="s">
        <v>289</v>
      </c>
      <c r="B127" s="19">
        <v>11381</v>
      </c>
      <c r="C127" s="20" t="s">
        <v>32</v>
      </c>
      <c r="D127" s="20">
        <f>VLOOKUP(B127,Sheet1!B:J,9,0)</f>
        <v>1153003</v>
      </c>
      <c r="E127" s="20">
        <v>56.910606985144241</v>
      </c>
      <c r="F127" s="20">
        <v>37.097719278416875</v>
      </c>
      <c r="G127" s="20">
        <v>2.0311106905053257E-3</v>
      </c>
      <c r="H127" s="20">
        <v>4.1249778033156228E-4</v>
      </c>
      <c r="I127" s="20">
        <v>5.9892301279680478</v>
      </c>
    </row>
    <row r="128" spans="1:9" x14ac:dyDescent="0.45">
      <c r="A128" s="19" t="s">
        <v>291</v>
      </c>
      <c r="B128" s="19">
        <v>11394</v>
      </c>
      <c r="C128" s="20" t="s">
        <v>19</v>
      </c>
      <c r="D128" s="20">
        <f>VLOOKUP(B128,Sheet1!B:J,9,0)</f>
        <v>11331614</v>
      </c>
      <c r="E128" s="20">
        <v>10.146533430621412</v>
      </c>
      <c r="F128" s="20">
        <v>53.156294200308814</v>
      </c>
      <c r="G128" s="20">
        <v>34.749492067532806</v>
      </c>
      <c r="H128" s="20">
        <v>7.8702024505581239E-2</v>
      </c>
      <c r="I128" s="20">
        <v>1.8689782770313865</v>
      </c>
    </row>
    <row r="129" spans="1:9" x14ac:dyDescent="0.45">
      <c r="A129" s="19" t="s">
        <v>293</v>
      </c>
      <c r="B129" s="19">
        <v>11405</v>
      </c>
      <c r="C129" s="20" t="s">
        <v>19</v>
      </c>
      <c r="D129" s="20">
        <f>VLOOKUP(B129,Sheet1!B:J,9,0)</f>
        <v>92717940</v>
      </c>
      <c r="E129" s="20">
        <v>10.798129496016312</v>
      </c>
      <c r="F129" s="20">
        <v>28.482257065758017</v>
      </c>
      <c r="G129" s="20">
        <v>59.829233567561424</v>
      </c>
      <c r="H129" s="20">
        <v>2.9292420415377874E-2</v>
      </c>
      <c r="I129" s="20">
        <v>0.86108745024887312</v>
      </c>
    </row>
    <row r="130" spans="1:9" x14ac:dyDescent="0.45">
      <c r="A130" s="19" t="s">
        <v>298</v>
      </c>
      <c r="B130" s="19">
        <v>11411</v>
      </c>
      <c r="C130" s="20" t="s">
        <v>19</v>
      </c>
      <c r="D130" s="20">
        <f>VLOOKUP(B130,Sheet1!B:J,9,0)</f>
        <v>443889</v>
      </c>
      <c r="E130" s="20">
        <v>18.449457951388041</v>
      </c>
      <c r="F130" s="20">
        <v>54.490792696088484</v>
      </c>
      <c r="G130" s="20">
        <v>24.264349648963258</v>
      </c>
      <c r="H130" s="20">
        <v>2.3102774844129172E-2</v>
      </c>
      <c r="I130" s="20">
        <v>2.7722969287160839</v>
      </c>
    </row>
    <row r="131" spans="1:9" x14ac:dyDescent="0.45">
      <c r="A131" s="19" t="s">
        <v>300</v>
      </c>
      <c r="B131" s="19">
        <v>11409</v>
      </c>
      <c r="C131" s="20" t="s">
        <v>19</v>
      </c>
      <c r="D131" s="20">
        <f>VLOOKUP(B131,Sheet1!B:J,9,0)</f>
        <v>12429885</v>
      </c>
      <c r="E131" s="20">
        <v>14.951375974042804</v>
      </c>
      <c r="F131" s="20">
        <v>44.568399351226873</v>
      </c>
      <c r="G131" s="20">
        <v>38.974204815066621</v>
      </c>
      <c r="H131" s="20">
        <v>9.4996003953084086E-4</v>
      </c>
      <c r="I131" s="20">
        <v>1.5050698996241745</v>
      </c>
    </row>
    <row r="132" spans="1:9" x14ac:dyDescent="0.45">
      <c r="A132" s="19" t="s">
        <v>301</v>
      </c>
      <c r="B132" s="19">
        <v>11420</v>
      </c>
      <c r="C132" s="20" t="s">
        <v>19</v>
      </c>
      <c r="D132" s="20">
        <f>VLOOKUP(B132,Sheet1!B:J,9,0)</f>
        <v>171143</v>
      </c>
      <c r="E132" s="20">
        <v>15.706590456881539</v>
      </c>
      <c r="F132" s="20">
        <v>80.960167898127764</v>
      </c>
      <c r="G132" s="20">
        <v>1.8427835997406818</v>
      </c>
      <c r="H132" s="20">
        <v>0.10377382176815209</v>
      </c>
      <c r="I132" s="20">
        <v>1.3866842234818644</v>
      </c>
    </row>
    <row r="133" spans="1:9" x14ac:dyDescent="0.45">
      <c r="A133" s="19" t="s">
        <v>305</v>
      </c>
      <c r="B133" s="19">
        <v>11421</v>
      </c>
      <c r="C133" s="20" t="s">
        <v>19</v>
      </c>
      <c r="D133" s="20">
        <f>VLOOKUP(B133,Sheet1!B:J,9,0)</f>
        <v>1594187</v>
      </c>
      <c r="E133" s="20">
        <v>14.369349198353454</v>
      </c>
      <c r="F133" s="20">
        <v>50.314504449601195</v>
      </c>
      <c r="G133" s="20">
        <v>33.95751288805257</v>
      </c>
      <c r="H133" s="20">
        <v>6.1938792998092781E-2</v>
      </c>
      <c r="I133" s="20">
        <v>1.2966946709946852</v>
      </c>
    </row>
    <row r="134" spans="1:9" x14ac:dyDescent="0.45">
      <c r="A134" s="19" t="s">
        <v>309</v>
      </c>
      <c r="B134" s="19">
        <v>11427</v>
      </c>
      <c r="C134" s="20" t="s">
        <v>19</v>
      </c>
      <c r="D134" s="20">
        <f>VLOOKUP(B134,Sheet1!B:J,9,0)</f>
        <v>12690</v>
      </c>
      <c r="E134" s="20">
        <v>18.681887885105191</v>
      </c>
      <c r="F134" s="20">
        <v>72.305240074999119</v>
      </c>
      <c r="G134" s="20">
        <v>4.8289311748185808</v>
      </c>
      <c r="H134" s="20">
        <v>0.31119325323789748</v>
      </c>
      <c r="I134" s="20">
        <v>3.8727476118392117</v>
      </c>
    </row>
    <row r="135" spans="1:9" x14ac:dyDescent="0.45">
      <c r="A135" s="19" t="s">
        <v>313</v>
      </c>
      <c r="B135" s="19">
        <v>11442</v>
      </c>
      <c r="C135" s="20" t="s">
        <v>19</v>
      </c>
      <c r="D135" s="20">
        <f>VLOOKUP(B135,Sheet1!B:J,9,0)</f>
        <v>408680</v>
      </c>
      <c r="E135" s="20">
        <v>9.2434973157852589</v>
      </c>
      <c r="F135" s="20">
        <v>49.577724441507129</v>
      </c>
      <c r="G135" s="20">
        <v>36.451397947424255</v>
      </c>
      <c r="H135" s="20">
        <v>7.0951706373826098E-3</v>
      </c>
      <c r="I135" s="20">
        <v>4.7202851246459732</v>
      </c>
    </row>
    <row r="136" spans="1:9" x14ac:dyDescent="0.45">
      <c r="A136" s="19" t="s">
        <v>315</v>
      </c>
      <c r="B136" s="19">
        <v>11378</v>
      </c>
      <c r="C136" s="20" t="s">
        <v>22</v>
      </c>
      <c r="D136" s="20">
        <f>VLOOKUP(B136,Sheet1!B:J,9,0)</f>
        <v>2593463</v>
      </c>
      <c r="E136" s="20">
        <v>87.040487100712383</v>
      </c>
      <c r="F136" s="20">
        <v>6.725326440232207</v>
      </c>
      <c r="G136" s="20">
        <v>2.9512701123568128</v>
      </c>
      <c r="H136" s="20">
        <v>1.1064058647419306E-3</v>
      </c>
      <c r="I136" s="20">
        <v>3.2818099408338499</v>
      </c>
    </row>
    <row r="137" spans="1:9" x14ac:dyDescent="0.45">
      <c r="A137" s="19" t="s">
        <v>316</v>
      </c>
      <c r="B137" s="19">
        <v>11416</v>
      </c>
      <c r="C137" s="20" t="s">
        <v>19</v>
      </c>
      <c r="D137" s="20">
        <f>VLOOKUP(B137,Sheet1!B:J,9,0)</f>
        <v>45143601</v>
      </c>
      <c r="E137" s="20">
        <v>11.454507143554634</v>
      </c>
      <c r="F137" s="20">
        <v>39.66283561782619</v>
      </c>
      <c r="G137" s="20">
        <v>46.232443392839365</v>
      </c>
      <c r="H137" s="20">
        <v>3.6160723129364213E-3</v>
      </c>
      <c r="I137" s="20">
        <v>2.6465977734668735</v>
      </c>
    </row>
    <row r="138" spans="1:9" x14ac:dyDescent="0.45">
      <c r="A138" s="19" t="s">
        <v>322</v>
      </c>
      <c r="B138" s="19">
        <v>11449</v>
      </c>
      <c r="C138" s="20" t="s">
        <v>19</v>
      </c>
      <c r="D138" s="20">
        <f>VLOOKUP(B138,Sheet1!B:J,9,0)</f>
        <v>3428420</v>
      </c>
      <c r="E138" s="20">
        <v>20.30831256543798</v>
      </c>
      <c r="F138" s="20">
        <v>56.419204470523496</v>
      </c>
      <c r="G138" s="20">
        <v>20.724638334869233</v>
      </c>
      <c r="H138" s="20">
        <v>2.8580781003986207E-4</v>
      </c>
      <c r="I138" s="20">
        <v>2.5475588213592459</v>
      </c>
    </row>
    <row r="139" spans="1:9" x14ac:dyDescent="0.45">
      <c r="A139" s="19" t="s">
        <v>326</v>
      </c>
      <c r="B139" s="19">
        <v>11463</v>
      </c>
      <c r="C139" s="20" t="s">
        <v>22</v>
      </c>
      <c r="D139" s="20">
        <f>VLOOKUP(B139,Sheet1!B:J,9,0)</f>
        <v>165587</v>
      </c>
      <c r="E139" s="20">
        <v>96.54400732487484</v>
      </c>
      <c r="F139" s="20">
        <v>0</v>
      </c>
      <c r="G139" s="20">
        <v>0.33170939546851635</v>
      </c>
      <c r="H139" s="20">
        <v>1.2265343738175062E-2</v>
      </c>
      <c r="I139" s="20">
        <v>3.1120179359184621</v>
      </c>
    </row>
    <row r="140" spans="1:9" x14ac:dyDescent="0.45">
      <c r="A140" s="19" t="s">
        <v>328</v>
      </c>
      <c r="B140" s="19">
        <v>11461</v>
      </c>
      <c r="C140" s="20" t="s">
        <v>22</v>
      </c>
      <c r="D140" s="20">
        <f>VLOOKUP(B140,Sheet1!B:J,9,0)</f>
        <v>2628790</v>
      </c>
      <c r="E140" s="20">
        <v>98.06181641819667</v>
      </c>
      <c r="F140" s="20">
        <v>0</v>
      </c>
      <c r="G140" s="20">
        <v>0.13631018496928912</v>
      </c>
      <c r="H140" s="20">
        <v>1.8880548718936011E-3</v>
      </c>
      <c r="I140" s="20">
        <v>1.7999853419621457</v>
      </c>
    </row>
    <row r="141" spans="1:9" x14ac:dyDescent="0.45">
      <c r="A141" s="19" t="s">
        <v>330</v>
      </c>
      <c r="B141" s="19">
        <v>11470</v>
      </c>
      <c r="C141" s="20" t="s">
        <v>22</v>
      </c>
      <c r="D141" s="20">
        <f>VLOOKUP(B141,Sheet1!B:J,9,0)</f>
        <v>1141327</v>
      </c>
      <c r="E141" s="20">
        <v>88.669669849124176</v>
      </c>
      <c r="F141" s="20">
        <v>0.17192845690312511</v>
      </c>
      <c r="G141" s="20">
        <v>10.28675111560497</v>
      </c>
      <c r="H141" s="20">
        <v>2.5965297519252341E-3</v>
      </c>
      <c r="I141" s="20">
        <v>0.86905404861580926</v>
      </c>
    </row>
    <row r="142" spans="1:9" x14ac:dyDescent="0.45">
      <c r="A142" s="19" t="s">
        <v>332</v>
      </c>
      <c r="B142" s="19">
        <v>11459</v>
      </c>
      <c r="C142" s="20" t="s">
        <v>19</v>
      </c>
      <c r="D142" s="20">
        <f>VLOOKUP(B142,Sheet1!B:J,9,0)</f>
        <v>48525261</v>
      </c>
      <c r="E142" s="20">
        <v>12.312327661048135</v>
      </c>
      <c r="F142" s="20">
        <v>53.047332249357069</v>
      </c>
      <c r="G142" s="20">
        <v>32.659092696587564</v>
      </c>
      <c r="H142" s="20">
        <v>1.0196149047858218E-4</v>
      </c>
      <c r="I142" s="20">
        <v>1.9811454315167598</v>
      </c>
    </row>
    <row r="143" spans="1:9" x14ac:dyDescent="0.45">
      <c r="A143" s="19" t="s">
        <v>334</v>
      </c>
      <c r="B143" s="19">
        <v>11460</v>
      </c>
      <c r="C143" s="20" t="s">
        <v>19</v>
      </c>
      <c r="D143" s="20">
        <f>VLOOKUP(B143,Sheet1!B:J,9,0)</f>
        <v>66380473</v>
      </c>
      <c r="E143" s="20">
        <v>16.416919757236823</v>
      </c>
      <c r="F143" s="20">
        <v>63.222258303544258</v>
      </c>
      <c r="G143" s="20">
        <v>17.162277215153757</v>
      </c>
      <c r="H143" s="20">
        <v>1.4803933644105017E-6</v>
      </c>
      <c r="I143" s="20">
        <v>3.1985432436717942</v>
      </c>
    </row>
    <row r="144" spans="1:9" x14ac:dyDescent="0.45">
      <c r="A144" s="19" t="s">
        <v>336</v>
      </c>
      <c r="B144" s="19">
        <v>11454</v>
      </c>
      <c r="C144" s="20" t="s">
        <v>22</v>
      </c>
      <c r="D144" s="20">
        <f>VLOOKUP(B144,Sheet1!B:J,9,0)</f>
        <v>1931055</v>
      </c>
      <c r="E144" s="20">
        <v>98.16103250691917</v>
      </c>
      <c r="F144" s="20">
        <v>0</v>
      </c>
      <c r="G144" s="20">
        <v>0.13698507483277689</v>
      </c>
      <c r="H144" s="20">
        <v>0</v>
      </c>
      <c r="I144" s="20">
        <v>1.7019824182480559</v>
      </c>
    </row>
    <row r="145" spans="1:9" x14ac:dyDescent="0.45">
      <c r="A145" s="19" t="s">
        <v>338</v>
      </c>
      <c r="B145" s="19">
        <v>11477</v>
      </c>
      <c r="C145" s="20" t="s">
        <v>22</v>
      </c>
      <c r="D145" s="20">
        <f>VLOOKUP(B145,Sheet1!B:J,9,0)</f>
        <v>4108893</v>
      </c>
      <c r="E145" s="20">
        <v>98.15811082551194</v>
      </c>
      <c r="F145" s="20">
        <v>4.468198266710733E-3</v>
      </c>
      <c r="G145" s="20">
        <v>4.51536258551499E-3</v>
      </c>
      <c r="H145" s="20">
        <v>1.1338056322636836E-3</v>
      </c>
      <c r="I145" s="20">
        <v>1.8317718080035739</v>
      </c>
    </row>
    <row r="146" spans="1:9" x14ac:dyDescent="0.45">
      <c r="A146" s="19" t="s">
        <v>340</v>
      </c>
      <c r="B146" s="19">
        <v>11476</v>
      </c>
      <c r="C146" s="20" t="s">
        <v>19</v>
      </c>
      <c r="D146" s="20">
        <f>VLOOKUP(B146,Sheet1!B:J,9,0)</f>
        <v>297468</v>
      </c>
      <c r="E146" s="20">
        <v>20.752696672257258</v>
      </c>
      <c r="F146" s="20">
        <v>74.323784347892925</v>
      </c>
      <c r="G146" s="20">
        <v>1.9535136942884272</v>
      </c>
      <c r="H146" s="20">
        <v>5.5937697024892692E-3</v>
      </c>
      <c r="I146" s="20">
        <v>2.9644115158588935</v>
      </c>
    </row>
    <row r="147" spans="1:9" x14ac:dyDescent="0.45">
      <c r="A147" s="19" t="s">
        <v>342</v>
      </c>
      <c r="B147" s="19">
        <v>11500</v>
      </c>
      <c r="C147" s="20" t="s">
        <v>246</v>
      </c>
      <c r="D147" s="20">
        <f>VLOOKUP(B147,Sheet1!B:J,9,0)</f>
        <v>25047711</v>
      </c>
      <c r="E147" s="20">
        <v>6.6261085196919725</v>
      </c>
      <c r="F147" s="20">
        <v>61.096942234710447</v>
      </c>
      <c r="G147" s="20">
        <v>30.624950812063798</v>
      </c>
      <c r="H147" s="20">
        <v>1.14949654384298E-2</v>
      </c>
      <c r="I147" s="20">
        <v>1.6405034680953485</v>
      </c>
    </row>
    <row r="148" spans="1:9" x14ac:dyDescent="0.45">
      <c r="A148" s="19" t="s">
        <v>344</v>
      </c>
      <c r="B148" s="19">
        <v>11499</v>
      </c>
      <c r="C148" s="20" t="s">
        <v>19</v>
      </c>
      <c r="D148" s="20">
        <f>VLOOKUP(B148,Sheet1!B:J,9,0)</f>
        <v>5552993</v>
      </c>
      <c r="E148" s="20">
        <v>25.795757642804919</v>
      </c>
      <c r="F148" s="20">
        <v>55.094227383246718</v>
      </c>
      <c r="G148" s="20">
        <v>15.521850866466551</v>
      </c>
      <c r="H148" s="20">
        <v>3.2865459877586354E-5</v>
      </c>
      <c r="I148" s="20">
        <v>3.5881312420219369</v>
      </c>
    </row>
    <row r="149" spans="1:9" x14ac:dyDescent="0.45">
      <c r="A149" s="19" t="s">
        <v>346</v>
      </c>
      <c r="B149" s="19">
        <v>11495</v>
      </c>
      <c r="C149" s="20" t="s">
        <v>19</v>
      </c>
      <c r="D149" s="20">
        <f>VLOOKUP(B149,Sheet1!B:J,9,0)</f>
        <v>26828920</v>
      </c>
      <c r="E149" s="20">
        <v>16.065503951680078</v>
      </c>
      <c r="F149" s="20">
        <v>39.658920135842273</v>
      </c>
      <c r="G149" s="20">
        <v>41.783381637720474</v>
      </c>
      <c r="H149" s="20">
        <v>5.7825207423412017E-4</v>
      </c>
      <c r="I149" s="20">
        <v>2.4916160226829343</v>
      </c>
    </row>
    <row r="150" spans="1:9" x14ac:dyDescent="0.45">
      <c r="A150" s="19" t="s">
        <v>351</v>
      </c>
      <c r="B150" s="19">
        <v>11517</v>
      </c>
      <c r="C150" s="20" t="s">
        <v>19</v>
      </c>
      <c r="D150" s="20">
        <f>VLOOKUP(B150,Sheet1!B:J,9,0)</f>
        <v>99614661</v>
      </c>
      <c r="E150" s="20">
        <v>11.091056454501469</v>
      </c>
      <c r="F150" s="20">
        <v>47.837749830918355</v>
      </c>
      <c r="G150" s="20">
        <v>38.55177271847171</v>
      </c>
      <c r="H150" s="20">
        <v>0.13295647326682941</v>
      </c>
      <c r="I150" s="20">
        <v>2.3864645228416337</v>
      </c>
    </row>
    <row r="151" spans="1:9" x14ac:dyDescent="0.45">
      <c r="A151" s="19" t="s">
        <v>353</v>
      </c>
      <c r="B151" s="19">
        <v>11513</v>
      </c>
      <c r="C151" s="20" t="s">
        <v>19</v>
      </c>
      <c r="D151" s="20">
        <f>VLOOKUP(B151,Sheet1!B:J,9,0)</f>
        <v>101609767</v>
      </c>
      <c r="E151" s="20">
        <v>17.529900415541956</v>
      </c>
      <c r="F151" s="20">
        <v>35.387322530685715</v>
      </c>
      <c r="G151" s="20">
        <v>44.753807290298077</v>
      </c>
      <c r="H151" s="20">
        <v>2.6979634124635794E-5</v>
      </c>
      <c r="I151" s="20">
        <v>2.328942783840132</v>
      </c>
    </row>
    <row r="152" spans="1:9" x14ac:dyDescent="0.45">
      <c r="A152" s="19" t="s">
        <v>357</v>
      </c>
      <c r="B152" s="19">
        <v>11521</v>
      </c>
      <c r="C152" s="20" t="s">
        <v>19</v>
      </c>
      <c r="D152" s="20">
        <f>VLOOKUP(B152,Sheet1!B:J,9,0)</f>
        <v>3544936</v>
      </c>
      <c r="E152" s="20">
        <v>7.4159274841400835</v>
      </c>
      <c r="F152" s="20">
        <v>30.146798970848732</v>
      </c>
      <c r="G152" s="20">
        <v>61.218584448719241</v>
      </c>
      <c r="H152" s="20">
        <v>1.3477350126075683E-3</v>
      </c>
      <c r="I152" s="20">
        <v>1.2173413612793342</v>
      </c>
    </row>
    <row r="153" spans="1:9" x14ac:dyDescent="0.45">
      <c r="A153" s="19" t="s">
        <v>362</v>
      </c>
      <c r="B153" s="19">
        <v>11518</v>
      </c>
      <c r="C153" s="20" t="s">
        <v>19</v>
      </c>
      <c r="D153" s="20">
        <f>VLOOKUP(B153,Sheet1!B:J,9,0)</f>
        <v>2068837</v>
      </c>
      <c r="E153" s="20">
        <v>23.324629193160863</v>
      </c>
      <c r="F153" s="20">
        <v>75.242828642724703</v>
      </c>
      <c r="G153" s="20">
        <v>0.46964211044593168</v>
      </c>
      <c r="H153" s="20">
        <v>1.4560693034394955E-3</v>
      </c>
      <c r="I153" s="20">
        <v>0.96144398436506517</v>
      </c>
    </row>
    <row r="154" spans="1:9" x14ac:dyDescent="0.45">
      <c r="A154" s="19" t="s">
        <v>366</v>
      </c>
      <c r="B154" s="19">
        <v>11551</v>
      </c>
      <c r="C154" s="20" t="s">
        <v>19</v>
      </c>
      <c r="D154" s="20">
        <f>VLOOKUP(B154,Sheet1!B:J,9,0)</f>
        <v>8654054</v>
      </c>
      <c r="E154" s="20">
        <v>6.690285395002685</v>
      </c>
      <c r="F154" s="20">
        <v>66.583882832882267</v>
      </c>
      <c r="G154" s="20">
        <v>23.673286441025489</v>
      </c>
      <c r="H154" s="20">
        <v>2.453470128966712E-3</v>
      </c>
      <c r="I154" s="20">
        <v>3.0500918609605869</v>
      </c>
    </row>
    <row r="155" spans="1:9" x14ac:dyDescent="0.45">
      <c r="A155" s="19" t="s">
        <v>368</v>
      </c>
      <c r="B155" s="19">
        <v>11562</v>
      </c>
      <c r="C155" s="20" t="s">
        <v>19</v>
      </c>
      <c r="D155" s="20">
        <f>VLOOKUP(B155,Sheet1!B:J,9,0)</f>
        <v>5394986</v>
      </c>
      <c r="E155" s="20">
        <v>11.422174469501345</v>
      </c>
      <c r="F155" s="20">
        <v>85.996950140803293</v>
      </c>
      <c r="G155" s="20">
        <v>0.88464203671401509</v>
      </c>
      <c r="H155" s="20">
        <v>0.17998475296436706</v>
      </c>
      <c r="I155" s="20">
        <v>1.5162486000169746</v>
      </c>
    </row>
    <row r="156" spans="1:9" x14ac:dyDescent="0.45">
      <c r="A156" s="19" t="s">
        <v>370</v>
      </c>
      <c r="B156" s="19">
        <v>11233</v>
      </c>
      <c r="C156" s="20" t="s">
        <v>22</v>
      </c>
      <c r="D156" s="20">
        <f>VLOOKUP(B156,Sheet1!B:J,9,0)</f>
        <v>3451626</v>
      </c>
      <c r="E156" s="20">
        <v>90.409385548278834</v>
      </c>
      <c r="F156" s="20">
        <v>2.1450029018962331</v>
      </c>
      <c r="G156" s="20">
        <v>5.8648927641734208</v>
      </c>
      <c r="H156" s="20">
        <v>0</v>
      </c>
      <c r="I156" s="20">
        <v>1.5807187856515192</v>
      </c>
    </row>
    <row r="157" spans="1:9" x14ac:dyDescent="0.45">
      <c r="A157" s="19" t="s">
        <v>372</v>
      </c>
      <c r="B157" s="19">
        <v>11569</v>
      </c>
      <c r="C157" s="20" t="s">
        <v>19</v>
      </c>
      <c r="D157" s="20">
        <f>VLOOKUP(B157,Sheet1!B:J,9,0)</f>
        <v>3587065</v>
      </c>
      <c r="E157" s="20">
        <v>26.145820586302822</v>
      </c>
      <c r="F157" s="20">
        <v>34.467160128293358</v>
      </c>
      <c r="G157" s="20">
        <v>38.141518623449471</v>
      </c>
      <c r="H157" s="20">
        <v>0</v>
      </c>
      <c r="I157" s="20">
        <v>1.2455006619543461</v>
      </c>
    </row>
    <row r="158" spans="1:9" x14ac:dyDescent="0.45">
      <c r="A158" s="19" t="s">
        <v>376</v>
      </c>
      <c r="B158" s="19">
        <v>11588</v>
      </c>
      <c r="C158" s="20" t="s">
        <v>19</v>
      </c>
      <c r="D158" s="20">
        <f>VLOOKUP(B158,Sheet1!B:J,9,0)</f>
        <v>18878679</v>
      </c>
      <c r="E158" s="20">
        <v>23.869615983453084</v>
      </c>
      <c r="F158" s="20">
        <v>35.340878401392352</v>
      </c>
      <c r="G158" s="20">
        <v>39.19401128866199</v>
      </c>
      <c r="H158" s="20">
        <v>3.9017199567591746E-3</v>
      </c>
      <c r="I158" s="20">
        <v>1.5915926065358144</v>
      </c>
    </row>
    <row r="159" spans="1:9" x14ac:dyDescent="0.45">
      <c r="A159" s="19" t="s">
        <v>386</v>
      </c>
      <c r="B159" s="19">
        <v>11621</v>
      </c>
      <c r="C159" s="20" t="s">
        <v>19</v>
      </c>
      <c r="D159" s="20">
        <f>VLOOKUP(B159,Sheet1!B:J,9,0)</f>
        <v>217763</v>
      </c>
      <c r="E159" s="20">
        <v>2.0077281291044722</v>
      </c>
      <c r="F159" s="20">
        <v>0</v>
      </c>
      <c r="G159" s="20">
        <v>39.201928613072411</v>
      </c>
      <c r="H159" s="20">
        <v>6.0597436472274504E-5</v>
      </c>
      <c r="I159" s="20">
        <v>58.790282660386644</v>
      </c>
    </row>
    <row r="160" spans="1:9" x14ac:dyDescent="0.45">
      <c r="A160" s="19" t="s">
        <v>388</v>
      </c>
      <c r="B160" s="19">
        <v>11626</v>
      </c>
      <c r="C160" s="20" t="s">
        <v>19</v>
      </c>
      <c r="D160" s="20">
        <f>VLOOKUP(B160,Sheet1!B:J,9,0)</f>
        <v>8797062</v>
      </c>
      <c r="E160" s="20">
        <v>14.688982891049331</v>
      </c>
      <c r="F160" s="20">
        <v>44.418693245332854</v>
      </c>
      <c r="G160" s="20">
        <v>38.739104548974666</v>
      </c>
      <c r="H160" s="20">
        <v>9.4204984052870179E-4</v>
      </c>
      <c r="I160" s="20">
        <v>2.1522772648026143</v>
      </c>
    </row>
    <row r="161" spans="1:9" x14ac:dyDescent="0.45">
      <c r="A161" s="19" t="s">
        <v>392</v>
      </c>
      <c r="B161" s="19">
        <v>11649</v>
      </c>
      <c r="C161" s="20" t="s">
        <v>22</v>
      </c>
      <c r="D161" s="20">
        <f>VLOOKUP(B161,Sheet1!B:J,9,0)</f>
        <v>8102654</v>
      </c>
      <c r="E161" s="20">
        <v>96.6417868183472</v>
      </c>
      <c r="F161" s="20">
        <v>2.0219129989319984</v>
      </c>
      <c r="G161" s="20">
        <v>5.121005269635804E-2</v>
      </c>
      <c r="H161" s="20">
        <v>6.091142513573721E-4</v>
      </c>
      <c r="I161" s="20">
        <v>1.284481015773085</v>
      </c>
    </row>
    <row r="162" spans="1:9" x14ac:dyDescent="0.45">
      <c r="A162" s="19" t="s">
        <v>396</v>
      </c>
      <c r="B162" s="19">
        <v>11661</v>
      </c>
      <c r="C162" s="20" t="s">
        <v>19</v>
      </c>
      <c r="D162" s="20">
        <f>VLOOKUP(B162,Sheet1!B:J,9,0)</f>
        <v>99711</v>
      </c>
      <c r="E162" s="20">
        <v>20.736538928774493</v>
      </c>
      <c r="F162" s="20">
        <v>61.494964649759147</v>
      </c>
      <c r="G162" s="20">
        <v>14.870301818117746</v>
      </c>
      <c r="H162" s="20">
        <v>0</v>
      </c>
      <c r="I162" s="20">
        <v>2.8981946033486117</v>
      </c>
    </row>
    <row r="163" spans="1:9" x14ac:dyDescent="0.45">
      <c r="A163" s="19" t="s">
        <v>400</v>
      </c>
      <c r="B163" s="19">
        <v>11660</v>
      </c>
      <c r="C163" s="20" t="s">
        <v>19</v>
      </c>
      <c r="D163" s="20">
        <f>VLOOKUP(B163,Sheet1!B:J,9,0)</f>
        <v>3033056</v>
      </c>
      <c r="E163" s="20">
        <v>21.790785296655802</v>
      </c>
      <c r="F163" s="20">
        <v>42.804778578008225</v>
      </c>
      <c r="G163" s="20">
        <v>34.729206849213497</v>
      </c>
      <c r="H163" s="20">
        <v>6.1225852872132212E-6</v>
      </c>
      <c r="I163" s="20">
        <v>0.67522315353718287</v>
      </c>
    </row>
    <row r="164" spans="1:9" x14ac:dyDescent="0.45">
      <c r="A164" s="19" t="s">
        <v>404</v>
      </c>
      <c r="B164" s="19">
        <v>11665</v>
      </c>
      <c r="C164" s="20" t="s">
        <v>19</v>
      </c>
      <c r="D164" s="20">
        <f>VLOOKUP(B164,Sheet1!B:J,9,0)</f>
        <v>2403510</v>
      </c>
      <c r="E164" s="20">
        <v>9.9973496198375464</v>
      </c>
      <c r="F164" s="20">
        <v>74.616571943186244</v>
      </c>
      <c r="G164" s="20">
        <v>12.801577169416307</v>
      </c>
      <c r="H164" s="20">
        <v>1.60891788391146</v>
      </c>
      <c r="I164" s="20">
        <v>0.97558338364844366</v>
      </c>
    </row>
    <row r="165" spans="1:9" x14ac:dyDescent="0.45">
      <c r="A165" s="19" t="s">
        <v>408</v>
      </c>
      <c r="B165" s="19">
        <v>11673</v>
      </c>
      <c r="C165" s="20" t="s">
        <v>19</v>
      </c>
      <c r="D165" s="20">
        <f>VLOOKUP(B165,Sheet1!B:J,9,0)</f>
        <v>713461</v>
      </c>
      <c r="E165" s="20">
        <v>12.726322603960217</v>
      </c>
      <c r="F165" s="20">
        <v>63.973939122361919</v>
      </c>
      <c r="G165" s="20">
        <v>22.159803284230023</v>
      </c>
      <c r="H165" s="20">
        <v>0</v>
      </c>
      <c r="I165" s="20">
        <v>1.1399349894478426</v>
      </c>
    </row>
    <row r="166" spans="1:9" x14ac:dyDescent="0.45">
      <c r="A166" s="19" t="s">
        <v>416</v>
      </c>
      <c r="B166" s="19">
        <v>11692</v>
      </c>
      <c r="C166" s="20" t="s">
        <v>19</v>
      </c>
      <c r="D166" s="20">
        <f>VLOOKUP(B166,Sheet1!B:J,9,0)</f>
        <v>22692537</v>
      </c>
      <c r="E166" s="20">
        <v>10.762942318922736</v>
      </c>
      <c r="F166" s="20">
        <v>48.683491148777037</v>
      </c>
      <c r="G166" s="20">
        <v>38.699009454257521</v>
      </c>
      <c r="H166" s="20">
        <v>1.0068107553578636E-6</v>
      </c>
      <c r="I166" s="20">
        <v>1.8545560712319487</v>
      </c>
    </row>
    <row r="167" spans="1:9" x14ac:dyDescent="0.45">
      <c r="A167" s="19" t="s">
        <v>418</v>
      </c>
      <c r="B167" s="19">
        <v>11698</v>
      </c>
      <c r="C167" s="20" t="s">
        <v>19</v>
      </c>
      <c r="D167" s="20">
        <f>VLOOKUP(B167,Sheet1!B:J,9,0)</f>
        <v>30513615</v>
      </c>
      <c r="E167" s="20">
        <v>5.1446612458051026</v>
      </c>
      <c r="F167" s="20">
        <v>68.715732442487919</v>
      </c>
      <c r="G167" s="20">
        <v>23.373119829374154</v>
      </c>
      <c r="H167" s="20">
        <v>6.4514252340538045E-5</v>
      </c>
      <c r="I167" s="20">
        <v>2.7664219680804889</v>
      </c>
    </row>
    <row r="168" spans="1:9" x14ac:dyDescent="0.45">
      <c r="A168" s="19" t="s">
        <v>422</v>
      </c>
      <c r="B168" s="19">
        <v>11706</v>
      </c>
      <c r="C168" s="20" t="s">
        <v>22</v>
      </c>
      <c r="D168" s="20">
        <f>VLOOKUP(B168,Sheet1!B:J,9,0)</f>
        <v>468202</v>
      </c>
      <c r="E168" s="20">
        <v>99.269781649747443</v>
      </c>
      <c r="F168" s="20">
        <v>0</v>
      </c>
      <c r="G168" s="20">
        <v>0.23358784451439948</v>
      </c>
      <c r="H168" s="20">
        <v>6.3666213475843765E-3</v>
      </c>
      <c r="I168" s="20">
        <v>0.49026388439057678</v>
      </c>
    </row>
    <row r="169" spans="1:9" x14ac:dyDescent="0.45">
      <c r="A169" s="19" t="s">
        <v>429</v>
      </c>
      <c r="B169" s="19">
        <v>11691</v>
      </c>
      <c r="C169" s="20" t="s">
        <v>32</v>
      </c>
      <c r="D169" s="20">
        <f>VLOOKUP(B169,Sheet1!B:J,9,0)</f>
        <v>38136</v>
      </c>
      <c r="E169" s="20">
        <v>44.715185516205985</v>
      </c>
      <c r="F169" s="20">
        <v>48.863571553161883</v>
      </c>
      <c r="G169" s="20">
        <v>3.3375759684411319</v>
      </c>
      <c r="H169" s="20">
        <v>0</v>
      </c>
      <c r="I169" s="20">
        <v>3.0836669621910007</v>
      </c>
    </row>
    <row r="170" spans="1:9" x14ac:dyDescent="0.45">
      <c r="A170" s="19" t="s">
        <v>431</v>
      </c>
      <c r="B170" s="19">
        <v>11709</v>
      </c>
      <c r="C170" s="20" t="s">
        <v>22</v>
      </c>
      <c r="D170" s="20">
        <f>VLOOKUP(B170,Sheet1!B:J,9,0)</f>
        <v>77846888</v>
      </c>
      <c r="E170" s="20">
        <v>98.808663193774194</v>
      </c>
      <c r="F170" s="20">
        <v>0</v>
      </c>
      <c r="G170" s="20">
        <v>1.0469081035144803</v>
      </c>
      <c r="H170" s="20">
        <v>1.3071832131392384E-4</v>
      </c>
      <c r="I170" s="20">
        <v>0.14429798439000943</v>
      </c>
    </row>
    <row r="171" spans="1:9" x14ac:dyDescent="0.45">
      <c r="A171" s="19" t="s">
        <v>433</v>
      </c>
      <c r="B171" s="19">
        <v>11712</v>
      </c>
      <c r="C171" s="20" t="s">
        <v>22</v>
      </c>
      <c r="D171" s="20">
        <f>VLOOKUP(B171,Sheet1!B:J,9,0)</f>
        <v>3612578</v>
      </c>
      <c r="E171" s="20">
        <v>88.312501728349289</v>
      </c>
      <c r="F171" s="20">
        <v>9.5563069707723383</v>
      </c>
      <c r="G171" s="20">
        <v>8.9448548986821308E-3</v>
      </c>
      <c r="H171" s="20">
        <v>5.4541956801679586E-3</v>
      </c>
      <c r="I171" s="20">
        <v>2.1167922502995276</v>
      </c>
    </row>
    <row r="172" spans="1:9" x14ac:dyDescent="0.45">
      <c r="A172" s="19" t="s">
        <v>435</v>
      </c>
      <c r="B172" s="19">
        <v>11725</v>
      </c>
      <c r="C172" s="20" t="s">
        <v>19</v>
      </c>
      <c r="D172" s="20">
        <f>VLOOKUP(B172,Sheet1!B:J,9,0)</f>
        <v>1449680</v>
      </c>
      <c r="E172" s="20">
        <v>26.098005597699981</v>
      </c>
      <c r="F172" s="20">
        <v>43.725236462907823</v>
      </c>
      <c r="G172" s="20">
        <v>28.94449578653612</v>
      </c>
      <c r="H172" s="20">
        <v>2.8753815208456532E-4</v>
      </c>
      <c r="I172" s="20">
        <v>1.2319746147039914</v>
      </c>
    </row>
    <row r="173" spans="1:9" x14ac:dyDescent="0.45">
      <c r="A173" s="19" t="s">
        <v>437</v>
      </c>
      <c r="B173" s="19">
        <v>11701</v>
      </c>
      <c r="C173" s="20" t="s">
        <v>19</v>
      </c>
      <c r="D173" s="20">
        <f>VLOOKUP(B173,Sheet1!B:J,9,0)</f>
        <v>718866</v>
      </c>
      <c r="E173" s="20">
        <v>14.764228156467995</v>
      </c>
      <c r="F173" s="20">
        <v>50.863444006932454</v>
      </c>
      <c r="G173" s="20">
        <v>29.706162984785102</v>
      </c>
      <c r="H173" s="20">
        <v>4.4566522057773832E-3</v>
      </c>
      <c r="I173" s="20">
        <v>4.66170819960867</v>
      </c>
    </row>
    <row r="174" spans="1:9" x14ac:dyDescent="0.45">
      <c r="A174" s="19" t="s">
        <v>439</v>
      </c>
      <c r="B174" s="19">
        <v>11729</v>
      </c>
      <c r="C174" s="20" t="s">
        <v>22</v>
      </c>
      <c r="D174" s="20">
        <f>VLOOKUP(B174,Sheet1!B:J,9,0)</f>
        <v>741968</v>
      </c>
      <c r="E174" s="20">
        <v>97.306088939160276</v>
      </c>
      <c r="F174" s="20">
        <v>0</v>
      </c>
      <c r="G174" s="20">
        <v>1.5918072327259513E-5</v>
      </c>
      <c r="H174" s="20">
        <v>1.6728712926583547</v>
      </c>
      <c r="I174" s="20">
        <v>1.0210238501090461</v>
      </c>
    </row>
    <row r="175" spans="1:9" x14ac:dyDescent="0.45">
      <c r="A175" s="19" t="s">
        <v>441</v>
      </c>
      <c r="B175" s="19">
        <v>11736</v>
      </c>
      <c r="C175" s="20" t="s">
        <v>22</v>
      </c>
      <c r="D175" s="20">
        <f>VLOOKUP(B175,Sheet1!B:J,9,0)</f>
        <v>3803899</v>
      </c>
      <c r="E175" s="20">
        <v>98.653462394753035</v>
      </c>
      <c r="F175" s="20">
        <v>0</v>
      </c>
      <c r="G175" s="20">
        <v>0.71900818349007833</v>
      </c>
      <c r="H175" s="20">
        <v>0</v>
      </c>
      <c r="I175" s="20">
        <v>0.62752942175688953</v>
      </c>
    </row>
    <row r="176" spans="1:9" x14ac:dyDescent="0.45">
      <c r="A176" s="19" t="s">
        <v>443</v>
      </c>
      <c r="B176" s="19">
        <v>11738</v>
      </c>
      <c r="C176" s="20" t="s">
        <v>19</v>
      </c>
      <c r="D176" s="20">
        <f>VLOOKUP(B176,Sheet1!B:J,9,0)</f>
        <v>3608021</v>
      </c>
      <c r="E176" s="20">
        <v>13.96521866019151</v>
      </c>
      <c r="F176" s="20">
        <v>43.75295414328383</v>
      </c>
      <c r="G176" s="20">
        <v>41.315555868057693</v>
      </c>
      <c r="H176" s="20">
        <v>1.0814884160316571E-6</v>
      </c>
      <c r="I176" s="20">
        <v>0.96627024697854891</v>
      </c>
    </row>
    <row r="177" spans="1:9" x14ac:dyDescent="0.45">
      <c r="A177" s="19" t="s">
        <v>445</v>
      </c>
      <c r="B177" s="19">
        <v>11722</v>
      </c>
      <c r="C177" s="20" t="s">
        <v>19</v>
      </c>
      <c r="D177" s="20">
        <f>VLOOKUP(B177,Sheet1!B:J,9,0)</f>
        <v>6689275</v>
      </c>
      <c r="E177" s="20">
        <v>12.999533925141245</v>
      </c>
      <c r="F177" s="20">
        <v>42.078300946268961</v>
      </c>
      <c r="G177" s="20">
        <v>43.61552793220519</v>
      </c>
      <c r="H177" s="20">
        <v>2.9677521782025427E-3</v>
      </c>
      <c r="I177" s="20">
        <v>1.3036694442064047</v>
      </c>
    </row>
    <row r="178" spans="1:9" x14ac:dyDescent="0.45">
      <c r="A178" s="19" t="s">
        <v>446</v>
      </c>
      <c r="B178" s="19">
        <v>11741</v>
      </c>
      <c r="C178" s="20" t="s">
        <v>19</v>
      </c>
      <c r="D178" s="20">
        <f>VLOOKUP(B178,Sheet1!B:J,9,0)</f>
        <v>2024288</v>
      </c>
      <c r="E178" s="20">
        <v>15.988137975002608</v>
      </c>
      <c r="F178" s="20">
        <v>40.555003117365374</v>
      </c>
      <c r="G178" s="20">
        <v>40.840917686349584</v>
      </c>
      <c r="H178" s="20">
        <v>4.9566712125388469E-2</v>
      </c>
      <c r="I178" s="20">
        <v>2.5663745091570416</v>
      </c>
    </row>
    <row r="179" spans="1:9" x14ac:dyDescent="0.45">
      <c r="A179" s="19" t="s">
        <v>456</v>
      </c>
      <c r="B179" s="19">
        <v>11745</v>
      </c>
      <c r="C179" s="20" t="s">
        <v>22</v>
      </c>
      <c r="D179" s="20">
        <f>VLOOKUP(B179,Sheet1!B:J,9,0)</f>
        <v>104048926</v>
      </c>
      <c r="E179" s="20">
        <v>90.39574950040641</v>
      </c>
      <c r="F179" s="20">
        <v>0</v>
      </c>
      <c r="G179" s="20">
        <v>8.2094919019908694</v>
      </c>
      <c r="H179" s="20">
        <v>1.649680805990489E-4</v>
      </c>
      <c r="I179" s="20">
        <v>1.3945936295221146</v>
      </c>
    </row>
    <row r="180" spans="1:9" x14ac:dyDescent="0.45">
      <c r="A180" s="19" t="s">
        <v>460</v>
      </c>
      <c r="B180" s="19">
        <v>11753</v>
      </c>
      <c r="C180" s="20" t="s">
        <v>19</v>
      </c>
      <c r="D180" s="20">
        <f>VLOOKUP(B180,Sheet1!B:J,9,0)</f>
        <v>1491266</v>
      </c>
      <c r="E180" s="20">
        <v>5.5767805457653523</v>
      </c>
      <c r="F180" s="20">
        <v>61.733227375798577</v>
      </c>
      <c r="G180" s="20">
        <v>29.614227234528748</v>
      </c>
      <c r="H180" s="20">
        <v>1.4614649406065141E-3</v>
      </c>
      <c r="I180" s="20">
        <v>3.0743033789667193</v>
      </c>
    </row>
    <row r="181" spans="1:9" x14ac:dyDescent="0.45">
      <c r="A181" s="19" t="s">
        <v>468</v>
      </c>
      <c r="B181" s="19">
        <v>11776</v>
      </c>
      <c r="C181" s="20" t="s">
        <v>19</v>
      </c>
      <c r="D181" s="20">
        <f>VLOOKUP(B181,Sheet1!B:J,9,0)</f>
        <v>17440533</v>
      </c>
      <c r="E181" s="20">
        <v>15.589253346161847</v>
      </c>
      <c r="F181" s="20">
        <v>26.718506937675702</v>
      </c>
      <c r="G181" s="20">
        <v>56.861464835769993</v>
      </c>
      <c r="H181" s="20">
        <v>2.0854224148131192E-3</v>
      </c>
      <c r="I181" s="20">
        <v>0.82868945797764071</v>
      </c>
    </row>
    <row r="182" spans="1:9" x14ac:dyDescent="0.45">
      <c r="A182" s="19" t="s">
        <v>470</v>
      </c>
      <c r="B182" s="19">
        <v>11774</v>
      </c>
      <c r="C182" s="20" t="s">
        <v>22</v>
      </c>
      <c r="D182" s="20">
        <f>VLOOKUP(B182,Sheet1!B:J,9,0)</f>
        <v>986951</v>
      </c>
      <c r="E182" s="20">
        <v>95.664151613767956</v>
      </c>
      <c r="F182" s="20">
        <v>1.625177269568246</v>
      </c>
      <c r="G182" s="20">
        <v>1.095683785430992</v>
      </c>
      <c r="H182" s="20">
        <v>0</v>
      </c>
      <c r="I182" s="20">
        <v>1.6149873312328018</v>
      </c>
    </row>
    <row r="183" spans="1:9" x14ac:dyDescent="0.45">
      <c r="A183" s="19" t="s">
        <v>474</v>
      </c>
      <c r="B183" s="19">
        <v>11763</v>
      </c>
      <c r="C183" s="20" t="s">
        <v>22</v>
      </c>
      <c r="D183" s="20">
        <f>VLOOKUP(B183,Sheet1!B:J,9,0)</f>
        <v>1143956</v>
      </c>
      <c r="E183" s="20">
        <v>86.788552062853569</v>
      </c>
      <c r="F183" s="20">
        <v>10.108413934210684</v>
      </c>
      <c r="G183" s="20">
        <v>0.35524556783318739</v>
      </c>
      <c r="H183" s="20">
        <v>2.4494294800328151E-3</v>
      </c>
      <c r="I183" s="20">
        <v>2.7453390056225317</v>
      </c>
    </row>
    <row r="184" spans="1:9" x14ac:dyDescent="0.45">
      <c r="A184" s="19" t="s">
        <v>478</v>
      </c>
      <c r="B184" s="19">
        <v>11773</v>
      </c>
      <c r="C184" s="20" t="s">
        <v>22</v>
      </c>
      <c r="D184" s="20">
        <f>VLOOKUP(B184,Sheet1!B:J,9,0)</f>
        <v>800185</v>
      </c>
      <c r="E184" s="20">
        <v>99.403621348375424</v>
      </c>
      <c r="F184" s="20">
        <v>0.10074878806458684</v>
      </c>
      <c r="G184" s="20">
        <v>1.5374390696634346E-2</v>
      </c>
      <c r="H184" s="20">
        <v>0.14235064065823105</v>
      </c>
      <c r="I184" s="20">
        <v>0.33790483220512535</v>
      </c>
    </row>
    <row r="185" spans="1:9" x14ac:dyDescent="0.45">
      <c r="A185" s="19" t="s">
        <v>480</v>
      </c>
      <c r="B185" s="19">
        <v>11820</v>
      </c>
      <c r="C185" s="20" t="s">
        <v>19</v>
      </c>
      <c r="D185" s="20">
        <f>VLOOKUP(B185,Sheet1!B:J,9,0)</f>
        <v>31834736</v>
      </c>
      <c r="E185" s="20">
        <v>16.00533267070016</v>
      </c>
      <c r="F185" s="20">
        <v>35.640298779432932</v>
      </c>
      <c r="G185" s="20">
        <v>46.926510706091598</v>
      </c>
      <c r="H185" s="20">
        <v>1.1609685072316097E-6</v>
      </c>
      <c r="I185" s="20">
        <v>1.4278566828068036</v>
      </c>
    </row>
    <row r="186" spans="1:9" x14ac:dyDescent="0.45">
      <c r="A186" s="19" t="s">
        <v>493</v>
      </c>
      <c r="B186" s="19">
        <v>11823</v>
      </c>
      <c r="C186" s="20" t="s">
        <v>22</v>
      </c>
      <c r="D186" s="20">
        <f>VLOOKUP(B186,Sheet1!B:J,9,0)</f>
        <v>124095</v>
      </c>
      <c r="E186" s="20">
        <v>97.285164473308072</v>
      </c>
      <c r="F186" s="20">
        <v>0</v>
      </c>
      <c r="G186" s="20">
        <v>0.85655457289712567</v>
      </c>
      <c r="H186" s="20">
        <v>1.5671448741601746E-2</v>
      </c>
      <c r="I186" s="20">
        <v>1.8426095050532028</v>
      </c>
    </row>
    <row r="187" spans="1:9" x14ac:dyDescent="0.45">
      <c r="A187" s="19" t="s">
        <v>496</v>
      </c>
      <c r="B187" s="19">
        <v>11842</v>
      </c>
      <c r="C187" s="20" t="s">
        <v>32</v>
      </c>
      <c r="D187" s="20">
        <f>VLOOKUP(B187,Sheet1!B:J,9,0)</f>
        <v>331799</v>
      </c>
      <c r="E187" s="20">
        <v>35.880238267042628</v>
      </c>
      <c r="F187" s="20">
        <v>57.797409850910633</v>
      </c>
      <c r="G187" s="20">
        <v>1.7092262888668197</v>
      </c>
      <c r="H187" s="20">
        <v>0</v>
      </c>
      <c r="I187" s="20">
        <v>4.613125593179924</v>
      </c>
    </row>
    <row r="188" spans="1:9" x14ac:dyDescent="0.45">
      <c r="A188" s="19" t="s">
        <v>500</v>
      </c>
      <c r="B188" s="19">
        <v>11838</v>
      </c>
      <c r="C188" s="20" t="s">
        <v>246</v>
      </c>
      <c r="D188" s="20">
        <f>VLOOKUP(B188,Sheet1!B:J,9,0)</f>
        <v>2581679</v>
      </c>
      <c r="E188" s="20">
        <v>11.162149571546117</v>
      </c>
      <c r="F188" s="20">
        <v>51.583422334011154</v>
      </c>
      <c r="G188" s="20">
        <v>36.813558969664179</v>
      </c>
      <c r="H188" s="20">
        <v>3.8613062399700554E-7</v>
      </c>
      <c r="I188" s="20">
        <v>0.44086873864792864</v>
      </c>
    </row>
    <row r="189" spans="1:9" x14ac:dyDescent="0.45">
      <c r="A189" s="19" t="s">
        <v>502</v>
      </c>
      <c r="B189" s="19">
        <v>11767</v>
      </c>
      <c r="C189" s="20" t="s">
        <v>246</v>
      </c>
      <c r="D189" s="20">
        <f>VLOOKUP(B189,Sheet1!B:J,9,0)</f>
        <v>4999500</v>
      </c>
      <c r="E189" s="20">
        <v>0</v>
      </c>
      <c r="F189" s="20">
        <v>49.267287183658816</v>
      </c>
      <c r="G189" s="20">
        <v>49.599043489127716</v>
      </c>
      <c r="H189" s="20">
        <v>0</v>
      </c>
      <c r="I189" s="20">
        <v>1.133669327213465</v>
      </c>
    </row>
    <row r="190" spans="1:9" x14ac:dyDescent="0.45">
      <c r="A190" s="19" t="s">
        <v>504</v>
      </c>
      <c r="B190" s="19">
        <v>11841</v>
      </c>
      <c r="C190" s="20" t="s">
        <v>19</v>
      </c>
      <c r="D190" s="20">
        <f>VLOOKUP(B190,Sheet1!B:J,9,0)</f>
        <v>1117651</v>
      </c>
      <c r="E190" s="20">
        <v>11.57489428674293</v>
      </c>
      <c r="F190" s="20">
        <v>49.637296238491402</v>
      </c>
      <c r="G190" s="20">
        <v>38.120444060879542</v>
      </c>
      <c r="H190" s="20">
        <v>5.2663640036840704E-3</v>
      </c>
      <c r="I190" s="20">
        <v>0.66209904988243662</v>
      </c>
    </row>
    <row r="191" spans="1:9" x14ac:dyDescent="0.45">
      <c r="A191" s="19" t="s">
        <v>505</v>
      </c>
      <c r="B191" s="19">
        <v>11853</v>
      </c>
      <c r="C191" s="20" t="s">
        <v>22</v>
      </c>
      <c r="D191" s="20">
        <f>VLOOKUP(B191,Sheet1!B:J,9,0)</f>
        <v>942386</v>
      </c>
      <c r="E191" s="20">
        <v>76.191589297032579</v>
      </c>
      <c r="F191" s="20">
        <v>17.784596109952052</v>
      </c>
      <c r="G191" s="20">
        <v>5.4625093710876467</v>
      </c>
      <c r="H191" s="20">
        <v>3.8808419221714368E-5</v>
      </c>
      <c r="I191" s="20">
        <v>0.56126641350849571</v>
      </c>
    </row>
    <row r="192" spans="1:9" x14ac:dyDescent="0.45">
      <c r="A192" s="19" t="s">
        <v>507</v>
      </c>
      <c r="B192" s="19">
        <v>11859</v>
      </c>
      <c r="C192" s="20" t="s">
        <v>19</v>
      </c>
      <c r="D192" s="20">
        <f>VLOOKUP(B192,Sheet1!B:J,9,0)</f>
        <v>872276</v>
      </c>
      <c r="E192" s="20">
        <v>10.481978610663685</v>
      </c>
      <c r="F192" s="20">
        <v>43.292563827254725</v>
      </c>
      <c r="G192" s="20">
        <v>45.656646331239415</v>
      </c>
      <c r="H192" s="20">
        <v>0</v>
      </c>
      <c r="I192" s="20">
        <v>0.56881123084217711</v>
      </c>
    </row>
    <row r="193" spans="1:9" x14ac:dyDescent="0.45">
      <c r="A193" s="19" t="s">
        <v>509</v>
      </c>
      <c r="B193" s="19">
        <v>11874</v>
      </c>
      <c r="C193" s="20" t="s">
        <v>19</v>
      </c>
      <c r="D193" s="20">
        <f>VLOOKUP(B193,Sheet1!B:J,9,0)</f>
        <v>6559498</v>
      </c>
      <c r="E193" s="20">
        <v>2.0091221423497108</v>
      </c>
      <c r="F193" s="20">
        <v>50.898499629360614</v>
      </c>
      <c r="G193" s="20">
        <v>46.579410246050834</v>
      </c>
      <c r="H193" s="20">
        <v>6.1412229361558298E-5</v>
      </c>
      <c r="I193" s="20">
        <v>0.51290657000947948</v>
      </c>
    </row>
    <row r="194" spans="1:9" x14ac:dyDescent="0.45">
      <c r="A194" s="19" t="s">
        <v>511</v>
      </c>
      <c r="B194" s="19">
        <v>11756</v>
      </c>
      <c r="C194" s="20" t="s">
        <v>19</v>
      </c>
      <c r="D194" s="20">
        <f>VLOOKUP(B194,Sheet1!B:J,9,0)</f>
        <v>218195</v>
      </c>
      <c r="E194" s="20">
        <v>5.0807513931146353</v>
      </c>
      <c r="F194" s="20">
        <v>35.435670212904661</v>
      </c>
      <c r="G194" s="20">
        <v>59.048119719941063</v>
      </c>
      <c r="H194" s="20">
        <v>0</v>
      </c>
      <c r="I194" s="20">
        <v>0.43545867403964217</v>
      </c>
    </row>
    <row r="195" spans="1:9" x14ac:dyDescent="0.45">
      <c r="A195" s="19" t="s">
        <v>512</v>
      </c>
      <c r="B195" s="19">
        <v>11878</v>
      </c>
      <c r="C195" s="20" t="s">
        <v>22</v>
      </c>
      <c r="D195" s="20">
        <f>VLOOKUP(B195,Sheet1!B:J,9,0)</f>
        <v>687555</v>
      </c>
      <c r="E195" s="20">
        <v>69.81938247363874</v>
      </c>
      <c r="F195" s="20">
        <v>26.747213812217254</v>
      </c>
      <c r="G195" s="20">
        <v>1.0349243781620849</v>
      </c>
      <c r="H195" s="20">
        <v>9.9523640976255344E-3</v>
      </c>
      <c r="I195" s="20">
        <v>2.3885269718843021</v>
      </c>
    </row>
    <row r="196" spans="1:9" x14ac:dyDescent="0.45">
      <c r="A196" s="19" t="s">
        <v>516</v>
      </c>
      <c r="B196" s="19">
        <v>11888</v>
      </c>
      <c r="C196" s="20" t="s">
        <v>32</v>
      </c>
      <c r="D196" s="20">
        <f>VLOOKUP(B196,Sheet1!B:J,9,0)</f>
        <v>654482</v>
      </c>
      <c r="E196" s="20">
        <v>56.443701636004654</v>
      </c>
      <c r="F196" s="20">
        <v>27.025854263367368</v>
      </c>
      <c r="G196" s="20">
        <v>15.606061151004258</v>
      </c>
      <c r="H196" s="20">
        <v>0</v>
      </c>
      <c r="I196" s="20">
        <v>0.92438294962372058</v>
      </c>
    </row>
    <row r="197" spans="1:9" x14ac:dyDescent="0.45">
      <c r="A197" s="19" t="s">
        <v>518</v>
      </c>
      <c r="B197" s="19">
        <v>11883</v>
      </c>
      <c r="C197" s="20" t="s">
        <v>246</v>
      </c>
      <c r="D197" s="20">
        <f>VLOOKUP(B197,Sheet1!B:J,9,0)</f>
        <v>8490798</v>
      </c>
      <c r="E197" s="20">
        <v>5.8415830461158426E-2</v>
      </c>
      <c r="F197" s="20">
        <v>61.128833038937607</v>
      </c>
      <c r="G197" s="20">
        <v>37.242146823619329</v>
      </c>
      <c r="H197" s="20">
        <v>1.1753097019497696E-4</v>
      </c>
      <c r="I197" s="20">
        <v>1.5704867760117078</v>
      </c>
    </row>
    <row r="198" spans="1:9" x14ac:dyDescent="0.45">
      <c r="A198" s="19" t="s">
        <v>520</v>
      </c>
      <c r="B198" s="19">
        <v>11886</v>
      </c>
      <c r="C198" s="20" t="s">
        <v>22</v>
      </c>
      <c r="D198" s="20">
        <f>VLOOKUP(B198,Sheet1!B:J,9,0)</f>
        <v>337597</v>
      </c>
      <c r="E198" s="20">
        <v>48.62185714825867</v>
      </c>
      <c r="F198" s="20">
        <v>0</v>
      </c>
      <c r="G198" s="20">
        <v>48.529292071496812</v>
      </c>
      <c r="H198" s="20">
        <v>0</v>
      </c>
      <c r="I198" s="20">
        <v>2.8488507802445207</v>
      </c>
    </row>
    <row r="199" spans="1:9" x14ac:dyDescent="0.45">
      <c r="A199" s="19" t="s">
        <v>522</v>
      </c>
      <c r="B199" s="19">
        <v>11885</v>
      </c>
      <c r="C199" s="20" t="s">
        <v>22</v>
      </c>
      <c r="D199" s="20">
        <f>VLOOKUP(B199,Sheet1!B:J,9,0)</f>
        <v>247631</v>
      </c>
      <c r="E199" s="20">
        <v>53.84150042892135</v>
      </c>
      <c r="F199" s="20">
        <v>4.5495321184365061</v>
      </c>
      <c r="G199" s="20">
        <v>40.652711512124348</v>
      </c>
      <c r="H199" s="20">
        <v>0.23611891898709617</v>
      </c>
      <c r="I199" s="20">
        <v>0.7201370215306977</v>
      </c>
    </row>
    <row r="200" spans="1:9" x14ac:dyDescent="0.45">
      <c r="A200" s="19" t="s">
        <v>524</v>
      </c>
      <c r="B200" s="19">
        <v>11889</v>
      </c>
      <c r="C200" s="20" t="s">
        <v>22</v>
      </c>
      <c r="D200" s="20">
        <f>VLOOKUP(B200,Sheet1!B:J,9,0)</f>
        <v>244703</v>
      </c>
      <c r="E200" s="20">
        <v>76.117965732741951</v>
      </c>
      <c r="F200" s="20">
        <v>4.9856199659063201</v>
      </c>
      <c r="G200" s="20">
        <v>18.340156198455396</v>
      </c>
      <c r="H200" s="20">
        <v>1.9311019914121281E-2</v>
      </c>
      <c r="I200" s="20">
        <v>0.53694708298220684</v>
      </c>
    </row>
    <row r="201" spans="1:9" x14ac:dyDescent="0.45">
      <c r="A201" s="19" t="s">
        <v>528</v>
      </c>
      <c r="B201" s="19">
        <v>11912</v>
      </c>
      <c r="C201" s="20" t="s">
        <v>22</v>
      </c>
      <c r="D201" s="20">
        <f>VLOOKUP(B201,Sheet1!B:J,9,0)</f>
        <v>4775944</v>
      </c>
      <c r="E201" s="20">
        <v>60.224630965877722</v>
      </c>
      <c r="F201" s="20">
        <v>13.026296429624336</v>
      </c>
      <c r="G201" s="20">
        <v>26.224523378578482</v>
      </c>
      <c r="H201" s="20">
        <v>0</v>
      </c>
      <c r="I201" s="20">
        <v>0.52454922591945652</v>
      </c>
    </row>
    <row r="202" spans="1:9" x14ac:dyDescent="0.45">
      <c r="A202" s="19" t="s">
        <v>530</v>
      </c>
      <c r="B202" s="19">
        <v>11900</v>
      </c>
      <c r="C202" s="20" t="s">
        <v>22</v>
      </c>
      <c r="D202" s="20">
        <f>VLOOKUP(B202,Sheet1!B:J,9,0)</f>
        <v>475197</v>
      </c>
      <c r="E202" s="20">
        <v>83.26891446515242</v>
      </c>
      <c r="F202" s="20">
        <v>0</v>
      </c>
      <c r="G202" s="20">
        <v>14.44565190726016</v>
      </c>
      <c r="H202" s="20">
        <v>0</v>
      </c>
      <c r="I202" s="20">
        <v>2.2854336275874196</v>
      </c>
    </row>
    <row r="203" spans="1:9" x14ac:dyDescent="0.45">
      <c r="A203" s="19" t="s">
        <v>563</v>
      </c>
      <c r="B203" s="19">
        <v>11803</v>
      </c>
      <c r="C203" s="20" t="s">
        <v>22</v>
      </c>
      <c r="D203" s="20">
        <f>VLOOKUP(B203,Sheet1!B:J,9,0)</f>
        <v>138100.13590200001</v>
      </c>
      <c r="E203" s="20">
        <v>0</v>
      </c>
      <c r="F203" s="20">
        <v>0</v>
      </c>
      <c r="G203" s="20">
        <v>0</v>
      </c>
      <c r="H203" s="20">
        <v>0</v>
      </c>
      <c r="I203" s="20">
        <v>100</v>
      </c>
    </row>
  </sheetData>
  <autoFilter ref="A2:I20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4"/>
  <sheetViews>
    <sheetView rightToLeft="1" workbookViewId="0">
      <selection activeCell="A4" sqref="A4:XFD274"/>
    </sheetView>
  </sheetViews>
  <sheetFormatPr defaultColWidth="8.85546875" defaultRowHeight="18" x14ac:dyDescent="0.45"/>
  <cols>
    <col min="1" max="1" width="40.7109375" style="14" bestFit="1" customWidth="1"/>
    <col min="2" max="2" width="8.42578125" style="14" bestFit="1" customWidth="1"/>
    <col min="3" max="3" width="24.7109375" style="14" bestFit="1" customWidth="1"/>
    <col min="4" max="5" width="24.28515625" style="14" bestFit="1" customWidth="1"/>
    <col min="6" max="7" width="13.85546875" style="14" bestFit="1" customWidth="1"/>
    <col min="8" max="8" width="14.5703125" style="18" bestFit="1" customWidth="1"/>
    <col min="9" max="9" width="16.7109375" style="18" bestFit="1" customWidth="1"/>
    <col min="10" max="11" width="12.28515625" style="14" bestFit="1" customWidth="1"/>
    <col min="12" max="13" width="18.28515625" style="18" bestFit="1" customWidth="1"/>
    <col min="14" max="14" width="15.85546875" style="14" bestFit="1" customWidth="1"/>
    <col min="15" max="16" width="17.28515625" style="18" bestFit="1" customWidth="1"/>
    <col min="17" max="17" width="16.7109375" style="14" bestFit="1" customWidth="1"/>
    <col min="18" max="16384" width="8.85546875" style="14"/>
  </cols>
  <sheetData>
    <row r="1" spans="1:17" x14ac:dyDescent="0.45">
      <c r="A1" s="18"/>
      <c r="B1" s="18"/>
      <c r="C1" s="18"/>
      <c r="D1" s="50" t="s">
        <v>540</v>
      </c>
      <c r="E1" s="50"/>
      <c r="F1" s="50"/>
      <c r="G1" s="50"/>
      <c r="H1" s="50"/>
      <c r="I1" s="50"/>
      <c r="J1" s="50"/>
      <c r="K1" s="50"/>
      <c r="L1" s="51" t="s">
        <v>541</v>
      </c>
      <c r="M1" s="51"/>
      <c r="N1" s="51"/>
      <c r="O1" s="51"/>
      <c r="P1" s="51"/>
      <c r="Q1" s="51"/>
    </row>
    <row r="2" spans="1:17" x14ac:dyDescent="0.45">
      <c r="A2" s="18"/>
      <c r="B2" s="18"/>
      <c r="C2" s="18"/>
      <c r="D2" s="50" t="s">
        <v>569</v>
      </c>
      <c r="E2" s="50"/>
      <c r="F2" s="50"/>
      <c r="G2" s="50"/>
      <c r="H2" s="50" t="s">
        <v>570</v>
      </c>
      <c r="I2" s="50"/>
      <c r="J2" s="50"/>
      <c r="K2" s="50"/>
      <c r="L2" s="50" t="s">
        <v>569</v>
      </c>
      <c r="M2" s="50"/>
      <c r="N2" s="50"/>
      <c r="O2" s="50" t="s">
        <v>570</v>
      </c>
      <c r="P2" s="50"/>
      <c r="Q2" s="50"/>
    </row>
    <row r="3" spans="1:17" s="24" customFormat="1" ht="47.25" x14ac:dyDescent="0.45">
      <c r="A3" s="21" t="s">
        <v>534</v>
      </c>
      <c r="B3" s="21" t="s">
        <v>1</v>
      </c>
      <c r="C3" s="22" t="s">
        <v>3</v>
      </c>
      <c r="D3" s="23" t="s">
        <v>542</v>
      </c>
      <c r="E3" s="23" t="s">
        <v>543</v>
      </c>
      <c r="F3" s="23" t="s">
        <v>544</v>
      </c>
      <c r="G3" s="23" t="s">
        <v>545</v>
      </c>
      <c r="H3" s="48" t="s">
        <v>542</v>
      </c>
      <c r="I3" s="48" t="s">
        <v>543</v>
      </c>
      <c r="J3" s="23" t="s">
        <v>544</v>
      </c>
      <c r="K3" s="23" t="s">
        <v>545</v>
      </c>
      <c r="L3" s="48" t="s">
        <v>546</v>
      </c>
      <c r="M3" s="48" t="s">
        <v>547</v>
      </c>
      <c r="N3" s="23" t="s">
        <v>545</v>
      </c>
      <c r="O3" s="48" t="s">
        <v>546</v>
      </c>
      <c r="P3" s="48" t="s">
        <v>547</v>
      </c>
      <c r="Q3" s="23" t="s">
        <v>545</v>
      </c>
    </row>
    <row r="4" spans="1:17" x14ac:dyDescent="0.45">
      <c r="A4" s="19" t="s">
        <v>17</v>
      </c>
      <c r="B4" s="19">
        <v>10581</v>
      </c>
      <c r="C4" s="19" t="s">
        <v>19</v>
      </c>
      <c r="D4" s="20">
        <v>11140808.949806999</v>
      </c>
      <c r="E4" s="20">
        <v>7201942.3047139999</v>
      </c>
      <c r="F4" s="49">
        <f t="shared" ref="F4:F64" si="0">D4+E4</f>
        <v>18342751.254520997</v>
      </c>
      <c r="G4" s="49">
        <f t="shared" ref="G4:G64" si="1">D4-E4</f>
        <v>3938866.6450929996</v>
      </c>
      <c r="H4" s="20">
        <v>194128.78835799999</v>
      </c>
      <c r="I4" s="20">
        <v>628140.56075199996</v>
      </c>
      <c r="J4" s="49">
        <f t="shared" ref="J4:J64" si="2">H4+I4</f>
        <v>822269.34910999995</v>
      </c>
      <c r="K4" s="49">
        <f t="shared" ref="K4:K64" si="3">H4-I4</f>
        <v>-434011.77239399997</v>
      </c>
      <c r="L4" s="20">
        <v>39033113</v>
      </c>
      <c r="M4" s="20">
        <v>26176747</v>
      </c>
      <c r="N4" s="49">
        <f t="shared" ref="N4:N64" si="4">L4-M4</f>
        <v>12856366</v>
      </c>
      <c r="O4" s="20">
        <v>5350652</v>
      </c>
      <c r="P4" s="20">
        <v>4794709</v>
      </c>
      <c r="Q4" s="49">
        <f t="shared" ref="Q4:Q64" si="5">O4-P4</f>
        <v>555943</v>
      </c>
    </row>
    <row r="5" spans="1:17" x14ac:dyDescent="0.45">
      <c r="A5" s="19" t="s">
        <v>20</v>
      </c>
      <c r="B5" s="19">
        <v>10589</v>
      </c>
      <c r="C5" s="19" t="s">
        <v>22</v>
      </c>
      <c r="D5" s="20">
        <v>371807.05227099999</v>
      </c>
      <c r="E5" s="20">
        <v>710393.78201099997</v>
      </c>
      <c r="F5" s="49">
        <f t="shared" si="0"/>
        <v>1082200.8342820001</v>
      </c>
      <c r="G5" s="49">
        <f t="shared" si="1"/>
        <v>-338586.72973999998</v>
      </c>
      <c r="H5" s="20">
        <v>2657.8881200000001</v>
      </c>
      <c r="I5" s="20">
        <v>9640</v>
      </c>
      <c r="J5" s="49">
        <f t="shared" si="2"/>
        <v>12297.88812</v>
      </c>
      <c r="K5" s="49">
        <f t="shared" si="3"/>
        <v>-6982.1118800000004</v>
      </c>
      <c r="L5" s="20">
        <v>155974</v>
      </c>
      <c r="M5" s="20">
        <v>522572</v>
      </c>
      <c r="N5" s="49">
        <f t="shared" si="4"/>
        <v>-366598</v>
      </c>
      <c r="O5" s="20">
        <v>0</v>
      </c>
      <c r="P5" s="20">
        <v>2337</v>
      </c>
      <c r="Q5" s="49">
        <f t="shared" si="5"/>
        <v>-2337</v>
      </c>
    </row>
    <row r="6" spans="1:17" x14ac:dyDescent="0.45">
      <c r="A6" s="19" t="s">
        <v>23</v>
      </c>
      <c r="B6" s="19">
        <v>10591</v>
      </c>
      <c r="C6" s="19" t="s">
        <v>22</v>
      </c>
      <c r="D6" s="20">
        <v>1396966.7942629999</v>
      </c>
      <c r="E6" s="20">
        <v>1945659.140352</v>
      </c>
      <c r="F6" s="49">
        <f t="shared" si="0"/>
        <v>3342625.9346150002</v>
      </c>
      <c r="G6" s="49">
        <f t="shared" si="1"/>
        <v>-548692.34608900012</v>
      </c>
      <c r="H6" s="20">
        <v>344175.83388799999</v>
      </c>
      <c r="I6" s="20">
        <v>468529.90177900001</v>
      </c>
      <c r="J6" s="49">
        <f t="shared" si="2"/>
        <v>812705.73566700006</v>
      </c>
      <c r="K6" s="49">
        <f t="shared" si="3"/>
        <v>-124354.06789100001</v>
      </c>
      <c r="L6" s="20">
        <v>331081</v>
      </c>
      <c r="M6" s="20">
        <v>930249</v>
      </c>
      <c r="N6" s="49">
        <f t="shared" si="4"/>
        <v>-599168</v>
      </c>
      <c r="O6" s="20">
        <v>9584</v>
      </c>
      <c r="P6" s="20">
        <v>10655</v>
      </c>
      <c r="Q6" s="49">
        <f t="shared" si="5"/>
        <v>-1071</v>
      </c>
    </row>
    <row r="7" spans="1:17" x14ac:dyDescent="0.45">
      <c r="A7" s="19" t="s">
        <v>24</v>
      </c>
      <c r="B7" s="19">
        <v>10596</v>
      </c>
      <c r="C7" s="19" t="s">
        <v>22</v>
      </c>
      <c r="D7" s="20">
        <v>914995.07576200005</v>
      </c>
      <c r="E7" s="20">
        <v>1732981.08342</v>
      </c>
      <c r="F7" s="49">
        <f t="shared" si="0"/>
        <v>2647976.159182</v>
      </c>
      <c r="G7" s="49">
        <f t="shared" si="1"/>
        <v>-817986.00765799999</v>
      </c>
      <c r="H7" s="20">
        <v>133098.52512400001</v>
      </c>
      <c r="I7" s="20">
        <v>187975.43636299999</v>
      </c>
      <c r="J7" s="49">
        <f t="shared" si="2"/>
        <v>321073.96148699999</v>
      </c>
      <c r="K7" s="49">
        <f t="shared" si="3"/>
        <v>-54876.911238999979</v>
      </c>
      <c r="L7" s="20">
        <v>300149</v>
      </c>
      <c r="M7" s="20">
        <v>1170978</v>
      </c>
      <c r="N7" s="49">
        <f t="shared" si="4"/>
        <v>-870829</v>
      </c>
      <c r="O7" s="20">
        <v>8979</v>
      </c>
      <c r="P7" s="20">
        <v>64368</v>
      </c>
      <c r="Q7" s="49">
        <f t="shared" si="5"/>
        <v>-55389</v>
      </c>
    </row>
    <row r="8" spans="1:17" x14ac:dyDescent="0.45">
      <c r="A8" s="19" t="s">
        <v>26</v>
      </c>
      <c r="B8" s="19">
        <v>10600</v>
      </c>
      <c r="C8" s="19" t="s">
        <v>22</v>
      </c>
      <c r="D8" s="20">
        <v>11699180.119987</v>
      </c>
      <c r="E8" s="20">
        <v>1898324.5089110001</v>
      </c>
      <c r="F8" s="49">
        <f t="shared" si="0"/>
        <v>13597504.628898</v>
      </c>
      <c r="G8" s="49">
        <f t="shared" si="1"/>
        <v>9800855.6110759992</v>
      </c>
      <c r="H8" s="20">
        <v>634023.69258999999</v>
      </c>
      <c r="I8" s="20">
        <v>38232.120797000003</v>
      </c>
      <c r="J8" s="49">
        <f t="shared" si="2"/>
        <v>672255.813387</v>
      </c>
      <c r="K8" s="49">
        <f t="shared" si="3"/>
        <v>595791.57179299998</v>
      </c>
      <c r="L8" s="20">
        <v>19723886</v>
      </c>
      <c r="M8" s="20">
        <v>7992739</v>
      </c>
      <c r="N8" s="49">
        <f t="shared" si="4"/>
        <v>11731147</v>
      </c>
      <c r="O8" s="20">
        <v>1014361</v>
      </c>
      <c r="P8" s="20">
        <v>1168921</v>
      </c>
      <c r="Q8" s="49">
        <f t="shared" si="5"/>
        <v>-154560</v>
      </c>
    </row>
    <row r="9" spans="1:17" x14ac:dyDescent="0.45">
      <c r="A9" s="19" t="s">
        <v>28</v>
      </c>
      <c r="B9" s="19">
        <v>10616</v>
      </c>
      <c r="C9" s="19" t="s">
        <v>22</v>
      </c>
      <c r="D9" s="20">
        <v>2255940.015288</v>
      </c>
      <c r="E9" s="20">
        <v>5595481.3581609996</v>
      </c>
      <c r="F9" s="49">
        <f t="shared" si="0"/>
        <v>7851421.3734489996</v>
      </c>
      <c r="G9" s="49">
        <f t="shared" si="1"/>
        <v>-3339541.3428729996</v>
      </c>
      <c r="H9" s="20">
        <v>30383.843301000001</v>
      </c>
      <c r="I9" s="20">
        <v>268937.355354</v>
      </c>
      <c r="J9" s="49">
        <f t="shared" si="2"/>
        <v>299321.19865500001</v>
      </c>
      <c r="K9" s="49">
        <f t="shared" si="3"/>
        <v>-238553.51205299998</v>
      </c>
      <c r="L9" s="20">
        <v>2068118</v>
      </c>
      <c r="M9" s="20">
        <v>4862113</v>
      </c>
      <c r="N9" s="49">
        <f t="shared" si="4"/>
        <v>-2793995</v>
      </c>
      <c r="O9" s="20">
        <v>60601</v>
      </c>
      <c r="P9" s="20">
        <v>252748</v>
      </c>
      <c r="Q9" s="49">
        <f t="shared" si="5"/>
        <v>-192147</v>
      </c>
    </row>
    <row r="10" spans="1:17" x14ac:dyDescent="0.45">
      <c r="A10" s="19" t="s">
        <v>30</v>
      </c>
      <c r="B10" s="19">
        <v>10615</v>
      </c>
      <c r="C10" s="19" t="s">
        <v>32</v>
      </c>
      <c r="D10" s="20">
        <v>367932.62182499998</v>
      </c>
      <c r="E10" s="20">
        <v>374772.33444499999</v>
      </c>
      <c r="F10" s="49">
        <f t="shared" si="0"/>
        <v>742704.95626999997</v>
      </c>
      <c r="G10" s="49">
        <f t="shared" si="1"/>
        <v>-6839.7126200000057</v>
      </c>
      <c r="H10" s="20">
        <v>0</v>
      </c>
      <c r="I10" s="20">
        <v>7052.3345300000001</v>
      </c>
      <c r="J10" s="49">
        <f t="shared" si="2"/>
        <v>7052.3345300000001</v>
      </c>
      <c r="K10" s="49">
        <f t="shared" si="3"/>
        <v>-7052.3345300000001</v>
      </c>
      <c r="L10" s="20">
        <v>2645</v>
      </c>
      <c r="M10" s="20">
        <v>58575</v>
      </c>
      <c r="N10" s="49">
        <f t="shared" si="4"/>
        <v>-55930</v>
      </c>
      <c r="O10" s="20">
        <v>0</v>
      </c>
      <c r="P10" s="20">
        <v>4114</v>
      </c>
      <c r="Q10" s="49">
        <f t="shared" si="5"/>
        <v>-4114</v>
      </c>
    </row>
    <row r="11" spans="1:17" x14ac:dyDescent="0.45">
      <c r="A11" s="19" t="s">
        <v>33</v>
      </c>
      <c r="B11" s="19">
        <v>10630</v>
      </c>
      <c r="C11" s="19" t="s">
        <v>22</v>
      </c>
      <c r="D11" s="20">
        <v>505048.40075799997</v>
      </c>
      <c r="E11" s="20">
        <v>604161.29324000003</v>
      </c>
      <c r="F11" s="49">
        <f t="shared" si="0"/>
        <v>1109209.6939980001</v>
      </c>
      <c r="G11" s="49">
        <f t="shared" si="1"/>
        <v>-99112.892482000054</v>
      </c>
      <c r="H11" s="20">
        <v>16601.718850000001</v>
      </c>
      <c r="I11" s="20">
        <v>8743.6740599999994</v>
      </c>
      <c r="J11" s="49">
        <f t="shared" si="2"/>
        <v>25345.392910000002</v>
      </c>
      <c r="K11" s="49">
        <f t="shared" si="3"/>
        <v>7858.0447900000017</v>
      </c>
      <c r="L11" s="20">
        <v>28330</v>
      </c>
      <c r="M11" s="20">
        <v>89074</v>
      </c>
      <c r="N11" s="49">
        <f t="shared" si="4"/>
        <v>-60744</v>
      </c>
      <c r="O11" s="20">
        <v>5115</v>
      </c>
      <c r="P11" s="20">
        <v>5391</v>
      </c>
      <c r="Q11" s="49">
        <f t="shared" si="5"/>
        <v>-276</v>
      </c>
    </row>
    <row r="12" spans="1:17" x14ac:dyDescent="0.45">
      <c r="A12" s="19" t="s">
        <v>35</v>
      </c>
      <c r="B12" s="19">
        <v>10639</v>
      </c>
      <c r="C12" s="19" t="s">
        <v>19</v>
      </c>
      <c r="D12" s="20">
        <v>5563416.1304820003</v>
      </c>
      <c r="E12" s="20">
        <v>168417.662366</v>
      </c>
      <c r="F12" s="49">
        <f t="shared" si="0"/>
        <v>5731833.7928480003</v>
      </c>
      <c r="G12" s="49">
        <f t="shared" si="1"/>
        <v>5394998.4681160003</v>
      </c>
      <c r="H12" s="20">
        <v>264248.23336000001</v>
      </c>
      <c r="I12" s="20">
        <v>0</v>
      </c>
      <c r="J12" s="49">
        <f t="shared" si="2"/>
        <v>264248.23336000001</v>
      </c>
      <c r="K12" s="49">
        <f t="shared" si="3"/>
        <v>264248.23336000001</v>
      </c>
      <c r="L12" s="20">
        <v>75022347</v>
      </c>
      <c r="M12" s="20">
        <v>63698523</v>
      </c>
      <c r="N12" s="49">
        <f t="shared" si="4"/>
        <v>11323824</v>
      </c>
      <c r="O12" s="20">
        <v>9764108</v>
      </c>
      <c r="P12" s="20">
        <v>6367124</v>
      </c>
      <c r="Q12" s="49">
        <f t="shared" si="5"/>
        <v>3396984</v>
      </c>
    </row>
    <row r="13" spans="1:17" x14ac:dyDescent="0.45">
      <c r="A13" s="19" t="s">
        <v>37</v>
      </c>
      <c r="B13" s="19">
        <v>10706</v>
      </c>
      <c r="C13" s="19" t="s">
        <v>22</v>
      </c>
      <c r="D13" s="20">
        <v>13331426.376757</v>
      </c>
      <c r="E13" s="20">
        <v>16099377.844876001</v>
      </c>
      <c r="F13" s="49">
        <f t="shared" si="0"/>
        <v>29430804.221633002</v>
      </c>
      <c r="G13" s="49">
        <f t="shared" si="1"/>
        <v>-2767951.468119001</v>
      </c>
      <c r="H13" s="20">
        <v>19605.051895000001</v>
      </c>
      <c r="I13" s="20">
        <v>205589.28272399999</v>
      </c>
      <c r="J13" s="49">
        <f t="shared" si="2"/>
        <v>225194.334619</v>
      </c>
      <c r="K13" s="49">
        <f t="shared" si="3"/>
        <v>-185984.23082899998</v>
      </c>
      <c r="L13" s="20">
        <v>2563265</v>
      </c>
      <c r="M13" s="20">
        <v>7094236</v>
      </c>
      <c r="N13" s="49">
        <f t="shared" si="4"/>
        <v>-4530971</v>
      </c>
      <c r="O13" s="20">
        <v>6747</v>
      </c>
      <c r="P13" s="20">
        <v>229929</v>
      </c>
      <c r="Q13" s="49">
        <f t="shared" si="5"/>
        <v>-223182</v>
      </c>
    </row>
    <row r="14" spans="1:17" x14ac:dyDescent="0.45">
      <c r="A14" s="19" t="s">
        <v>39</v>
      </c>
      <c r="B14" s="19">
        <v>10720</v>
      </c>
      <c r="C14" s="19" t="s">
        <v>19</v>
      </c>
      <c r="D14" s="20">
        <v>321555.78761699999</v>
      </c>
      <c r="E14" s="20">
        <v>393581.489649</v>
      </c>
      <c r="F14" s="49">
        <f t="shared" si="0"/>
        <v>715137.27726599993</v>
      </c>
      <c r="G14" s="49">
        <f t="shared" si="1"/>
        <v>-72025.702032000001</v>
      </c>
      <c r="H14" s="20">
        <v>0</v>
      </c>
      <c r="I14" s="20">
        <v>29399.438559999999</v>
      </c>
      <c r="J14" s="49">
        <f t="shared" si="2"/>
        <v>29399.438559999999</v>
      </c>
      <c r="K14" s="49">
        <f t="shared" si="3"/>
        <v>-29399.438559999999</v>
      </c>
      <c r="L14" s="20">
        <v>284598</v>
      </c>
      <c r="M14" s="20">
        <v>1771743</v>
      </c>
      <c r="N14" s="49">
        <f t="shared" si="4"/>
        <v>-1487145</v>
      </c>
      <c r="O14" s="20">
        <v>0</v>
      </c>
      <c r="P14" s="20">
        <v>38530</v>
      </c>
      <c r="Q14" s="49">
        <f t="shared" si="5"/>
        <v>-38530</v>
      </c>
    </row>
    <row r="15" spans="1:17" x14ac:dyDescent="0.45">
      <c r="A15" s="19" t="s">
        <v>41</v>
      </c>
      <c r="B15" s="19">
        <v>10719</v>
      </c>
      <c r="C15" s="19" t="s">
        <v>22</v>
      </c>
      <c r="D15" s="20">
        <v>281563.81262600003</v>
      </c>
      <c r="E15" s="20">
        <v>2707751.4796139998</v>
      </c>
      <c r="F15" s="49">
        <f t="shared" si="0"/>
        <v>2989315.2922399999</v>
      </c>
      <c r="G15" s="49">
        <f t="shared" si="1"/>
        <v>-2426187.6669879998</v>
      </c>
      <c r="H15" s="20">
        <v>13017.22802</v>
      </c>
      <c r="I15" s="20">
        <v>88070.330996000004</v>
      </c>
      <c r="J15" s="49">
        <f t="shared" si="2"/>
        <v>101087.559016</v>
      </c>
      <c r="K15" s="49">
        <f t="shared" si="3"/>
        <v>-75053.102976000009</v>
      </c>
      <c r="L15" s="20">
        <v>82225</v>
      </c>
      <c r="M15" s="20">
        <v>2349760</v>
      </c>
      <c r="N15" s="49">
        <f t="shared" si="4"/>
        <v>-2267535</v>
      </c>
      <c r="O15" s="20">
        <v>0</v>
      </c>
      <c r="P15" s="20">
        <v>107786</v>
      </c>
      <c r="Q15" s="49">
        <f t="shared" si="5"/>
        <v>-107786</v>
      </c>
    </row>
    <row r="16" spans="1:17" x14ac:dyDescent="0.45">
      <c r="A16" s="19" t="s">
        <v>43</v>
      </c>
      <c r="B16" s="19">
        <v>10743</v>
      </c>
      <c r="C16" s="19" t="s">
        <v>22</v>
      </c>
      <c r="D16" s="20">
        <v>8751773.3870170005</v>
      </c>
      <c r="E16" s="20">
        <v>11780134.352476001</v>
      </c>
      <c r="F16" s="49">
        <f t="shared" si="0"/>
        <v>20531907.739493001</v>
      </c>
      <c r="G16" s="49">
        <f t="shared" si="1"/>
        <v>-3028360.9654590003</v>
      </c>
      <c r="H16" s="20">
        <v>196243.45439500001</v>
      </c>
      <c r="I16" s="20">
        <v>344489.14858099999</v>
      </c>
      <c r="J16" s="49">
        <f t="shared" si="2"/>
        <v>540732.60297599994</v>
      </c>
      <c r="K16" s="49">
        <f t="shared" si="3"/>
        <v>-148245.69418599998</v>
      </c>
      <c r="L16" s="20">
        <v>2524129</v>
      </c>
      <c r="M16" s="20">
        <v>4014247</v>
      </c>
      <c r="N16" s="49">
        <f t="shared" si="4"/>
        <v>-1490118</v>
      </c>
      <c r="O16" s="20">
        <v>9351</v>
      </c>
      <c r="P16" s="20">
        <v>170106</v>
      </c>
      <c r="Q16" s="49">
        <f t="shared" si="5"/>
        <v>-160755</v>
      </c>
    </row>
    <row r="17" spans="1:17" x14ac:dyDescent="0.45">
      <c r="A17" s="19" t="s">
        <v>45</v>
      </c>
      <c r="B17" s="19">
        <v>10748</v>
      </c>
      <c r="C17" s="19" t="s">
        <v>19</v>
      </c>
      <c r="D17" s="20">
        <v>2988578.6778259999</v>
      </c>
      <c r="E17" s="20">
        <v>848726.15200500004</v>
      </c>
      <c r="F17" s="49">
        <f t="shared" si="0"/>
        <v>3837304.829831</v>
      </c>
      <c r="G17" s="49">
        <f t="shared" si="1"/>
        <v>2139852.5258209999</v>
      </c>
      <c r="H17" s="20">
        <v>0</v>
      </c>
      <c r="I17" s="20">
        <v>130759.09921</v>
      </c>
      <c r="J17" s="49">
        <f t="shared" si="2"/>
        <v>130759.09921</v>
      </c>
      <c r="K17" s="49">
        <f t="shared" si="3"/>
        <v>-130759.09921</v>
      </c>
      <c r="L17" s="20">
        <v>28569208</v>
      </c>
      <c r="M17" s="20">
        <v>23991993</v>
      </c>
      <c r="N17" s="49">
        <f t="shared" si="4"/>
        <v>4577215</v>
      </c>
      <c r="O17" s="20">
        <v>502141</v>
      </c>
      <c r="P17" s="20">
        <v>1080986</v>
      </c>
      <c r="Q17" s="49">
        <f t="shared" si="5"/>
        <v>-578845</v>
      </c>
    </row>
    <row r="18" spans="1:17" x14ac:dyDescent="0.45">
      <c r="A18" s="19" t="s">
        <v>47</v>
      </c>
      <c r="B18" s="19">
        <v>10762</v>
      </c>
      <c r="C18" s="19" t="s">
        <v>32</v>
      </c>
      <c r="D18" s="20">
        <v>2107721.1178979999</v>
      </c>
      <c r="E18" s="20">
        <v>1717707.2600489999</v>
      </c>
      <c r="F18" s="49">
        <f t="shared" si="0"/>
        <v>3825428.3779469999</v>
      </c>
      <c r="G18" s="49">
        <f t="shared" si="1"/>
        <v>390013.85784900002</v>
      </c>
      <c r="H18" s="20">
        <v>22332.959780000001</v>
      </c>
      <c r="I18" s="20">
        <v>75731.617876999997</v>
      </c>
      <c r="J18" s="49">
        <f t="shared" si="2"/>
        <v>98064.577657000002</v>
      </c>
      <c r="K18" s="49">
        <f t="shared" si="3"/>
        <v>-53398.658096999992</v>
      </c>
      <c r="L18" s="20">
        <v>2124553</v>
      </c>
      <c r="M18" s="20">
        <v>1398708</v>
      </c>
      <c r="N18" s="49">
        <f t="shared" si="4"/>
        <v>725845</v>
      </c>
      <c r="O18" s="20">
        <v>94306</v>
      </c>
      <c r="P18" s="20">
        <v>94461</v>
      </c>
      <c r="Q18" s="49">
        <f t="shared" si="5"/>
        <v>-155</v>
      </c>
    </row>
    <row r="19" spans="1:17" x14ac:dyDescent="0.45">
      <c r="A19" s="19" t="s">
        <v>49</v>
      </c>
      <c r="B19" s="19">
        <v>10753</v>
      </c>
      <c r="C19" s="19" t="s">
        <v>22</v>
      </c>
      <c r="D19" s="20">
        <v>1846341.7989310001</v>
      </c>
      <c r="E19" s="20">
        <v>2050519.1674220001</v>
      </c>
      <c r="F19" s="49">
        <f t="shared" si="0"/>
        <v>3896860.9663530001</v>
      </c>
      <c r="G19" s="49">
        <f t="shared" si="1"/>
        <v>-204177.36849100003</v>
      </c>
      <c r="H19" s="20">
        <v>23249.946220000002</v>
      </c>
      <c r="I19" s="20">
        <v>26899.314775999999</v>
      </c>
      <c r="J19" s="49">
        <f t="shared" si="2"/>
        <v>50149.260995999997</v>
      </c>
      <c r="K19" s="49">
        <f t="shared" si="3"/>
        <v>-3649.3685559999976</v>
      </c>
      <c r="L19" s="20">
        <v>124568</v>
      </c>
      <c r="M19" s="20">
        <v>177515</v>
      </c>
      <c r="N19" s="49">
        <f t="shared" si="4"/>
        <v>-52947</v>
      </c>
      <c r="O19" s="20">
        <v>1576</v>
      </c>
      <c r="P19" s="20">
        <v>8013</v>
      </c>
      <c r="Q19" s="49">
        <f t="shared" si="5"/>
        <v>-6437</v>
      </c>
    </row>
    <row r="20" spans="1:17" x14ac:dyDescent="0.45">
      <c r="A20" s="19" t="s">
        <v>51</v>
      </c>
      <c r="B20" s="19">
        <v>10782</v>
      </c>
      <c r="C20" s="19" t="s">
        <v>22</v>
      </c>
      <c r="D20" s="20">
        <v>399074.601784</v>
      </c>
      <c r="E20" s="20">
        <v>1126152.5958199999</v>
      </c>
      <c r="F20" s="49">
        <f t="shared" si="0"/>
        <v>1525227.1976039999</v>
      </c>
      <c r="G20" s="49">
        <f t="shared" si="1"/>
        <v>-727077.99403599999</v>
      </c>
      <c r="H20" s="20">
        <v>142560.95796599999</v>
      </c>
      <c r="I20" s="20">
        <v>226708.34365699999</v>
      </c>
      <c r="J20" s="49">
        <f t="shared" si="2"/>
        <v>369269.30162299995</v>
      </c>
      <c r="K20" s="49">
        <f t="shared" si="3"/>
        <v>-84147.385691000003</v>
      </c>
      <c r="L20" s="20">
        <v>272533</v>
      </c>
      <c r="M20" s="20">
        <v>940999</v>
      </c>
      <c r="N20" s="49">
        <f t="shared" si="4"/>
        <v>-668466</v>
      </c>
      <c r="O20" s="20">
        <v>302</v>
      </c>
      <c r="P20" s="20">
        <v>53422</v>
      </c>
      <c r="Q20" s="49">
        <f t="shared" si="5"/>
        <v>-53120</v>
      </c>
    </row>
    <row r="21" spans="1:17" x14ac:dyDescent="0.45">
      <c r="A21" s="19" t="s">
        <v>53</v>
      </c>
      <c r="B21" s="19">
        <v>10766</v>
      </c>
      <c r="C21" s="19" t="s">
        <v>19</v>
      </c>
      <c r="D21" s="20">
        <v>1747229.8052129999</v>
      </c>
      <c r="E21" s="20">
        <v>129726.11552399999</v>
      </c>
      <c r="F21" s="49">
        <f t="shared" si="0"/>
        <v>1876955.9207369999</v>
      </c>
      <c r="G21" s="49">
        <f t="shared" si="1"/>
        <v>1617503.6896889999</v>
      </c>
      <c r="H21" s="20">
        <v>0</v>
      </c>
      <c r="I21" s="20">
        <v>0</v>
      </c>
      <c r="J21" s="49">
        <f t="shared" si="2"/>
        <v>0</v>
      </c>
      <c r="K21" s="49">
        <f t="shared" si="3"/>
        <v>0</v>
      </c>
      <c r="L21" s="20">
        <v>58900220</v>
      </c>
      <c r="M21" s="20">
        <v>57574883</v>
      </c>
      <c r="N21" s="49">
        <f t="shared" si="4"/>
        <v>1325337</v>
      </c>
      <c r="O21" s="20">
        <v>3080773</v>
      </c>
      <c r="P21" s="20">
        <v>8255773</v>
      </c>
      <c r="Q21" s="49">
        <f t="shared" si="5"/>
        <v>-5175000</v>
      </c>
    </row>
    <row r="22" spans="1:17" x14ac:dyDescent="0.45">
      <c r="A22" s="19" t="s">
        <v>54</v>
      </c>
      <c r="B22" s="19">
        <v>10764</v>
      </c>
      <c r="C22" s="19" t="s">
        <v>22</v>
      </c>
      <c r="D22" s="20">
        <v>2843325.8311330001</v>
      </c>
      <c r="E22" s="20">
        <v>2214520.7907750001</v>
      </c>
      <c r="F22" s="49">
        <f t="shared" si="0"/>
        <v>5057846.6219079997</v>
      </c>
      <c r="G22" s="49">
        <f t="shared" si="1"/>
        <v>628805.04035799997</v>
      </c>
      <c r="H22" s="20">
        <v>189780.701336</v>
      </c>
      <c r="I22" s="20">
        <v>170790.33730499999</v>
      </c>
      <c r="J22" s="49">
        <f t="shared" si="2"/>
        <v>360571.03864099999</v>
      </c>
      <c r="K22" s="49">
        <f t="shared" si="3"/>
        <v>18990.364031000005</v>
      </c>
      <c r="L22" s="20">
        <v>888744</v>
      </c>
      <c r="M22" s="20">
        <v>322768</v>
      </c>
      <c r="N22" s="49">
        <f t="shared" si="4"/>
        <v>565976</v>
      </c>
      <c r="O22" s="20">
        <v>133</v>
      </c>
      <c r="P22" s="20">
        <v>0</v>
      </c>
      <c r="Q22" s="49">
        <f t="shared" si="5"/>
        <v>133</v>
      </c>
    </row>
    <row r="23" spans="1:17" x14ac:dyDescent="0.45">
      <c r="A23" s="19" t="s">
        <v>56</v>
      </c>
      <c r="B23" s="19">
        <v>10767</v>
      </c>
      <c r="C23" s="19" t="s">
        <v>32</v>
      </c>
      <c r="D23" s="20">
        <v>261733.71874499999</v>
      </c>
      <c r="E23" s="20">
        <v>231891.125978</v>
      </c>
      <c r="F23" s="49">
        <f t="shared" si="0"/>
        <v>493624.84472299996</v>
      </c>
      <c r="G23" s="49">
        <f t="shared" si="1"/>
        <v>29842.592766999995</v>
      </c>
      <c r="H23" s="20">
        <v>7851.73</v>
      </c>
      <c r="I23" s="20">
        <v>19331.575204000001</v>
      </c>
      <c r="J23" s="49">
        <f t="shared" si="2"/>
        <v>27183.305204</v>
      </c>
      <c r="K23" s="49">
        <f t="shared" si="3"/>
        <v>-11479.845204000001</v>
      </c>
      <c r="L23" s="20">
        <v>3484</v>
      </c>
      <c r="M23" s="20">
        <v>12925</v>
      </c>
      <c r="N23" s="49">
        <f t="shared" si="4"/>
        <v>-9441</v>
      </c>
      <c r="O23" s="20">
        <v>0</v>
      </c>
      <c r="P23" s="20">
        <v>877</v>
      </c>
      <c r="Q23" s="49">
        <f t="shared" si="5"/>
        <v>-877</v>
      </c>
    </row>
    <row r="24" spans="1:17" x14ac:dyDescent="0.45">
      <c r="A24" s="19" t="s">
        <v>57</v>
      </c>
      <c r="B24" s="19">
        <v>10771</v>
      </c>
      <c r="C24" s="19" t="s">
        <v>22</v>
      </c>
      <c r="D24" s="20">
        <v>142724.288516</v>
      </c>
      <c r="E24" s="20">
        <v>464127.91078999999</v>
      </c>
      <c r="F24" s="49">
        <f t="shared" si="0"/>
        <v>606852.19930600002</v>
      </c>
      <c r="G24" s="49">
        <f t="shared" si="1"/>
        <v>-321403.62227399996</v>
      </c>
      <c r="H24" s="20">
        <v>14996.774216</v>
      </c>
      <c r="I24" s="20">
        <v>0</v>
      </c>
      <c r="J24" s="49">
        <f t="shared" si="2"/>
        <v>14996.774216</v>
      </c>
      <c r="K24" s="49">
        <f t="shared" si="3"/>
        <v>14996.774216</v>
      </c>
      <c r="L24" s="20">
        <v>567258</v>
      </c>
      <c r="M24" s="20">
        <v>871140</v>
      </c>
      <c r="N24" s="49">
        <f t="shared" si="4"/>
        <v>-303882</v>
      </c>
      <c r="O24" s="20">
        <v>1248</v>
      </c>
      <c r="P24" s="20">
        <v>239</v>
      </c>
      <c r="Q24" s="49">
        <f t="shared" si="5"/>
        <v>1009</v>
      </c>
    </row>
    <row r="25" spans="1:17" x14ac:dyDescent="0.45">
      <c r="A25" s="19" t="s">
        <v>59</v>
      </c>
      <c r="B25" s="19">
        <v>10765</v>
      </c>
      <c r="C25" s="19" t="s">
        <v>19</v>
      </c>
      <c r="D25" s="20">
        <v>8989710.1583050005</v>
      </c>
      <c r="E25" s="20">
        <v>1542647.6091380001</v>
      </c>
      <c r="F25" s="49">
        <f t="shared" si="0"/>
        <v>10532357.767443001</v>
      </c>
      <c r="G25" s="49">
        <f t="shared" si="1"/>
        <v>7447062.5491670007</v>
      </c>
      <c r="H25" s="20">
        <v>0</v>
      </c>
      <c r="I25" s="20">
        <v>0</v>
      </c>
      <c r="J25" s="49">
        <f t="shared" si="2"/>
        <v>0</v>
      </c>
      <c r="K25" s="49">
        <f t="shared" si="3"/>
        <v>0</v>
      </c>
      <c r="L25" s="20">
        <v>182338120</v>
      </c>
      <c r="M25" s="20">
        <v>137828858</v>
      </c>
      <c r="N25" s="49">
        <f t="shared" si="4"/>
        <v>44509262</v>
      </c>
      <c r="O25" s="20">
        <v>21227676</v>
      </c>
      <c r="P25" s="20">
        <v>16748960</v>
      </c>
      <c r="Q25" s="49">
        <f t="shared" si="5"/>
        <v>4478716</v>
      </c>
    </row>
    <row r="26" spans="1:17" x14ac:dyDescent="0.45">
      <c r="A26" s="19" t="s">
        <v>60</v>
      </c>
      <c r="B26" s="19">
        <v>10763</v>
      </c>
      <c r="C26" s="19" t="s">
        <v>32</v>
      </c>
      <c r="D26" s="20">
        <v>471776.99637399998</v>
      </c>
      <c r="E26" s="20">
        <v>413588.549061</v>
      </c>
      <c r="F26" s="49">
        <f t="shared" si="0"/>
        <v>885365.54543499998</v>
      </c>
      <c r="G26" s="49">
        <f t="shared" si="1"/>
        <v>58188.447312999982</v>
      </c>
      <c r="H26" s="20">
        <v>0</v>
      </c>
      <c r="I26" s="20">
        <v>0</v>
      </c>
      <c r="J26" s="49">
        <f t="shared" si="2"/>
        <v>0</v>
      </c>
      <c r="K26" s="49">
        <f t="shared" si="3"/>
        <v>0</v>
      </c>
      <c r="L26" s="20">
        <v>0</v>
      </c>
      <c r="M26" s="20">
        <v>51612</v>
      </c>
      <c r="N26" s="49">
        <f t="shared" si="4"/>
        <v>-51612</v>
      </c>
      <c r="O26" s="20">
        <v>0</v>
      </c>
      <c r="P26" s="20">
        <v>1682</v>
      </c>
      <c r="Q26" s="49">
        <f t="shared" si="5"/>
        <v>-1682</v>
      </c>
    </row>
    <row r="27" spans="1:17" x14ac:dyDescent="0.45">
      <c r="A27" s="19" t="s">
        <v>62</v>
      </c>
      <c r="B27" s="19">
        <v>10778</v>
      </c>
      <c r="C27" s="19" t="s">
        <v>19</v>
      </c>
      <c r="D27" s="20">
        <v>213799.99524600001</v>
      </c>
      <c r="E27" s="20">
        <v>184178.43280400001</v>
      </c>
      <c r="F27" s="49">
        <f t="shared" si="0"/>
        <v>397978.42804999999</v>
      </c>
      <c r="G27" s="49">
        <f t="shared" si="1"/>
        <v>29621.562441999995</v>
      </c>
      <c r="H27" s="20">
        <v>0</v>
      </c>
      <c r="I27" s="20">
        <v>0</v>
      </c>
      <c r="J27" s="49">
        <f t="shared" si="2"/>
        <v>0</v>
      </c>
      <c r="K27" s="49">
        <f t="shared" si="3"/>
        <v>0</v>
      </c>
      <c r="L27" s="20">
        <v>3056134</v>
      </c>
      <c r="M27" s="20">
        <v>2834608</v>
      </c>
      <c r="N27" s="49">
        <f t="shared" si="4"/>
        <v>221526</v>
      </c>
      <c r="O27" s="20">
        <v>78347</v>
      </c>
      <c r="P27" s="20">
        <v>112401</v>
      </c>
      <c r="Q27" s="49">
        <f t="shared" si="5"/>
        <v>-34054</v>
      </c>
    </row>
    <row r="28" spans="1:17" x14ac:dyDescent="0.45">
      <c r="A28" s="19" t="s">
        <v>64</v>
      </c>
      <c r="B28" s="19">
        <v>10781</v>
      </c>
      <c r="C28" s="19" t="s">
        <v>22</v>
      </c>
      <c r="D28" s="20">
        <v>1391303.760579</v>
      </c>
      <c r="E28" s="20">
        <v>3047169.2161969999</v>
      </c>
      <c r="F28" s="49">
        <f t="shared" si="0"/>
        <v>4438472.9767760001</v>
      </c>
      <c r="G28" s="49">
        <f t="shared" si="1"/>
        <v>-1655865.4556179999</v>
      </c>
      <c r="H28" s="20">
        <v>201363.08919900001</v>
      </c>
      <c r="I28" s="20">
        <v>253146.32228200001</v>
      </c>
      <c r="J28" s="49">
        <f t="shared" si="2"/>
        <v>454509.41148100002</v>
      </c>
      <c r="K28" s="49">
        <f t="shared" si="3"/>
        <v>-51783.233082999999</v>
      </c>
      <c r="L28" s="20">
        <v>358593</v>
      </c>
      <c r="M28" s="20">
        <v>2512184</v>
      </c>
      <c r="N28" s="49">
        <f t="shared" si="4"/>
        <v>-2153591</v>
      </c>
      <c r="O28" s="20">
        <v>6329</v>
      </c>
      <c r="P28" s="20">
        <v>129847</v>
      </c>
      <c r="Q28" s="49">
        <f t="shared" si="5"/>
        <v>-123518</v>
      </c>
    </row>
    <row r="29" spans="1:17" x14ac:dyDescent="0.45">
      <c r="A29" s="19" t="s">
        <v>66</v>
      </c>
      <c r="B29" s="19">
        <v>10784</v>
      </c>
      <c r="C29" s="19" t="s">
        <v>19</v>
      </c>
      <c r="D29" s="20">
        <v>2229239.1278229998</v>
      </c>
      <c r="E29" s="20">
        <v>848264.23025799997</v>
      </c>
      <c r="F29" s="49">
        <f t="shared" si="0"/>
        <v>3077503.3580809999</v>
      </c>
      <c r="G29" s="49">
        <f t="shared" si="1"/>
        <v>1380974.8975649998</v>
      </c>
      <c r="H29" s="20">
        <v>66656.857690000004</v>
      </c>
      <c r="I29" s="20">
        <v>7718</v>
      </c>
      <c r="J29" s="49">
        <f t="shared" si="2"/>
        <v>74374.857690000004</v>
      </c>
      <c r="K29" s="49">
        <f t="shared" si="3"/>
        <v>58938.857690000004</v>
      </c>
      <c r="L29" s="20">
        <v>28693375</v>
      </c>
      <c r="M29" s="20">
        <v>25738919</v>
      </c>
      <c r="N29" s="49">
        <f t="shared" si="4"/>
        <v>2954456</v>
      </c>
      <c r="O29" s="20">
        <v>1129913</v>
      </c>
      <c r="P29" s="20">
        <v>2519885</v>
      </c>
      <c r="Q29" s="49">
        <f t="shared" si="5"/>
        <v>-1389972</v>
      </c>
    </row>
    <row r="30" spans="1:17" x14ac:dyDescent="0.45">
      <c r="A30" s="19" t="s">
        <v>68</v>
      </c>
      <c r="B30" s="19">
        <v>10789</v>
      </c>
      <c r="C30" s="19" t="s">
        <v>22</v>
      </c>
      <c r="D30" s="20">
        <v>2243980.0990479998</v>
      </c>
      <c r="E30" s="20">
        <v>2356187.4794959999</v>
      </c>
      <c r="F30" s="49">
        <f t="shared" si="0"/>
        <v>4600167.5785440002</v>
      </c>
      <c r="G30" s="49">
        <f t="shared" si="1"/>
        <v>-112207.38044800004</v>
      </c>
      <c r="H30" s="20">
        <v>152308.39048999999</v>
      </c>
      <c r="I30" s="20">
        <v>179843.75103499999</v>
      </c>
      <c r="J30" s="49">
        <f t="shared" si="2"/>
        <v>332152.14152499998</v>
      </c>
      <c r="K30" s="49">
        <f t="shared" si="3"/>
        <v>-27535.360545000003</v>
      </c>
      <c r="L30" s="20">
        <v>693415</v>
      </c>
      <c r="M30" s="20">
        <v>650087</v>
      </c>
      <c r="N30" s="49">
        <f t="shared" si="4"/>
        <v>43328</v>
      </c>
      <c r="O30" s="20">
        <v>12264</v>
      </c>
      <c r="P30" s="20">
        <v>15327</v>
      </c>
      <c r="Q30" s="49">
        <f t="shared" si="5"/>
        <v>-3063</v>
      </c>
    </row>
    <row r="31" spans="1:17" x14ac:dyDescent="0.45">
      <c r="A31" s="19" t="s">
        <v>70</v>
      </c>
      <c r="B31" s="19">
        <v>10787</v>
      </c>
      <c r="C31" s="19" t="s">
        <v>22</v>
      </c>
      <c r="D31" s="20">
        <v>5096418.3390109995</v>
      </c>
      <c r="E31" s="20">
        <v>9215448.5195429996</v>
      </c>
      <c r="F31" s="49">
        <f t="shared" si="0"/>
        <v>14311866.858553998</v>
      </c>
      <c r="G31" s="49">
        <f t="shared" si="1"/>
        <v>-4119030.180532</v>
      </c>
      <c r="H31" s="20">
        <v>67449.902629999997</v>
      </c>
      <c r="I31" s="20">
        <v>329200.85784999997</v>
      </c>
      <c r="J31" s="49">
        <f t="shared" si="2"/>
        <v>396650.76047999994</v>
      </c>
      <c r="K31" s="49">
        <f t="shared" si="3"/>
        <v>-261750.95521999997</v>
      </c>
      <c r="L31" s="20">
        <v>857487</v>
      </c>
      <c r="M31" s="20">
        <v>5049159</v>
      </c>
      <c r="N31" s="49">
        <f t="shared" si="4"/>
        <v>-4191672</v>
      </c>
      <c r="O31" s="20">
        <v>3370</v>
      </c>
      <c r="P31" s="20">
        <v>383067</v>
      </c>
      <c r="Q31" s="49">
        <f t="shared" si="5"/>
        <v>-379697</v>
      </c>
    </row>
    <row r="32" spans="1:17" x14ac:dyDescent="0.45">
      <c r="A32" s="19" t="s">
        <v>72</v>
      </c>
      <c r="B32" s="19">
        <v>10801</v>
      </c>
      <c r="C32" s="19" t="s">
        <v>22</v>
      </c>
      <c r="D32" s="20">
        <v>330612.51789100002</v>
      </c>
      <c r="E32" s="20">
        <v>463737.42131000001</v>
      </c>
      <c r="F32" s="49">
        <f t="shared" si="0"/>
        <v>794349.93920100003</v>
      </c>
      <c r="G32" s="49">
        <f t="shared" si="1"/>
        <v>-133124.90341899998</v>
      </c>
      <c r="H32" s="20">
        <v>729.39413000000002</v>
      </c>
      <c r="I32" s="20">
        <v>3719.5711310000002</v>
      </c>
      <c r="J32" s="49">
        <f t="shared" si="2"/>
        <v>4448.9652610000003</v>
      </c>
      <c r="K32" s="49">
        <f t="shared" si="3"/>
        <v>-2990.177001</v>
      </c>
      <c r="L32" s="20">
        <v>417663</v>
      </c>
      <c r="M32" s="20">
        <v>534331</v>
      </c>
      <c r="N32" s="49">
        <f t="shared" si="4"/>
        <v>-116668</v>
      </c>
      <c r="O32" s="20">
        <v>34676</v>
      </c>
      <c r="P32" s="20">
        <v>14794</v>
      </c>
      <c r="Q32" s="49">
        <f t="shared" si="5"/>
        <v>19882</v>
      </c>
    </row>
    <row r="33" spans="1:17" x14ac:dyDescent="0.45">
      <c r="A33" s="19" t="s">
        <v>74</v>
      </c>
      <c r="B33" s="19">
        <v>10825</v>
      </c>
      <c r="C33" s="19" t="s">
        <v>22</v>
      </c>
      <c r="D33" s="20">
        <v>814562.94731299998</v>
      </c>
      <c r="E33" s="20">
        <v>687379.06260099995</v>
      </c>
      <c r="F33" s="49">
        <f t="shared" si="0"/>
        <v>1501942.0099140001</v>
      </c>
      <c r="G33" s="49">
        <f t="shared" si="1"/>
        <v>127183.88471200003</v>
      </c>
      <c r="H33" s="20">
        <v>22201.978930000001</v>
      </c>
      <c r="I33" s="20">
        <v>0</v>
      </c>
      <c r="J33" s="49">
        <f t="shared" si="2"/>
        <v>22201.978930000001</v>
      </c>
      <c r="K33" s="49">
        <f t="shared" si="3"/>
        <v>22201.978930000001</v>
      </c>
      <c r="L33" s="20">
        <v>100003</v>
      </c>
      <c r="M33" s="20">
        <v>10308</v>
      </c>
      <c r="N33" s="49">
        <f t="shared" si="4"/>
        <v>89695</v>
      </c>
      <c r="O33" s="20">
        <v>0</v>
      </c>
      <c r="P33" s="20">
        <v>100</v>
      </c>
      <c r="Q33" s="49">
        <f t="shared" si="5"/>
        <v>-100</v>
      </c>
    </row>
    <row r="34" spans="1:17" x14ac:dyDescent="0.45">
      <c r="A34" s="19" t="s">
        <v>76</v>
      </c>
      <c r="B34" s="19">
        <v>10830</v>
      </c>
      <c r="C34" s="19" t="s">
        <v>22</v>
      </c>
      <c r="D34" s="20">
        <v>1302920.8476170001</v>
      </c>
      <c r="E34" s="20">
        <v>1693697.856892</v>
      </c>
      <c r="F34" s="49">
        <f t="shared" si="0"/>
        <v>2996618.7045090003</v>
      </c>
      <c r="G34" s="49">
        <f t="shared" si="1"/>
        <v>-390777.00927499984</v>
      </c>
      <c r="H34" s="20">
        <v>325131.12984499999</v>
      </c>
      <c r="I34" s="20">
        <v>435051.44907199999</v>
      </c>
      <c r="J34" s="49">
        <f t="shared" si="2"/>
        <v>760182.57891699998</v>
      </c>
      <c r="K34" s="49">
        <f t="shared" si="3"/>
        <v>-109920.319227</v>
      </c>
      <c r="L34" s="20">
        <v>414062</v>
      </c>
      <c r="M34" s="20">
        <v>866795</v>
      </c>
      <c r="N34" s="49">
        <f t="shared" si="4"/>
        <v>-452733</v>
      </c>
      <c r="O34" s="20">
        <v>9222</v>
      </c>
      <c r="P34" s="20">
        <v>38246</v>
      </c>
      <c r="Q34" s="49">
        <f t="shared" si="5"/>
        <v>-29024</v>
      </c>
    </row>
    <row r="35" spans="1:17" x14ac:dyDescent="0.45">
      <c r="A35" s="19" t="s">
        <v>78</v>
      </c>
      <c r="B35" s="19">
        <v>10835</v>
      </c>
      <c r="C35" s="19" t="s">
        <v>22</v>
      </c>
      <c r="D35" s="20">
        <v>1808498.5830969999</v>
      </c>
      <c r="E35" s="20">
        <v>1442757.8714060001</v>
      </c>
      <c r="F35" s="49">
        <f t="shared" si="0"/>
        <v>3251256.4545029998</v>
      </c>
      <c r="G35" s="49">
        <f t="shared" si="1"/>
        <v>365740.7116909998</v>
      </c>
      <c r="H35" s="20">
        <v>49069.801249999997</v>
      </c>
      <c r="I35" s="20">
        <v>46552.332132000003</v>
      </c>
      <c r="J35" s="49">
        <f t="shared" si="2"/>
        <v>95622.133382</v>
      </c>
      <c r="K35" s="49">
        <f t="shared" si="3"/>
        <v>2517.4691179999936</v>
      </c>
      <c r="L35" s="20">
        <v>1966391</v>
      </c>
      <c r="M35" s="20">
        <v>1509068</v>
      </c>
      <c r="N35" s="49">
        <f t="shared" si="4"/>
        <v>457323</v>
      </c>
      <c r="O35" s="20">
        <v>76535</v>
      </c>
      <c r="P35" s="20">
        <v>75846</v>
      </c>
      <c r="Q35" s="49">
        <f t="shared" si="5"/>
        <v>689</v>
      </c>
    </row>
    <row r="36" spans="1:17" x14ac:dyDescent="0.45">
      <c r="A36" s="19" t="s">
        <v>80</v>
      </c>
      <c r="B36" s="19">
        <v>10837</v>
      </c>
      <c r="C36" s="19" t="s">
        <v>19</v>
      </c>
      <c r="D36" s="20">
        <v>1082251.937831</v>
      </c>
      <c r="E36" s="20">
        <v>1157021.934773</v>
      </c>
      <c r="F36" s="49">
        <f t="shared" si="0"/>
        <v>2239273.8726039999</v>
      </c>
      <c r="G36" s="49">
        <f t="shared" si="1"/>
        <v>-74769.996941999998</v>
      </c>
      <c r="H36" s="20">
        <v>0</v>
      </c>
      <c r="I36" s="20">
        <v>0</v>
      </c>
      <c r="J36" s="49">
        <f t="shared" si="2"/>
        <v>0</v>
      </c>
      <c r="K36" s="49">
        <f t="shared" si="3"/>
        <v>0</v>
      </c>
      <c r="L36" s="20">
        <v>82225</v>
      </c>
      <c r="M36" s="20">
        <v>17108642</v>
      </c>
      <c r="N36" s="49">
        <f t="shared" si="4"/>
        <v>-17026417</v>
      </c>
      <c r="O36" s="20">
        <v>4371</v>
      </c>
      <c r="P36" s="20">
        <v>533166</v>
      </c>
      <c r="Q36" s="49">
        <f t="shared" si="5"/>
        <v>-528795</v>
      </c>
    </row>
    <row r="37" spans="1:17" x14ac:dyDescent="0.45">
      <c r="A37" s="19" t="s">
        <v>82</v>
      </c>
      <c r="B37" s="19">
        <v>10845</v>
      </c>
      <c r="C37" s="19" t="s">
        <v>19</v>
      </c>
      <c r="D37" s="20">
        <v>9516841.0276289992</v>
      </c>
      <c r="E37" s="20">
        <v>7495591.9666670002</v>
      </c>
      <c r="F37" s="49">
        <f t="shared" si="0"/>
        <v>17012432.994295999</v>
      </c>
      <c r="G37" s="49">
        <f t="shared" si="1"/>
        <v>2021249.060961999</v>
      </c>
      <c r="H37" s="20">
        <v>598606.25259799999</v>
      </c>
      <c r="I37" s="20">
        <v>958008.00488499994</v>
      </c>
      <c r="J37" s="49">
        <f t="shared" si="2"/>
        <v>1556614.2574829999</v>
      </c>
      <c r="K37" s="49">
        <f t="shared" si="3"/>
        <v>-359401.75228699995</v>
      </c>
      <c r="L37" s="20">
        <v>27175272</v>
      </c>
      <c r="M37" s="20">
        <v>19716989</v>
      </c>
      <c r="N37" s="49">
        <f t="shared" si="4"/>
        <v>7458283</v>
      </c>
      <c r="O37" s="20">
        <v>5241390</v>
      </c>
      <c r="P37" s="20">
        <v>4180653</v>
      </c>
      <c r="Q37" s="49">
        <f t="shared" si="5"/>
        <v>1060737</v>
      </c>
    </row>
    <row r="38" spans="1:17" x14ac:dyDescent="0.45">
      <c r="A38" s="19" t="s">
        <v>84</v>
      </c>
      <c r="B38" s="19">
        <v>10843</v>
      </c>
      <c r="C38" s="19" t="s">
        <v>22</v>
      </c>
      <c r="D38" s="20">
        <v>2042780.6253539999</v>
      </c>
      <c r="E38" s="20">
        <v>2778290.6392819998</v>
      </c>
      <c r="F38" s="49">
        <f t="shared" si="0"/>
        <v>4821071.2646359997</v>
      </c>
      <c r="G38" s="49">
        <f t="shared" si="1"/>
        <v>-735510.01392799988</v>
      </c>
      <c r="H38" s="20">
        <v>0</v>
      </c>
      <c r="I38" s="20">
        <v>74110.997289999999</v>
      </c>
      <c r="J38" s="49">
        <f t="shared" si="2"/>
        <v>74110.997289999999</v>
      </c>
      <c r="K38" s="49">
        <f t="shared" si="3"/>
        <v>-74110.997289999999</v>
      </c>
      <c r="L38" s="20">
        <v>987972</v>
      </c>
      <c r="M38" s="20">
        <v>1328960</v>
      </c>
      <c r="N38" s="49">
        <f t="shared" si="4"/>
        <v>-340988</v>
      </c>
      <c r="O38" s="20">
        <v>3295</v>
      </c>
      <c r="P38" s="20">
        <v>41723</v>
      </c>
      <c r="Q38" s="49">
        <f t="shared" si="5"/>
        <v>-38428</v>
      </c>
    </row>
    <row r="39" spans="1:17" x14ac:dyDescent="0.45">
      <c r="A39" s="19" t="s">
        <v>86</v>
      </c>
      <c r="B39" s="19">
        <v>10851</v>
      </c>
      <c r="C39" s="19" t="s">
        <v>22</v>
      </c>
      <c r="D39" s="20">
        <v>5339275.7252200004</v>
      </c>
      <c r="E39" s="20">
        <v>3957650.3522180002</v>
      </c>
      <c r="F39" s="49">
        <f t="shared" si="0"/>
        <v>9296926.0774380006</v>
      </c>
      <c r="G39" s="49">
        <f t="shared" si="1"/>
        <v>1381625.3730020002</v>
      </c>
      <c r="H39" s="20">
        <v>76482.840977</v>
      </c>
      <c r="I39" s="20">
        <v>390753.17701500002</v>
      </c>
      <c r="J39" s="49">
        <f t="shared" si="2"/>
        <v>467236.01799200004</v>
      </c>
      <c r="K39" s="49">
        <f t="shared" si="3"/>
        <v>-314270.33603800001</v>
      </c>
      <c r="L39" s="20">
        <v>11011906</v>
      </c>
      <c r="M39" s="20">
        <v>10962027</v>
      </c>
      <c r="N39" s="49">
        <f t="shared" si="4"/>
        <v>49879</v>
      </c>
      <c r="O39" s="20">
        <v>215520</v>
      </c>
      <c r="P39" s="20">
        <v>1123464</v>
      </c>
      <c r="Q39" s="49">
        <f t="shared" si="5"/>
        <v>-907944</v>
      </c>
    </row>
    <row r="40" spans="1:17" x14ac:dyDescent="0.45">
      <c r="A40" s="19" t="s">
        <v>88</v>
      </c>
      <c r="B40" s="19">
        <v>10855</v>
      </c>
      <c r="C40" s="19" t="s">
        <v>22</v>
      </c>
      <c r="D40" s="20">
        <v>751994.07220000005</v>
      </c>
      <c r="E40" s="20">
        <v>2458454.6854659999</v>
      </c>
      <c r="F40" s="49">
        <f t="shared" si="0"/>
        <v>3210448.7576660002</v>
      </c>
      <c r="G40" s="49">
        <f t="shared" si="1"/>
        <v>-1706460.6132659998</v>
      </c>
      <c r="H40" s="20">
        <v>0</v>
      </c>
      <c r="I40" s="20">
        <v>60061.202560999998</v>
      </c>
      <c r="J40" s="49">
        <f t="shared" si="2"/>
        <v>60061.202560999998</v>
      </c>
      <c r="K40" s="49">
        <f t="shared" si="3"/>
        <v>-60061.202560999998</v>
      </c>
      <c r="L40" s="20">
        <v>207681</v>
      </c>
      <c r="M40" s="20">
        <v>2009643</v>
      </c>
      <c r="N40" s="49">
        <f t="shared" si="4"/>
        <v>-1801962</v>
      </c>
      <c r="O40" s="20">
        <v>3507</v>
      </c>
      <c r="P40" s="20">
        <v>73593</v>
      </c>
      <c r="Q40" s="49">
        <f t="shared" si="5"/>
        <v>-70086</v>
      </c>
    </row>
    <row r="41" spans="1:17" x14ac:dyDescent="0.45">
      <c r="A41" s="19" t="s">
        <v>90</v>
      </c>
      <c r="B41" s="19">
        <v>10864</v>
      </c>
      <c r="C41" s="19" t="s">
        <v>22</v>
      </c>
      <c r="D41" s="20">
        <v>128746.803218</v>
      </c>
      <c r="E41" s="20">
        <v>680662.73741599999</v>
      </c>
      <c r="F41" s="49">
        <f t="shared" si="0"/>
        <v>809409.54063399998</v>
      </c>
      <c r="G41" s="49">
        <f t="shared" si="1"/>
        <v>-551915.934198</v>
      </c>
      <c r="H41" s="20">
        <v>0</v>
      </c>
      <c r="I41" s="20">
        <v>94493.183390000006</v>
      </c>
      <c r="J41" s="49">
        <f t="shared" si="2"/>
        <v>94493.183390000006</v>
      </c>
      <c r="K41" s="49">
        <f t="shared" si="3"/>
        <v>-94493.183390000006</v>
      </c>
      <c r="L41" s="20">
        <v>16372</v>
      </c>
      <c r="M41" s="20">
        <v>405204</v>
      </c>
      <c r="N41" s="49">
        <f t="shared" si="4"/>
        <v>-388832</v>
      </c>
      <c r="O41" s="20">
        <v>0</v>
      </c>
      <c r="P41" s="20">
        <v>30912</v>
      </c>
      <c r="Q41" s="49">
        <f t="shared" si="5"/>
        <v>-30912</v>
      </c>
    </row>
    <row r="42" spans="1:17" x14ac:dyDescent="0.45">
      <c r="A42" s="19" t="s">
        <v>92</v>
      </c>
      <c r="B42" s="19">
        <v>10869</v>
      </c>
      <c r="C42" s="19" t="s">
        <v>22</v>
      </c>
      <c r="D42" s="20">
        <v>743824.77639999997</v>
      </c>
      <c r="E42" s="20">
        <v>942606.94702399999</v>
      </c>
      <c r="F42" s="49">
        <f t="shared" si="0"/>
        <v>1686431.723424</v>
      </c>
      <c r="G42" s="49">
        <f t="shared" si="1"/>
        <v>-198782.17062400002</v>
      </c>
      <c r="H42" s="20">
        <v>0</v>
      </c>
      <c r="I42" s="20">
        <v>0</v>
      </c>
      <c r="J42" s="49">
        <f t="shared" si="2"/>
        <v>0</v>
      </c>
      <c r="K42" s="49">
        <f t="shared" si="3"/>
        <v>0</v>
      </c>
      <c r="L42" s="20">
        <v>79845</v>
      </c>
      <c r="M42" s="20">
        <v>335041</v>
      </c>
      <c r="N42" s="49">
        <f t="shared" si="4"/>
        <v>-255196</v>
      </c>
      <c r="O42" s="20">
        <v>0</v>
      </c>
      <c r="P42" s="20">
        <v>14198</v>
      </c>
      <c r="Q42" s="49">
        <f t="shared" si="5"/>
        <v>-14198</v>
      </c>
    </row>
    <row r="43" spans="1:17" x14ac:dyDescent="0.45">
      <c r="A43" s="19" t="s">
        <v>94</v>
      </c>
      <c r="B43" s="19">
        <v>10872</v>
      </c>
      <c r="C43" s="19" t="s">
        <v>22</v>
      </c>
      <c r="D43" s="20">
        <v>1979481.9643850001</v>
      </c>
      <c r="E43" s="20">
        <v>2861831.8744450002</v>
      </c>
      <c r="F43" s="49">
        <f t="shared" si="0"/>
        <v>4841313.8388299998</v>
      </c>
      <c r="G43" s="49">
        <f t="shared" si="1"/>
        <v>-882349.91006000014</v>
      </c>
      <c r="H43" s="20">
        <v>0</v>
      </c>
      <c r="I43" s="20">
        <v>38229.05803</v>
      </c>
      <c r="J43" s="49">
        <f t="shared" si="2"/>
        <v>38229.05803</v>
      </c>
      <c r="K43" s="49">
        <f t="shared" si="3"/>
        <v>-38229.05803</v>
      </c>
      <c r="L43" s="20">
        <v>144826</v>
      </c>
      <c r="M43" s="20">
        <v>1008502</v>
      </c>
      <c r="N43" s="49">
        <f t="shared" si="4"/>
        <v>-863676</v>
      </c>
      <c r="O43" s="20">
        <v>622</v>
      </c>
      <c r="P43" s="20">
        <v>52054</v>
      </c>
      <c r="Q43" s="49">
        <f t="shared" si="5"/>
        <v>-51432</v>
      </c>
    </row>
    <row r="44" spans="1:17" x14ac:dyDescent="0.45">
      <c r="A44" s="19" t="s">
        <v>96</v>
      </c>
      <c r="B44" s="19">
        <v>10883</v>
      </c>
      <c r="C44" s="19" t="s">
        <v>19</v>
      </c>
      <c r="D44" s="20">
        <v>17825131.680277001</v>
      </c>
      <c r="E44" s="20">
        <v>5186265.0959240003</v>
      </c>
      <c r="F44" s="49">
        <f t="shared" si="0"/>
        <v>23011396.776201002</v>
      </c>
      <c r="G44" s="49">
        <f t="shared" si="1"/>
        <v>12638866.584353</v>
      </c>
      <c r="H44" s="20">
        <v>245703.64037000001</v>
      </c>
      <c r="I44" s="20">
        <v>575692.30240599997</v>
      </c>
      <c r="J44" s="49">
        <f t="shared" si="2"/>
        <v>821395.94277600001</v>
      </c>
      <c r="K44" s="49">
        <f t="shared" si="3"/>
        <v>-329988.66203599994</v>
      </c>
      <c r="L44" s="20">
        <v>246012295</v>
      </c>
      <c r="M44" s="20">
        <v>211716902</v>
      </c>
      <c r="N44" s="49">
        <f t="shared" si="4"/>
        <v>34295393</v>
      </c>
      <c r="O44" s="20">
        <v>18473204</v>
      </c>
      <c r="P44" s="20">
        <v>23072192</v>
      </c>
      <c r="Q44" s="49">
        <f t="shared" si="5"/>
        <v>-4598988</v>
      </c>
    </row>
    <row r="45" spans="1:17" x14ac:dyDescent="0.45">
      <c r="A45" s="19" t="s">
        <v>98</v>
      </c>
      <c r="B45" s="19">
        <v>10885</v>
      </c>
      <c r="C45" s="19" t="s">
        <v>32</v>
      </c>
      <c r="D45" s="20">
        <v>2209033.6251619998</v>
      </c>
      <c r="E45" s="20">
        <v>2781427.5691200001</v>
      </c>
      <c r="F45" s="49">
        <f t="shared" si="0"/>
        <v>4990461.194282</v>
      </c>
      <c r="G45" s="49">
        <f t="shared" si="1"/>
        <v>-572393.94395800028</v>
      </c>
      <c r="H45" s="20">
        <v>0</v>
      </c>
      <c r="I45" s="20">
        <v>109168.444777</v>
      </c>
      <c r="J45" s="49">
        <f t="shared" si="2"/>
        <v>109168.444777</v>
      </c>
      <c r="K45" s="49">
        <f t="shared" si="3"/>
        <v>-109168.444777</v>
      </c>
      <c r="L45" s="20">
        <v>987199</v>
      </c>
      <c r="M45" s="20">
        <v>3532098</v>
      </c>
      <c r="N45" s="49">
        <f t="shared" si="4"/>
        <v>-2544899</v>
      </c>
      <c r="O45" s="20">
        <v>19</v>
      </c>
      <c r="P45" s="20">
        <v>69968</v>
      </c>
      <c r="Q45" s="49">
        <f t="shared" si="5"/>
        <v>-69949</v>
      </c>
    </row>
    <row r="46" spans="1:17" x14ac:dyDescent="0.45">
      <c r="A46" s="19" t="s">
        <v>100</v>
      </c>
      <c r="B46" s="19">
        <v>10897</v>
      </c>
      <c r="C46" s="19" t="s">
        <v>32</v>
      </c>
      <c r="D46" s="20">
        <v>120759.888873</v>
      </c>
      <c r="E46" s="20">
        <v>129978.054166</v>
      </c>
      <c r="F46" s="49">
        <f t="shared" si="0"/>
        <v>250737.94303900001</v>
      </c>
      <c r="G46" s="49">
        <f t="shared" si="1"/>
        <v>-9218.1652929999982</v>
      </c>
      <c r="H46" s="20">
        <v>0</v>
      </c>
      <c r="I46" s="20">
        <v>20301.41202</v>
      </c>
      <c r="J46" s="49">
        <f t="shared" si="2"/>
        <v>20301.41202</v>
      </c>
      <c r="K46" s="49">
        <f t="shared" si="3"/>
        <v>-20301.41202</v>
      </c>
      <c r="L46" s="20">
        <v>92584</v>
      </c>
      <c r="M46" s="20">
        <v>222575</v>
      </c>
      <c r="N46" s="49">
        <f t="shared" si="4"/>
        <v>-129991</v>
      </c>
      <c r="O46" s="20">
        <v>9858</v>
      </c>
      <c r="P46" s="20">
        <v>11161</v>
      </c>
      <c r="Q46" s="49">
        <f t="shared" si="5"/>
        <v>-1303</v>
      </c>
    </row>
    <row r="47" spans="1:17" x14ac:dyDescent="0.45">
      <c r="A47" s="19" t="s">
        <v>102</v>
      </c>
      <c r="B47" s="19">
        <v>10895</v>
      </c>
      <c r="C47" s="19" t="s">
        <v>19</v>
      </c>
      <c r="D47" s="20">
        <v>136953.97747099999</v>
      </c>
      <c r="E47" s="20">
        <v>194067.55205900001</v>
      </c>
      <c r="F47" s="49">
        <f t="shared" si="0"/>
        <v>331021.52953</v>
      </c>
      <c r="G47" s="49">
        <f t="shared" si="1"/>
        <v>-57113.574588000018</v>
      </c>
      <c r="H47" s="20">
        <v>3038.5416230000001</v>
      </c>
      <c r="I47" s="20">
        <v>18650.451904000001</v>
      </c>
      <c r="J47" s="49">
        <f t="shared" si="2"/>
        <v>21688.993527000002</v>
      </c>
      <c r="K47" s="49">
        <f t="shared" si="3"/>
        <v>-15611.910281</v>
      </c>
      <c r="L47" s="20">
        <v>564577</v>
      </c>
      <c r="M47" s="20">
        <v>2764687</v>
      </c>
      <c r="N47" s="49">
        <f t="shared" si="4"/>
        <v>-2200110</v>
      </c>
      <c r="O47" s="20">
        <v>6212</v>
      </c>
      <c r="P47" s="20">
        <v>92891</v>
      </c>
      <c r="Q47" s="49">
        <f t="shared" si="5"/>
        <v>-86679</v>
      </c>
    </row>
    <row r="48" spans="1:17" x14ac:dyDescent="0.45">
      <c r="A48" s="19" t="s">
        <v>104</v>
      </c>
      <c r="B48" s="19">
        <v>10896</v>
      </c>
      <c r="C48" s="19" t="s">
        <v>22</v>
      </c>
      <c r="D48" s="20">
        <v>4384009.5313879997</v>
      </c>
      <c r="E48" s="20">
        <v>5279212.163524</v>
      </c>
      <c r="F48" s="49">
        <f t="shared" si="0"/>
        <v>9663221.6949119996</v>
      </c>
      <c r="G48" s="49">
        <f t="shared" si="1"/>
        <v>-895202.63213600032</v>
      </c>
      <c r="H48" s="20">
        <v>28446.063259999999</v>
      </c>
      <c r="I48" s="20">
        <v>293322.968842</v>
      </c>
      <c r="J48" s="49">
        <f t="shared" si="2"/>
        <v>321769.03210200003</v>
      </c>
      <c r="K48" s="49">
        <f t="shared" si="3"/>
        <v>-264876.90558199998</v>
      </c>
      <c r="L48" s="20">
        <v>309571</v>
      </c>
      <c r="M48" s="20">
        <v>995834</v>
      </c>
      <c r="N48" s="49">
        <f t="shared" si="4"/>
        <v>-686263</v>
      </c>
      <c r="O48" s="20">
        <v>58</v>
      </c>
      <c r="P48" s="20">
        <v>143031</v>
      </c>
      <c r="Q48" s="49">
        <f t="shared" si="5"/>
        <v>-142973</v>
      </c>
    </row>
    <row r="49" spans="1:17" x14ac:dyDescent="0.45">
      <c r="A49" s="19" t="s">
        <v>106</v>
      </c>
      <c r="B49" s="19">
        <v>10911</v>
      </c>
      <c r="C49" s="19" t="s">
        <v>19</v>
      </c>
      <c r="D49" s="20">
        <v>3524962.91</v>
      </c>
      <c r="E49" s="20">
        <v>6796955.6915149996</v>
      </c>
      <c r="F49" s="49">
        <f t="shared" si="0"/>
        <v>10321918.601514999</v>
      </c>
      <c r="G49" s="49">
        <f t="shared" si="1"/>
        <v>-3271992.7815149995</v>
      </c>
      <c r="H49" s="20">
        <v>0</v>
      </c>
      <c r="I49" s="20">
        <v>134936.047162</v>
      </c>
      <c r="J49" s="49">
        <f t="shared" si="2"/>
        <v>134936.047162</v>
      </c>
      <c r="K49" s="49">
        <f t="shared" si="3"/>
        <v>-134936.047162</v>
      </c>
      <c r="L49" s="20">
        <v>48469362</v>
      </c>
      <c r="M49" s="20">
        <v>67022499</v>
      </c>
      <c r="N49" s="49">
        <f t="shared" si="4"/>
        <v>-18553137</v>
      </c>
      <c r="O49" s="20">
        <v>4021851</v>
      </c>
      <c r="P49" s="20">
        <v>4366019</v>
      </c>
      <c r="Q49" s="49">
        <f t="shared" si="5"/>
        <v>-344168</v>
      </c>
    </row>
    <row r="50" spans="1:17" x14ac:dyDescent="0.45">
      <c r="A50" s="19" t="s">
        <v>108</v>
      </c>
      <c r="B50" s="19">
        <v>10919</v>
      </c>
      <c r="C50" s="19" t="s">
        <v>19</v>
      </c>
      <c r="D50" s="20">
        <v>35085221.373649001</v>
      </c>
      <c r="E50" s="20">
        <v>15352468.15243</v>
      </c>
      <c r="F50" s="49">
        <f t="shared" si="0"/>
        <v>50437689.526078999</v>
      </c>
      <c r="G50" s="49">
        <f t="shared" si="1"/>
        <v>19732753.221219003</v>
      </c>
      <c r="H50" s="20">
        <v>667708.59927400004</v>
      </c>
      <c r="I50" s="20">
        <v>236696.46213500001</v>
      </c>
      <c r="J50" s="49">
        <f t="shared" si="2"/>
        <v>904405.06140900007</v>
      </c>
      <c r="K50" s="49">
        <f t="shared" si="3"/>
        <v>431012.137139</v>
      </c>
      <c r="L50" s="20">
        <v>637437068</v>
      </c>
      <c r="M50" s="20">
        <v>458103006</v>
      </c>
      <c r="N50" s="49">
        <f t="shared" si="4"/>
        <v>179334062</v>
      </c>
      <c r="O50" s="20">
        <v>52188807</v>
      </c>
      <c r="P50" s="20">
        <v>47398783</v>
      </c>
      <c r="Q50" s="49">
        <f t="shared" si="5"/>
        <v>4790024</v>
      </c>
    </row>
    <row r="51" spans="1:17" x14ac:dyDescent="0.45">
      <c r="A51" s="19" t="s">
        <v>110</v>
      </c>
      <c r="B51" s="19">
        <v>10923</v>
      </c>
      <c r="C51" s="19" t="s">
        <v>19</v>
      </c>
      <c r="D51" s="20">
        <v>294435.01290799998</v>
      </c>
      <c r="E51" s="20">
        <v>113500.046703</v>
      </c>
      <c r="F51" s="49">
        <f t="shared" si="0"/>
        <v>407935.059611</v>
      </c>
      <c r="G51" s="49">
        <f t="shared" si="1"/>
        <v>180934.96620499998</v>
      </c>
      <c r="H51" s="20">
        <v>0</v>
      </c>
      <c r="I51" s="20">
        <v>0</v>
      </c>
      <c r="J51" s="49">
        <f t="shared" si="2"/>
        <v>0</v>
      </c>
      <c r="K51" s="49">
        <f t="shared" si="3"/>
        <v>0</v>
      </c>
      <c r="L51" s="20">
        <v>1781494</v>
      </c>
      <c r="M51" s="20">
        <v>2041188</v>
      </c>
      <c r="N51" s="49">
        <f t="shared" si="4"/>
        <v>-259694</v>
      </c>
      <c r="O51" s="20">
        <v>200526</v>
      </c>
      <c r="P51" s="20">
        <v>171863</v>
      </c>
      <c r="Q51" s="49">
        <f t="shared" si="5"/>
        <v>28663</v>
      </c>
    </row>
    <row r="52" spans="1:17" x14ac:dyDescent="0.45">
      <c r="A52" s="19" t="s">
        <v>112</v>
      </c>
      <c r="B52" s="19">
        <v>10920</v>
      </c>
      <c r="C52" s="19" t="s">
        <v>19</v>
      </c>
      <c r="D52" s="20">
        <v>568747.34191399999</v>
      </c>
      <c r="E52" s="20">
        <v>162593.75980500001</v>
      </c>
      <c r="F52" s="49">
        <f t="shared" si="0"/>
        <v>731341.10171900003</v>
      </c>
      <c r="G52" s="49">
        <f t="shared" si="1"/>
        <v>406153.58210899995</v>
      </c>
      <c r="H52" s="20">
        <v>0</v>
      </c>
      <c r="I52" s="20">
        <v>32537.338469999999</v>
      </c>
      <c r="J52" s="49">
        <f t="shared" si="2"/>
        <v>32537.338469999999</v>
      </c>
      <c r="K52" s="49">
        <f t="shared" si="3"/>
        <v>-32537.338469999999</v>
      </c>
      <c r="L52" s="20">
        <v>3108681</v>
      </c>
      <c r="M52" s="20">
        <v>1058605</v>
      </c>
      <c r="N52" s="49">
        <f t="shared" si="4"/>
        <v>2050076</v>
      </c>
      <c r="O52" s="20">
        <v>0</v>
      </c>
      <c r="P52" s="20">
        <v>0</v>
      </c>
      <c r="Q52" s="49">
        <f t="shared" si="5"/>
        <v>0</v>
      </c>
    </row>
    <row r="53" spans="1:17" x14ac:dyDescent="0.45">
      <c r="A53" s="19" t="s">
        <v>114</v>
      </c>
      <c r="B53" s="19">
        <v>10915</v>
      </c>
      <c r="C53" s="19" t="s">
        <v>19</v>
      </c>
      <c r="D53" s="20">
        <v>9238304.2330740001</v>
      </c>
      <c r="E53" s="20">
        <v>8717397.0197420008</v>
      </c>
      <c r="F53" s="49">
        <f t="shared" si="0"/>
        <v>17955701.252815999</v>
      </c>
      <c r="G53" s="49">
        <f t="shared" si="1"/>
        <v>520907.21333199926</v>
      </c>
      <c r="H53" s="20">
        <v>0</v>
      </c>
      <c r="I53" s="20">
        <v>867849.00895199995</v>
      </c>
      <c r="J53" s="49">
        <f t="shared" si="2"/>
        <v>867849.00895199995</v>
      </c>
      <c r="K53" s="49">
        <f t="shared" si="3"/>
        <v>-867849.00895199995</v>
      </c>
      <c r="L53" s="20">
        <v>12316142</v>
      </c>
      <c r="M53" s="20">
        <v>23549484</v>
      </c>
      <c r="N53" s="49">
        <f t="shared" si="4"/>
        <v>-11233342</v>
      </c>
      <c r="O53" s="20">
        <v>278312</v>
      </c>
      <c r="P53" s="20">
        <v>3023690</v>
      </c>
      <c r="Q53" s="49">
        <f t="shared" si="5"/>
        <v>-2745378</v>
      </c>
    </row>
    <row r="54" spans="1:17" x14ac:dyDescent="0.45">
      <c r="A54" s="19" t="s">
        <v>116</v>
      </c>
      <c r="B54" s="19">
        <v>10929</v>
      </c>
      <c r="C54" s="19" t="s">
        <v>19</v>
      </c>
      <c r="D54" s="20">
        <v>236361.150349</v>
      </c>
      <c r="E54" s="20">
        <v>116258.42075200001</v>
      </c>
      <c r="F54" s="49">
        <f t="shared" si="0"/>
        <v>352619.57110100001</v>
      </c>
      <c r="G54" s="49">
        <f t="shared" si="1"/>
        <v>120102.729597</v>
      </c>
      <c r="H54" s="20">
        <v>0</v>
      </c>
      <c r="I54" s="20">
        <v>0</v>
      </c>
      <c r="J54" s="49">
        <f t="shared" si="2"/>
        <v>0</v>
      </c>
      <c r="K54" s="49">
        <f t="shared" si="3"/>
        <v>0</v>
      </c>
      <c r="L54" s="20">
        <v>4408076</v>
      </c>
      <c r="M54" s="20">
        <v>4736746</v>
      </c>
      <c r="N54" s="49">
        <f t="shared" si="4"/>
        <v>-328670</v>
      </c>
      <c r="O54" s="20">
        <v>209099</v>
      </c>
      <c r="P54" s="20">
        <v>313393</v>
      </c>
      <c r="Q54" s="49">
        <f t="shared" si="5"/>
        <v>-104294</v>
      </c>
    </row>
    <row r="55" spans="1:17" x14ac:dyDescent="0.45">
      <c r="A55" s="19" t="s">
        <v>118</v>
      </c>
      <c r="B55" s="19">
        <v>10934</v>
      </c>
      <c r="C55" s="19" t="s">
        <v>32</v>
      </c>
      <c r="D55" s="20">
        <v>80566.889790999994</v>
      </c>
      <c r="E55" s="20">
        <v>86577.390689000007</v>
      </c>
      <c r="F55" s="49">
        <f t="shared" si="0"/>
        <v>167144.28048000002</v>
      </c>
      <c r="G55" s="49">
        <f t="shared" si="1"/>
        <v>-6010.500898000013</v>
      </c>
      <c r="H55" s="20">
        <v>4779.9925000000003</v>
      </c>
      <c r="I55" s="20">
        <v>16851.721679999999</v>
      </c>
      <c r="J55" s="49">
        <f t="shared" si="2"/>
        <v>21631.714179999999</v>
      </c>
      <c r="K55" s="49">
        <f t="shared" si="3"/>
        <v>-12071.729179999998</v>
      </c>
      <c r="L55" s="20">
        <v>15</v>
      </c>
      <c r="M55" s="20">
        <v>31</v>
      </c>
      <c r="N55" s="49">
        <f t="shared" si="4"/>
        <v>-16</v>
      </c>
      <c r="O55" s="20">
        <v>0</v>
      </c>
      <c r="P55" s="20">
        <v>0</v>
      </c>
      <c r="Q55" s="49">
        <f t="shared" si="5"/>
        <v>0</v>
      </c>
    </row>
    <row r="56" spans="1:17" x14ac:dyDescent="0.45">
      <c r="A56" s="19" t="s">
        <v>120</v>
      </c>
      <c r="B56" s="19">
        <v>11008</v>
      </c>
      <c r="C56" s="19" t="s">
        <v>19</v>
      </c>
      <c r="D56" s="20">
        <v>7542020.4139660001</v>
      </c>
      <c r="E56" s="20">
        <v>2653951.4119119998</v>
      </c>
      <c r="F56" s="49">
        <f t="shared" si="0"/>
        <v>10195971.825878</v>
      </c>
      <c r="G56" s="49">
        <f t="shared" si="1"/>
        <v>4888069.0020540003</v>
      </c>
      <c r="H56" s="20">
        <v>131292.64734900001</v>
      </c>
      <c r="I56" s="20">
        <v>581501.34900199994</v>
      </c>
      <c r="J56" s="49">
        <f t="shared" si="2"/>
        <v>712793.99635099992</v>
      </c>
      <c r="K56" s="49">
        <f t="shared" si="3"/>
        <v>-450208.70165299997</v>
      </c>
      <c r="L56" s="20">
        <v>72081900</v>
      </c>
      <c r="M56" s="20">
        <v>73606604</v>
      </c>
      <c r="N56" s="49">
        <f t="shared" si="4"/>
        <v>-1524704</v>
      </c>
      <c r="O56" s="20">
        <v>5998021</v>
      </c>
      <c r="P56" s="20">
        <v>9593181</v>
      </c>
      <c r="Q56" s="49">
        <f t="shared" si="5"/>
        <v>-3595160</v>
      </c>
    </row>
    <row r="57" spans="1:17" x14ac:dyDescent="0.45">
      <c r="A57" s="19" t="s">
        <v>122</v>
      </c>
      <c r="B57" s="19">
        <v>11014</v>
      </c>
      <c r="C57" s="19" t="s">
        <v>19</v>
      </c>
      <c r="D57" s="20">
        <v>92205.231996999995</v>
      </c>
      <c r="E57" s="20">
        <v>229048.61262299999</v>
      </c>
      <c r="F57" s="49">
        <f t="shared" si="0"/>
        <v>321253.84461999999</v>
      </c>
      <c r="G57" s="49">
        <f t="shared" si="1"/>
        <v>-136843.380626</v>
      </c>
      <c r="H57" s="20">
        <v>2498.1043810000001</v>
      </c>
      <c r="I57" s="20">
        <v>18534.122368</v>
      </c>
      <c r="J57" s="49">
        <f t="shared" si="2"/>
        <v>21032.226749000001</v>
      </c>
      <c r="K57" s="49">
        <f t="shared" si="3"/>
        <v>-16036.017986999999</v>
      </c>
      <c r="L57" s="20">
        <v>200330</v>
      </c>
      <c r="M57" s="20">
        <v>2762008</v>
      </c>
      <c r="N57" s="49">
        <f t="shared" si="4"/>
        <v>-2561678</v>
      </c>
      <c r="O57" s="20">
        <v>14122</v>
      </c>
      <c r="P57" s="20">
        <v>332338</v>
      </c>
      <c r="Q57" s="49">
        <f t="shared" si="5"/>
        <v>-318216</v>
      </c>
    </row>
    <row r="58" spans="1:17" x14ac:dyDescent="0.45">
      <c r="A58" s="19" t="s">
        <v>124</v>
      </c>
      <c r="B58" s="19">
        <v>11049</v>
      </c>
      <c r="C58" s="19" t="s">
        <v>19</v>
      </c>
      <c r="D58" s="20">
        <v>3767951.7855739999</v>
      </c>
      <c r="E58" s="20">
        <v>1250455.479232</v>
      </c>
      <c r="F58" s="49">
        <f t="shared" si="0"/>
        <v>5018407.2648059996</v>
      </c>
      <c r="G58" s="49">
        <f t="shared" si="1"/>
        <v>2517496.3063420001</v>
      </c>
      <c r="H58" s="20">
        <v>333075.45345899998</v>
      </c>
      <c r="I58" s="20">
        <v>0</v>
      </c>
      <c r="J58" s="49">
        <f t="shared" si="2"/>
        <v>333075.45345899998</v>
      </c>
      <c r="K58" s="49">
        <f t="shared" si="3"/>
        <v>333075.45345899998</v>
      </c>
      <c r="L58" s="20">
        <v>70769788</v>
      </c>
      <c r="M58" s="20">
        <v>55431035</v>
      </c>
      <c r="N58" s="49">
        <f t="shared" si="4"/>
        <v>15338753</v>
      </c>
      <c r="O58" s="20">
        <v>5029833</v>
      </c>
      <c r="P58" s="20">
        <v>6818203</v>
      </c>
      <c r="Q58" s="49">
        <f t="shared" si="5"/>
        <v>-1788370</v>
      </c>
    </row>
    <row r="59" spans="1:17" x14ac:dyDescent="0.45">
      <c r="A59" s="19" t="s">
        <v>126</v>
      </c>
      <c r="B59" s="19">
        <v>11055</v>
      </c>
      <c r="C59" s="19" t="s">
        <v>22</v>
      </c>
      <c r="D59" s="20">
        <v>869120.22157399997</v>
      </c>
      <c r="E59" s="20">
        <v>2441373.9918889999</v>
      </c>
      <c r="F59" s="49">
        <f t="shared" si="0"/>
        <v>3310494.213463</v>
      </c>
      <c r="G59" s="49">
        <f t="shared" si="1"/>
        <v>-1572253.7703149999</v>
      </c>
      <c r="H59" s="20">
        <v>163199.12033000001</v>
      </c>
      <c r="I59" s="20">
        <v>199549.403318</v>
      </c>
      <c r="J59" s="49">
        <f t="shared" si="2"/>
        <v>362748.52364799997</v>
      </c>
      <c r="K59" s="49">
        <f t="shared" si="3"/>
        <v>-36350.282987999992</v>
      </c>
      <c r="L59" s="20">
        <v>156593</v>
      </c>
      <c r="M59" s="20">
        <v>2046511</v>
      </c>
      <c r="N59" s="49">
        <f t="shared" si="4"/>
        <v>-1889918</v>
      </c>
      <c r="O59" s="20">
        <v>2391</v>
      </c>
      <c r="P59" s="20">
        <v>117090</v>
      </c>
      <c r="Q59" s="49">
        <f t="shared" si="5"/>
        <v>-114699</v>
      </c>
    </row>
    <row r="60" spans="1:17" x14ac:dyDescent="0.45">
      <c r="A60" s="19" t="s">
        <v>128</v>
      </c>
      <c r="B60" s="19">
        <v>11075</v>
      </c>
      <c r="C60" s="19" t="s">
        <v>19</v>
      </c>
      <c r="D60" s="20">
        <v>3798560.6110430001</v>
      </c>
      <c r="E60" s="20">
        <v>1080761.3025460001</v>
      </c>
      <c r="F60" s="49">
        <f t="shared" si="0"/>
        <v>4879321.9135890007</v>
      </c>
      <c r="G60" s="49">
        <f t="shared" si="1"/>
        <v>2717799.308497</v>
      </c>
      <c r="H60" s="20">
        <v>116188.129724</v>
      </c>
      <c r="I60" s="20">
        <v>22009.719225000001</v>
      </c>
      <c r="J60" s="49">
        <f t="shared" si="2"/>
        <v>138197.84894900001</v>
      </c>
      <c r="K60" s="49">
        <f t="shared" si="3"/>
        <v>94178.410498999991</v>
      </c>
      <c r="L60" s="20">
        <v>65074978</v>
      </c>
      <c r="M60" s="20">
        <v>67291995</v>
      </c>
      <c r="N60" s="49">
        <f t="shared" si="4"/>
        <v>-2217017</v>
      </c>
      <c r="O60" s="20">
        <v>3681267</v>
      </c>
      <c r="P60" s="20">
        <v>4755711</v>
      </c>
      <c r="Q60" s="49">
        <f t="shared" si="5"/>
        <v>-1074444</v>
      </c>
    </row>
    <row r="61" spans="1:17" x14ac:dyDescent="0.45">
      <c r="A61" s="19" t="s">
        <v>130</v>
      </c>
      <c r="B61" s="19">
        <v>11087</v>
      </c>
      <c r="C61" s="19" t="s">
        <v>22</v>
      </c>
      <c r="D61" s="20">
        <v>1120607.8822949999</v>
      </c>
      <c r="E61" s="20">
        <v>554725.35091699997</v>
      </c>
      <c r="F61" s="49">
        <f t="shared" si="0"/>
        <v>1675333.2332119998</v>
      </c>
      <c r="G61" s="49">
        <f t="shared" si="1"/>
        <v>565882.53137799993</v>
      </c>
      <c r="H61" s="20">
        <v>4490.8583440000002</v>
      </c>
      <c r="I61" s="20">
        <v>86398.748775999993</v>
      </c>
      <c r="J61" s="49">
        <f t="shared" si="2"/>
        <v>90889.607120000001</v>
      </c>
      <c r="K61" s="49">
        <f t="shared" si="3"/>
        <v>-81907.890431999986</v>
      </c>
      <c r="L61" s="20">
        <v>1726928</v>
      </c>
      <c r="M61" s="20">
        <v>1258059</v>
      </c>
      <c r="N61" s="49">
        <f t="shared" si="4"/>
        <v>468869</v>
      </c>
      <c r="O61" s="20">
        <v>15293</v>
      </c>
      <c r="P61" s="20">
        <v>88109</v>
      </c>
      <c r="Q61" s="49">
        <f t="shared" si="5"/>
        <v>-72816</v>
      </c>
    </row>
    <row r="62" spans="1:17" x14ac:dyDescent="0.45">
      <c r="A62" s="19" t="s">
        <v>135</v>
      </c>
      <c r="B62" s="19">
        <v>11090</v>
      </c>
      <c r="C62" s="19" t="s">
        <v>19</v>
      </c>
      <c r="D62" s="20">
        <v>3775825.16854</v>
      </c>
      <c r="E62" s="20">
        <v>1687513.817582</v>
      </c>
      <c r="F62" s="49">
        <f t="shared" si="0"/>
        <v>5463338.986122</v>
      </c>
      <c r="G62" s="49">
        <f t="shared" si="1"/>
        <v>2088311.3509579999</v>
      </c>
      <c r="H62" s="20">
        <v>32365.46</v>
      </c>
      <c r="I62" s="20">
        <v>347435.58799999999</v>
      </c>
      <c r="J62" s="49">
        <f t="shared" si="2"/>
        <v>379801.04800000001</v>
      </c>
      <c r="K62" s="49">
        <f t="shared" si="3"/>
        <v>-315070.12799999997</v>
      </c>
      <c r="L62" s="20">
        <v>51087887</v>
      </c>
      <c r="M62" s="20">
        <v>59988256</v>
      </c>
      <c r="N62" s="49">
        <f t="shared" si="4"/>
        <v>-8900369</v>
      </c>
      <c r="O62" s="20">
        <v>1669251</v>
      </c>
      <c r="P62" s="20">
        <v>3829317</v>
      </c>
      <c r="Q62" s="49">
        <f t="shared" si="5"/>
        <v>-2160066</v>
      </c>
    </row>
    <row r="63" spans="1:17" x14ac:dyDescent="0.45">
      <c r="A63" s="19" t="s">
        <v>137</v>
      </c>
      <c r="B63" s="19">
        <v>11095</v>
      </c>
      <c r="C63" s="19" t="s">
        <v>22</v>
      </c>
      <c r="D63" s="20">
        <v>677520.65024700004</v>
      </c>
      <c r="E63" s="20">
        <v>888127.03990600002</v>
      </c>
      <c r="F63" s="49">
        <f t="shared" si="0"/>
        <v>1565647.6901529999</v>
      </c>
      <c r="G63" s="49">
        <f t="shared" si="1"/>
        <v>-210606.38965899998</v>
      </c>
      <c r="H63" s="20">
        <v>46415.84936</v>
      </c>
      <c r="I63" s="20">
        <v>103232.437019</v>
      </c>
      <c r="J63" s="49">
        <f t="shared" si="2"/>
        <v>149648.286379</v>
      </c>
      <c r="K63" s="49">
        <f t="shared" si="3"/>
        <v>-56816.587659000004</v>
      </c>
      <c r="L63" s="20">
        <v>1355539</v>
      </c>
      <c r="M63" s="20">
        <v>1522035</v>
      </c>
      <c r="N63" s="49">
        <f t="shared" si="4"/>
        <v>-166496</v>
      </c>
      <c r="O63" s="20">
        <v>16885</v>
      </c>
      <c r="P63" s="20">
        <v>71569</v>
      </c>
      <c r="Q63" s="49">
        <f t="shared" si="5"/>
        <v>-54684</v>
      </c>
    </row>
    <row r="64" spans="1:17" x14ac:dyDescent="0.45">
      <c r="A64" s="19" t="s">
        <v>139</v>
      </c>
      <c r="B64" s="19">
        <v>11098</v>
      </c>
      <c r="C64" s="19" t="s">
        <v>19</v>
      </c>
      <c r="D64" s="20">
        <v>46518141.394210003</v>
      </c>
      <c r="E64" s="20">
        <v>4303578.2112459997</v>
      </c>
      <c r="F64" s="49">
        <f t="shared" si="0"/>
        <v>50821719.605456002</v>
      </c>
      <c r="G64" s="49">
        <f t="shared" si="1"/>
        <v>42214563.182964005</v>
      </c>
      <c r="H64" s="20">
        <v>1816976.72104</v>
      </c>
      <c r="I64" s="20">
        <v>93703.025374999997</v>
      </c>
      <c r="J64" s="49">
        <f t="shared" si="2"/>
        <v>1910679.7464149999</v>
      </c>
      <c r="K64" s="49">
        <f t="shared" si="3"/>
        <v>1723273.695665</v>
      </c>
      <c r="L64" s="20">
        <v>721032958</v>
      </c>
      <c r="M64" s="20">
        <v>511967286</v>
      </c>
      <c r="N64" s="49">
        <f t="shared" si="4"/>
        <v>209065672</v>
      </c>
      <c r="O64" s="20">
        <v>63366693</v>
      </c>
      <c r="P64" s="20">
        <v>62155946</v>
      </c>
      <c r="Q64" s="49">
        <f t="shared" si="5"/>
        <v>1210747</v>
      </c>
    </row>
    <row r="65" spans="1:17" x14ac:dyDescent="0.45">
      <c r="A65" s="19" t="s">
        <v>141</v>
      </c>
      <c r="B65" s="19">
        <v>11099</v>
      </c>
      <c r="C65" s="19" t="s">
        <v>22</v>
      </c>
      <c r="D65" s="20">
        <v>9725277.2528000008</v>
      </c>
      <c r="E65" s="20">
        <v>14576619.669566</v>
      </c>
      <c r="F65" s="49">
        <f t="shared" ref="F65:F128" si="6">D65+E65</f>
        <v>24301896.922366001</v>
      </c>
      <c r="G65" s="49">
        <f t="shared" ref="G65:G128" si="7">D65-E65</f>
        <v>-4851342.416765999</v>
      </c>
      <c r="H65" s="20">
        <v>45545.165145999999</v>
      </c>
      <c r="I65" s="20">
        <v>229072.45228500001</v>
      </c>
      <c r="J65" s="49">
        <f t="shared" ref="J65:J128" si="8">H65+I65</f>
        <v>274617.61743099999</v>
      </c>
      <c r="K65" s="49">
        <f t="shared" ref="K65:K128" si="9">H65-I65</f>
        <v>-183527.28713900002</v>
      </c>
      <c r="L65" s="20">
        <v>3636753</v>
      </c>
      <c r="M65" s="20">
        <v>7314416</v>
      </c>
      <c r="N65" s="49">
        <f t="shared" ref="N65:N128" si="10">L65-M65</f>
        <v>-3677663</v>
      </c>
      <c r="O65" s="20">
        <v>43624</v>
      </c>
      <c r="P65" s="20">
        <v>305760</v>
      </c>
      <c r="Q65" s="49">
        <f t="shared" ref="Q65:Q128" si="11">O65-P65</f>
        <v>-262136</v>
      </c>
    </row>
    <row r="66" spans="1:17" x14ac:dyDescent="0.45">
      <c r="A66" s="19" t="s">
        <v>143</v>
      </c>
      <c r="B66" s="19">
        <v>11131</v>
      </c>
      <c r="C66" s="19" t="s">
        <v>32</v>
      </c>
      <c r="D66" s="20">
        <v>297519.09617899999</v>
      </c>
      <c r="E66" s="20">
        <v>426408.693248</v>
      </c>
      <c r="F66" s="49">
        <f t="shared" si="6"/>
        <v>723927.78942699998</v>
      </c>
      <c r="G66" s="49">
        <f t="shared" si="7"/>
        <v>-128889.59706900001</v>
      </c>
      <c r="H66" s="20">
        <v>99026.800589999999</v>
      </c>
      <c r="I66" s="20">
        <v>49748.722450000001</v>
      </c>
      <c r="J66" s="49">
        <f t="shared" si="8"/>
        <v>148775.52304</v>
      </c>
      <c r="K66" s="49">
        <f t="shared" si="9"/>
        <v>49278.078139999998</v>
      </c>
      <c r="L66" s="20">
        <v>102547</v>
      </c>
      <c r="M66" s="20">
        <v>256072</v>
      </c>
      <c r="N66" s="49">
        <f t="shared" si="10"/>
        <v>-153525</v>
      </c>
      <c r="O66" s="20">
        <v>0</v>
      </c>
      <c r="P66" s="20">
        <v>5275</v>
      </c>
      <c r="Q66" s="49">
        <f t="shared" si="11"/>
        <v>-5275</v>
      </c>
    </row>
    <row r="67" spans="1:17" x14ac:dyDescent="0.45">
      <c r="A67" s="19" t="s">
        <v>145</v>
      </c>
      <c r="B67" s="19">
        <v>11132</v>
      </c>
      <c r="C67" s="19" t="s">
        <v>22</v>
      </c>
      <c r="D67" s="20">
        <v>3914845.6202830002</v>
      </c>
      <c r="E67" s="20">
        <v>5973105.7746620001</v>
      </c>
      <c r="F67" s="49">
        <f t="shared" si="6"/>
        <v>9887951.3949449994</v>
      </c>
      <c r="G67" s="49">
        <f t="shared" si="7"/>
        <v>-2058260.154379</v>
      </c>
      <c r="H67" s="20">
        <v>151590.70804999999</v>
      </c>
      <c r="I67" s="20">
        <v>697787.151801</v>
      </c>
      <c r="J67" s="49">
        <f t="shared" si="8"/>
        <v>849377.85985100002</v>
      </c>
      <c r="K67" s="49">
        <f t="shared" si="9"/>
        <v>-546196.44375099998</v>
      </c>
      <c r="L67" s="20">
        <v>5199004</v>
      </c>
      <c r="M67" s="20">
        <v>6807245</v>
      </c>
      <c r="N67" s="49">
        <f t="shared" si="10"/>
        <v>-1608241</v>
      </c>
      <c r="O67" s="20">
        <v>79593</v>
      </c>
      <c r="P67" s="20">
        <v>326418</v>
      </c>
      <c r="Q67" s="49">
        <f t="shared" si="11"/>
        <v>-246825</v>
      </c>
    </row>
    <row r="68" spans="1:17" x14ac:dyDescent="0.45">
      <c r="A68" s="19" t="s">
        <v>147</v>
      </c>
      <c r="B68" s="19">
        <v>11141</v>
      </c>
      <c r="C68" s="19" t="s">
        <v>22</v>
      </c>
      <c r="D68" s="20">
        <v>551301.26137600001</v>
      </c>
      <c r="E68" s="20">
        <v>584503.59872400004</v>
      </c>
      <c r="F68" s="49">
        <f t="shared" si="6"/>
        <v>1135804.8601000002</v>
      </c>
      <c r="G68" s="49">
        <f t="shared" si="7"/>
        <v>-33202.33734800003</v>
      </c>
      <c r="H68" s="20">
        <v>10861.33541</v>
      </c>
      <c r="I68" s="20">
        <v>33279.336411999997</v>
      </c>
      <c r="J68" s="49">
        <f t="shared" si="8"/>
        <v>44140.671821999997</v>
      </c>
      <c r="K68" s="49">
        <f t="shared" si="9"/>
        <v>-22418.001001999997</v>
      </c>
      <c r="L68" s="20">
        <v>13710</v>
      </c>
      <c r="M68" s="20">
        <v>176602</v>
      </c>
      <c r="N68" s="49">
        <f t="shared" si="10"/>
        <v>-162892</v>
      </c>
      <c r="O68" s="20">
        <v>0</v>
      </c>
      <c r="P68" s="20">
        <v>8569</v>
      </c>
      <c r="Q68" s="49">
        <f t="shared" si="11"/>
        <v>-8569</v>
      </c>
    </row>
    <row r="69" spans="1:17" x14ac:dyDescent="0.45">
      <c r="A69" s="19" t="s">
        <v>149</v>
      </c>
      <c r="B69" s="19">
        <v>11142</v>
      </c>
      <c r="C69" s="19" t="s">
        <v>19</v>
      </c>
      <c r="D69" s="20">
        <v>15829865.872060001</v>
      </c>
      <c r="E69" s="20">
        <v>4514159.1007239996</v>
      </c>
      <c r="F69" s="49">
        <f t="shared" si="6"/>
        <v>20344024.972784001</v>
      </c>
      <c r="G69" s="49">
        <f t="shared" si="7"/>
        <v>11315706.771336</v>
      </c>
      <c r="H69" s="20">
        <v>2207129.7963149999</v>
      </c>
      <c r="I69" s="20">
        <v>627582.96817999997</v>
      </c>
      <c r="J69" s="49">
        <f t="shared" si="8"/>
        <v>2834712.7644949998</v>
      </c>
      <c r="K69" s="49">
        <f t="shared" si="9"/>
        <v>1579546.8281350001</v>
      </c>
      <c r="L69" s="20">
        <v>46263249</v>
      </c>
      <c r="M69" s="20">
        <v>48292034</v>
      </c>
      <c r="N69" s="49">
        <f t="shared" si="10"/>
        <v>-2028785</v>
      </c>
      <c r="O69" s="20">
        <v>4300935</v>
      </c>
      <c r="P69" s="20">
        <v>6247015</v>
      </c>
      <c r="Q69" s="49">
        <f t="shared" si="11"/>
        <v>-1946080</v>
      </c>
    </row>
    <row r="70" spans="1:17" x14ac:dyDescent="0.45">
      <c r="A70" s="19" t="s">
        <v>151</v>
      </c>
      <c r="B70" s="19">
        <v>11145</v>
      </c>
      <c r="C70" s="19" t="s">
        <v>19</v>
      </c>
      <c r="D70" s="20">
        <v>8896632.7312080003</v>
      </c>
      <c r="E70" s="20">
        <v>2052944.293818</v>
      </c>
      <c r="F70" s="49">
        <f t="shared" si="6"/>
        <v>10949577.025026001</v>
      </c>
      <c r="G70" s="49">
        <f t="shared" si="7"/>
        <v>6843688.4373900006</v>
      </c>
      <c r="H70" s="20">
        <v>959270</v>
      </c>
      <c r="I70" s="20">
        <v>12648.500742</v>
      </c>
      <c r="J70" s="49">
        <f t="shared" si="8"/>
        <v>971918.50074199995</v>
      </c>
      <c r="K70" s="49">
        <f t="shared" si="9"/>
        <v>946621.49925800005</v>
      </c>
      <c r="L70" s="20">
        <v>189611469</v>
      </c>
      <c r="M70" s="20">
        <v>133488283</v>
      </c>
      <c r="N70" s="49">
        <f t="shared" si="10"/>
        <v>56123186</v>
      </c>
      <c r="O70" s="20">
        <v>20194592</v>
      </c>
      <c r="P70" s="20">
        <v>19262768</v>
      </c>
      <c r="Q70" s="49">
        <f t="shared" si="11"/>
        <v>931824</v>
      </c>
    </row>
    <row r="71" spans="1:17" x14ac:dyDescent="0.45">
      <c r="A71" s="19" t="s">
        <v>153</v>
      </c>
      <c r="B71" s="19">
        <v>11148</v>
      </c>
      <c r="C71" s="19" t="s">
        <v>19</v>
      </c>
      <c r="D71" s="20">
        <v>161626.71035099999</v>
      </c>
      <c r="E71" s="20">
        <v>92951.713571</v>
      </c>
      <c r="F71" s="49">
        <f t="shared" si="6"/>
        <v>254578.42392199999</v>
      </c>
      <c r="G71" s="49">
        <f t="shared" si="7"/>
        <v>68674.996779999987</v>
      </c>
      <c r="H71" s="20">
        <v>13980.548858</v>
      </c>
      <c r="I71" s="20">
        <v>8673.4552600000006</v>
      </c>
      <c r="J71" s="49">
        <f t="shared" si="8"/>
        <v>22654.004118000001</v>
      </c>
      <c r="K71" s="49">
        <f t="shared" si="9"/>
        <v>5307.0935979999995</v>
      </c>
      <c r="L71" s="20">
        <v>866960</v>
      </c>
      <c r="M71" s="20">
        <v>935555</v>
      </c>
      <c r="N71" s="49">
        <f t="shared" si="10"/>
        <v>-68595</v>
      </c>
      <c r="O71" s="20">
        <v>6129</v>
      </c>
      <c r="P71" s="20">
        <v>60174</v>
      </c>
      <c r="Q71" s="49">
        <f t="shared" si="11"/>
        <v>-54045</v>
      </c>
    </row>
    <row r="72" spans="1:17" x14ac:dyDescent="0.45">
      <c r="A72" s="19" t="s">
        <v>155</v>
      </c>
      <c r="B72" s="19">
        <v>11149</v>
      </c>
      <c r="C72" s="19" t="s">
        <v>22</v>
      </c>
      <c r="D72" s="20">
        <v>1744100.41289</v>
      </c>
      <c r="E72" s="20">
        <v>1642049.261684</v>
      </c>
      <c r="F72" s="49">
        <f t="shared" si="6"/>
        <v>3386149.6745739998</v>
      </c>
      <c r="G72" s="49">
        <f t="shared" si="7"/>
        <v>102051.15120600001</v>
      </c>
      <c r="H72" s="20">
        <v>44376.520697</v>
      </c>
      <c r="I72" s="20">
        <v>94192.710412999993</v>
      </c>
      <c r="J72" s="49">
        <f t="shared" si="8"/>
        <v>138569.23110999999</v>
      </c>
      <c r="K72" s="49">
        <f t="shared" si="9"/>
        <v>-49816.189715999993</v>
      </c>
      <c r="L72" s="20">
        <v>615596</v>
      </c>
      <c r="M72" s="20">
        <v>439631</v>
      </c>
      <c r="N72" s="49">
        <f t="shared" si="10"/>
        <v>175965</v>
      </c>
      <c r="O72" s="20">
        <v>0</v>
      </c>
      <c r="P72" s="20">
        <v>5812</v>
      </c>
      <c r="Q72" s="49">
        <f t="shared" si="11"/>
        <v>-5812</v>
      </c>
    </row>
    <row r="73" spans="1:17" x14ac:dyDescent="0.45">
      <c r="A73" s="19" t="s">
        <v>157</v>
      </c>
      <c r="B73" s="19">
        <v>11157</v>
      </c>
      <c r="C73" s="19" t="s">
        <v>32</v>
      </c>
      <c r="D73" s="20">
        <v>204920.34399600001</v>
      </c>
      <c r="E73" s="20">
        <v>185374.11874899999</v>
      </c>
      <c r="F73" s="49">
        <f t="shared" si="6"/>
        <v>390294.46274500003</v>
      </c>
      <c r="G73" s="49">
        <f t="shared" si="7"/>
        <v>19546.225247000024</v>
      </c>
      <c r="H73" s="20">
        <v>0.7</v>
      </c>
      <c r="I73" s="20">
        <v>8630.9047769999997</v>
      </c>
      <c r="J73" s="49">
        <f t="shared" si="8"/>
        <v>8631.6047770000005</v>
      </c>
      <c r="K73" s="49">
        <f t="shared" si="9"/>
        <v>-8630.204776999999</v>
      </c>
      <c r="L73" s="20">
        <v>303153</v>
      </c>
      <c r="M73" s="20">
        <v>323130</v>
      </c>
      <c r="N73" s="49">
        <f t="shared" si="10"/>
        <v>-19977</v>
      </c>
      <c r="O73" s="20">
        <v>22743</v>
      </c>
      <c r="P73" s="20">
        <v>21791</v>
      </c>
      <c r="Q73" s="49">
        <f t="shared" si="11"/>
        <v>952</v>
      </c>
    </row>
    <row r="74" spans="1:17" x14ac:dyDescent="0.45">
      <c r="A74" s="19" t="s">
        <v>159</v>
      </c>
      <c r="B74" s="19">
        <v>11158</v>
      </c>
      <c r="C74" s="19" t="s">
        <v>19</v>
      </c>
      <c r="D74" s="20">
        <v>1143612.363323</v>
      </c>
      <c r="E74" s="20">
        <v>374913.702124</v>
      </c>
      <c r="F74" s="49">
        <f t="shared" si="6"/>
        <v>1518526.0654470001</v>
      </c>
      <c r="G74" s="49">
        <f t="shared" si="7"/>
        <v>768698.66119899997</v>
      </c>
      <c r="H74" s="20">
        <v>199581.704367</v>
      </c>
      <c r="I74" s="20">
        <v>5617.1187520000003</v>
      </c>
      <c r="J74" s="49">
        <f t="shared" si="8"/>
        <v>205198.82311900001</v>
      </c>
      <c r="K74" s="49">
        <f t="shared" si="9"/>
        <v>193964.58561499999</v>
      </c>
      <c r="L74" s="20">
        <v>13527705</v>
      </c>
      <c r="M74" s="20">
        <v>7002657</v>
      </c>
      <c r="N74" s="49">
        <f t="shared" si="10"/>
        <v>6525048</v>
      </c>
      <c r="O74" s="20">
        <v>666765</v>
      </c>
      <c r="P74" s="20">
        <v>649272</v>
      </c>
      <c r="Q74" s="49">
        <f t="shared" si="11"/>
        <v>17493</v>
      </c>
    </row>
    <row r="75" spans="1:17" x14ac:dyDescent="0.45">
      <c r="A75" s="19" t="s">
        <v>161</v>
      </c>
      <c r="B75" s="19">
        <v>11173</v>
      </c>
      <c r="C75" s="19" t="s">
        <v>22</v>
      </c>
      <c r="D75" s="20">
        <v>682408.98285300005</v>
      </c>
      <c r="E75" s="20">
        <v>388349.63724000001</v>
      </c>
      <c r="F75" s="49">
        <f t="shared" si="6"/>
        <v>1070758.6200930001</v>
      </c>
      <c r="G75" s="49">
        <f t="shared" si="7"/>
        <v>294059.34561300004</v>
      </c>
      <c r="H75" s="20">
        <v>0</v>
      </c>
      <c r="I75" s="20">
        <v>42627.668700000002</v>
      </c>
      <c r="J75" s="49">
        <f t="shared" si="8"/>
        <v>42627.668700000002</v>
      </c>
      <c r="K75" s="49">
        <f t="shared" si="9"/>
        <v>-42627.668700000002</v>
      </c>
      <c r="L75" s="20">
        <v>605166</v>
      </c>
      <c r="M75" s="20">
        <v>354203</v>
      </c>
      <c r="N75" s="49">
        <f t="shared" si="10"/>
        <v>250963</v>
      </c>
      <c r="O75" s="20">
        <v>0</v>
      </c>
      <c r="P75" s="20">
        <v>744</v>
      </c>
      <c r="Q75" s="49">
        <f t="shared" si="11"/>
        <v>-744</v>
      </c>
    </row>
    <row r="76" spans="1:17" x14ac:dyDescent="0.45">
      <c r="A76" s="19" t="s">
        <v>163</v>
      </c>
      <c r="B76" s="19">
        <v>11161</v>
      </c>
      <c r="C76" s="19" t="s">
        <v>19</v>
      </c>
      <c r="D76" s="20">
        <v>2526837.251741</v>
      </c>
      <c r="E76" s="20">
        <v>693925.64957200002</v>
      </c>
      <c r="F76" s="49">
        <f t="shared" si="6"/>
        <v>3220762.9013129999</v>
      </c>
      <c r="G76" s="49">
        <f t="shared" si="7"/>
        <v>1832911.6021690001</v>
      </c>
      <c r="H76" s="20">
        <v>826245.15248000005</v>
      </c>
      <c r="I76" s="20">
        <v>0</v>
      </c>
      <c r="J76" s="49">
        <f t="shared" si="8"/>
        <v>826245.15248000005</v>
      </c>
      <c r="K76" s="49">
        <f t="shared" si="9"/>
        <v>826245.15248000005</v>
      </c>
      <c r="L76" s="20">
        <v>6016993</v>
      </c>
      <c r="M76" s="20">
        <v>6258254</v>
      </c>
      <c r="N76" s="49">
        <f t="shared" si="10"/>
        <v>-241261</v>
      </c>
      <c r="O76" s="20">
        <v>250983</v>
      </c>
      <c r="P76" s="20">
        <v>659539</v>
      </c>
      <c r="Q76" s="49">
        <f t="shared" si="11"/>
        <v>-408556</v>
      </c>
    </row>
    <row r="77" spans="1:17" x14ac:dyDescent="0.45">
      <c r="A77" s="19" t="s">
        <v>165</v>
      </c>
      <c r="B77" s="19">
        <v>11168</v>
      </c>
      <c r="C77" s="19" t="s">
        <v>19</v>
      </c>
      <c r="D77" s="20">
        <v>610756.70612400002</v>
      </c>
      <c r="E77" s="20">
        <v>968041.50584700005</v>
      </c>
      <c r="F77" s="49">
        <f t="shared" si="6"/>
        <v>1578798.2119710001</v>
      </c>
      <c r="G77" s="49">
        <f t="shared" si="7"/>
        <v>-357284.79972300003</v>
      </c>
      <c r="H77" s="20">
        <v>32230.379878</v>
      </c>
      <c r="I77" s="20">
        <v>28233.955218999999</v>
      </c>
      <c r="J77" s="49">
        <f t="shared" si="8"/>
        <v>60464.335097000003</v>
      </c>
      <c r="K77" s="49">
        <f t="shared" si="9"/>
        <v>3996.4246590000002</v>
      </c>
      <c r="L77" s="20">
        <v>4520053</v>
      </c>
      <c r="M77" s="20">
        <v>16132372</v>
      </c>
      <c r="N77" s="49">
        <f t="shared" si="10"/>
        <v>-11612319</v>
      </c>
      <c r="O77" s="20">
        <v>25172</v>
      </c>
      <c r="P77" s="20">
        <v>44299</v>
      </c>
      <c r="Q77" s="49">
        <f t="shared" si="11"/>
        <v>-19127</v>
      </c>
    </row>
    <row r="78" spans="1:17" x14ac:dyDescent="0.45">
      <c r="A78" s="19" t="s">
        <v>167</v>
      </c>
      <c r="B78" s="19">
        <v>11172</v>
      </c>
      <c r="C78" s="19" t="s">
        <v>32</v>
      </c>
      <c r="D78" s="20">
        <v>1409102.5373259999</v>
      </c>
      <c r="E78" s="20">
        <v>1996637.7630789999</v>
      </c>
      <c r="F78" s="49">
        <f t="shared" si="6"/>
        <v>3405740.3004049999</v>
      </c>
      <c r="G78" s="49">
        <f t="shared" si="7"/>
        <v>-587535.22575300001</v>
      </c>
      <c r="H78" s="20">
        <v>10223.840736</v>
      </c>
      <c r="I78" s="20">
        <v>371265.42496600002</v>
      </c>
      <c r="J78" s="49">
        <f t="shared" si="8"/>
        <v>381489.265702</v>
      </c>
      <c r="K78" s="49">
        <f t="shared" si="9"/>
        <v>-361041.58423000004</v>
      </c>
      <c r="L78" s="20">
        <v>218549</v>
      </c>
      <c r="M78" s="20">
        <v>1413291</v>
      </c>
      <c r="N78" s="49">
        <f t="shared" si="10"/>
        <v>-1194742</v>
      </c>
      <c r="O78" s="20">
        <v>23441</v>
      </c>
      <c r="P78" s="20">
        <v>567852</v>
      </c>
      <c r="Q78" s="49">
        <f t="shared" si="11"/>
        <v>-544411</v>
      </c>
    </row>
    <row r="79" spans="1:17" x14ac:dyDescent="0.45">
      <c r="A79" s="19" t="s">
        <v>169</v>
      </c>
      <c r="B79" s="19">
        <v>11182</v>
      </c>
      <c r="C79" s="19" t="s">
        <v>22</v>
      </c>
      <c r="D79" s="20">
        <v>1338036.4832019999</v>
      </c>
      <c r="E79" s="20">
        <v>2603383.1425069999</v>
      </c>
      <c r="F79" s="49">
        <f t="shared" si="6"/>
        <v>3941419.625709</v>
      </c>
      <c r="G79" s="49">
        <f t="shared" si="7"/>
        <v>-1265346.659305</v>
      </c>
      <c r="H79" s="20">
        <v>191889.858037</v>
      </c>
      <c r="I79" s="20">
        <v>356778.692362</v>
      </c>
      <c r="J79" s="49">
        <f t="shared" si="8"/>
        <v>548668.55039900006</v>
      </c>
      <c r="K79" s="49">
        <f t="shared" si="9"/>
        <v>-164888.834325</v>
      </c>
      <c r="L79" s="20">
        <v>473865</v>
      </c>
      <c r="M79" s="20">
        <v>1623090</v>
      </c>
      <c r="N79" s="49">
        <f t="shared" si="10"/>
        <v>-1149225</v>
      </c>
      <c r="O79" s="20">
        <v>18912</v>
      </c>
      <c r="P79" s="20">
        <v>83559</v>
      </c>
      <c r="Q79" s="49">
        <f t="shared" si="11"/>
        <v>-64647</v>
      </c>
    </row>
    <row r="80" spans="1:17" x14ac:dyDescent="0.45">
      <c r="A80" s="19" t="s">
        <v>171</v>
      </c>
      <c r="B80" s="19">
        <v>11183</v>
      </c>
      <c r="C80" s="19" t="s">
        <v>22</v>
      </c>
      <c r="D80" s="20">
        <v>1932973.1573099999</v>
      </c>
      <c r="E80" s="20">
        <v>3509165.150595</v>
      </c>
      <c r="F80" s="49">
        <f t="shared" si="6"/>
        <v>5442138.3079049997</v>
      </c>
      <c r="G80" s="49">
        <f t="shared" si="7"/>
        <v>-1576191.9932850001</v>
      </c>
      <c r="H80" s="20">
        <v>5388.9585109999998</v>
      </c>
      <c r="I80" s="20">
        <v>225302.03716899999</v>
      </c>
      <c r="J80" s="49">
        <f t="shared" si="8"/>
        <v>230690.99567999999</v>
      </c>
      <c r="K80" s="49">
        <f t="shared" si="9"/>
        <v>-219913.07865799998</v>
      </c>
      <c r="L80" s="20">
        <v>123050</v>
      </c>
      <c r="M80" s="20">
        <v>1350801</v>
      </c>
      <c r="N80" s="49">
        <f t="shared" si="10"/>
        <v>-1227751</v>
      </c>
      <c r="O80" s="20">
        <v>19808</v>
      </c>
      <c r="P80" s="20">
        <v>1322</v>
      </c>
      <c r="Q80" s="49">
        <f t="shared" si="11"/>
        <v>18486</v>
      </c>
    </row>
    <row r="81" spans="1:17" x14ac:dyDescent="0.45">
      <c r="A81" s="19" t="s">
        <v>172</v>
      </c>
      <c r="B81" s="19">
        <v>11186</v>
      </c>
      <c r="C81" s="19" t="s">
        <v>22</v>
      </c>
      <c r="D81" s="20">
        <v>436938.08992300002</v>
      </c>
      <c r="E81" s="20">
        <v>496268.73548899998</v>
      </c>
      <c r="F81" s="49">
        <f t="shared" si="6"/>
        <v>933206.82541200006</v>
      </c>
      <c r="G81" s="49">
        <f t="shared" si="7"/>
        <v>-59330.645565999963</v>
      </c>
      <c r="H81" s="20">
        <v>3080</v>
      </c>
      <c r="I81" s="20">
        <v>11542.14899</v>
      </c>
      <c r="J81" s="49">
        <f t="shared" si="8"/>
        <v>14622.14899</v>
      </c>
      <c r="K81" s="49">
        <f t="shared" si="9"/>
        <v>-8462.1489899999997</v>
      </c>
      <c r="L81" s="20">
        <v>6179</v>
      </c>
      <c r="M81" s="20">
        <v>65937</v>
      </c>
      <c r="N81" s="49">
        <f t="shared" si="10"/>
        <v>-59758</v>
      </c>
      <c r="O81" s="20">
        <v>0</v>
      </c>
      <c r="P81" s="20">
        <v>0</v>
      </c>
      <c r="Q81" s="49">
        <f t="shared" si="11"/>
        <v>0</v>
      </c>
    </row>
    <row r="82" spans="1:17" x14ac:dyDescent="0.45">
      <c r="A82" s="19" t="s">
        <v>174</v>
      </c>
      <c r="B82" s="19">
        <v>11188</v>
      </c>
      <c r="C82" s="19" t="s">
        <v>32</v>
      </c>
      <c r="D82" s="20">
        <v>1085216.938322</v>
      </c>
      <c r="E82" s="20">
        <v>1430324.716891</v>
      </c>
      <c r="F82" s="49">
        <f t="shared" si="6"/>
        <v>2515541.6552130003</v>
      </c>
      <c r="G82" s="49">
        <f t="shared" si="7"/>
        <v>-345107.77856900007</v>
      </c>
      <c r="H82" s="20">
        <v>0</v>
      </c>
      <c r="I82" s="20">
        <v>13987.700640999999</v>
      </c>
      <c r="J82" s="49">
        <f t="shared" si="8"/>
        <v>13987.700640999999</v>
      </c>
      <c r="K82" s="49">
        <f t="shared" si="9"/>
        <v>-13987.700640999999</v>
      </c>
      <c r="L82" s="20">
        <v>356145</v>
      </c>
      <c r="M82" s="20">
        <v>1127054</v>
      </c>
      <c r="N82" s="49">
        <f t="shared" si="10"/>
        <v>-770909</v>
      </c>
      <c r="O82" s="20">
        <v>7047</v>
      </c>
      <c r="P82" s="20">
        <v>71266</v>
      </c>
      <c r="Q82" s="49">
        <f t="shared" si="11"/>
        <v>-64219</v>
      </c>
    </row>
    <row r="83" spans="1:17" x14ac:dyDescent="0.45">
      <c r="A83" s="19" t="s">
        <v>176</v>
      </c>
      <c r="B83" s="19">
        <v>11197</v>
      </c>
      <c r="C83" s="19" t="s">
        <v>22</v>
      </c>
      <c r="D83" s="20">
        <v>2639721.1165410001</v>
      </c>
      <c r="E83" s="20">
        <v>2078860.571983</v>
      </c>
      <c r="F83" s="49">
        <f t="shared" si="6"/>
        <v>4718581.6885240003</v>
      </c>
      <c r="G83" s="49">
        <f t="shared" si="7"/>
        <v>560860.54455800005</v>
      </c>
      <c r="H83" s="20">
        <v>269916.154132</v>
      </c>
      <c r="I83" s="20">
        <v>428344.59210900002</v>
      </c>
      <c r="J83" s="49">
        <f t="shared" si="8"/>
        <v>698260.74624100002</v>
      </c>
      <c r="K83" s="49">
        <f t="shared" si="9"/>
        <v>-158428.43797700002</v>
      </c>
      <c r="L83" s="20">
        <v>798322</v>
      </c>
      <c r="M83" s="20">
        <v>147440</v>
      </c>
      <c r="N83" s="49">
        <f t="shared" si="10"/>
        <v>650882</v>
      </c>
      <c r="O83" s="20">
        <v>0</v>
      </c>
      <c r="P83" s="20">
        <v>147440</v>
      </c>
      <c r="Q83" s="49">
        <f t="shared" si="11"/>
        <v>-147440</v>
      </c>
    </row>
    <row r="84" spans="1:17" x14ac:dyDescent="0.45">
      <c r="A84" s="19" t="s">
        <v>178</v>
      </c>
      <c r="B84" s="19">
        <v>11195</v>
      </c>
      <c r="C84" s="19" t="s">
        <v>22</v>
      </c>
      <c r="D84" s="20">
        <v>3231897.7034680001</v>
      </c>
      <c r="E84" s="20">
        <v>3377742.2334960001</v>
      </c>
      <c r="F84" s="49">
        <f t="shared" si="6"/>
        <v>6609639.9369639996</v>
      </c>
      <c r="G84" s="49">
        <f t="shared" si="7"/>
        <v>-145844.53002800001</v>
      </c>
      <c r="H84" s="20">
        <v>154459.07446199999</v>
      </c>
      <c r="I84" s="20">
        <v>49900.668244</v>
      </c>
      <c r="J84" s="49">
        <f t="shared" si="8"/>
        <v>204359.74270599999</v>
      </c>
      <c r="K84" s="49">
        <f t="shared" si="9"/>
        <v>104558.40621799999</v>
      </c>
      <c r="L84" s="20">
        <v>17298</v>
      </c>
      <c r="M84" s="20">
        <v>670627</v>
      </c>
      <c r="N84" s="49">
        <f t="shared" si="10"/>
        <v>-653329</v>
      </c>
      <c r="O84" s="20">
        <v>0</v>
      </c>
      <c r="P84" s="20">
        <v>0</v>
      </c>
      <c r="Q84" s="49">
        <f t="shared" si="11"/>
        <v>0</v>
      </c>
    </row>
    <row r="85" spans="1:17" x14ac:dyDescent="0.45">
      <c r="A85" s="19" t="s">
        <v>180</v>
      </c>
      <c r="B85" s="19">
        <v>11215</v>
      </c>
      <c r="C85" s="19" t="s">
        <v>22</v>
      </c>
      <c r="D85" s="20">
        <v>4917297.3488349998</v>
      </c>
      <c r="E85" s="20">
        <v>2420065.5556620001</v>
      </c>
      <c r="F85" s="49">
        <f t="shared" si="6"/>
        <v>7337362.9044969995</v>
      </c>
      <c r="G85" s="49">
        <f t="shared" si="7"/>
        <v>2497231.7931729998</v>
      </c>
      <c r="H85" s="20">
        <v>287354.66349800001</v>
      </c>
      <c r="I85" s="20">
        <v>389957.690091</v>
      </c>
      <c r="J85" s="49">
        <f t="shared" si="8"/>
        <v>677312.35358899995</v>
      </c>
      <c r="K85" s="49">
        <f t="shared" si="9"/>
        <v>-102603.02659299999</v>
      </c>
      <c r="L85" s="20">
        <v>6333964</v>
      </c>
      <c r="M85" s="20">
        <v>1688791</v>
      </c>
      <c r="N85" s="49">
        <f t="shared" si="10"/>
        <v>4645173</v>
      </c>
      <c r="O85" s="20">
        <v>400550</v>
      </c>
      <c r="P85" s="20">
        <v>234676</v>
      </c>
      <c r="Q85" s="49">
        <f t="shared" si="11"/>
        <v>165874</v>
      </c>
    </row>
    <row r="86" spans="1:17" x14ac:dyDescent="0.45">
      <c r="A86" s="19" t="s">
        <v>182</v>
      </c>
      <c r="B86" s="19">
        <v>11198</v>
      </c>
      <c r="C86" s="19" t="s">
        <v>19</v>
      </c>
      <c r="D86" s="20">
        <v>27786.444501999998</v>
      </c>
      <c r="E86" s="20">
        <v>22749.894726999999</v>
      </c>
      <c r="F86" s="49">
        <f t="shared" si="6"/>
        <v>50536.339228999997</v>
      </c>
      <c r="G86" s="49">
        <f t="shared" si="7"/>
        <v>5036.5497749999995</v>
      </c>
      <c r="H86" s="20">
        <v>0</v>
      </c>
      <c r="I86" s="20">
        <v>0</v>
      </c>
      <c r="J86" s="49">
        <f t="shared" si="8"/>
        <v>0</v>
      </c>
      <c r="K86" s="49">
        <f t="shared" si="9"/>
        <v>0</v>
      </c>
      <c r="L86" s="20">
        <v>1</v>
      </c>
      <c r="M86" s="20">
        <v>3</v>
      </c>
      <c r="N86" s="49">
        <f t="shared" si="10"/>
        <v>-2</v>
      </c>
      <c r="O86" s="20">
        <v>1</v>
      </c>
      <c r="P86" s="20">
        <v>1</v>
      </c>
      <c r="Q86" s="49">
        <f t="shared" si="11"/>
        <v>0</v>
      </c>
    </row>
    <row r="87" spans="1:17" x14ac:dyDescent="0.45">
      <c r="A87" s="19" t="s">
        <v>184</v>
      </c>
      <c r="B87" s="19">
        <v>11196</v>
      </c>
      <c r="C87" s="19" t="s">
        <v>32</v>
      </c>
      <c r="D87" s="20">
        <v>214499.706098</v>
      </c>
      <c r="E87" s="20">
        <v>271629.07504000003</v>
      </c>
      <c r="F87" s="49">
        <f t="shared" si="6"/>
        <v>486128.78113800002</v>
      </c>
      <c r="G87" s="49">
        <f t="shared" si="7"/>
        <v>-57129.36894200003</v>
      </c>
      <c r="H87" s="20">
        <v>17257.915912</v>
      </c>
      <c r="I87" s="20">
        <v>9202.3098100000007</v>
      </c>
      <c r="J87" s="49">
        <f t="shared" si="8"/>
        <v>26460.225722000003</v>
      </c>
      <c r="K87" s="49">
        <f t="shared" si="9"/>
        <v>8055.6061019999997</v>
      </c>
      <c r="L87" s="20">
        <v>0</v>
      </c>
      <c r="M87" s="20">
        <v>335776</v>
      </c>
      <c r="N87" s="49">
        <f t="shared" si="10"/>
        <v>-335776</v>
      </c>
      <c r="O87" s="20">
        <v>0</v>
      </c>
      <c r="P87" s="20">
        <v>0</v>
      </c>
      <c r="Q87" s="49">
        <f t="shared" si="11"/>
        <v>0</v>
      </c>
    </row>
    <row r="88" spans="1:17" x14ac:dyDescent="0.45">
      <c r="A88" s="19" t="s">
        <v>185</v>
      </c>
      <c r="B88" s="19">
        <v>11220</v>
      </c>
      <c r="C88" s="19" t="s">
        <v>22</v>
      </c>
      <c r="D88" s="20">
        <v>627819.59920499998</v>
      </c>
      <c r="E88" s="20">
        <v>779150.612478</v>
      </c>
      <c r="F88" s="49">
        <f t="shared" si="6"/>
        <v>1406970.211683</v>
      </c>
      <c r="G88" s="49">
        <f t="shared" si="7"/>
        <v>-151331.01327300002</v>
      </c>
      <c r="H88" s="20">
        <v>11653.17006</v>
      </c>
      <c r="I88" s="20">
        <v>15502.878128</v>
      </c>
      <c r="J88" s="49">
        <f t="shared" si="8"/>
        <v>27156.048188000001</v>
      </c>
      <c r="K88" s="49">
        <f t="shared" si="9"/>
        <v>-3849.7080679999999</v>
      </c>
      <c r="L88" s="20">
        <v>189320</v>
      </c>
      <c r="M88" s="20">
        <v>273808</v>
      </c>
      <c r="N88" s="49">
        <f t="shared" si="10"/>
        <v>-84488</v>
      </c>
      <c r="O88" s="20">
        <v>629</v>
      </c>
      <c r="P88" s="20">
        <v>7539</v>
      </c>
      <c r="Q88" s="49">
        <f t="shared" si="11"/>
        <v>-6910</v>
      </c>
    </row>
    <row r="89" spans="1:17" x14ac:dyDescent="0.45">
      <c r="A89" s="19" t="s">
        <v>187</v>
      </c>
      <c r="B89" s="19">
        <v>11222</v>
      </c>
      <c r="C89" s="19" t="s">
        <v>32</v>
      </c>
      <c r="D89" s="20">
        <v>222724.94284100001</v>
      </c>
      <c r="E89" s="20">
        <v>187499.62122199999</v>
      </c>
      <c r="F89" s="49">
        <f t="shared" si="6"/>
        <v>410224.56406300003</v>
      </c>
      <c r="G89" s="49">
        <f t="shared" si="7"/>
        <v>35225.321619000024</v>
      </c>
      <c r="H89" s="20">
        <v>38895.085353000002</v>
      </c>
      <c r="I89" s="20">
        <v>26834.616399999999</v>
      </c>
      <c r="J89" s="49">
        <f t="shared" si="8"/>
        <v>65729.701753000001</v>
      </c>
      <c r="K89" s="49">
        <f t="shared" si="9"/>
        <v>12060.468953000003</v>
      </c>
      <c r="L89" s="20">
        <v>2752</v>
      </c>
      <c r="M89" s="20">
        <v>2453</v>
      </c>
      <c r="N89" s="49">
        <f t="shared" si="10"/>
        <v>299</v>
      </c>
      <c r="O89" s="20">
        <v>0</v>
      </c>
      <c r="P89" s="20">
        <v>0</v>
      </c>
      <c r="Q89" s="49">
        <f t="shared" si="11"/>
        <v>0</v>
      </c>
    </row>
    <row r="90" spans="1:17" x14ac:dyDescent="0.45">
      <c r="A90" s="19" t="s">
        <v>188</v>
      </c>
      <c r="B90" s="19">
        <v>11217</v>
      </c>
      <c r="C90" s="19" t="s">
        <v>19</v>
      </c>
      <c r="D90" s="20">
        <v>1719879.652308</v>
      </c>
      <c r="E90" s="20">
        <v>545748.45303500001</v>
      </c>
      <c r="F90" s="49">
        <f t="shared" si="6"/>
        <v>2265628.105343</v>
      </c>
      <c r="G90" s="49">
        <f t="shared" si="7"/>
        <v>1174131.199273</v>
      </c>
      <c r="H90" s="20">
        <v>113394.73678000001</v>
      </c>
      <c r="I90" s="20">
        <v>2611.237736</v>
      </c>
      <c r="J90" s="49">
        <f t="shared" si="8"/>
        <v>116005.974516</v>
      </c>
      <c r="K90" s="49">
        <f t="shared" si="9"/>
        <v>110783.49904400001</v>
      </c>
      <c r="L90" s="20">
        <v>29719919</v>
      </c>
      <c r="M90" s="20">
        <v>29106386</v>
      </c>
      <c r="N90" s="49">
        <f t="shared" si="10"/>
        <v>613533</v>
      </c>
      <c r="O90" s="20">
        <v>2612176</v>
      </c>
      <c r="P90" s="20">
        <v>2700446</v>
      </c>
      <c r="Q90" s="49">
        <f t="shared" si="11"/>
        <v>-88270</v>
      </c>
    </row>
    <row r="91" spans="1:17" x14ac:dyDescent="0.45">
      <c r="A91" s="19" t="s">
        <v>190</v>
      </c>
      <c r="B91" s="19">
        <v>11235</v>
      </c>
      <c r="C91" s="19" t="s">
        <v>22</v>
      </c>
      <c r="D91" s="20">
        <v>2960548.6097249999</v>
      </c>
      <c r="E91" s="20">
        <v>4896345.3057399997</v>
      </c>
      <c r="F91" s="49">
        <f t="shared" si="6"/>
        <v>7856893.9154649992</v>
      </c>
      <c r="G91" s="49">
        <f t="shared" si="7"/>
        <v>-1935796.6960149999</v>
      </c>
      <c r="H91" s="20">
        <v>1011.62222</v>
      </c>
      <c r="I91" s="20">
        <v>160349.45321800001</v>
      </c>
      <c r="J91" s="49">
        <f t="shared" si="8"/>
        <v>161361.075438</v>
      </c>
      <c r="K91" s="49">
        <f t="shared" si="9"/>
        <v>-159337.83099800002</v>
      </c>
      <c r="L91" s="20">
        <v>314861</v>
      </c>
      <c r="M91" s="20">
        <v>2084816</v>
      </c>
      <c r="N91" s="49">
        <f t="shared" si="10"/>
        <v>-1769955</v>
      </c>
      <c r="O91" s="20">
        <v>40304</v>
      </c>
      <c r="P91" s="20">
        <v>109627</v>
      </c>
      <c r="Q91" s="49">
        <f t="shared" si="11"/>
        <v>-69323</v>
      </c>
    </row>
    <row r="92" spans="1:17" x14ac:dyDescent="0.45">
      <c r="A92" s="19" t="s">
        <v>192</v>
      </c>
      <c r="B92" s="19">
        <v>11234</v>
      </c>
      <c r="C92" s="19" t="s">
        <v>22</v>
      </c>
      <c r="D92" s="20">
        <v>3074202.9376989999</v>
      </c>
      <c r="E92" s="20">
        <v>1759857.8107419999</v>
      </c>
      <c r="F92" s="49">
        <f t="shared" si="6"/>
        <v>4834060.7484409995</v>
      </c>
      <c r="G92" s="49">
        <f t="shared" si="7"/>
        <v>1314345.126957</v>
      </c>
      <c r="H92" s="20">
        <v>106570.493524</v>
      </c>
      <c r="I92" s="20">
        <v>55474.84852</v>
      </c>
      <c r="J92" s="49">
        <f t="shared" si="8"/>
        <v>162045.34204399999</v>
      </c>
      <c r="K92" s="49">
        <f t="shared" si="9"/>
        <v>51095.645004000005</v>
      </c>
      <c r="L92" s="20">
        <v>2825461</v>
      </c>
      <c r="M92" s="20">
        <v>2125801</v>
      </c>
      <c r="N92" s="49">
        <f t="shared" si="10"/>
        <v>699660</v>
      </c>
      <c r="O92" s="20">
        <v>0</v>
      </c>
      <c r="P92" s="20">
        <v>12301</v>
      </c>
      <c r="Q92" s="49">
        <f t="shared" si="11"/>
        <v>-12301</v>
      </c>
    </row>
    <row r="93" spans="1:17" x14ac:dyDescent="0.45">
      <c r="A93" s="19" t="s">
        <v>194</v>
      </c>
      <c r="B93" s="19">
        <v>11223</v>
      </c>
      <c r="C93" s="19" t="s">
        <v>22</v>
      </c>
      <c r="D93" s="20">
        <v>2998930.0057890001</v>
      </c>
      <c r="E93" s="20">
        <v>4538016.3075550003</v>
      </c>
      <c r="F93" s="49">
        <f t="shared" si="6"/>
        <v>7536946.3133439999</v>
      </c>
      <c r="G93" s="49">
        <f t="shared" si="7"/>
        <v>-1539086.3017660002</v>
      </c>
      <c r="H93" s="20">
        <v>63947.570387</v>
      </c>
      <c r="I93" s="20">
        <v>132089.92095299999</v>
      </c>
      <c r="J93" s="49">
        <f t="shared" si="8"/>
        <v>196037.49134000001</v>
      </c>
      <c r="K93" s="49">
        <f t="shared" si="9"/>
        <v>-68142.350565999994</v>
      </c>
      <c r="L93" s="20">
        <v>2278193</v>
      </c>
      <c r="M93" s="20">
        <v>4756739</v>
      </c>
      <c r="N93" s="49">
        <f t="shared" si="10"/>
        <v>-2478546</v>
      </c>
      <c r="O93" s="20">
        <v>14418</v>
      </c>
      <c r="P93" s="20">
        <v>257267</v>
      </c>
      <c r="Q93" s="49">
        <f t="shared" si="11"/>
        <v>-242849</v>
      </c>
    </row>
    <row r="94" spans="1:17" x14ac:dyDescent="0.45">
      <c r="A94" s="19" t="s">
        <v>196</v>
      </c>
      <c r="B94" s="19">
        <v>11239</v>
      </c>
      <c r="C94" s="19" t="s">
        <v>32</v>
      </c>
      <c r="D94" s="20">
        <v>106649.50528</v>
      </c>
      <c r="E94" s="20">
        <v>86996.532728999999</v>
      </c>
      <c r="F94" s="49">
        <f t="shared" si="6"/>
        <v>193646.03800900001</v>
      </c>
      <c r="G94" s="49">
        <f t="shared" si="7"/>
        <v>19652.972550999999</v>
      </c>
      <c r="H94" s="20">
        <v>0</v>
      </c>
      <c r="I94" s="20">
        <v>0</v>
      </c>
      <c r="J94" s="49">
        <f t="shared" si="8"/>
        <v>0</v>
      </c>
      <c r="K94" s="49">
        <f t="shared" si="9"/>
        <v>0</v>
      </c>
      <c r="L94" s="20">
        <v>160184</v>
      </c>
      <c r="M94" s="20">
        <v>145147</v>
      </c>
      <c r="N94" s="49">
        <f t="shared" si="10"/>
        <v>15037</v>
      </c>
      <c r="O94" s="20">
        <v>814</v>
      </c>
      <c r="P94" s="20">
        <v>4985</v>
      </c>
      <c r="Q94" s="49">
        <f t="shared" si="11"/>
        <v>-4171</v>
      </c>
    </row>
    <row r="95" spans="1:17" x14ac:dyDescent="0.45">
      <c r="A95" s="19" t="s">
        <v>198</v>
      </c>
      <c r="B95" s="19">
        <v>11256</v>
      </c>
      <c r="C95" s="19" t="s">
        <v>19</v>
      </c>
      <c r="D95" s="20">
        <v>10159.194517</v>
      </c>
      <c r="E95" s="20">
        <v>4181.2339320000001</v>
      </c>
      <c r="F95" s="49">
        <f t="shared" si="6"/>
        <v>14340.428448999999</v>
      </c>
      <c r="G95" s="49">
        <f t="shared" si="7"/>
        <v>5977.9605849999998</v>
      </c>
      <c r="H95" s="20">
        <v>0</v>
      </c>
      <c r="I95" s="20">
        <v>0</v>
      </c>
      <c r="J95" s="49">
        <f t="shared" si="8"/>
        <v>0</v>
      </c>
      <c r="K95" s="49">
        <f t="shared" si="9"/>
        <v>0</v>
      </c>
      <c r="L95" s="20">
        <v>30893</v>
      </c>
      <c r="M95" s="20">
        <v>6216</v>
      </c>
      <c r="N95" s="49">
        <f t="shared" si="10"/>
        <v>24677</v>
      </c>
      <c r="O95" s="20">
        <v>1544</v>
      </c>
      <c r="P95" s="20">
        <v>15</v>
      </c>
      <c r="Q95" s="49">
        <f t="shared" si="11"/>
        <v>1529</v>
      </c>
    </row>
    <row r="96" spans="1:17" x14ac:dyDescent="0.45">
      <c r="A96" s="19" t="s">
        <v>199</v>
      </c>
      <c r="B96" s="19">
        <v>11258</v>
      </c>
      <c r="C96" s="19" t="s">
        <v>32</v>
      </c>
      <c r="D96" s="20">
        <v>97990.998779000001</v>
      </c>
      <c r="E96" s="20">
        <v>96064.056400999994</v>
      </c>
      <c r="F96" s="49">
        <f t="shared" si="6"/>
        <v>194055.05518</v>
      </c>
      <c r="G96" s="49">
        <f t="shared" si="7"/>
        <v>1926.942378000007</v>
      </c>
      <c r="H96" s="20">
        <v>8835.9432699999998</v>
      </c>
      <c r="I96" s="20">
        <v>10003.728278000001</v>
      </c>
      <c r="J96" s="49">
        <f t="shared" si="8"/>
        <v>18839.671547999998</v>
      </c>
      <c r="K96" s="49">
        <f t="shared" si="9"/>
        <v>-1167.7850080000007</v>
      </c>
      <c r="L96" s="20">
        <v>11999</v>
      </c>
      <c r="M96" s="20">
        <v>33667</v>
      </c>
      <c r="N96" s="49">
        <f t="shared" si="10"/>
        <v>-21668</v>
      </c>
      <c r="O96" s="20">
        <v>0</v>
      </c>
      <c r="P96" s="20">
        <v>16204</v>
      </c>
      <c r="Q96" s="49">
        <f t="shared" si="11"/>
        <v>-16204</v>
      </c>
    </row>
    <row r="97" spans="1:17" x14ac:dyDescent="0.45">
      <c r="A97" s="19" t="s">
        <v>201</v>
      </c>
      <c r="B97" s="19">
        <v>11268</v>
      </c>
      <c r="C97" s="19" t="s">
        <v>22</v>
      </c>
      <c r="D97" s="20">
        <v>3903931.6715210001</v>
      </c>
      <c r="E97" s="20">
        <v>3897621.3748300001</v>
      </c>
      <c r="F97" s="49">
        <f t="shared" si="6"/>
        <v>7801553.0463510007</v>
      </c>
      <c r="G97" s="49">
        <f t="shared" si="7"/>
        <v>6310.2966909999959</v>
      </c>
      <c r="H97" s="20">
        <v>155854.43276699999</v>
      </c>
      <c r="I97" s="20">
        <v>148764.70106200001</v>
      </c>
      <c r="J97" s="49">
        <f t="shared" si="8"/>
        <v>304619.133829</v>
      </c>
      <c r="K97" s="49">
        <f t="shared" si="9"/>
        <v>7089.7317049999838</v>
      </c>
      <c r="L97" s="20">
        <v>109002</v>
      </c>
      <c r="M97" s="20">
        <v>452382</v>
      </c>
      <c r="N97" s="49">
        <f t="shared" si="10"/>
        <v>-343380</v>
      </c>
      <c r="O97" s="20">
        <v>42</v>
      </c>
      <c r="P97" s="20">
        <v>7901</v>
      </c>
      <c r="Q97" s="49">
        <f t="shared" si="11"/>
        <v>-7859</v>
      </c>
    </row>
    <row r="98" spans="1:17" x14ac:dyDescent="0.45">
      <c r="A98" s="19" t="s">
        <v>203</v>
      </c>
      <c r="B98" s="19">
        <v>11273</v>
      </c>
      <c r="C98" s="19" t="s">
        <v>22</v>
      </c>
      <c r="D98" s="20">
        <v>2718371.4265359999</v>
      </c>
      <c r="E98" s="20">
        <v>4004163.120073</v>
      </c>
      <c r="F98" s="49">
        <f t="shared" si="6"/>
        <v>6722534.5466089994</v>
      </c>
      <c r="G98" s="49">
        <f t="shared" si="7"/>
        <v>-1285791.6935370001</v>
      </c>
      <c r="H98" s="20">
        <v>71710.362439999997</v>
      </c>
      <c r="I98" s="20">
        <v>186480.72826800001</v>
      </c>
      <c r="J98" s="49">
        <f t="shared" si="8"/>
        <v>258191.090708</v>
      </c>
      <c r="K98" s="49">
        <f t="shared" si="9"/>
        <v>-114770.36582800001</v>
      </c>
      <c r="L98" s="20">
        <v>1833212</v>
      </c>
      <c r="M98" s="20">
        <v>2785208</v>
      </c>
      <c r="N98" s="49">
        <f t="shared" si="10"/>
        <v>-951996</v>
      </c>
      <c r="O98" s="20">
        <v>17725</v>
      </c>
      <c r="P98" s="20">
        <v>72103</v>
      </c>
      <c r="Q98" s="49">
        <f t="shared" si="11"/>
        <v>-54378</v>
      </c>
    </row>
    <row r="99" spans="1:17" x14ac:dyDescent="0.45">
      <c r="A99" s="19" t="s">
        <v>205</v>
      </c>
      <c r="B99" s="19">
        <v>11260</v>
      </c>
      <c r="C99" s="19" t="s">
        <v>22</v>
      </c>
      <c r="D99" s="20">
        <v>2528144.559132</v>
      </c>
      <c r="E99" s="20">
        <v>2521636.6444939999</v>
      </c>
      <c r="F99" s="49">
        <f t="shared" si="6"/>
        <v>5049781.2036259994</v>
      </c>
      <c r="G99" s="49">
        <f t="shared" si="7"/>
        <v>6507.9146380000748</v>
      </c>
      <c r="H99" s="20">
        <v>116436.599751</v>
      </c>
      <c r="I99" s="20">
        <v>129070.02214099999</v>
      </c>
      <c r="J99" s="49">
        <f t="shared" si="8"/>
        <v>245506.621892</v>
      </c>
      <c r="K99" s="49">
        <f t="shared" si="9"/>
        <v>-12633.422389999992</v>
      </c>
      <c r="L99" s="20">
        <v>14058</v>
      </c>
      <c r="M99" s="20">
        <v>0</v>
      </c>
      <c r="N99" s="49">
        <f t="shared" si="10"/>
        <v>14058</v>
      </c>
      <c r="O99" s="20">
        <v>0</v>
      </c>
      <c r="P99" s="20">
        <v>0</v>
      </c>
      <c r="Q99" s="49">
        <f t="shared" si="11"/>
        <v>0</v>
      </c>
    </row>
    <row r="100" spans="1:17" x14ac:dyDescent="0.45">
      <c r="A100" s="19" t="s">
        <v>207</v>
      </c>
      <c r="B100" s="19">
        <v>11277</v>
      </c>
      <c r="C100" s="19" t="s">
        <v>19</v>
      </c>
      <c r="D100" s="20">
        <v>11780994.294679999</v>
      </c>
      <c r="E100" s="20">
        <v>446706.08971700002</v>
      </c>
      <c r="F100" s="49">
        <f t="shared" si="6"/>
        <v>12227700.384397</v>
      </c>
      <c r="G100" s="49">
        <f t="shared" si="7"/>
        <v>11334288.204962999</v>
      </c>
      <c r="H100" s="20">
        <v>27578.392360000002</v>
      </c>
      <c r="I100" s="20">
        <v>51827.998767999998</v>
      </c>
      <c r="J100" s="49">
        <f t="shared" si="8"/>
        <v>79406.391128000003</v>
      </c>
      <c r="K100" s="49">
        <f t="shared" si="9"/>
        <v>-24249.606407999996</v>
      </c>
      <c r="L100" s="20">
        <v>0</v>
      </c>
      <c r="M100" s="20">
        <v>0</v>
      </c>
      <c r="N100" s="49">
        <f t="shared" si="10"/>
        <v>0</v>
      </c>
      <c r="O100" s="20">
        <v>0</v>
      </c>
      <c r="P100" s="20">
        <v>0</v>
      </c>
      <c r="Q100" s="49">
        <f t="shared" si="11"/>
        <v>0</v>
      </c>
    </row>
    <row r="101" spans="1:17" x14ac:dyDescent="0.45">
      <c r="A101" s="19" t="s">
        <v>209</v>
      </c>
      <c r="B101" s="19">
        <v>11280</v>
      </c>
      <c r="C101" s="19" t="s">
        <v>22</v>
      </c>
      <c r="D101" s="20">
        <v>181159.965471</v>
      </c>
      <c r="E101" s="20">
        <v>602525.61603300006</v>
      </c>
      <c r="F101" s="49">
        <f t="shared" si="6"/>
        <v>783685.58150400012</v>
      </c>
      <c r="G101" s="49">
        <f t="shared" si="7"/>
        <v>-421365.65056200005</v>
      </c>
      <c r="H101" s="20">
        <v>29876.173021999999</v>
      </c>
      <c r="I101" s="20">
        <v>0</v>
      </c>
      <c r="J101" s="49">
        <f t="shared" si="8"/>
        <v>29876.173021999999</v>
      </c>
      <c r="K101" s="49">
        <f t="shared" si="9"/>
        <v>29876.173021999999</v>
      </c>
      <c r="L101" s="20">
        <v>355560</v>
      </c>
      <c r="M101" s="20">
        <v>639725</v>
      </c>
      <c r="N101" s="49">
        <f t="shared" si="10"/>
        <v>-284165</v>
      </c>
      <c r="O101" s="20">
        <v>6662</v>
      </c>
      <c r="P101" s="20">
        <v>23073</v>
      </c>
      <c r="Q101" s="49">
        <f t="shared" si="11"/>
        <v>-16411</v>
      </c>
    </row>
    <row r="102" spans="1:17" x14ac:dyDescent="0.45">
      <c r="A102" s="19" t="s">
        <v>217</v>
      </c>
      <c r="B102" s="19">
        <v>11290</v>
      </c>
      <c r="C102" s="19" t="s">
        <v>19</v>
      </c>
      <c r="D102" s="20">
        <v>9405.8421899999994</v>
      </c>
      <c r="E102" s="20">
        <v>7500.700253</v>
      </c>
      <c r="F102" s="49">
        <f t="shared" si="6"/>
        <v>16906.542442999998</v>
      </c>
      <c r="G102" s="49">
        <f t="shared" si="7"/>
        <v>1905.1419369999994</v>
      </c>
      <c r="H102" s="20">
        <v>725.88800000000003</v>
      </c>
      <c r="I102" s="20">
        <v>119.443</v>
      </c>
      <c r="J102" s="49">
        <f t="shared" si="8"/>
        <v>845.33100000000002</v>
      </c>
      <c r="K102" s="49">
        <f t="shared" si="9"/>
        <v>606.44500000000005</v>
      </c>
      <c r="L102" s="20">
        <v>797</v>
      </c>
      <c r="M102" s="20">
        <v>704</v>
      </c>
      <c r="N102" s="49">
        <f t="shared" si="10"/>
        <v>93</v>
      </c>
      <c r="O102" s="20">
        <v>0</v>
      </c>
      <c r="P102" s="20">
        <v>0</v>
      </c>
      <c r="Q102" s="49">
        <f t="shared" si="11"/>
        <v>0</v>
      </c>
    </row>
    <row r="103" spans="1:17" x14ac:dyDescent="0.45">
      <c r="A103" s="19" t="s">
        <v>219</v>
      </c>
      <c r="B103" s="19">
        <v>11285</v>
      </c>
      <c r="C103" s="19" t="s">
        <v>22</v>
      </c>
      <c r="D103" s="20">
        <v>2668839.9782870002</v>
      </c>
      <c r="E103" s="20">
        <v>4893686.3627420003</v>
      </c>
      <c r="F103" s="49">
        <f t="shared" si="6"/>
        <v>7562526.3410290005</v>
      </c>
      <c r="G103" s="49">
        <f t="shared" si="7"/>
        <v>-2224846.3844550001</v>
      </c>
      <c r="H103" s="20">
        <v>17285.22076</v>
      </c>
      <c r="I103" s="20">
        <v>117201.304389</v>
      </c>
      <c r="J103" s="49">
        <f t="shared" si="8"/>
        <v>134486.52514899999</v>
      </c>
      <c r="K103" s="49">
        <f t="shared" si="9"/>
        <v>-99916.083629000001</v>
      </c>
      <c r="L103" s="20">
        <v>4509191</v>
      </c>
      <c r="M103" s="20">
        <v>6537160</v>
      </c>
      <c r="N103" s="49">
        <f t="shared" si="10"/>
        <v>-2027969</v>
      </c>
      <c r="O103" s="20">
        <v>217910</v>
      </c>
      <c r="P103" s="20">
        <v>290622</v>
      </c>
      <c r="Q103" s="49">
        <f t="shared" si="11"/>
        <v>-72712</v>
      </c>
    </row>
    <row r="104" spans="1:17" x14ac:dyDescent="0.45">
      <c r="A104" s="19" t="s">
        <v>223</v>
      </c>
      <c r="B104" s="19">
        <v>11297</v>
      </c>
      <c r="C104" s="19" t="s">
        <v>22</v>
      </c>
      <c r="D104" s="20">
        <v>4824631.2523330003</v>
      </c>
      <c r="E104" s="20">
        <v>5181468.7238699999</v>
      </c>
      <c r="F104" s="49">
        <f t="shared" si="6"/>
        <v>10006099.976203</v>
      </c>
      <c r="G104" s="49">
        <f t="shared" si="7"/>
        <v>-356837.47153699957</v>
      </c>
      <c r="H104" s="20">
        <v>31150.01</v>
      </c>
      <c r="I104" s="20">
        <v>258192.85748199999</v>
      </c>
      <c r="J104" s="49">
        <f t="shared" si="8"/>
        <v>289342.86748199997</v>
      </c>
      <c r="K104" s="49">
        <f t="shared" si="9"/>
        <v>-227042.84748199998</v>
      </c>
      <c r="L104" s="20">
        <v>2740629</v>
      </c>
      <c r="M104" s="20">
        <v>3198868</v>
      </c>
      <c r="N104" s="49">
        <f t="shared" si="10"/>
        <v>-458239</v>
      </c>
      <c r="O104" s="20">
        <v>24121</v>
      </c>
      <c r="P104" s="20">
        <v>278206</v>
      </c>
      <c r="Q104" s="49">
        <f t="shared" si="11"/>
        <v>-254085</v>
      </c>
    </row>
    <row r="105" spans="1:17" x14ac:dyDescent="0.45">
      <c r="A105" s="19" t="s">
        <v>225</v>
      </c>
      <c r="B105" s="19">
        <v>11302</v>
      </c>
      <c r="C105" s="19" t="s">
        <v>19</v>
      </c>
      <c r="D105" s="20">
        <v>1956224.6801760001</v>
      </c>
      <c r="E105" s="20">
        <v>1314299.3777999999</v>
      </c>
      <c r="F105" s="49">
        <f t="shared" si="6"/>
        <v>3270524.057976</v>
      </c>
      <c r="G105" s="49">
        <f t="shared" si="7"/>
        <v>641925.30237600021</v>
      </c>
      <c r="H105" s="20">
        <v>35945.670318999997</v>
      </c>
      <c r="I105" s="20">
        <v>23658.450946000001</v>
      </c>
      <c r="J105" s="49">
        <f t="shared" si="8"/>
        <v>59604.121264999994</v>
      </c>
      <c r="K105" s="49">
        <f t="shared" si="9"/>
        <v>12287.219372999996</v>
      </c>
      <c r="L105" s="20">
        <v>24190047</v>
      </c>
      <c r="M105" s="20">
        <v>21038700</v>
      </c>
      <c r="N105" s="49">
        <f t="shared" si="10"/>
        <v>3151347</v>
      </c>
      <c r="O105" s="20">
        <v>1730223</v>
      </c>
      <c r="P105" s="20">
        <v>1517384</v>
      </c>
      <c r="Q105" s="49">
        <f t="shared" si="11"/>
        <v>212839</v>
      </c>
    </row>
    <row r="106" spans="1:17" x14ac:dyDescent="0.45">
      <c r="A106" s="19" t="s">
        <v>227</v>
      </c>
      <c r="B106" s="19">
        <v>11304</v>
      </c>
      <c r="C106" s="19" t="s">
        <v>32</v>
      </c>
      <c r="D106" s="20">
        <v>194774.810918</v>
      </c>
      <c r="E106" s="20">
        <v>156761.240915</v>
      </c>
      <c r="F106" s="49">
        <f t="shared" si="6"/>
        <v>351536.05183300003</v>
      </c>
      <c r="G106" s="49">
        <f t="shared" si="7"/>
        <v>38013.570003000001</v>
      </c>
      <c r="H106" s="20">
        <v>26885.206419999999</v>
      </c>
      <c r="I106" s="20">
        <v>433.92500000000001</v>
      </c>
      <c r="J106" s="49">
        <f t="shared" si="8"/>
        <v>27319.131419999998</v>
      </c>
      <c r="K106" s="49">
        <f t="shared" si="9"/>
        <v>26451.281419999999</v>
      </c>
      <c r="L106" s="20">
        <v>1361</v>
      </c>
      <c r="M106" s="20">
        <v>304</v>
      </c>
      <c r="N106" s="49">
        <f t="shared" si="10"/>
        <v>1057</v>
      </c>
      <c r="O106" s="20">
        <v>0</v>
      </c>
      <c r="P106" s="20">
        <v>0</v>
      </c>
      <c r="Q106" s="49">
        <f t="shared" si="11"/>
        <v>0</v>
      </c>
    </row>
    <row r="107" spans="1:17" x14ac:dyDescent="0.45">
      <c r="A107" s="19" t="s">
        <v>231</v>
      </c>
      <c r="B107" s="19">
        <v>11305</v>
      </c>
      <c r="C107" s="19" t="s">
        <v>32</v>
      </c>
      <c r="D107" s="20">
        <v>243253.85989600001</v>
      </c>
      <c r="E107" s="20">
        <v>263190.12377000001</v>
      </c>
      <c r="F107" s="49">
        <f t="shared" si="6"/>
        <v>506443.98366600001</v>
      </c>
      <c r="G107" s="49">
        <f t="shared" si="7"/>
        <v>-19936.263873999997</v>
      </c>
      <c r="H107" s="20">
        <v>18655.461164</v>
      </c>
      <c r="I107" s="20">
        <v>16317.21112</v>
      </c>
      <c r="J107" s="49">
        <f t="shared" si="8"/>
        <v>34972.672284</v>
      </c>
      <c r="K107" s="49">
        <f t="shared" si="9"/>
        <v>2338.2500440000003</v>
      </c>
      <c r="L107" s="20">
        <v>25018</v>
      </c>
      <c r="M107" s="20">
        <v>102499</v>
      </c>
      <c r="N107" s="49">
        <f t="shared" si="10"/>
        <v>-77481</v>
      </c>
      <c r="O107" s="20">
        <v>0</v>
      </c>
      <c r="P107" s="20">
        <v>1391</v>
      </c>
      <c r="Q107" s="49">
        <f t="shared" si="11"/>
        <v>-1391</v>
      </c>
    </row>
    <row r="108" spans="1:17" x14ac:dyDescent="0.45">
      <c r="A108" s="19" t="s">
        <v>233</v>
      </c>
      <c r="B108" s="19">
        <v>11308</v>
      </c>
      <c r="C108" s="19" t="s">
        <v>22</v>
      </c>
      <c r="D108" s="20">
        <v>1261467.467835</v>
      </c>
      <c r="E108" s="20">
        <v>1354458.202816</v>
      </c>
      <c r="F108" s="49">
        <f t="shared" si="6"/>
        <v>2615925.670651</v>
      </c>
      <c r="G108" s="49">
        <f t="shared" si="7"/>
        <v>-92990.734980999958</v>
      </c>
      <c r="H108" s="20">
        <v>0</v>
      </c>
      <c r="I108" s="20">
        <v>66432.382482999994</v>
      </c>
      <c r="J108" s="49">
        <f t="shared" si="8"/>
        <v>66432.382482999994</v>
      </c>
      <c r="K108" s="49">
        <f t="shared" si="9"/>
        <v>-66432.382482999994</v>
      </c>
      <c r="L108" s="20">
        <v>157723</v>
      </c>
      <c r="M108" s="20">
        <v>322801</v>
      </c>
      <c r="N108" s="49">
        <f t="shared" si="10"/>
        <v>-165078</v>
      </c>
      <c r="O108" s="20">
        <v>0</v>
      </c>
      <c r="P108" s="20">
        <v>78813</v>
      </c>
      <c r="Q108" s="49">
        <f t="shared" si="11"/>
        <v>-78813</v>
      </c>
    </row>
    <row r="109" spans="1:17" x14ac:dyDescent="0.45">
      <c r="A109" s="19" t="s">
        <v>237</v>
      </c>
      <c r="B109" s="19">
        <v>11314</v>
      </c>
      <c r="C109" s="19" t="s">
        <v>22</v>
      </c>
      <c r="D109" s="20">
        <v>330669.595821</v>
      </c>
      <c r="E109" s="20">
        <v>435472.61242000002</v>
      </c>
      <c r="F109" s="49">
        <f t="shared" si="6"/>
        <v>766142.20824100007</v>
      </c>
      <c r="G109" s="49">
        <f t="shared" si="7"/>
        <v>-104803.01659900002</v>
      </c>
      <c r="H109" s="20">
        <v>6603.7040500000003</v>
      </c>
      <c r="I109" s="20">
        <v>18087.389630999998</v>
      </c>
      <c r="J109" s="49">
        <f t="shared" si="8"/>
        <v>24691.093680999998</v>
      </c>
      <c r="K109" s="49">
        <f t="shared" si="9"/>
        <v>-11483.685580999998</v>
      </c>
      <c r="L109" s="20">
        <v>1377</v>
      </c>
      <c r="M109" s="20">
        <v>51499</v>
      </c>
      <c r="N109" s="49">
        <f t="shared" si="10"/>
        <v>-50122</v>
      </c>
      <c r="O109" s="20">
        <v>455</v>
      </c>
      <c r="P109" s="20">
        <v>0</v>
      </c>
      <c r="Q109" s="49">
        <f t="shared" si="11"/>
        <v>455</v>
      </c>
    </row>
    <row r="110" spans="1:17" x14ac:dyDescent="0.45">
      <c r="A110" s="19" t="s">
        <v>241</v>
      </c>
      <c r="B110" s="19">
        <v>11309</v>
      </c>
      <c r="C110" s="19" t="s">
        <v>22</v>
      </c>
      <c r="D110" s="20">
        <v>2127250.3123340001</v>
      </c>
      <c r="E110" s="20">
        <v>3006485.558867</v>
      </c>
      <c r="F110" s="49">
        <f t="shared" si="6"/>
        <v>5133735.8712010002</v>
      </c>
      <c r="G110" s="49">
        <f t="shared" si="7"/>
        <v>-879235.24653299991</v>
      </c>
      <c r="H110" s="20">
        <v>0</v>
      </c>
      <c r="I110" s="20">
        <v>29269.38178</v>
      </c>
      <c r="J110" s="49">
        <f t="shared" si="8"/>
        <v>29269.38178</v>
      </c>
      <c r="K110" s="49">
        <f t="shared" si="9"/>
        <v>-29269.38178</v>
      </c>
      <c r="L110" s="20">
        <v>1133383</v>
      </c>
      <c r="M110" s="20">
        <v>2001658</v>
      </c>
      <c r="N110" s="49">
        <f t="shared" si="10"/>
        <v>-868275</v>
      </c>
      <c r="O110" s="20">
        <v>3122</v>
      </c>
      <c r="P110" s="20">
        <v>58535</v>
      </c>
      <c r="Q110" s="49">
        <f t="shared" si="11"/>
        <v>-55413</v>
      </c>
    </row>
    <row r="111" spans="1:17" x14ac:dyDescent="0.45">
      <c r="A111" s="19" t="s">
        <v>242</v>
      </c>
      <c r="B111" s="19">
        <v>11312</v>
      </c>
      <c r="C111" s="19" t="s">
        <v>22</v>
      </c>
      <c r="D111" s="20">
        <v>3603125.2622159999</v>
      </c>
      <c r="E111" s="20">
        <v>2639787.2896710001</v>
      </c>
      <c r="F111" s="49">
        <f t="shared" si="6"/>
        <v>6242912.551887</v>
      </c>
      <c r="G111" s="49">
        <f t="shared" si="7"/>
        <v>963337.97254499979</v>
      </c>
      <c r="H111" s="20">
        <v>3714.7571899999998</v>
      </c>
      <c r="I111" s="20">
        <v>404.82134000000002</v>
      </c>
      <c r="J111" s="49">
        <f t="shared" si="8"/>
        <v>4119.5785299999998</v>
      </c>
      <c r="K111" s="49">
        <f t="shared" si="9"/>
        <v>3309.9358499999998</v>
      </c>
      <c r="L111" s="20">
        <v>802475</v>
      </c>
      <c r="M111" s="20">
        <v>357513</v>
      </c>
      <c r="N111" s="49">
        <f t="shared" si="10"/>
        <v>444962</v>
      </c>
      <c r="O111" s="20">
        <v>0</v>
      </c>
      <c r="P111" s="20">
        <v>0</v>
      </c>
      <c r="Q111" s="49">
        <f t="shared" si="11"/>
        <v>0</v>
      </c>
    </row>
    <row r="112" spans="1:17" x14ac:dyDescent="0.45">
      <c r="A112" s="19" t="s">
        <v>243</v>
      </c>
      <c r="B112" s="19">
        <v>11310</v>
      </c>
      <c r="C112" s="19" t="s">
        <v>19</v>
      </c>
      <c r="D112" s="20">
        <v>29335014.618278001</v>
      </c>
      <c r="E112" s="20">
        <v>6969406.9796200003</v>
      </c>
      <c r="F112" s="49">
        <f t="shared" si="6"/>
        <v>36304421.597897999</v>
      </c>
      <c r="G112" s="49">
        <f t="shared" si="7"/>
        <v>22365607.638658002</v>
      </c>
      <c r="H112" s="20">
        <v>1874076.145817</v>
      </c>
      <c r="I112" s="20">
        <v>487062.72841400001</v>
      </c>
      <c r="J112" s="49">
        <f t="shared" si="8"/>
        <v>2361138.874231</v>
      </c>
      <c r="K112" s="49">
        <f t="shared" si="9"/>
        <v>1387013.4174029999</v>
      </c>
      <c r="L112" s="20">
        <v>353621880</v>
      </c>
      <c r="M112" s="20">
        <v>194666527</v>
      </c>
      <c r="N112" s="49">
        <f t="shared" si="10"/>
        <v>158955353</v>
      </c>
      <c r="O112" s="20">
        <v>35646882</v>
      </c>
      <c r="P112" s="20">
        <v>22710403</v>
      </c>
      <c r="Q112" s="49">
        <f t="shared" si="11"/>
        <v>12936479</v>
      </c>
    </row>
    <row r="113" spans="1:17" x14ac:dyDescent="0.45">
      <c r="A113" s="19" t="s">
        <v>244</v>
      </c>
      <c r="B113" s="19">
        <v>11315</v>
      </c>
      <c r="C113" s="19" t="s">
        <v>246</v>
      </c>
      <c r="D113" s="20">
        <v>10559909.132680999</v>
      </c>
      <c r="E113" s="20">
        <v>1327848.0308999999</v>
      </c>
      <c r="F113" s="49">
        <f t="shared" si="6"/>
        <v>11887757.163580999</v>
      </c>
      <c r="G113" s="49">
        <f t="shared" si="7"/>
        <v>9232061.1017809995</v>
      </c>
      <c r="H113" s="20">
        <v>28737.530072000001</v>
      </c>
      <c r="I113" s="20">
        <v>120678.440863</v>
      </c>
      <c r="J113" s="49">
        <f t="shared" si="8"/>
        <v>149415.97093499999</v>
      </c>
      <c r="K113" s="49">
        <f t="shared" si="9"/>
        <v>-91940.910791000002</v>
      </c>
      <c r="L113" s="20">
        <v>45065328</v>
      </c>
      <c r="M113" s="20">
        <v>32950280</v>
      </c>
      <c r="N113" s="49">
        <f t="shared" si="10"/>
        <v>12115048</v>
      </c>
      <c r="O113" s="20">
        <v>6659159</v>
      </c>
      <c r="P113" s="20">
        <v>0</v>
      </c>
      <c r="Q113" s="49">
        <f t="shared" si="11"/>
        <v>6659159</v>
      </c>
    </row>
    <row r="114" spans="1:17" x14ac:dyDescent="0.45">
      <c r="A114" s="19" t="s">
        <v>251</v>
      </c>
      <c r="B114" s="19">
        <v>11334</v>
      </c>
      <c r="C114" s="19" t="s">
        <v>22</v>
      </c>
      <c r="D114" s="20">
        <v>1508870.6420400001</v>
      </c>
      <c r="E114" s="20">
        <v>1683406.6468100001</v>
      </c>
      <c r="F114" s="49">
        <f t="shared" si="6"/>
        <v>3192277.2888500001</v>
      </c>
      <c r="G114" s="49">
        <f t="shared" si="7"/>
        <v>-174536.00477</v>
      </c>
      <c r="H114" s="20">
        <v>44675.237338999999</v>
      </c>
      <c r="I114" s="20">
        <v>43292.109579999997</v>
      </c>
      <c r="J114" s="49">
        <f t="shared" si="8"/>
        <v>87967.346919000003</v>
      </c>
      <c r="K114" s="49">
        <f t="shared" si="9"/>
        <v>1383.1277590000027</v>
      </c>
      <c r="L114" s="20">
        <v>107742</v>
      </c>
      <c r="M114" s="20">
        <v>325784</v>
      </c>
      <c r="N114" s="49">
        <f t="shared" si="10"/>
        <v>-218042</v>
      </c>
      <c r="O114" s="20">
        <v>721</v>
      </c>
      <c r="P114" s="20">
        <v>4571</v>
      </c>
      <c r="Q114" s="49">
        <f t="shared" si="11"/>
        <v>-3850</v>
      </c>
    </row>
    <row r="115" spans="1:17" x14ac:dyDescent="0.45">
      <c r="A115" s="19" t="s">
        <v>253</v>
      </c>
      <c r="B115" s="19">
        <v>11338</v>
      </c>
      <c r="C115" s="19" t="s">
        <v>19</v>
      </c>
      <c r="D115" s="20">
        <v>3473092.2773099998</v>
      </c>
      <c r="E115" s="20">
        <v>1025388.1973079999</v>
      </c>
      <c r="F115" s="49">
        <f t="shared" si="6"/>
        <v>4498480.474618</v>
      </c>
      <c r="G115" s="49">
        <f t="shared" si="7"/>
        <v>2447704.0800019996</v>
      </c>
      <c r="H115" s="20">
        <v>228.30788999999999</v>
      </c>
      <c r="I115" s="20">
        <v>0</v>
      </c>
      <c r="J115" s="49">
        <f t="shared" si="8"/>
        <v>228.30788999999999</v>
      </c>
      <c r="K115" s="49">
        <f t="shared" si="9"/>
        <v>228.30788999999999</v>
      </c>
      <c r="L115" s="20">
        <v>25908071</v>
      </c>
      <c r="M115" s="20">
        <v>19936848</v>
      </c>
      <c r="N115" s="49">
        <f t="shared" si="10"/>
        <v>5971223</v>
      </c>
      <c r="O115" s="20">
        <v>2360228</v>
      </c>
      <c r="P115" s="20">
        <v>1649118</v>
      </c>
      <c r="Q115" s="49">
        <f t="shared" si="11"/>
        <v>711110</v>
      </c>
    </row>
    <row r="116" spans="1:17" x14ac:dyDescent="0.45">
      <c r="A116" s="19" t="s">
        <v>255</v>
      </c>
      <c r="B116" s="19">
        <v>11343</v>
      </c>
      <c r="C116" s="19" t="s">
        <v>19</v>
      </c>
      <c r="D116" s="20">
        <v>11601224.867725</v>
      </c>
      <c r="E116" s="20">
        <v>708710.16202599998</v>
      </c>
      <c r="F116" s="49">
        <f t="shared" si="6"/>
        <v>12309935.029750999</v>
      </c>
      <c r="G116" s="49">
        <f t="shared" si="7"/>
        <v>10892514.705699001</v>
      </c>
      <c r="H116" s="20">
        <v>430404.60925500002</v>
      </c>
      <c r="I116" s="20">
        <v>140921.92407199999</v>
      </c>
      <c r="J116" s="49">
        <f t="shared" si="8"/>
        <v>571326.53332699998</v>
      </c>
      <c r="K116" s="49">
        <f t="shared" si="9"/>
        <v>289482.68518300005</v>
      </c>
      <c r="L116" s="20">
        <v>87111571</v>
      </c>
      <c r="M116" s="20">
        <v>40543695</v>
      </c>
      <c r="N116" s="49">
        <f t="shared" si="10"/>
        <v>46567876</v>
      </c>
      <c r="O116" s="20">
        <v>13796197</v>
      </c>
      <c r="P116" s="20">
        <v>6715697</v>
      </c>
      <c r="Q116" s="49">
        <f t="shared" si="11"/>
        <v>7080500</v>
      </c>
    </row>
    <row r="117" spans="1:17" x14ac:dyDescent="0.45">
      <c r="A117" s="19" t="s">
        <v>259</v>
      </c>
      <c r="B117" s="19">
        <v>11323</v>
      </c>
      <c r="C117" s="19" t="s">
        <v>19</v>
      </c>
      <c r="D117" s="20">
        <v>588214.51257000002</v>
      </c>
      <c r="E117" s="20">
        <v>348942.22750199999</v>
      </c>
      <c r="F117" s="49">
        <f t="shared" si="6"/>
        <v>937156.74007200007</v>
      </c>
      <c r="G117" s="49">
        <f t="shared" si="7"/>
        <v>239272.28506800003</v>
      </c>
      <c r="H117" s="20">
        <v>0</v>
      </c>
      <c r="I117" s="20">
        <v>0</v>
      </c>
      <c r="J117" s="49">
        <f t="shared" si="8"/>
        <v>0</v>
      </c>
      <c r="K117" s="49">
        <f t="shared" si="9"/>
        <v>0</v>
      </c>
      <c r="L117" s="20">
        <v>39169</v>
      </c>
      <c r="M117" s="20">
        <v>548346</v>
      </c>
      <c r="N117" s="49">
        <f t="shared" si="10"/>
        <v>-509177</v>
      </c>
      <c r="O117" s="20">
        <v>0</v>
      </c>
      <c r="P117" s="20">
        <v>0</v>
      </c>
      <c r="Q117" s="49">
        <f t="shared" si="11"/>
        <v>0</v>
      </c>
    </row>
    <row r="118" spans="1:17" x14ac:dyDescent="0.45">
      <c r="A118" s="19" t="s">
        <v>263</v>
      </c>
      <c r="B118" s="19">
        <v>11340</v>
      </c>
      <c r="C118" s="19" t="s">
        <v>19</v>
      </c>
      <c r="D118" s="20">
        <v>471744.84473000001</v>
      </c>
      <c r="E118" s="20">
        <v>492918.47630500002</v>
      </c>
      <c r="F118" s="49">
        <f t="shared" si="6"/>
        <v>964663.32103500003</v>
      </c>
      <c r="G118" s="49">
        <f t="shared" si="7"/>
        <v>-21173.631575000007</v>
      </c>
      <c r="H118" s="20">
        <v>17221</v>
      </c>
      <c r="I118" s="20">
        <v>17883.536551000001</v>
      </c>
      <c r="J118" s="49">
        <f t="shared" si="8"/>
        <v>35104.536550999997</v>
      </c>
      <c r="K118" s="49">
        <f t="shared" si="9"/>
        <v>-662.53655100000105</v>
      </c>
      <c r="L118" s="20">
        <v>50640</v>
      </c>
      <c r="M118" s="20">
        <v>589078</v>
      </c>
      <c r="N118" s="49">
        <f t="shared" si="10"/>
        <v>-538438</v>
      </c>
      <c r="O118" s="20">
        <v>0</v>
      </c>
      <c r="P118" s="20">
        <v>0</v>
      </c>
      <c r="Q118" s="49">
        <f t="shared" si="11"/>
        <v>0</v>
      </c>
    </row>
    <row r="119" spans="1:17" x14ac:dyDescent="0.45">
      <c r="A119" s="19" t="s">
        <v>270</v>
      </c>
      <c r="B119" s="19">
        <v>11327</v>
      </c>
      <c r="C119" s="19" t="s">
        <v>22</v>
      </c>
      <c r="D119" s="20">
        <v>994457.05287000001</v>
      </c>
      <c r="E119" s="20">
        <v>1267176.7275479999</v>
      </c>
      <c r="F119" s="49">
        <f t="shared" si="6"/>
        <v>2261633.7804180002</v>
      </c>
      <c r="G119" s="49">
        <f t="shared" si="7"/>
        <v>-272719.67467799992</v>
      </c>
      <c r="H119" s="20">
        <v>83034.241928999996</v>
      </c>
      <c r="I119" s="20">
        <v>42376.718500000003</v>
      </c>
      <c r="J119" s="49">
        <f t="shared" si="8"/>
        <v>125410.960429</v>
      </c>
      <c r="K119" s="49">
        <f t="shared" si="9"/>
        <v>40657.523428999993</v>
      </c>
      <c r="L119" s="20">
        <v>0</v>
      </c>
      <c r="M119" s="20">
        <v>278744</v>
      </c>
      <c r="N119" s="49">
        <f t="shared" si="10"/>
        <v>-278744</v>
      </c>
      <c r="O119" s="20">
        <v>0</v>
      </c>
      <c r="P119" s="20">
        <v>0</v>
      </c>
      <c r="Q119" s="49">
        <f t="shared" si="11"/>
        <v>0</v>
      </c>
    </row>
    <row r="120" spans="1:17" x14ac:dyDescent="0.45">
      <c r="A120" s="19" t="s">
        <v>271</v>
      </c>
      <c r="B120" s="19">
        <v>11367</v>
      </c>
      <c r="C120" s="19" t="s">
        <v>19</v>
      </c>
      <c r="D120" s="20">
        <v>563168.87566899997</v>
      </c>
      <c r="E120" s="20">
        <v>298301.11061999999</v>
      </c>
      <c r="F120" s="49">
        <f t="shared" si="6"/>
        <v>861469.98628899991</v>
      </c>
      <c r="G120" s="49">
        <f t="shared" si="7"/>
        <v>264867.76504899998</v>
      </c>
      <c r="H120" s="20">
        <v>1701.45</v>
      </c>
      <c r="I120" s="20">
        <v>9080.9105999999992</v>
      </c>
      <c r="J120" s="49">
        <f t="shared" si="8"/>
        <v>10782.3606</v>
      </c>
      <c r="K120" s="49">
        <f t="shared" si="9"/>
        <v>-7379.4605999999994</v>
      </c>
      <c r="L120" s="20">
        <v>1011</v>
      </c>
      <c r="M120" s="20">
        <v>390921</v>
      </c>
      <c r="N120" s="49">
        <f t="shared" si="10"/>
        <v>-389910</v>
      </c>
      <c r="O120" s="20">
        <v>0</v>
      </c>
      <c r="P120" s="20">
        <v>0</v>
      </c>
      <c r="Q120" s="49">
        <f t="shared" si="11"/>
        <v>0</v>
      </c>
    </row>
    <row r="121" spans="1:17" x14ac:dyDescent="0.45">
      <c r="A121" s="19" t="s">
        <v>273</v>
      </c>
      <c r="B121" s="19">
        <v>11379</v>
      </c>
      <c r="C121" s="19" t="s">
        <v>19</v>
      </c>
      <c r="D121" s="20">
        <v>0</v>
      </c>
      <c r="E121" s="20">
        <v>106038.25030099999</v>
      </c>
      <c r="F121" s="49">
        <f t="shared" si="6"/>
        <v>106038.25030099999</v>
      </c>
      <c r="G121" s="49">
        <f t="shared" si="7"/>
        <v>-106038.25030099999</v>
      </c>
      <c r="H121" s="20">
        <v>0</v>
      </c>
      <c r="I121" s="20">
        <v>11090</v>
      </c>
      <c r="J121" s="49">
        <f t="shared" si="8"/>
        <v>11090</v>
      </c>
      <c r="K121" s="49">
        <f t="shared" si="9"/>
        <v>-11090</v>
      </c>
      <c r="L121" s="20">
        <v>0</v>
      </c>
      <c r="M121" s="20">
        <v>8080857</v>
      </c>
      <c r="N121" s="49">
        <f t="shared" si="10"/>
        <v>-8080857</v>
      </c>
      <c r="O121" s="20">
        <v>0</v>
      </c>
      <c r="P121" s="20">
        <v>111207</v>
      </c>
      <c r="Q121" s="49">
        <f t="shared" si="11"/>
        <v>-111207</v>
      </c>
    </row>
    <row r="122" spans="1:17" x14ac:dyDescent="0.45">
      <c r="A122" s="19" t="s">
        <v>275</v>
      </c>
      <c r="B122" s="19">
        <v>11385</v>
      </c>
      <c r="C122" s="19" t="s">
        <v>19</v>
      </c>
      <c r="D122" s="20">
        <v>14416554.029456999</v>
      </c>
      <c r="E122" s="20">
        <v>2555313.715014</v>
      </c>
      <c r="F122" s="49">
        <f t="shared" si="6"/>
        <v>16971867.744470999</v>
      </c>
      <c r="G122" s="49">
        <f t="shared" si="7"/>
        <v>11861240.314443</v>
      </c>
      <c r="H122" s="20">
        <v>9431.575938</v>
      </c>
      <c r="I122" s="20">
        <v>0</v>
      </c>
      <c r="J122" s="49">
        <f t="shared" si="8"/>
        <v>9431.575938</v>
      </c>
      <c r="K122" s="49">
        <f t="shared" si="9"/>
        <v>9431.575938</v>
      </c>
      <c r="L122" s="20">
        <v>110558169</v>
      </c>
      <c r="M122" s="20">
        <v>114071156</v>
      </c>
      <c r="N122" s="49">
        <f t="shared" si="10"/>
        <v>-3512987</v>
      </c>
      <c r="O122" s="20">
        <v>9448363</v>
      </c>
      <c r="P122" s="20">
        <v>10973945</v>
      </c>
      <c r="Q122" s="49">
        <f t="shared" si="11"/>
        <v>-1525582</v>
      </c>
    </row>
    <row r="123" spans="1:17" x14ac:dyDescent="0.45">
      <c r="A123" s="19" t="s">
        <v>277</v>
      </c>
      <c r="B123" s="19">
        <v>11384</v>
      </c>
      <c r="C123" s="19" t="s">
        <v>22</v>
      </c>
      <c r="D123" s="20">
        <v>1363328.5673229999</v>
      </c>
      <c r="E123" s="20">
        <v>1493275.3010569999</v>
      </c>
      <c r="F123" s="49">
        <f t="shared" si="6"/>
        <v>2856603.8683799999</v>
      </c>
      <c r="G123" s="49">
        <f t="shared" si="7"/>
        <v>-129946.73373400001</v>
      </c>
      <c r="H123" s="20">
        <v>124027.80203200001</v>
      </c>
      <c r="I123" s="20">
        <v>201621.52370300001</v>
      </c>
      <c r="J123" s="49">
        <f t="shared" si="8"/>
        <v>325649.32573500002</v>
      </c>
      <c r="K123" s="49">
        <f t="shared" si="9"/>
        <v>-77593.721671000007</v>
      </c>
      <c r="L123" s="20">
        <v>142650</v>
      </c>
      <c r="M123" s="20">
        <v>325948</v>
      </c>
      <c r="N123" s="49">
        <f t="shared" si="10"/>
        <v>-183298</v>
      </c>
      <c r="O123" s="20">
        <v>1127</v>
      </c>
      <c r="P123" s="20">
        <v>15803</v>
      </c>
      <c r="Q123" s="49">
        <f t="shared" si="11"/>
        <v>-14676</v>
      </c>
    </row>
    <row r="124" spans="1:17" x14ac:dyDescent="0.45">
      <c r="A124" s="19" t="s">
        <v>279</v>
      </c>
      <c r="B124" s="19">
        <v>11341</v>
      </c>
      <c r="C124" s="19" t="s">
        <v>22</v>
      </c>
      <c r="D124" s="20">
        <v>6474729.8309310004</v>
      </c>
      <c r="E124" s="20">
        <v>4568946.0656650001</v>
      </c>
      <c r="F124" s="49">
        <f t="shared" si="6"/>
        <v>11043675.896596</v>
      </c>
      <c r="G124" s="49">
        <f t="shared" si="7"/>
        <v>1905783.7652660003</v>
      </c>
      <c r="H124" s="20">
        <v>63305.972135000004</v>
      </c>
      <c r="I124" s="20">
        <v>305707.63094300003</v>
      </c>
      <c r="J124" s="49">
        <f t="shared" si="8"/>
        <v>369013.60307800001</v>
      </c>
      <c r="K124" s="49">
        <f t="shared" si="9"/>
        <v>-242401.65880800004</v>
      </c>
      <c r="L124" s="20">
        <v>6107271</v>
      </c>
      <c r="M124" s="20">
        <v>3537458</v>
      </c>
      <c r="N124" s="49">
        <f t="shared" si="10"/>
        <v>2569813</v>
      </c>
      <c r="O124" s="20">
        <v>119606</v>
      </c>
      <c r="P124" s="20">
        <v>259249</v>
      </c>
      <c r="Q124" s="49">
        <f t="shared" si="11"/>
        <v>-139643</v>
      </c>
    </row>
    <row r="125" spans="1:17" x14ac:dyDescent="0.45">
      <c r="A125" s="19" t="s">
        <v>283</v>
      </c>
      <c r="B125" s="19">
        <v>11383</v>
      </c>
      <c r="C125" s="19" t="s">
        <v>19</v>
      </c>
      <c r="D125" s="20">
        <v>2867136.3819559999</v>
      </c>
      <c r="E125" s="20">
        <v>1774465.761164</v>
      </c>
      <c r="F125" s="49">
        <f t="shared" si="6"/>
        <v>4641602.1431200001</v>
      </c>
      <c r="G125" s="49">
        <f t="shared" si="7"/>
        <v>1092670.6207919999</v>
      </c>
      <c r="H125" s="20">
        <v>191550.57171300001</v>
      </c>
      <c r="I125" s="20">
        <v>410880.98145899997</v>
      </c>
      <c r="J125" s="49">
        <f t="shared" si="8"/>
        <v>602431.55317199999</v>
      </c>
      <c r="K125" s="49">
        <f t="shared" si="9"/>
        <v>-219330.40974599996</v>
      </c>
      <c r="L125" s="20">
        <v>101068</v>
      </c>
      <c r="M125" s="20">
        <v>11468016</v>
      </c>
      <c r="N125" s="49">
        <f t="shared" si="10"/>
        <v>-11366948</v>
      </c>
      <c r="O125" s="20">
        <v>90052</v>
      </c>
      <c r="P125" s="20">
        <v>811370</v>
      </c>
      <c r="Q125" s="49">
        <f t="shared" si="11"/>
        <v>-721318</v>
      </c>
    </row>
    <row r="126" spans="1:17" x14ac:dyDescent="0.45">
      <c r="A126" s="19" t="s">
        <v>285</v>
      </c>
      <c r="B126" s="19">
        <v>11380</v>
      </c>
      <c r="C126" s="19" t="s">
        <v>19</v>
      </c>
      <c r="D126" s="20">
        <v>47014.154814000001</v>
      </c>
      <c r="E126" s="20">
        <v>60266.675661000001</v>
      </c>
      <c r="F126" s="49">
        <f t="shared" si="6"/>
        <v>107280.830475</v>
      </c>
      <c r="G126" s="49">
        <f t="shared" si="7"/>
        <v>-13252.520847</v>
      </c>
      <c r="H126" s="20">
        <v>0</v>
      </c>
      <c r="I126" s="20">
        <v>0</v>
      </c>
      <c r="J126" s="49">
        <f t="shared" si="8"/>
        <v>0</v>
      </c>
      <c r="K126" s="49">
        <f t="shared" si="9"/>
        <v>0</v>
      </c>
      <c r="L126" s="20">
        <v>30327</v>
      </c>
      <c r="M126" s="20">
        <v>83372</v>
      </c>
      <c r="N126" s="49">
        <f t="shared" si="10"/>
        <v>-53045</v>
      </c>
      <c r="O126" s="20">
        <v>39</v>
      </c>
      <c r="P126" s="20">
        <v>0</v>
      </c>
      <c r="Q126" s="49">
        <f t="shared" si="11"/>
        <v>39</v>
      </c>
    </row>
    <row r="127" spans="1:17" x14ac:dyDescent="0.45">
      <c r="A127" s="19" t="s">
        <v>287</v>
      </c>
      <c r="B127" s="19">
        <v>11391</v>
      </c>
      <c r="C127" s="19" t="s">
        <v>19</v>
      </c>
      <c r="D127" s="20">
        <v>64510.20852</v>
      </c>
      <c r="E127" s="20">
        <v>50615.920959000003</v>
      </c>
      <c r="F127" s="49">
        <f t="shared" si="6"/>
        <v>115126.129479</v>
      </c>
      <c r="G127" s="49">
        <f t="shared" si="7"/>
        <v>13894.287560999997</v>
      </c>
      <c r="H127" s="20">
        <v>0</v>
      </c>
      <c r="I127" s="20">
        <v>0</v>
      </c>
      <c r="J127" s="49">
        <f t="shared" si="8"/>
        <v>0</v>
      </c>
      <c r="K127" s="49">
        <f t="shared" si="9"/>
        <v>0</v>
      </c>
      <c r="L127" s="20">
        <v>372014</v>
      </c>
      <c r="M127" s="20">
        <v>436514</v>
      </c>
      <c r="N127" s="49">
        <f t="shared" si="10"/>
        <v>-64500</v>
      </c>
      <c r="O127" s="20">
        <v>671</v>
      </c>
      <c r="P127" s="20">
        <v>3800</v>
      </c>
      <c r="Q127" s="49">
        <f t="shared" si="11"/>
        <v>-3129</v>
      </c>
    </row>
    <row r="128" spans="1:17" x14ac:dyDescent="0.45">
      <c r="A128" s="19" t="s">
        <v>289</v>
      </c>
      <c r="B128" s="19">
        <v>11381</v>
      </c>
      <c r="C128" s="19" t="s">
        <v>32</v>
      </c>
      <c r="D128" s="20">
        <v>100810.93436</v>
      </c>
      <c r="E128" s="20">
        <v>93454.474902000002</v>
      </c>
      <c r="F128" s="49">
        <f t="shared" si="6"/>
        <v>194265.409262</v>
      </c>
      <c r="G128" s="49">
        <f t="shared" si="7"/>
        <v>7356.4594579999975</v>
      </c>
      <c r="H128" s="20">
        <v>30244.90436</v>
      </c>
      <c r="I128" s="20">
        <v>33858.309240000002</v>
      </c>
      <c r="J128" s="49">
        <f t="shared" si="8"/>
        <v>64103.213600000003</v>
      </c>
      <c r="K128" s="49">
        <f t="shared" si="9"/>
        <v>-3613.4048800000019</v>
      </c>
      <c r="L128" s="20">
        <v>851</v>
      </c>
      <c r="M128" s="20">
        <v>114638</v>
      </c>
      <c r="N128" s="49">
        <f t="shared" si="10"/>
        <v>-113787</v>
      </c>
      <c r="O128" s="20">
        <v>0</v>
      </c>
      <c r="P128" s="20">
        <v>0</v>
      </c>
      <c r="Q128" s="49">
        <f t="shared" si="11"/>
        <v>0</v>
      </c>
    </row>
    <row r="129" spans="1:17" x14ac:dyDescent="0.45">
      <c r="A129" s="19" t="s">
        <v>291</v>
      </c>
      <c r="B129" s="19">
        <v>11394</v>
      </c>
      <c r="C129" s="19" t="s">
        <v>19</v>
      </c>
      <c r="D129" s="20">
        <v>771801.69183200004</v>
      </c>
      <c r="E129" s="20">
        <v>111082.19847600001</v>
      </c>
      <c r="F129" s="49">
        <f t="shared" ref="F129:F192" si="12">D129+E129</f>
        <v>882883.89030800003</v>
      </c>
      <c r="G129" s="49">
        <f t="shared" ref="G129:G192" si="13">D129-E129</f>
        <v>660719.49335600005</v>
      </c>
      <c r="H129" s="20">
        <v>191123.10488999999</v>
      </c>
      <c r="I129" s="20">
        <v>2488.8000000000002</v>
      </c>
      <c r="J129" s="49">
        <f t="shared" ref="J129:J192" si="14">H129+I129</f>
        <v>193611.90488999998</v>
      </c>
      <c r="K129" s="49">
        <f t="shared" ref="K129:K192" si="15">H129-I129</f>
        <v>188634.30489</v>
      </c>
      <c r="L129" s="20">
        <v>13542968</v>
      </c>
      <c r="M129" s="20">
        <v>9553869</v>
      </c>
      <c r="N129" s="49">
        <f t="shared" ref="N129:N192" si="16">L129-M129</f>
        <v>3989099</v>
      </c>
      <c r="O129" s="20">
        <v>946934</v>
      </c>
      <c r="P129" s="20">
        <v>915652</v>
      </c>
      <c r="Q129" s="49">
        <f t="shared" ref="Q129:Q192" si="17">O129-P129</f>
        <v>31282</v>
      </c>
    </row>
    <row r="130" spans="1:17" x14ac:dyDescent="0.45">
      <c r="A130" s="19" t="s">
        <v>293</v>
      </c>
      <c r="B130" s="19">
        <v>11405</v>
      </c>
      <c r="C130" s="19" t="s">
        <v>19</v>
      </c>
      <c r="D130" s="20">
        <v>6244931.3300909996</v>
      </c>
      <c r="E130" s="20">
        <v>2666392.0461530001</v>
      </c>
      <c r="F130" s="49">
        <f t="shared" si="12"/>
        <v>8911323.3762439992</v>
      </c>
      <c r="G130" s="49">
        <f t="shared" si="13"/>
        <v>3578539.2839379995</v>
      </c>
      <c r="H130" s="20">
        <v>69425.221051</v>
      </c>
      <c r="I130" s="20">
        <v>7525.2364859999998</v>
      </c>
      <c r="J130" s="49">
        <f t="shared" si="14"/>
        <v>76950.457536999995</v>
      </c>
      <c r="K130" s="49">
        <f t="shared" si="15"/>
        <v>61899.984564999999</v>
      </c>
      <c r="L130" s="20">
        <v>126170889</v>
      </c>
      <c r="M130" s="20">
        <v>83183294</v>
      </c>
      <c r="N130" s="49">
        <f t="shared" si="16"/>
        <v>42987595</v>
      </c>
      <c r="O130" s="20">
        <v>16240177</v>
      </c>
      <c r="P130" s="20">
        <v>10065125</v>
      </c>
      <c r="Q130" s="49">
        <f t="shared" si="17"/>
        <v>6175052</v>
      </c>
    </row>
    <row r="131" spans="1:17" x14ac:dyDescent="0.45">
      <c r="A131" s="19" t="s">
        <v>298</v>
      </c>
      <c r="B131" s="19">
        <v>11411</v>
      </c>
      <c r="C131" s="19" t="s">
        <v>19</v>
      </c>
      <c r="D131" s="20">
        <v>828995.80588799994</v>
      </c>
      <c r="E131" s="20">
        <v>921310.42347100005</v>
      </c>
      <c r="F131" s="49">
        <f t="shared" si="12"/>
        <v>1750306.229359</v>
      </c>
      <c r="G131" s="49">
        <f t="shared" si="13"/>
        <v>-92314.617583000101</v>
      </c>
      <c r="H131" s="20">
        <v>15900.438048</v>
      </c>
      <c r="I131" s="20">
        <v>44249.877372000003</v>
      </c>
      <c r="J131" s="49">
        <f t="shared" si="14"/>
        <v>60150.315419999999</v>
      </c>
      <c r="K131" s="49">
        <f t="shared" si="15"/>
        <v>-28349.439324000003</v>
      </c>
      <c r="L131" s="20">
        <v>542374</v>
      </c>
      <c r="M131" s="20">
        <v>974068</v>
      </c>
      <c r="N131" s="49">
        <f t="shared" si="16"/>
        <v>-431694</v>
      </c>
      <c r="O131" s="20">
        <v>2676</v>
      </c>
      <c r="P131" s="20">
        <v>69132</v>
      </c>
      <c r="Q131" s="49">
        <f t="shared" si="17"/>
        <v>-66456</v>
      </c>
    </row>
    <row r="132" spans="1:17" x14ac:dyDescent="0.45">
      <c r="A132" s="19" t="s">
        <v>300</v>
      </c>
      <c r="B132" s="19">
        <v>11409</v>
      </c>
      <c r="C132" s="19" t="s">
        <v>19</v>
      </c>
      <c r="D132" s="20">
        <v>2650144.474864</v>
      </c>
      <c r="E132" s="20">
        <v>1683895.6734579999</v>
      </c>
      <c r="F132" s="49">
        <f t="shared" si="12"/>
        <v>4334040.1483220002</v>
      </c>
      <c r="G132" s="49">
        <f t="shared" si="13"/>
        <v>966248.80140600004</v>
      </c>
      <c r="H132" s="20">
        <v>139742.185294</v>
      </c>
      <c r="I132" s="20">
        <v>26883.271048999999</v>
      </c>
      <c r="J132" s="49">
        <f t="shared" si="14"/>
        <v>166625.456343</v>
      </c>
      <c r="K132" s="49">
        <f t="shared" si="15"/>
        <v>112858.91424499999</v>
      </c>
      <c r="L132" s="20">
        <v>13178134</v>
      </c>
      <c r="M132" s="20">
        <v>16079526</v>
      </c>
      <c r="N132" s="49">
        <f t="shared" si="16"/>
        <v>-2901392</v>
      </c>
      <c r="O132" s="20">
        <v>662704</v>
      </c>
      <c r="P132" s="20">
        <v>17903</v>
      </c>
      <c r="Q132" s="49">
        <f t="shared" si="17"/>
        <v>644801</v>
      </c>
    </row>
    <row r="133" spans="1:17" x14ac:dyDescent="0.45">
      <c r="A133" s="19" t="s">
        <v>301</v>
      </c>
      <c r="B133" s="19">
        <v>11420</v>
      </c>
      <c r="C133" s="19" t="s">
        <v>19</v>
      </c>
      <c r="D133" s="20">
        <v>48420.442526999999</v>
      </c>
      <c r="E133" s="20">
        <v>62562.556356000001</v>
      </c>
      <c r="F133" s="49">
        <f t="shared" si="12"/>
        <v>110982.99888299999</v>
      </c>
      <c r="G133" s="49">
        <f t="shared" si="13"/>
        <v>-14142.113829000002</v>
      </c>
      <c r="H133" s="20">
        <v>0</v>
      </c>
      <c r="I133" s="20">
        <v>5122.8720999999996</v>
      </c>
      <c r="J133" s="49">
        <f t="shared" si="14"/>
        <v>5122.8720999999996</v>
      </c>
      <c r="K133" s="49">
        <f t="shared" si="15"/>
        <v>-5122.8720999999996</v>
      </c>
      <c r="L133" s="20">
        <v>38646</v>
      </c>
      <c r="M133" s="20">
        <v>169508</v>
      </c>
      <c r="N133" s="49">
        <f t="shared" si="16"/>
        <v>-130862</v>
      </c>
      <c r="O133" s="20">
        <v>0</v>
      </c>
      <c r="P133" s="20">
        <v>1427</v>
      </c>
      <c r="Q133" s="49">
        <f t="shared" si="17"/>
        <v>-1427</v>
      </c>
    </row>
    <row r="134" spans="1:17" x14ac:dyDescent="0.45">
      <c r="A134" s="19" t="s">
        <v>305</v>
      </c>
      <c r="B134" s="19">
        <v>11421</v>
      </c>
      <c r="C134" s="19" t="s">
        <v>19</v>
      </c>
      <c r="D134" s="20">
        <v>467212.807202</v>
      </c>
      <c r="E134" s="20">
        <v>376202.38642900001</v>
      </c>
      <c r="F134" s="49">
        <f t="shared" si="12"/>
        <v>843415.193631</v>
      </c>
      <c r="G134" s="49">
        <f t="shared" si="13"/>
        <v>91010.420772999991</v>
      </c>
      <c r="H134" s="20">
        <v>77883.419206000006</v>
      </c>
      <c r="I134" s="20">
        <v>41307.533989000003</v>
      </c>
      <c r="J134" s="49">
        <f t="shared" si="14"/>
        <v>119190.95319500001</v>
      </c>
      <c r="K134" s="49">
        <f t="shared" si="15"/>
        <v>36575.885217000003</v>
      </c>
      <c r="L134" s="20">
        <v>907504</v>
      </c>
      <c r="M134" s="20">
        <v>1306369</v>
      </c>
      <c r="N134" s="49">
        <f t="shared" si="16"/>
        <v>-398865</v>
      </c>
      <c r="O134" s="20">
        <v>51483</v>
      </c>
      <c r="P134" s="20">
        <v>112282</v>
      </c>
      <c r="Q134" s="49">
        <f t="shared" si="17"/>
        <v>-60799</v>
      </c>
    </row>
    <row r="135" spans="1:17" x14ac:dyDescent="0.45">
      <c r="A135" s="19" t="s">
        <v>309</v>
      </c>
      <c r="B135" s="19">
        <v>11427</v>
      </c>
      <c r="C135" s="19" t="s">
        <v>19</v>
      </c>
      <c r="D135" s="20">
        <v>2108.9728300000002</v>
      </c>
      <c r="E135" s="20">
        <v>1084.278002</v>
      </c>
      <c r="F135" s="49">
        <f t="shared" si="12"/>
        <v>3193.2508320000002</v>
      </c>
      <c r="G135" s="49">
        <f t="shared" si="13"/>
        <v>1024.6948280000001</v>
      </c>
      <c r="H135" s="20">
        <v>0</v>
      </c>
      <c r="I135" s="20">
        <v>29.978100000000001</v>
      </c>
      <c r="J135" s="49">
        <f t="shared" si="14"/>
        <v>29.978100000000001</v>
      </c>
      <c r="K135" s="49">
        <f t="shared" si="15"/>
        <v>-29.978100000000001</v>
      </c>
      <c r="L135" s="20">
        <v>10703</v>
      </c>
      <c r="M135" s="20">
        <v>729</v>
      </c>
      <c r="N135" s="49">
        <f t="shared" si="16"/>
        <v>9974</v>
      </c>
      <c r="O135" s="20">
        <v>19</v>
      </c>
      <c r="P135" s="20">
        <v>44</v>
      </c>
      <c r="Q135" s="49">
        <f t="shared" si="17"/>
        <v>-25</v>
      </c>
    </row>
    <row r="136" spans="1:17" x14ac:dyDescent="0.45">
      <c r="A136" s="19" t="s">
        <v>313</v>
      </c>
      <c r="B136" s="19">
        <v>11442</v>
      </c>
      <c r="C136" s="19" t="s">
        <v>19</v>
      </c>
      <c r="D136" s="20">
        <v>739134.34322499996</v>
      </c>
      <c r="E136" s="20">
        <v>838810.27890699997</v>
      </c>
      <c r="F136" s="49">
        <f t="shared" si="12"/>
        <v>1577944.622132</v>
      </c>
      <c r="G136" s="49">
        <f t="shared" si="13"/>
        <v>-99675.93568200001</v>
      </c>
      <c r="H136" s="20">
        <v>20906.912307999999</v>
      </c>
      <c r="I136" s="20">
        <v>28595.584462999999</v>
      </c>
      <c r="J136" s="49">
        <f t="shared" si="14"/>
        <v>49502.496770999998</v>
      </c>
      <c r="K136" s="49">
        <f t="shared" si="15"/>
        <v>-7688.6721550000002</v>
      </c>
      <c r="L136" s="20">
        <v>1410157</v>
      </c>
      <c r="M136" s="20">
        <v>2147630</v>
      </c>
      <c r="N136" s="49">
        <f t="shared" si="16"/>
        <v>-737473</v>
      </c>
      <c r="O136" s="20">
        <v>7149</v>
      </c>
      <c r="P136" s="20">
        <v>42949</v>
      </c>
      <c r="Q136" s="49">
        <f t="shared" si="17"/>
        <v>-35800</v>
      </c>
    </row>
    <row r="137" spans="1:17" x14ac:dyDescent="0.45">
      <c r="A137" s="19" t="s">
        <v>315</v>
      </c>
      <c r="B137" s="19">
        <v>11378</v>
      </c>
      <c r="C137" s="19" t="s">
        <v>22</v>
      </c>
      <c r="D137" s="20">
        <v>1673811.9338410001</v>
      </c>
      <c r="E137" s="20">
        <v>2135345.169979</v>
      </c>
      <c r="F137" s="49">
        <f t="shared" si="12"/>
        <v>3809157.1038199998</v>
      </c>
      <c r="G137" s="49">
        <f t="shared" si="13"/>
        <v>-461533.23613799992</v>
      </c>
      <c r="H137" s="20">
        <v>0</v>
      </c>
      <c r="I137" s="20">
        <v>43405.060289000001</v>
      </c>
      <c r="J137" s="49">
        <f t="shared" si="14"/>
        <v>43405.060289000001</v>
      </c>
      <c r="K137" s="49">
        <f t="shared" si="15"/>
        <v>-43405.060289000001</v>
      </c>
      <c r="L137" s="20">
        <v>0</v>
      </c>
      <c r="M137" s="20">
        <v>293425</v>
      </c>
      <c r="N137" s="49">
        <f t="shared" si="16"/>
        <v>-293425</v>
      </c>
      <c r="O137" s="20">
        <v>0</v>
      </c>
      <c r="P137" s="20">
        <v>29509</v>
      </c>
      <c r="Q137" s="49">
        <f t="shared" si="17"/>
        <v>-29509</v>
      </c>
    </row>
    <row r="138" spans="1:17" x14ac:dyDescent="0.45">
      <c r="A138" s="19" t="s">
        <v>316</v>
      </c>
      <c r="B138" s="19">
        <v>11416</v>
      </c>
      <c r="C138" s="19" t="s">
        <v>19</v>
      </c>
      <c r="D138" s="20">
        <v>1333852.5086449999</v>
      </c>
      <c r="E138" s="20">
        <v>313011.41215500003</v>
      </c>
      <c r="F138" s="49">
        <f t="shared" si="12"/>
        <v>1646863.9208</v>
      </c>
      <c r="G138" s="49">
        <f t="shared" si="13"/>
        <v>1020841.0964899999</v>
      </c>
      <c r="H138" s="20">
        <v>133323.65249000001</v>
      </c>
      <c r="I138" s="20">
        <v>150987.31040799999</v>
      </c>
      <c r="J138" s="49">
        <f t="shared" si="14"/>
        <v>284310.96289800003</v>
      </c>
      <c r="K138" s="49">
        <f t="shared" si="15"/>
        <v>-17663.657917999983</v>
      </c>
      <c r="L138" s="20">
        <v>20359935</v>
      </c>
      <c r="M138" s="20">
        <v>8647875</v>
      </c>
      <c r="N138" s="49">
        <f t="shared" si="16"/>
        <v>11712060</v>
      </c>
      <c r="O138" s="20">
        <v>1105595</v>
      </c>
      <c r="P138" s="20">
        <v>1186156</v>
      </c>
      <c r="Q138" s="49">
        <f t="shared" si="17"/>
        <v>-80561</v>
      </c>
    </row>
    <row r="139" spans="1:17" x14ac:dyDescent="0.45">
      <c r="A139" s="19" t="s">
        <v>322</v>
      </c>
      <c r="B139" s="19">
        <v>11449</v>
      </c>
      <c r="C139" s="19" t="s">
        <v>19</v>
      </c>
      <c r="D139" s="20">
        <v>812211.66432099999</v>
      </c>
      <c r="E139" s="20">
        <v>305824.44731900003</v>
      </c>
      <c r="F139" s="49">
        <f t="shared" si="12"/>
        <v>1118036.11164</v>
      </c>
      <c r="G139" s="49">
        <f t="shared" si="13"/>
        <v>506387.21700199996</v>
      </c>
      <c r="H139" s="20">
        <v>0</v>
      </c>
      <c r="I139" s="20">
        <v>21859.624690000001</v>
      </c>
      <c r="J139" s="49">
        <f t="shared" si="14"/>
        <v>21859.624690000001</v>
      </c>
      <c r="K139" s="49">
        <f t="shared" si="15"/>
        <v>-21859.624690000001</v>
      </c>
      <c r="L139" s="20">
        <v>3089859</v>
      </c>
      <c r="M139" s="20">
        <v>4151132</v>
      </c>
      <c r="N139" s="49">
        <f t="shared" si="16"/>
        <v>-1061273</v>
      </c>
      <c r="O139" s="20">
        <v>217356</v>
      </c>
      <c r="P139" s="20">
        <v>719348</v>
      </c>
      <c r="Q139" s="49">
        <f t="shared" si="17"/>
        <v>-501992</v>
      </c>
    </row>
    <row r="140" spans="1:17" x14ac:dyDescent="0.45">
      <c r="A140" s="19" t="s">
        <v>326</v>
      </c>
      <c r="B140" s="19">
        <v>11463</v>
      </c>
      <c r="C140" s="19" t="s">
        <v>22</v>
      </c>
      <c r="D140" s="20">
        <v>843334.27706600004</v>
      </c>
      <c r="E140" s="20">
        <v>904336.83814600005</v>
      </c>
      <c r="F140" s="49">
        <f t="shared" si="12"/>
        <v>1747671.115212</v>
      </c>
      <c r="G140" s="49">
        <f t="shared" si="13"/>
        <v>-61002.561080000014</v>
      </c>
      <c r="H140" s="20">
        <v>20828.791740000001</v>
      </c>
      <c r="I140" s="20">
        <v>37779.696556000003</v>
      </c>
      <c r="J140" s="49">
        <f t="shared" si="14"/>
        <v>58608.488296000003</v>
      </c>
      <c r="K140" s="49">
        <f t="shared" si="15"/>
        <v>-16950.904816000002</v>
      </c>
      <c r="L140" s="20">
        <v>106887</v>
      </c>
      <c r="M140" s="20">
        <v>180297</v>
      </c>
      <c r="N140" s="49">
        <f t="shared" si="16"/>
        <v>-73410</v>
      </c>
      <c r="O140" s="20">
        <v>96</v>
      </c>
      <c r="P140" s="20">
        <v>11041</v>
      </c>
      <c r="Q140" s="49">
        <f t="shared" si="17"/>
        <v>-10945</v>
      </c>
    </row>
    <row r="141" spans="1:17" x14ac:dyDescent="0.45">
      <c r="A141" s="19" t="s">
        <v>328</v>
      </c>
      <c r="B141" s="19">
        <v>11461</v>
      </c>
      <c r="C141" s="19" t="s">
        <v>22</v>
      </c>
      <c r="D141" s="20">
        <v>2812125.878916</v>
      </c>
      <c r="E141" s="20">
        <v>3251024.2648649998</v>
      </c>
      <c r="F141" s="49">
        <f t="shared" si="12"/>
        <v>6063150.1437809998</v>
      </c>
      <c r="G141" s="49">
        <f t="shared" si="13"/>
        <v>-438898.38594899978</v>
      </c>
      <c r="H141" s="20">
        <v>64603.713309999999</v>
      </c>
      <c r="I141" s="20">
        <v>101598.35062500001</v>
      </c>
      <c r="J141" s="49">
        <f t="shared" si="14"/>
        <v>166202.06393500001</v>
      </c>
      <c r="K141" s="49">
        <f t="shared" si="15"/>
        <v>-36994.637315000007</v>
      </c>
      <c r="L141" s="20">
        <v>607777</v>
      </c>
      <c r="M141" s="20">
        <v>1221057</v>
      </c>
      <c r="N141" s="49">
        <f t="shared" si="16"/>
        <v>-613280</v>
      </c>
      <c r="O141" s="20">
        <v>294</v>
      </c>
      <c r="P141" s="20">
        <v>50548</v>
      </c>
      <c r="Q141" s="49">
        <f t="shared" si="17"/>
        <v>-50254</v>
      </c>
    </row>
    <row r="142" spans="1:17" x14ac:dyDescent="0.45">
      <c r="A142" s="19" t="s">
        <v>330</v>
      </c>
      <c r="B142" s="19">
        <v>11470</v>
      </c>
      <c r="C142" s="19" t="s">
        <v>22</v>
      </c>
      <c r="D142" s="20">
        <v>1381079.146185</v>
      </c>
      <c r="E142" s="20">
        <v>124226.672293</v>
      </c>
      <c r="F142" s="49">
        <f t="shared" si="12"/>
        <v>1505305.8184779999</v>
      </c>
      <c r="G142" s="49">
        <f t="shared" si="13"/>
        <v>1256852.473892</v>
      </c>
      <c r="H142" s="20">
        <v>60344.290990000001</v>
      </c>
      <c r="I142" s="20">
        <v>0</v>
      </c>
      <c r="J142" s="49">
        <f t="shared" si="14"/>
        <v>60344.290990000001</v>
      </c>
      <c r="K142" s="49">
        <f t="shared" si="15"/>
        <v>60344.290990000001</v>
      </c>
      <c r="L142" s="20">
        <v>1397370</v>
      </c>
      <c r="M142" s="20">
        <v>67807</v>
      </c>
      <c r="N142" s="49">
        <f t="shared" si="16"/>
        <v>1329563</v>
      </c>
      <c r="O142" s="20">
        <v>119135</v>
      </c>
      <c r="P142" s="20">
        <v>0</v>
      </c>
      <c r="Q142" s="49">
        <f t="shared" si="17"/>
        <v>119135</v>
      </c>
    </row>
    <row r="143" spans="1:17" x14ac:dyDescent="0.45">
      <c r="A143" s="19" t="s">
        <v>332</v>
      </c>
      <c r="B143" s="19">
        <v>11459</v>
      </c>
      <c r="C143" s="19" t="s">
        <v>19</v>
      </c>
      <c r="D143" s="20">
        <v>6531325.2035499997</v>
      </c>
      <c r="E143" s="20">
        <v>493948.05798400001</v>
      </c>
      <c r="F143" s="49">
        <f t="shared" si="12"/>
        <v>7025273.2615339998</v>
      </c>
      <c r="G143" s="49">
        <f t="shared" si="13"/>
        <v>6037377.1455659997</v>
      </c>
      <c r="H143" s="20">
        <v>537350.61307099997</v>
      </c>
      <c r="I143" s="20">
        <v>454564.43978100002</v>
      </c>
      <c r="J143" s="49">
        <f t="shared" si="14"/>
        <v>991915.05285199999</v>
      </c>
      <c r="K143" s="49">
        <f t="shared" si="15"/>
        <v>82786.173289999948</v>
      </c>
      <c r="L143" s="20">
        <v>73884348</v>
      </c>
      <c r="M143" s="20">
        <v>56752559</v>
      </c>
      <c r="N143" s="49">
        <f t="shared" si="16"/>
        <v>17131789</v>
      </c>
      <c r="O143" s="20">
        <v>2160235</v>
      </c>
      <c r="P143" s="20">
        <v>4458109</v>
      </c>
      <c r="Q143" s="49">
        <f t="shared" si="17"/>
        <v>-2297874</v>
      </c>
    </row>
    <row r="144" spans="1:17" x14ac:dyDescent="0.45">
      <c r="A144" s="19" t="s">
        <v>334</v>
      </c>
      <c r="B144" s="19">
        <v>11460</v>
      </c>
      <c r="C144" s="19" t="s">
        <v>19</v>
      </c>
      <c r="D144" s="20">
        <v>8518750.6924569998</v>
      </c>
      <c r="E144" s="20">
        <v>968993.78795699996</v>
      </c>
      <c r="F144" s="49">
        <f t="shared" si="12"/>
        <v>9487744.4804139994</v>
      </c>
      <c r="G144" s="49">
        <f t="shared" si="13"/>
        <v>7549756.9045000002</v>
      </c>
      <c r="H144" s="20">
        <v>0</v>
      </c>
      <c r="I144" s="20">
        <v>0</v>
      </c>
      <c r="J144" s="49">
        <f t="shared" si="14"/>
        <v>0</v>
      </c>
      <c r="K144" s="49">
        <f t="shared" si="15"/>
        <v>0</v>
      </c>
      <c r="L144" s="20">
        <v>93496078</v>
      </c>
      <c r="M144" s="20">
        <v>71693273</v>
      </c>
      <c r="N144" s="49">
        <f t="shared" si="16"/>
        <v>21802805</v>
      </c>
      <c r="O144" s="20">
        <v>1266980</v>
      </c>
      <c r="P144" s="20">
        <v>4556028</v>
      </c>
      <c r="Q144" s="49">
        <f t="shared" si="17"/>
        <v>-3289048</v>
      </c>
    </row>
    <row r="145" spans="1:17" x14ac:dyDescent="0.45">
      <c r="A145" s="19" t="s">
        <v>336</v>
      </c>
      <c r="B145" s="19">
        <v>11454</v>
      </c>
      <c r="C145" s="19" t="s">
        <v>22</v>
      </c>
      <c r="D145" s="20">
        <v>2168198.4089040002</v>
      </c>
      <c r="E145" s="20">
        <v>2525432.0396230002</v>
      </c>
      <c r="F145" s="49">
        <f t="shared" si="12"/>
        <v>4693630.4485270008</v>
      </c>
      <c r="G145" s="49">
        <f t="shared" si="13"/>
        <v>-357233.63071900001</v>
      </c>
      <c r="H145" s="20">
        <v>87229.917958999999</v>
      </c>
      <c r="I145" s="20">
        <v>185146.62741099999</v>
      </c>
      <c r="J145" s="49">
        <f t="shared" si="14"/>
        <v>272376.54537000001</v>
      </c>
      <c r="K145" s="49">
        <f t="shared" si="15"/>
        <v>-97916.709451999996</v>
      </c>
      <c r="L145" s="20">
        <v>951812</v>
      </c>
      <c r="M145" s="20">
        <v>1409492</v>
      </c>
      <c r="N145" s="49">
        <f t="shared" si="16"/>
        <v>-457680</v>
      </c>
      <c r="O145" s="20">
        <v>8579</v>
      </c>
      <c r="P145" s="20">
        <v>138720</v>
      </c>
      <c r="Q145" s="49">
        <f t="shared" si="17"/>
        <v>-130141</v>
      </c>
    </row>
    <row r="146" spans="1:17" x14ac:dyDescent="0.45">
      <c r="A146" s="19" t="s">
        <v>338</v>
      </c>
      <c r="B146" s="19">
        <v>11477</v>
      </c>
      <c r="C146" s="19" t="s">
        <v>22</v>
      </c>
      <c r="D146" s="20">
        <v>2145235.442483</v>
      </c>
      <c r="E146" s="20">
        <v>2130034.2145150001</v>
      </c>
      <c r="F146" s="49">
        <f t="shared" si="12"/>
        <v>4275269.6569980001</v>
      </c>
      <c r="G146" s="49">
        <f t="shared" si="13"/>
        <v>15201.227967999876</v>
      </c>
      <c r="H146" s="20">
        <v>0</v>
      </c>
      <c r="I146" s="20">
        <v>271739.79077000002</v>
      </c>
      <c r="J146" s="49">
        <f t="shared" si="14"/>
        <v>271739.79077000002</v>
      </c>
      <c r="K146" s="49">
        <f t="shared" si="15"/>
        <v>-271739.79077000002</v>
      </c>
      <c r="L146" s="20">
        <v>1991124</v>
      </c>
      <c r="M146" s="20">
        <v>2112334</v>
      </c>
      <c r="N146" s="49">
        <f t="shared" si="16"/>
        <v>-121210</v>
      </c>
      <c r="O146" s="20">
        <v>80829</v>
      </c>
      <c r="P146" s="20">
        <v>380717</v>
      </c>
      <c r="Q146" s="49">
        <f t="shared" si="17"/>
        <v>-299888</v>
      </c>
    </row>
    <row r="147" spans="1:17" x14ac:dyDescent="0.45">
      <c r="A147" s="19" t="s">
        <v>340</v>
      </c>
      <c r="B147" s="19">
        <v>11476</v>
      </c>
      <c r="C147" s="19" t="s">
        <v>19</v>
      </c>
      <c r="D147" s="20">
        <v>89890.659780999995</v>
      </c>
      <c r="E147" s="20">
        <v>33553.524425000003</v>
      </c>
      <c r="F147" s="49">
        <f t="shared" si="12"/>
        <v>123444.18420600001</v>
      </c>
      <c r="G147" s="49">
        <f t="shared" si="13"/>
        <v>56337.135355999992</v>
      </c>
      <c r="H147" s="20">
        <v>3492.302279</v>
      </c>
      <c r="I147" s="20">
        <v>6337.5277939999996</v>
      </c>
      <c r="J147" s="49">
        <f t="shared" si="14"/>
        <v>9829.8300729999992</v>
      </c>
      <c r="K147" s="49">
        <f t="shared" si="15"/>
        <v>-2845.2255149999996</v>
      </c>
      <c r="L147" s="20">
        <v>94815</v>
      </c>
      <c r="M147" s="20">
        <v>77070</v>
      </c>
      <c r="N147" s="49">
        <f t="shared" si="16"/>
        <v>17745</v>
      </c>
      <c r="O147" s="20">
        <v>3888</v>
      </c>
      <c r="P147" s="20">
        <v>2257</v>
      </c>
      <c r="Q147" s="49">
        <f t="shared" si="17"/>
        <v>1631</v>
      </c>
    </row>
    <row r="148" spans="1:17" x14ac:dyDescent="0.45">
      <c r="A148" s="19" t="s">
        <v>342</v>
      </c>
      <c r="B148" s="19">
        <v>11500</v>
      </c>
      <c r="C148" s="19" t="s">
        <v>246</v>
      </c>
      <c r="D148" s="20">
        <v>1798421.2142469999</v>
      </c>
      <c r="E148" s="20">
        <v>510341.66673900001</v>
      </c>
      <c r="F148" s="49">
        <f t="shared" si="12"/>
        <v>2308762.8809859999</v>
      </c>
      <c r="G148" s="49">
        <f t="shared" si="13"/>
        <v>1288079.5475079999</v>
      </c>
      <c r="H148" s="20">
        <v>0</v>
      </c>
      <c r="I148" s="20">
        <v>0</v>
      </c>
      <c r="J148" s="49">
        <f t="shared" si="14"/>
        <v>0</v>
      </c>
      <c r="K148" s="49">
        <f t="shared" si="15"/>
        <v>0</v>
      </c>
      <c r="L148" s="20">
        <v>20483690</v>
      </c>
      <c r="M148" s="20">
        <v>310514</v>
      </c>
      <c r="N148" s="49">
        <f t="shared" si="16"/>
        <v>20173176</v>
      </c>
      <c r="O148" s="20">
        <v>5371454</v>
      </c>
      <c r="P148" s="20">
        <v>0</v>
      </c>
      <c r="Q148" s="49">
        <f t="shared" si="17"/>
        <v>5371454</v>
      </c>
    </row>
    <row r="149" spans="1:17" x14ac:dyDescent="0.45">
      <c r="A149" s="19" t="s">
        <v>344</v>
      </c>
      <c r="B149" s="19">
        <v>11499</v>
      </c>
      <c r="C149" s="19" t="s">
        <v>19</v>
      </c>
      <c r="D149" s="20">
        <v>1166005.1896619999</v>
      </c>
      <c r="E149" s="20">
        <v>17284.072805</v>
      </c>
      <c r="F149" s="49">
        <f t="shared" si="12"/>
        <v>1183289.2624669999</v>
      </c>
      <c r="G149" s="49">
        <f t="shared" si="13"/>
        <v>1148721.1168569999</v>
      </c>
      <c r="H149" s="20">
        <v>276310.90794</v>
      </c>
      <c r="I149" s="20">
        <v>0</v>
      </c>
      <c r="J149" s="49">
        <f t="shared" si="14"/>
        <v>276310.90794</v>
      </c>
      <c r="K149" s="49">
        <f t="shared" si="15"/>
        <v>276310.90794</v>
      </c>
      <c r="L149" s="20">
        <v>3923187</v>
      </c>
      <c r="M149" s="20">
        <v>3128887</v>
      </c>
      <c r="N149" s="49">
        <f t="shared" si="16"/>
        <v>794300</v>
      </c>
      <c r="O149" s="20">
        <v>0</v>
      </c>
      <c r="P149" s="20">
        <v>0</v>
      </c>
      <c r="Q149" s="49">
        <f t="shared" si="17"/>
        <v>0</v>
      </c>
    </row>
    <row r="150" spans="1:17" x14ac:dyDescent="0.45">
      <c r="A150" s="19" t="s">
        <v>346</v>
      </c>
      <c r="B150" s="19">
        <v>11495</v>
      </c>
      <c r="C150" s="19" t="s">
        <v>19</v>
      </c>
      <c r="D150" s="20">
        <v>3040364.6934110001</v>
      </c>
      <c r="E150" s="20">
        <v>4432800.3188060001</v>
      </c>
      <c r="F150" s="49">
        <f t="shared" si="12"/>
        <v>7473165.0122170001</v>
      </c>
      <c r="G150" s="49">
        <f t="shared" si="13"/>
        <v>-1392435.625395</v>
      </c>
      <c r="H150" s="20">
        <v>92055.578341</v>
      </c>
      <c r="I150" s="20">
        <v>402801.76715199999</v>
      </c>
      <c r="J150" s="49">
        <f t="shared" si="14"/>
        <v>494857.345493</v>
      </c>
      <c r="K150" s="49">
        <f t="shared" si="15"/>
        <v>-310746.18881099997</v>
      </c>
      <c r="L150" s="20">
        <v>21749062</v>
      </c>
      <c r="M150" s="20">
        <v>42810836</v>
      </c>
      <c r="N150" s="49">
        <f t="shared" si="16"/>
        <v>-21061774</v>
      </c>
      <c r="O150" s="20">
        <v>513584</v>
      </c>
      <c r="P150" s="20">
        <v>2480044</v>
      </c>
      <c r="Q150" s="49">
        <f t="shared" si="17"/>
        <v>-1966460</v>
      </c>
    </row>
    <row r="151" spans="1:17" x14ac:dyDescent="0.45">
      <c r="A151" s="19" t="s">
        <v>351</v>
      </c>
      <c r="B151" s="19">
        <v>11517</v>
      </c>
      <c r="C151" s="19" t="s">
        <v>19</v>
      </c>
      <c r="D151" s="20">
        <v>3010583.0424159998</v>
      </c>
      <c r="E151" s="20">
        <v>2040365.5088810001</v>
      </c>
      <c r="F151" s="49">
        <f t="shared" si="12"/>
        <v>5050948.5512969997</v>
      </c>
      <c r="G151" s="49">
        <f t="shared" si="13"/>
        <v>970217.5335349997</v>
      </c>
      <c r="H151" s="20">
        <v>166825.50860999999</v>
      </c>
      <c r="I151" s="20">
        <v>414046.40386000002</v>
      </c>
      <c r="J151" s="49">
        <f t="shared" si="14"/>
        <v>580871.91246999998</v>
      </c>
      <c r="K151" s="49">
        <f t="shared" si="15"/>
        <v>-247220.89525000003</v>
      </c>
      <c r="L151" s="20">
        <v>83038545</v>
      </c>
      <c r="M151" s="20">
        <v>81842233</v>
      </c>
      <c r="N151" s="49">
        <f t="shared" si="16"/>
        <v>1196312</v>
      </c>
      <c r="O151" s="20">
        <v>8466265</v>
      </c>
      <c r="P151" s="20">
        <v>6446386</v>
      </c>
      <c r="Q151" s="49">
        <f t="shared" si="17"/>
        <v>2019879</v>
      </c>
    </row>
    <row r="152" spans="1:17" x14ac:dyDescent="0.45">
      <c r="A152" s="19" t="s">
        <v>353</v>
      </c>
      <c r="B152" s="19">
        <v>11513</v>
      </c>
      <c r="C152" s="19" t="s">
        <v>19</v>
      </c>
      <c r="D152" s="20">
        <v>10140858.859935001</v>
      </c>
      <c r="E152" s="20">
        <v>4174669.6834069998</v>
      </c>
      <c r="F152" s="49">
        <f t="shared" si="12"/>
        <v>14315528.543342</v>
      </c>
      <c r="G152" s="49">
        <f t="shared" si="13"/>
        <v>5966189.1765280012</v>
      </c>
      <c r="H152" s="20">
        <v>515749.45435999997</v>
      </c>
      <c r="I152" s="20">
        <v>31974.396094</v>
      </c>
      <c r="J152" s="49">
        <f t="shared" si="14"/>
        <v>547723.85045399994</v>
      </c>
      <c r="K152" s="49">
        <f t="shared" si="15"/>
        <v>483775.05826599995</v>
      </c>
      <c r="L152" s="20">
        <v>147394355</v>
      </c>
      <c r="M152" s="20">
        <v>124126231</v>
      </c>
      <c r="N152" s="49">
        <f t="shared" si="16"/>
        <v>23268124</v>
      </c>
      <c r="O152" s="20">
        <v>11386799</v>
      </c>
      <c r="P152" s="20">
        <v>5856828</v>
      </c>
      <c r="Q152" s="49">
        <f t="shared" si="17"/>
        <v>5529971</v>
      </c>
    </row>
    <row r="153" spans="1:17" x14ac:dyDescent="0.45">
      <c r="A153" s="19" t="s">
        <v>357</v>
      </c>
      <c r="B153" s="19">
        <v>11521</v>
      </c>
      <c r="C153" s="19" t="s">
        <v>19</v>
      </c>
      <c r="D153" s="20">
        <v>156439.13612800001</v>
      </c>
      <c r="E153" s="20">
        <v>98596.019566000003</v>
      </c>
      <c r="F153" s="49">
        <f t="shared" si="12"/>
        <v>255035.15569400002</v>
      </c>
      <c r="G153" s="49">
        <f t="shared" si="13"/>
        <v>57843.11656200001</v>
      </c>
      <c r="H153" s="20">
        <v>0</v>
      </c>
      <c r="I153" s="20">
        <v>7379.4653500000004</v>
      </c>
      <c r="J153" s="49">
        <f t="shared" si="14"/>
        <v>7379.4653500000004</v>
      </c>
      <c r="K153" s="49">
        <f t="shared" si="15"/>
        <v>-7379.4653500000004</v>
      </c>
      <c r="L153" s="20">
        <v>2564938</v>
      </c>
      <c r="M153" s="20">
        <v>2013596</v>
      </c>
      <c r="N153" s="49">
        <f t="shared" si="16"/>
        <v>551342</v>
      </c>
      <c r="O153" s="20">
        <v>225777</v>
      </c>
      <c r="P153" s="20">
        <v>287756</v>
      </c>
      <c r="Q153" s="49">
        <f t="shared" si="17"/>
        <v>-61979</v>
      </c>
    </row>
    <row r="154" spans="1:17" x14ac:dyDescent="0.45">
      <c r="A154" s="19" t="s">
        <v>362</v>
      </c>
      <c r="B154" s="19">
        <v>11518</v>
      </c>
      <c r="C154" s="19" t="s">
        <v>19</v>
      </c>
      <c r="D154" s="20">
        <v>1290864.5827939999</v>
      </c>
      <c r="E154" s="20">
        <v>918156.95245600003</v>
      </c>
      <c r="F154" s="49">
        <f t="shared" si="12"/>
        <v>2209021.5352499997</v>
      </c>
      <c r="G154" s="49">
        <f t="shared" si="13"/>
        <v>372707.6303379999</v>
      </c>
      <c r="H154" s="20">
        <v>45511.213938000001</v>
      </c>
      <c r="I154" s="20">
        <v>46863.302587999999</v>
      </c>
      <c r="J154" s="49">
        <f t="shared" si="14"/>
        <v>92374.516525999992</v>
      </c>
      <c r="K154" s="49">
        <f t="shared" si="15"/>
        <v>-1352.0886499999979</v>
      </c>
      <c r="L154" s="20">
        <v>0</v>
      </c>
      <c r="M154" s="20">
        <v>384975</v>
      </c>
      <c r="N154" s="49">
        <f t="shared" si="16"/>
        <v>-384975</v>
      </c>
      <c r="O154" s="20">
        <v>0</v>
      </c>
      <c r="P154" s="20">
        <v>0</v>
      </c>
      <c r="Q154" s="49">
        <f t="shared" si="17"/>
        <v>0</v>
      </c>
    </row>
    <row r="155" spans="1:17" x14ac:dyDescent="0.45">
      <c r="A155" s="19" t="s">
        <v>366</v>
      </c>
      <c r="B155" s="19">
        <v>11551</v>
      </c>
      <c r="C155" s="19" t="s">
        <v>19</v>
      </c>
      <c r="D155" s="20">
        <v>2175699.2189039998</v>
      </c>
      <c r="E155" s="20">
        <v>1562439.30076</v>
      </c>
      <c r="F155" s="49">
        <f t="shared" si="12"/>
        <v>3738138.5196639998</v>
      </c>
      <c r="G155" s="49">
        <f t="shared" si="13"/>
        <v>613259.91814399976</v>
      </c>
      <c r="H155" s="20">
        <v>58215.370164</v>
      </c>
      <c r="I155" s="20">
        <v>145861.762869</v>
      </c>
      <c r="J155" s="49">
        <f t="shared" si="14"/>
        <v>204077.13303299999</v>
      </c>
      <c r="K155" s="49">
        <f t="shared" si="15"/>
        <v>-87646.392705000006</v>
      </c>
      <c r="L155" s="20">
        <v>39057176</v>
      </c>
      <c r="M155" s="20">
        <v>41981649</v>
      </c>
      <c r="N155" s="49">
        <f t="shared" si="16"/>
        <v>-2924473</v>
      </c>
      <c r="O155" s="20">
        <v>2065580</v>
      </c>
      <c r="P155" s="20">
        <v>2262185</v>
      </c>
      <c r="Q155" s="49">
        <f t="shared" si="17"/>
        <v>-196605</v>
      </c>
    </row>
    <row r="156" spans="1:17" x14ac:dyDescent="0.45">
      <c r="A156" s="19" t="s">
        <v>368</v>
      </c>
      <c r="B156" s="19">
        <v>11562</v>
      </c>
      <c r="C156" s="19" t="s">
        <v>19</v>
      </c>
      <c r="D156" s="20">
        <v>485555.75917099998</v>
      </c>
      <c r="E156" s="20">
        <v>35088.326878</v>
      </c>
      <c r="F156" s="49">
        <f t="shared" si="12"/>
        <v>520644.08604899998</v>
      </c>
      <c r="G156" s="49">
        <f t="shared" si="13"/>
        <v>450467.43229299999</v>
      </c>
      <c r="H156" s="20">
        <v>0</v>
      </c>
      <c r="I156" s="20">
        <v>6389.3712100000002</v>
      </c>
      <c r="J156" s="49">
        <f t="shared" si="14"/>
        <v>6389.3712100000002</v>
      </c>
      <c r="K156" s="49">
        <f t="shared" si="15"/>
        <v>-6389.3712100000002</v>
      </c>
      <c r="L156" s="20">
        <v>9294878</v>
      </c>
      <c r="M156" s="20">
        <v>6878027</v>
      </c>
      <c r="N156" s="49">
        <f t="shared" si="16"/>
        <v>2416851</v>
      </c>
      <c r="O156" s="20">
        <v>930010</v>
      </c>
      <c r="P156" s="20">
        <v>967081</v>
      </c>
      <c r="Q156" s="49">
        <f t="shared" si="17"/>
        <v>-37071</v>
      </c>
    </row>
    <row r="157" spans="1:17" x14ac:dyDescent="0.45">
      <c r="A157" s="19" t="s">
        <v>370</v>
      </c>
      <c r="B157" s="19">
        <v>11233</v>
      </c>
      <c r="C157" s="19" t="s">
        <v>22</v>
      </c>
      <c r="D157" s="20">
        <v>1185402.7411179999</v>
      </c>
      <c r="E157" s="20">
        <v>1236269.284126</v>
      </c>
      <c r="F157" s="49">
        <f t="shared" si="12"/>
        <v>2421672.0252439999</v>
      </c>
      <c r="G157" s="49">
        <f t="shared" si="13"/>
        <v>-50866.543008000124</v>
      </c>
      <c r="H157" s="20">
        <v>52549.759649</v>
      </c>
      <c r="I157" s="20">
        <v>70045.529026999997</v>
      </c>
      <c r="J157" s="49">
        <f t="shared" si="14"/>
        <v>122595.288676</v>
      </c>
      <c r="K157" s="49">
        <f t="shared" si="15"/>
        <v>-17495.769377999997</v>
      </c>
      <c r="L157" s="20">
        <v>302592</v>
      </c>
      <c r="M157" s="20">
        <v>248598</v>
      </c>
      <c r="N157" s="49">
        <f t="shared" si="16"/>
        <v>53994</v>
      </c>
      <c r="O157" s="20">
        <v>0</v>
      </c>
      <c r="P157" s="20">
        <v>0</v>
      </c>
      <c r="Q157" s="49">
        <f t="shared" si="17"/>
        <v>0</v>
      </c>
    </row>
    <row r="158" spans="1:17" x14ac:dyDescent="0.45">
      <c r="A158" s="19" t="s">
        <v>372</v>
      </c>
      <c r="B158" s="19">
        <v>11569</v>
      </c>
      <c r="C158" s="19" t="s">
        <v>19</v>
      </c>
      <c r="D158" s="20">
        <v>1314138.994123</v>
      </c>
      <c r="E158" s="20">
        <v>1115955.7563199999</v>
      </c>
      <c r="F158" s="49">
        <f t="shared" si="12"/>
        <v>2430094.7504429999</v>
      </c>
      <c r="G158" s="49">
        <f t="shared" si="13"/>
        <v>198183.23780300003</v>
      </c>
      <c r="H158" s="20">
        <v>278032.16850999999</v>
      </c>
      <c r="I158" s="20">
        <v>178855.78194700001</v>
      </c>
      <c r="J158" s="49">
        <f t="shared" si="14"/>
        <v>456887.950457</v>
      </c>
      <c r="K158" s="49">
        <f t="shared" si="15"/>
        <v>99176.386562999978</v>
      </c>
      <c r="L158" s="20">
        <v>2802792</v>
      </c>
      <c r="M158" s="20">
        <v>4027229</v>
      </c>
      <c r="N158" s="49">
        <f t="shared" si="16"/>
        <v>-1224437</v>
      </c>
      <c r="O158" s="20">
        <v>83521</v>
      </c>
      <c r="P158" s="20">
        <v>0</v>
      </c>
      <c r="Q158" s="49">
        <f t="shared" si="17"/>
        <v>83521</v>
      </c>
    </row>
    <row r="159" spans="1:17" x14ac:dyDescent="0.45">
      <c r="A159" s="19" t="s">
        <v>376</v>
      </c>
      <c r="B159" s="19">
        <v>11588</v>
      </c>
      <c r="C159" s="19" t="s">
        <v>19</v>
      </c>
      <c r="D159" s="20">
        <v>4870315.3422060004</v>
      </c>
      <c r="E159" s="20">
        <v>1870922.856382</v>
      </c>
      <c r="F159" s="49">
        <f t="shared" si="12"/>
        <v>6741238.1985880006</v>
      </c>
      <c r="G159" s="49">
        <f t="shared" si="13"/>
        <v>2999392.4858240001</v>
      </c>
      <c r="H159" s="20">
        <v>109818.84200999999</v>
      </c>
      <c r="I159" s="20">
        <v>12784.848246</v>
      </c>
      <c r="J159" s="49">
        <f t="shared" si="14"/>
        <v>122603.69025599999</v>
      </c>
      <c r="K159" s="49">
        <f t="shared" si="15"/>
        <v>97033.993763999999</v>
      </c>
      <c r="L159" s="20">
        <v>32176704</v>
      </c>
      <c r="M159" s="20">
        <v>31463663</v>
      </c>
      <c r="N159" s="49">
        <f t="shared" si="16"/>
        <v>713041</v>
      </c>
      <c r="O159" s="20">
        <v>2295504</v>
      </c>
      <c r="P159" s="20">
        <v>2300365</v>
      </c>
      <c r="Q159" s="49">
        <f t="shared" si="17"/>
        <v>-4861</v>
      </c>
    </row>
    <row r="160" spans="1:17" x14ac:dyDescent="0.45">
      <c r="A160" s="19" t="s">
        <v>386</v>
      </c>
      <c r="B160" s="19">
        <v>11621</v>
      </c>
      <c r="C160" s="19" t="s">
        <v>19</v>
      </c>
      <c r="D160" s="20">
        <v>879917.59457800002</v>
      </c>
      <c r="E160" s="20">
        <v>992343.97924599994</v>
      </c>
      <c r="F160" s="49">
        <f t="shared" si="12"/>
        <v>1872261.5738240001</v>
      </c>
      <c r="G160" s="49">
        <f t="shared" si="13"/>
        <v>-112426.38466799993</v>
      </c>
      <c r="H160" s="20">
        <v>20968.061744999999</v>
      </c>
      <c r="I160" s="20">
        <v>193276.240074</v>
      </c>
      <c r="J160" s="49">
        <f t="shared" si="14"/>
        <v>214244.30181899999</v>
      </c>
      <c r="K160" s="49">
        <f t="shared" si="15"/>
        <v>-172308.17832900002</v>
      </c>
      <c r="L160" s="20">
        <v>149011</v>
      </c>
      <c r="M160" s="20">
        <v>1571614</v>
      </c>
      <c r="N160" s="49">
        <f t="shared" si="16"/>
        <v>-1422603</v>
      </c>
      <c r="O160" s="20">
        <v>2981</v>
      </c>
      <c r="P160" s="20">
        <v>961245</v>
      </c>
      <c r="Q160" s="49">
        <f t="shared" si="17"/>
        <v>-958264</v>
      </c>
    </row>
    <row r="161" spans="1:17" x14ac:dyDescent="0.45">
      <c r="A161" s="19" t="s">
        <v>388</v>
      </c>
      <c r="B161" s="19">
        <v>11626</v>
      </c>
      <c r="C161" s="19" t="s">
        <v>19</v>
      </c>
      <c r="D161" s="20">
        <v>1567729.375544</v>
      </c>
      <c r="E161" s="20">
        <v>761327.36858899996</v>
      </c>
      <c r="F161" s="49">
        <f t="shared" si="12"/>
        <v>2329056.7441329998</v>
      </c>
      <c r="G161" s="49">
        <f t="shared" si="13"/>
        <v>806402.00695499999</v>
      </c>
      <c r="H161" s="20">
        <v>14790.308977000001</v>
      </c>
      <c r="I161" s="20">
        <v>52517.920750999998</v>
      </c>
      <c r="J161" s="49">
        <f t="shared" si="14"/>
        <v>67308.229728000006</v>
      </c>
      <c r="K161" s="49">
        <f t="shared" si="15"/>
        <v>-37727.611773999997</v>
      </c>
      <c r="L161" s="20">
        <v>2898048</v>
      </c>
      <c r="M161" s="20">
        <v>3149072</v>
      </c>
      <c r="N161" s="49">
        <f t="shared" si="16"/>
        <v>-251024</v>
      </c>
      <c r="O161" s="20">
        <v>0</v>
      </c>
      <c r="P161" s="20">
        <v>0</v>
      </c>
      <c r="Q161" s="49">
        <f t="shared" si="17"/>
        <v>0</v>
      </c>
    </row>
    <row r="162" spans="1:17" x14ac:dyDescent="0.45">
      <c r="A162" s="19" t="s">
        <v>392</v>
      </c>
      <c r="B162" s="19">
        <v>11649</v>
      </c>
      <c r="C162" s="19" t="s">
        <v>22</v>
      </c>
      <c r="D162" s="20">
        <v>12256275.671007</v>
      </c>
      <c r="E162" s="20">
        <v>8769446.7867230009</v>
      </c>
      <c r="F162" s="49">
        <f t="shared" si="12"/>
        <v>21025722.457730003</v>
      </c>
      <c r="G162" s="49">
        <f t="shared" si="13"/>
        <v>3486828.884283999</v>
      </c>
      <c r="H162" s="20">
        <v>333156.02527599997</v>
      </c>
      <c r="I162" s="20">
        <v>433420.924971</v>
      </c>
      <c r="J162" s="49">
        <f t="shared" si="14"/>
        <v>766576.95024699997</v>
      </c>
      <c r="K162" s="49">
        <f t="shared" si="15"/>
        <v>-100264.89969500003</v>
      </c>
      <c r="L162" s="20">
        <v>6078438</v>
      </c>
      <c r="M162" s="20">
        <v>2736072</v>
      </c>
      <c r="N162" s="49">
        <f t="shared" si="16"/>
        <v>3342366</v>
      </c>
      <c r="O162" s="20">
        <v>289599</v>
      </c>
      <c r="P162" s="20">
        <v>312262</v>
      </c>
      <c r="Q162" s="49">
        <f t="shared" si="17"/>
        <v>-22663</v>
      </c>
    </row>
    <row r="163" spans="1:17" x14ac:dyDescent="0.45">
      <c r="A163" s="19" t="s">
        <v>396</v>
      </c>
      <c r="B163" s="19">
        <v>11661</v>
      </c>
      <c r="C163" s="19" t="s">
        <v>19</v>
      </c>
      <c r="D163" s="20">
        <v>455124.957153</v>
      </c>
      <c r="E163" s="20">
        <v>498915.100607</v>
      </c>
      <c r="F163" s="49">
        <f t="shared" si="12"/>
        <v>954040.05776</v>
      </c>
      <c r="G163" s="49">
        <f t="shared" si="13"/>
        <v>-43790.143454000005</v>
      </c>
      <c r="H163" s="20">
        <v>13877.934724000001</v>
      </c>
      <c r="I163" s="20">
        <v>15436.319191000001</v>
      </c>
      <c r="J163" s="49">
        <f t="shared" si="14"/>
        <v>29314.253915000001</v>
      </c>
      <c r="K163" s="49">
        <f t="shared" si="15"/>
        <v>-1558.3844669999999</v>
      </c>
      <c r="L163" s="20">
        <v>273357</v>
      </c>
      <c r="M163" s="20">
        <v>918172</v>
      </c>
      <c r="N163" s="49">
        <f t="shared" si="16"/>
        <v>-644815</v>
      </c>
      <c r="O163" s="20">
        <v>0</v>
      </c>
      <c r="P163" s="20">
        <v>5981</v>
      </c>
      <c r="Q163" s="49">
        <f t="shared" si="17"/>
        <v>-5981</v>
      </c>
    </row>
    <row r="164" spans="1:17" x14ac:dyDescent="0.45">
      <c r="A164" s="19" t="s">
        <v>400</v>
      </c>
      <c r="B164" s="19">
        <v>11660</v>
      </c>
      <c r="C164" s="19" t="s">
        <v>19</v>
      </c>
      <c r="D164" s="20">
        <v>979925.71074000001</v>
      </c>
      <c r="E164" s="20">
        <v>555665.85528500006</v>
      </c>
      <c r="F164" s="49">
        <f t="shared" si="12"/>
        <v>1535591.5660250001</v>
      </c>
      <c r="G164" s="49">
        <f t="shared" si="13"/>
        <v>424259.85545499995</v>
      </c>
      <c r="H164" s="20">
        <v>0</v>
      </c>
      <c r="I164" s="20">
        <v>14468.973825999999</v>
      </c>
      <c r="J164" s="49">
        <f t="shared" si="14"/>
        <v>14468.973825999999</v>
      </c>
      <c r="K164" s="49">
        <f t="shared" si="15"/>
        <v>-14468.973825999999</v>
      </c>
      <c r="L164" s="20">
        <v>67178</v>
      </c>
      <c r="M164" s="20">
        <v>2357087</v>
      </c>
      <c r="N164" s="49">
        <f t="shared" si="16"/>
        <v>-2289909</v>
      </c>
      <c r="O164" s="20">
        <v>0</v>
      </c>
      <c r="P164" s="20">
        <v>0</v>
      </c>
      <c r="Q164" s="49">
        <f t="shared" si="17"/>
        <v>0</v>
      </c>
    </row>
    <row r="165" spans="1:17" x14ac:dyDescent="0.45">
      <c r="A165" s="19" t="s">
        <v>404</v>
      </c>
      <c r="B165" s="19">
        <v>11665</v>
      </c>
      <c r="C165" s="19" t="s">
        <v>19</v>
      </c>
      <c r="D165" s="20">
        <v>380123.66947000002</v>
      </c>
      <c r="E165" s="20">
        <v>196386.71123700001</v>
      </c>
      <c r="F165" s="49">
        <f t="shared" si="12"/>
        <v>576510.38070700003</v>
      </c>
      <c r="G165" s="49">
        <f t="shared" si="13"/>
        <v>183736.95823300001</v>
      </c>
      <c r="H165" s="20">
        <v>23407.111016999999</v>
      </c>
      <c r="I165" s="20">
        <v>45076.991737999997</v>
      </c>
      <c r="J165" s="49">
        <f t="shared" si="14"/>
        <v>68484.102755</v>
      </c>
      <c r="K165" s="49">
        <f t="shared" si="15"/>
        <v>-21669.880720999998</v>
      </c>
      <c r="L165" s="20">
        <v>3070090</v>
      </c>
      <c r="M165" s="20">
        <v>1365576</v>
      </c>
      <c r="N165" s="49">
        <f t="shared" si="16"/>
        <v>1704514</v>
      </c>
      <c r="O165" s="20">
        <v>355233</v>
      </c>
      <c r="P165" s="20">
        <v>203583</v>
      </c>
      <c r="Q165" s="49">
        <f t="shared" si="17"/>
        <v>151650</v>
      </c>
    </row>
    <row r="166" spans="1:17" x14ac:dyDescent="0.45">
      <c r="A166" s="19" t="s">
        <v>408</v>
      </c>
      <c r="B166" s="19">
        <v>11673</v>
      </c>
      <c r="C166" s="19" t="s">
        <v>19</v>
      </c>
      <c r="D166" s="20">
        <v>253597.350397</v>
      </c>
      <c r="E166" s="20">
        <v>312940.03055999998</v>
      </c>
      <c r="F166" s="49">
        <f t="shared" si="12"/>
        <v>566537.38095699996</v>
      </c>
      <c r="G166" s="49">
        <f t="shared" si="13"/>
        <v>-59342.680162999983</v>
      </c>
      <c r="H166" s="20">
        <v>25442.097523</v>
      </c>
      <c r="I166" s="20">
        <v>28353.410064</v>
      </c>
      <c r="J166" s="49">
        <f t="shared" si="14"/>
        <v>53795.507587</v>
      </c>
      <c r="K166" s="49">
        <f t="shared" si="15"/>
        <v>-2911.3125409999993</v>
      </c>
      <c r="L166" s="20">
        <v>440934</v>
      </c>
      <c r="M166" s="20">
        <v>2559977</v>
      </c>
      <c r="N166" s="49">
        <f t="shared" si="16"/>
        <v>-2119043</v>
      </c>
      <c r="O166" s="20">
        <v>36263</v>
      </c>
      <c r="P166" s="20">
        <v>39654</v>
      </c>
      <c r="Q166" s="49">
        <f t="shared" si="17"/>
        <v>-3391</v>
      </c>
    </row>
    <row r="167" spans="1:17" x14ac:dyDescent="0.45">
      <c r="A167" s="19" t="s">
        <v>416</v>
      </c>
      <c r="B167" s="19">
        <v>11692</v>
      </c>
      <c r="C167" s="19" t="s">
        <v>19</v>
      </c>
      <c r="D167" s="20">
        <v>2392038.4150879998</v>
      </c>
      <c r="E167" s="20">
        <v>551708.81358099997</v>
      </c>
      <c r="F167" s="49">
        <f t="shared" si="12"/>
        <v>2943747.2286689999</v>
      </c>
      <c r="G167" s="49">
        <f t="shared" si="13"/>
        <v>1840329.6015069997</v>
      </c>
      <c r="H167" s="20">
        <v>215861.474368</v>
      </c>
      <c r="I167" s="20">
        <v>9447.2839050000002</v>
      </c>
      <c r="J167" s="49">
        <f t="shared" si="14"/>
        <v>225308.75827299998</v>
      </c>
      <c r="K167" s="49">
        <f t="shared" si="15"/>
        <v>206414.19046300001</v>
      </c>
      <c r="L167" s="20">
        <v>43174425</v>
      </c>
      <c r="M167" s="20">
        <v>24733172</v>
      </c>
      <c r="N167" s="49">
        <f t="shared" si="16"/>
        <v>18441253</v>
      </c>
      <c r="O167" s="20">
        <v>8664235</v>
      </c>
      <c r="P167" s="20">
        <v>3436158</v>
      </c>
      <c r="Q167" s="49">
        <f t="shared" si="17"/>
        <v>5228077</v>
      </c>
    </row>
    <row r="168" spans="1:17" x14ac:dyDescent="0.45">
      <c r="A168" s="19" t="s">
        <v>418</v>
      </c>
      <c r="B168" s="19">
        <v>11698</v>
      </c>
      <c r="C168" s="19" t="s">
        <v>19</v>
      </c>
      <c r="D168" s="20">
        <v>8137011.7643339997</v>
      </c>
      <c r="E168" s="20">
        <v>8298087.9689330002</v>
      </c>
      <c r="F168" s="49">
        <f t="shared" si="12"/>
        <v>16435099.733267</v>
      </c>
      <c r="G168" s="49">
        <f t="shared" si="13"/>
        <v>-161076.20459900051</v>
      </c>
      <c r="H168" s="20">
        <v>574.60328400000003</v>
      </c>
      <c r="I168" s="20">
        <v>67080.358884999994</v>
      </c>
      <c r="J168" s="49">
        <f t="shared" si="14"/>
        <v>67654.962168999991</v>
      </c>
      <c r="K168" s="49">
        <f t="shared" si="15"/>
        <v>-66505.755600999997</v>
      </c>
      <c r="L168" s="20">
        <v>15565942</v>
      </c>
      <c r="M168" s="20">
        <v>21088558</v>
      </c>
      <c r="N168" s="49">
        <f t="shared" si="16"/>
        <v>-5522616</v>
      </c>
      <c r="O168" s="20">
        <v>0</v>
      </c>
      <c r="P168" s="20">
        <v>2034374</v>
      </c>
      <c r="Q168" s="49">
        <f t="shared" si="17"/>
        <v>-2034374</v>
      </c>
    </row>
    <row r="169" spans="1:17" x14ac:dyDescent="0.45">
      <c r="A169" s="19" t="s">
        <v>422</v>
      </c>
      <c r="B169" s="19">
        <v>11706</v>
      </c>
      <c r="C169" s="19" t="s">
        <v>22</v>
      </c>
      <c r="D169" s="20">
        <v>487457.97639099997</v>
      </c>
      <c r="E169" s="20">
        <v>886698.65382999997</v>
      </c>
      <c r="F169" s="49">
        <f t="shared" si="12"/>
        <v>1374156.6302209999</v>
      </c>
      <c r="G169" s="49">
        <f t="shared" si="13"/>
        <v>-399240.67743899999</v>
      </c>
      <c r="H169" s="20">
        <v>19519.610517000001</v>
      </c>
      <c r="I169" s="20">
        <v>55473.805448999999</v>
      </c>
      <c r="J169" s="49">
        <f t="shared" si="14"/>
        <v>74993.415966</v>
      </c>
      <c r="K169" s="49">
        <f t="shared" si="15"/>
        <v>-35954.194931999999</v>
      </c>
      <c r="L169" s="20">
        <v>684807</v>
      </c>
      <c r="M169" s="20">
        <v>1073617</v>
      </c>
      <c r="N169" s="49">
        <f t="shared" si="16"/>
        <v>-388810</v>
      </c>
      <c r="O169" s="20">
        <v>24902</v>
      </c>
      <c r="P169" s="20">
        <v>60433</v>
      </c>
      <c r="Q169" s="49">
        <f t="shared" si="17"/>
        <v>-35531</v>
      </c>
    </row>
    <row r="170" spans="1:17" x14ac:dyDescent="0.45">
      <c r="A170" s="19" t="s">
        <v>429</v>
      </c>
      <c r="B170" s="19">
        <v>11691</v>
      </c>
      <c r="C170" s="19" t="s">
        <v>32</v>
      </c>
      <c r="D170" s="20">
        <v>40279.609543999999</v>
      </c>
      <c r="E170" s="20">
        <v>55848.204612000001</v>
      </c>
      <c r="F170" s="49">
        <f t="shared" si="12"/>
        <v>96127.814156000008</v>
      </c>
      <c r="G170" s="49">
        <f t="shared" si="13"/>
        <v>-15568.595068000002</v>
      </c>
      <c r="H170" s="20">
        <v>4671.3795659999996</v>
      </c>
      <c r="I170" s="20">
        <v>8088.5169169999999</v>
      </c>
      <c r="J170" s="49">
        <f t="shared" si="14"/>
        <v>12759.896483</v>
      </c>
      <c r="K170" s="49">
        <f t="shared" si="15"/>
        <v>-3417.1373510000003</v>
      </c>
      <c r="L170" s="20">
        <v>77</v>
      </c>
      <c r="M170" s="20">
        <v>0</v>
      </c>
      <c r="N170" s="49">
        <f t="shared" si="16"/>
        <v>77</v>
      </c>
      <c r="O170" s="20">
        <v>0</v>
      </c>
      <c r="P170" s="20">
        <v>0</v>
      </c>
      <c r="Q170" s="49">
        <f t="shared" si="17"/>
        <v>0</v>
      </c>
    </row>
    <row r="171" spans="1:17" x14ac:dyDescent="0.45">
      <c r="A171" s="19" t="s">
        <v>431</v>
      </c>
      <c r="B171" s="19">
        <v>11709</v>
      </c>
      <c r="C171" s="19" t="s">
        <v>22</v>
      </c>
      <c r="D171" s="20">
        <v>0</v>
      </c>
      <c r="E171" s="20">
        <v>0</v>
      </c>
      <c r="F171" s="49">
        <f t="shared" si="12"/>
        <v>0</v>
      </c>
      <c r="G171" s="49">
        <f t="shared" si="13"/>
        <v>0</v>
      </c>
      <c r="H171" s="20">
        <v>0</v>
      </c>
      <c r="I171" s="20">
        <v>0</v>
      </c>
      <c r="J171" s="49">
        <f t="shared" si="14"/>
        <v>0</v>
      </c>
      <c r="K171" s="49">
        <f t="shared" si="15"/>
        <v>0</v>
      </c>
      <c r="L171" s="20">
        <v>0</v>
      </c>
      <c r="M171" s="20">
        <v>0</v>
      </c>
      <c r="N171" s="49">
        <f t="shared" si="16"/>
        <v>0</v>
      </c>
      <c r="O171" s="20">
        <v>0</v>
      </c>
      <c r="P171" s="20">
        <v>0</v>
      </c>
      <c r="Q171" s="49">
        <f t="shared" si="17"/>
        <v>0</v>
      </c>
    </row>
    <row r="172" spans="1:17" x14ac:dyDescent="0.45">
      <c r="A172" s="19" t="s">
        <v>433</v>
      </c>
      <c r="B172" s="19">
        <v>11712</v>
      </c>
      <c r="C172" s="19" t="s">
        <v>22</v>
      </c>
      <c r="D172" s="20">
        <v>7877486.1311299996</v>
      </c>
      <c r="E172" s="20">
        <v>8706481.1934370007</v>
      </c>
      <c r="F172" s="49">
        <f t="shared" si="12"/>
        <v>16583967.324567001</v>
      </c>
      <c r="G172" s="49">
        <f t="shared" si="13"/>
        <v>-828995.06230700109</v>
      </c>
      <c r="H172" s="20">
        <v>95721.108066000001</v>
      </c>
      <c r="I172" s="20">
        <v>602277.06846500002</v>
      </c>
      <c r="J172" s="49">
        <f t="shared" si="14"/>
        <v>697998.17653100006</v>
      </c>
      <c r="K172" s="49">
        <f t="shared" si="15"/>
        <v>-506555.96039900003</v>
      </c>
      <c r="L172" s="20">
        <v>0</v>
      </c>
      <c r="M172" s="20">
        <v>183290</v>
      </c>
      <c r="N172" s="49">
        <f t="shared" si="16"/>
        <v>-183290</v>
      </c>
      <c r="O172" s="20">
        <v>0</v>
      </c>
      <c r="P172" s="20">
        <v>0</v>
      </c>
      <c r="Q172" s="49">
        <f t="shared" si="17"/>
        <v>0</v>
      </c>
    </row>
    <row r="173" spans="1:17" x14ac:dyDescent="0.45">
      <c r="A173" s="19" t="s">
        <v>435</v>
      </c>
      <c r="B173" s="19">
        <v>11725</v>
      </c>
      <c r="C173" s="19" t="s">
        <v>19</v>
      </c>
      <c r="D173" s="20">
        <v>319267.63486599998</v>
      </c>
      <c r="E173" s="20">
        <v>329862.29783300002</v>
      </c>
      <c r="F173" s="49">
        <f t="shared" si="12"/>
        <v>649129.932699</v>
      </c>
      <c r="G173" s="49">
        <f t="shared" si="13"/>
        <v>-10594.66296700004</v>
      </c>
      <c r="H173" s="20">
        <v>42158.018003999998</v>
      </c>
      <c r="I173" s="20">
        <v>9589.5528799999993</v>
      </c>
      <c r="J173" s="49">
        <f t="shared" si="14"/>
        <v>51747.570884000001</v>
      </c>
      <c r="K173" s="49">
        <f t="shared" si="15"/>
        <v>32568.465123999998</v>
      </c>
      <c r="L173" s="20">
        <v>1610867</v>
      </c>
      <c r="M173" s="20">
        <v>1273833</v>
      </c>
      <c r="N173" s="49">
        <f t="shared" si="16"/>
        <v>337034</v>
      </c>
      <c r="O173" s="20">
        <v>0</v>
      </c>
      <c r="P173" s="20">
        <v>772173</v>
      </c>
      <c r="Q173" s="49">
        <f t="shared" si="17"/>
        <v>-772173</v>
      </c>
    </row>
    <row r="174" spans="1:17" x14ac:dyDescent="0.45">
      <c r="A174" s="19" t="s">
        <v>437</v>
      </c>
      <c r="B174" s="19">
        <v>11701</v>
      </c>
      <c r="C174" s="19" t="s">
        <v>19</v>
      </c>
      <c r="D174" s="20">
        <v>229569.53005999999</v>
      </c>
      <c r="E174" s="20">
        <v>133113.76111200001</v>
      </c>
      <c r="F174" s="49">
        <f t="shared" si="12"/>
        <v>362683.291172</v>
      </c>
      <c r="G174" s="49">
        <f t="shared" si="13"/>
        <v>96455.768947999983</v>
      </c>
      <c r="H174" s="20">
        <v>8146.7450600000002</v>
      </c>
      <c r="I174" s="20">
        <v>4460.8433709999999</v>
      </c>
      <c r="J174" s="49">
        <f t="shared" si="14"/>
        <v>12607.588431</v>
      </c>
      <c r="K174" s="49">
        <f t="shared" si="15"/>
        <v>3685.9016890000003</v>
      </c>
      <c r="L174" s="20">
        <v>1510273</v>
      </c>
      <c r="M174" s="20">
        <v>991312</v>
      </c>
      <c r="N174" s="49">
        <f t="shared" si="16"/>
        <v>518961</v>
      </c>
      <c r="O174" s="20">
        <v>138335</v>
      </c>
      <c r="P174" s="20">
        <v>293503</v>
      </c>
      <c r="Q174" s="49">
        <f t="shared" si="17"/>
        <v>-155168</v>
      </c>
    </row>
    <row r="175" spans="1:17" x14ac:dyDescent="0.45">
      <c r="A175" s="19" t="s">
        <v>439</v>
      </c>
      <c r="B175" s="19">
        <v>11729</v>
      </c>
      <c r="C175" s="19" t="s">
        <v>22</v>
      </c>
      <c r="D175" s="20">
        <v>3275784.1720670001</v>
      </c>
      <c r="E175" s="20">
        <v>3422833.7699850001</v>
      </c>
      <c r="F175" s="49">
        <f t="shared" si="12"/>
        <v>6698617.9420520002</v>
      </c>
      <c r="G175" s="49">
        <f t="shared" si="13"/>
        <v>-147049.59791800007</v>
      </c>
      <c r="H175" s="20">
        <v>160.797425</v>
      </c>
      <c r="I175" s="20">
        <v>50943.676780000002</v>
      </c>
      <c r="J175" s="49">
        <f t="shared" si="14"/>
        <v>51104.474204999999</v>
      </c>
      <c r="K175" s="49">
        <f t="shared" si="15"/>
        <v>-50782.879355000005</v>
      </c>
      <c r="L175" s="20">
        <v>2370573</v>
      </c>
      <c r="M175" s="20">
        <v>2554137</v>
      </c>
      <c r="N175" s="49">
        <f t="shared" si="16"/>
        <v>-183564</v>
      </c>
      <c r="O175" s="20">
        <v>0</v>
      </c>
      <c r="P175" s="20">
        <v>50504</v>
      </c>
      <c r="Q175" s="49">
        <f t="shared" si="17"/>
        <v>-50504</v>
      </c>
    </row>
    <row r="176" spans="1:17" x14ac:dyDescent="0.45">
      <c r="A176" s="19" t="s">
        <v>441</v>
      </c>
      <c r="B176" s="19">
        <v>11736</v>
      </c>
      <c r="C176" s="19" t="s">
        <v>22</v>
      </c>
      <c r="D176" s="20">
        <v>1726520.2230410001</v>
      </c>
      <c r="E176" s="20">
        <v>1637082.024704</v>
      </c>
      <c r="F176" s="49">
        <f t="shared" si="12"/>
        <v>3363602.2477449998</v>
      </c>
      <c r="G176" s="49">
        <f t="shared" si="13"/>
        <v>89438.198337000096</v>
      </c>
      <c r="H176" s="20">
        <v>210038.292812</v>
      </c>
      <c r="I176" s="20">
        <v>132838.24442</v>
      </c>
      <c r="J176" s="49">
        <f t="shared" si="14"/>
        <v>342876.53723200003</v>
      </c>
      <c r="K176" s="49">
        <f t="shared" si="15"/>
        <v>77200.048391999997</v>
      </c>
      <c r="L176" s="20">
        <v>49984</v>
      </c>
      <c r="M176" s="20">
        <v>107501</v>
      </c>
      <c r="N176" s="49">
        <f t="shared" si="16"/>
        <v>-57517</v>
      </c>
      <c r="O176" s="20">
        <v>49984</v>
      </c>
      <c r="P176" s="20">
        <v>0</v>
      </c>
      <c r="Q176" s="49">
        <f t="shared" si="17"/>
        <v>49984</v>
      </c>
    </row>
    <row r="177" spans="1:17" x14ac:dyDescent="0.45">
      <c r="A177" s="19" t="s">
        <v>443</v>
      </c>
      <c r="B177" s="19">
        <v>11738</v>
      </c>
      <c r="C177" s="19" t="s">
        <v>19</v>
      </c>
      <c r="D177" s="20">
        <v>578960.71146499994</v>
      </c>
      <c r="E177" s="20">
        <v>303003.55305599998</v>
      </c>
      <c r="F177" s="49">
        <f t="shared" si="12"/>
        <v>881964.26452099998</v>
      </c>
      <c r="G177" s="49">
        <f t="shared" si="13"/>
        <v>275957.15840899997</v>
      </c>
      <c r="H177" s="20">
        <v>13535.463682</v>
      </c>
      <c r="I177" s="20">
        <v>9075.3442429999996</v>
      </c>
      <c r="J177" s="49">
        <f t="shared" si="14"/>
        <v>22610.807925000001</v>
      </c>
      <c r="K177" s="49">
        <f t="shared" si="15"/>
        <v>4460.1194390000001</v>
      </c>
      <c r="L177" s="20">
        <v>5545770</v>
      </c>
      <c r="M177" s="20">
        <v>5421721</v>
      </c>
      <c r="N177" s="49">
        <f t="shared" si="16"/>
        <v>124049</v>
      </c>
      <c r="O177" s="20">
        <v>839694</v>
      </c>
      <c r="P177" s="20">
        <v>519809</v>
      </c>
      <c r="Q177" s="49">
        <f t="shared" si="17"/>
        <v>319885</v>
      </c>
    </row>
    <row r="178" spans="1:17" x14ac:dyDescent="0.45">
      <c r="A178" s="19" t="s">
        <v>445</v>
      </c>
      <c r="B178" s="19">
        <v>11722</v>
      </c>
      <c r="C178" s="19" t="s">
        <v>19</v>
      </c>
      <c r="D178" s="20">
        <v>5569022.4397689998</v>
      </c>
      <c r="E178" s="20">
        <v>4695033.1347270003</v>
      </c>
      <c r="F178" s="49">
        <f t="shared" si="12"/>
        <v>10264055.574496001</v>
      </c>
      <c r="G178" s="49">
        <f t="shared" si="13"/>
        <v>873989.30504199956</v>
      </c>
      <c r="H178" s="20">
        <v>154315.29323700001</v>
      </c>
      <c r="I178" s="20">
        <v>146571.513538</v>
      </c>
      <c r="J178" s="49">
        <f t="shared" si="14"/>
        <v>300886.806775</v>
      </c>
      <c r="K178" s="49">
        <f t="shared" si="15"/>
        <v>7743.7796990000061</v>
      </c>
      <c r="L178" s="20">
        <v>6650546</v>
      </c>
      <c r="M178" s="20">
        <v>607112</v>
      </c>
      <c r="N178" s="49">
        <f t="shared" si="16"/>
        <v>6043434</v>
      </c>
      <c r="O178" s="20">
        <v>648620</v>
      </c>
      <c r="P178" s="20">
        <v>0</v>
      </c>
      <c r="Q178" s="49">
        <f t="shared" si="17"/>
        <v>648620</v>
      </c>
    </row>
    <row r="179" spans="1:17" x14ac:dyDescent="0.45">
      <c r="A179" s="19" t="s">
        <v>446</v>
      </c>
      <c r="B179" s="19">
        <v>11741</v>
      </c>
      <c r="C179" s="19" t="s">
        <v>19</v>
      </c>
      <c r="D179" s="20">
        <v>1317441.2752080001</v>
      </c>
      <c r="E179" s="20">
        <v>1170175.63888</v>
      </c>
      <c r="F179" s="49">
        <f t="shared" si="12"/>
        <v>2487616.9140880001</v>
      </c>
      <c r="G179" s="49">
        <f t="shared" si="13"/>
        <v>147265.63632800011</v>
      </c>
      <c r="H179" s="20">
        <v>17998</v>
      </c>
      <c r="I179" s="20">
        <v>37984.511983999997</v>
      </c>
      <c r="J179" s="49">
        <f t="shared" si="14"/>
        <v>55982.511983999997</v>
      </c>
      <c r="K179" s="49">
        <f t="shared" si="15"/>
        <v>-19986.511983999997</v>
      </c>
      <c r="L179" s="20">
        <v>3947453</v>
      </c>
      <c r="M179" s="20">
        <v>3183282</v>
      </c>
      <c r="N179" s="49">
        <f t="shared" si="16"/>
        <v>764171</v>
      </c>
      <c r="O179" s="20">
        <v>257754</v>
      </c>
      <c r="P179" s="20">
        <v>88222</v>
      </c>
      <c r="Q179" s="49">
        <f t="shared" si="17"/>
        <v>169532</v>
      </c>
    </row>
    <row r="180" spans="1:17" x14ac:dyDescent="0.45">
      <c r="A180" s="19" t="s">
        <v>456</v>
      </c>
      <c r="B180" s="19">
        <v>11745</v>
      </c>
      <c r="C180" s="19" t="s">
        <v>22</v>
      </c>
      <c r="D180" s="20">
        <v>0</v>
      </c>
      <c r="E180" s="20">
        <v>0</v>
      </c>
      <c r="F180" s="49">
        <f t="shared" si="12"/>
        <v>0</v>
      </c>
      <c r="G180" s="49">
        <f t="shared" si="13"/>
        <v>0</v>
      </c>
      <c r="H180" s="20">
        <v>0</v>
      </c>
      <c r="I180" s="20">
        <v>0</v>
      </c>
      <c r="J180" s="49">
        <f t="shared" si="14"/>
        <v>0</v>
      </c>
      <c r="K180" s="49">
        <f t="shared" si="15"/>
        <v>0</v>
      </c>
      <c r="L180" s="20">
        <v>0</v>
      </c>
      <c r="M180" s="20">
        <v>0</v>
      </c>
      <c r="N180" s="49">
        <f t="shared" si="16"/>
        <v>0</v>
      </c>
      <c r="O180" s="20">
        <v>0</v>
      </c>
      <c r="P180" s="20">
        <v>0</v>
      </c>
      <c r="Q180" s="49">
        <f t="shared" si="17"/>
        <v>0</v>
      </c>
    </row>
    <row r="181" spans="1:17" x14ac:dyDescent="0.45">
      <c r="A181" s="19" t="s">
        <v>460</v>
      </c>
      <c r="B181" s="19">
        <v>11753</v>
      </c>
      <c r="C181" s="19" t="s">
        <v>19</v>
      </c>
      <c r="D181" s="20">
        <v>413043.45395499998</v>
      </c>
      <c r="E181" s="20">
        <v>350193.69439100003</v>
      </c>
      <c r="F181" s="49">
        <f t="shared" si="12"/>
        <v>763237.148346</v>
      </c>
      <c r="G181" s="49">
        <f t="shared" si="13"/>
        <v>62849.759563999949</v>
      </c>
      <c r="H181" s="20">
        <v>11860.635340000001</v>
      </c>
      <c r="I181" s="20">
        <v>22752.006598</v>
      </c>
      <c r="J181" s="49">
        <f t="shared" si="14"/>
        <v>34612.641938000001</v>
      </c>
      <c r="K181" s="49">
        <f t="shared" si="15"/>
        <v>-10891.371257999999</v>
      </c>
      <c r="L181" s="20">
        <v>2133247</v>
      </c>
      <c r="M181" s="20">
        <v>1547884</v>
      </c>
      <c r="N181" s="49">
        <f t="shared" si="16"/>
        <v>585363</v>
      </c>
      <c r="O181" s="20">
        <v>430639</v>
      </c>
      <c r="P181" s="20">
        <v>73380</v>
      </c>
      <c r="Q181" s="49">
        <f t="shared" si="17"/>
        <v>357259</v>
      </c>
    </row>
    <row r="182" spans="1:17" x14ac:dyDescent="0.45">
      <c r="A182" s="19" t="s">
        <v>468</v>
      </c>
      <c r="B182" s="19">
        <v>11776</v>
      </c>
      <c r="C182" s="19" t="s">
        <v>19</v>
      </c>
      <c r="D182" s="20">
        <v>2817631.1922789998</v>
      </c>
      <c r="E182" s="20">
        <v>373969.98527900001</v>
      </c>
      <c r="F182" s="49">
        <f t="shared" si="12"/>
        <v>3191601.1775579997</v>
      </c>
      <c r="G182" s="49">
        <f t="shared" si="13"/>
        <v>2443661.2069999999</v>
      </c>
      <c r="H182" s="20">
        <v>6602.0690500000001</v>
      </c>
      <c r="I182" s="20">
        <v>22998.239025999999</v>
      </c>
      <c r="J182" s="49">
        <f t="shared" si="14"/>
        <v>29600.308076000001</v>
      </c>
      <c r="K182" s="49">
        <f t="shared" si="15"/>
        <v>-16396.169975999997</v>
      </c>
      <c r="L182" s="20">
        <v>28725218</v>
      </c>
      <c r="M182" s="20">
        <v>13019953</v>
      </c>
      <c r="N182" s="49">
        <f t="shared" si="16"/>
        <v>15705265</v>
      </c>
      <c r="O182" s="20">
        <v>6846482</v>
      </c>
      <c r="P182" s="20">
        <v>777840</v>
      </c>
      <c r="Q182" s="49">
        <f t="shared" si="17"/>
        <v>6068642</v>
      </c>
    </row>
    <row r="183" spans="1:17" x14ac:dyDescent="0.45">
      <c r="A183" s="19" t="s">
        <v>470</v>
      </c>
      <c r="B183" s="19">
        <v>11774</v>
      </c>
      <c r="C183" s="19" t="s">
        <v>22</v>
      </c>
      <c r="D183" s="20">
        <v>1228072.8892920001</v>
      </c>
      <c r="E183" s="20">
        <v>395971.01981799997</v>
      </c>
      <c r="F183" s="49">
        <f t="shared" si="12"/>
        <v>1624043.9091100001</v>
      </c>
      <c r="G183" s="49">
        <f t="shared" si="13"/>
        <v>832101.86947400006</v>
      </c>
      <c r="H183" s="20">
        <v>0</v>
      </c>
      <c r="I183" s="20">
        <v>0</v>
      </c>
      <c r="J183" s="49">
        <f t="shared" si="14"/>
        <v>0</v>
      </c>
      <c r="K183" s="49">
        <f t="shared" si="15"/>
        <v>0</v>
      </c>
      <c r="L183" s="20">
        <v>1206864</v>
      </c>
      <c r="M183" s="20">
        <v>393042</v>
      </c>
      <c r="N183" s="49">
        <f t="shared" si="16"/>
        <v>813822</v>
      </c>
      <c r="O183" s="20">
        <v>6638</v>
      </c>
      <c r="P183" s="20">
        <v>7558</v>
      </c>
      <c r="Q183" s="49">
        <f t="shared" si="17"/>
        <v>-920</v>
      </c>
    </row>
    <row r="184" spans="1:17" x14ac:dyDescent="0.45">
      <c r="A184" s="19" t="s">
        <v>474</v>
      </c>
      <c r="B184" s="19">
        <v>11763</v>
      </c>
      <c r="C184" s="19" t="s">
        <v>22</v>
      </c>
      <c r="D184" s="20">
        <v>2092478.4382440001</v>
      </c>
      <c r="E184" s="20">
        <v>1198723.0243309999</v>
      </c>
      <c r="F184" s="49">
        <f t="shared" si="12"/>
        <v>3291201.4625749998</v>
      </c>
      <c r="G184" s="49">
        <f t="shared" si="13"/>
        <v>893755.41391300014</v>
      </c>
      <c r="H184" s="20">
        <v>211880.98451899999</v>
      </c>
      <c r="I184" s="20">
        <v>237387.38978</v>
      </c>
      <c r="J184" s="49">
        <f t="shared" si="14"/>
        <v>449268.37429900002</v>
      </c>
      <c r="K184" s="49">
        <f t="shared" si="15"/>
        <v>-25506.405261000007</v>
      </c>
      <c r="L184" s="20">
        <v>1000000</v>
      </c>
      <c r="M184" s="20">
        <v>0</v>
      </c>
      <c r="N184" s="49">
        <f t="shared" si="16"/>
        <v>1000000</v>
      </c>
      <c r="O184" s="20">
        <v>0</v>
      </c>
      <c r="P184" s="20">
        <v>0</v>
      </c>
      <c r="Q184" s="49">
        <f t="shared" si="17"/>
        <v>0</v>
      </c>
    </row>
    <row r="185" spans="1:17" x14ac:dyDescent="0.45">
      <c r="A185" s="19" t="s">
        <v>478</v>
      </c>
      <c r="B185" s="19">
        <v>11773</v>
      </c>
      <c r="C185" s="19" t="s">
        <v>22</v>
      </c>
      <c r="D185" s="20">
        <v>1039772.4955899999</v>
      </c>
      <c r="E185" s="20">
        <v>172606.514864</v>
      </c>
      <c r="F185" s="49">
        <f t="shared" si="12"/>
        <v>1212379.010454</v>
      </c>
      <c r="G185" s="49">
        <f t="shared" si="13"/>
        <v>867165.98072599992</v>
      </c>
      <c r="H185" s="20">
        <v>29794.030918</v>
      </c>
      <c r="I185" s="20">
        <v>10436.510059</v>
      </c>
      <c r="J185" s="49">
        <f t="shared" si="14"/>
        <v>40230.540976999997</v>
      </c>
      <c r="K185" s="49">
        <f t="shared" si="15"/>
        <v>19357.520859</v>
      </c>
      <c r="L185" s="20">
        <v>870329</v>
      </c>
      <c r="M185" s="20">
        <v>54383</v>
      </c>
      <c r="N185" s="49">
        <f t="shared" si="16"/>
        <v>815946</v>
      </c>
      <c r="O185" s="20">
        <v>0</v>
      </c>
      <c r="P185" s="20">
        <v>0</v>
      </c>
      <c r="Q185" s="49">
        <f t="shared" si="17"/>
        <v>0</v>
      </c>
    </row>
    <row r="186" spans="1:17" x14ac:dyDescent="0.45">
      <c r="A186" s="19" t="s">
        <v>480</v>
      </c>
      <c r="B186" s="19">
        <v>11820</v>
      </c>
      <c r="C186" s="19" t="s">
        <v>19</v>
      </c>
      <c r="D186" s="20">
        <v>5612727.3176149996</v>
      </c>
      <c r="E186" s="20">
        <v>610187.816628</v>
      </c>
      <c r="F186" s="49">
        <f t="shared" si="12"/>
        <v>6222915.1342429994</v>
      </c>
      <c r="G186" s="49">
        <f t="shared" si="13"/>
        <v>5002539.5009869998</v>
      </c>
      <c r="H186" s="20">
        <v>101182.34126</v>
      </c>
      <c r="I186" s="20">
        <v>56070.78314</v>
      </c>
      <c r="J186" s="49">
        <f t="shared" si="14"/>
        <v>157253.1244</v>
      </c>
      <c r="K186" s="49">
        <f t="shared" si="15"/>
        <v>45111.558120000002</v>
      </c>
      <c r="L186" s="20">
        <v>41563746</v>
      </c>
      <c r="M186" s="20">
        <v>12499554</v>
      </c>
      <c r="N186" s="49">
        <f t="shared" si="16"/>
        <v>29064192</v>
      </c>
      <c r="O186" s="20">
        <v>2173874</v>
      </c>
      <c r="P186" s="20">
        <v>3628348</v>
      </c>
      <c r="Q186" s="49">
        <f t="shared" si="17"/>
        <v>-1454474</v>
      </c>
    </row>
    <row r="187" spans="1:17" x14ac:dyDescent="0.45">
      <c r="A187" s="19" t="s">
        <v>493</v>
      </c>
      <c r="B187" s="19">
        <v>11823</v>
      </c>
      <c r="C187" s="19" t="s">
        <v>22</v>
      </c>
      <c r="D187" s="20">
        <v>204078.550957</v>
      </c>
      <c r="E187" s="20">
        <v>81249.817376000006</v>
      </c>
      <c r="F187" s="49">
        <f t="shared" si="12"/>
        <v>285328.36833299999</v>
      </c>
      <c r="G187" s="49">
        <f t="shared" si="13"/>
        <v>122828.73358099999</v>
      </c>
      <c r="H187" s="20">
        <v>0</v>
      </c>
      <c r="I187" s="20">
        <v>5428.1937269999999</v>
      </c>
      <c r="J187" s="49">
        <f t="shared" si="14"/>
        <v>5428.1937269999999</v>
      </c>
      <c r="K187" s="49">
        <f t="shared" si="15"/>
        <v>-5428.1937269999999</v>
      </c>
      <c r="L187" s="20">
        <v>129535</v>
      </c>
      <c r="M187" s="20">
        <v>8930</v>
      </c>
      <c r="N187" s="49">
        <f t="shared" si="16"/>
        <v>120605</v>
      </c>
      <c r="O187" s="20">
        <v>0</v>
      </c>
      <c r="P187" s="20">
        <v>8930</v>
      </c>
      <c r="Q187" s="49">
        <f t="shared" si="17"/>
        <v>-8930</v>
      </c>
    </row>
    <row r="188" spans="1:17" x14ac:dyDescent="0.45">
      <c r="A188" s="19" t="s">
        <v>496</v>
      </c>
      <c r="B188" s="19">
        <v>11842</v>
      </c>
      <c r="C188" s="19" t="s">
        <v>32</v>
      </c>
      <c r="D188" s="20">
        <v>263613.739741</v>
      </c>
      <c r="E188" s="20">
        <v>134014.779641</v>
      </c>
      <c r="F188" s="49">
        <f t="shared" si="12"/>
        <v>397628.51938199997</v>
      </c>
      <c r="G188" s="49">
        <f t="shared" si="13"/>
        <v>129598.9601</v>
      </c>
      <c r="H188" s="20">
        <v>14899.760139</v>
      </c>
      <c r="I188" s="20">
        <v>26993.969016999999</v>
      </c>
      <c r="J188" s="49">
        <f t="shared" si="14"/>
        <v>41893.729156000001</v>
      </c>
      <c r="K188" s="49">
        <f t="shared" si="15"/>
        <v>-12094.208877999999</v>
      </c>
      <c r="L188" s="20">
        <v>440883</v>
      </c>
      <c r="M188" s="20">
        <v>117482</v>
      </c>
      <c r="N188" s="49">
        <f t="shared" si="16"/>
        <v>323401</v>
      </c>
      <c r="O188" s="20">
        <v>2192</v>
      </c>
      <c r="P188" s="20">
        <v>4248</v>
      </c>
      <c r="Q188" s="49">
        <f t="shared" si="17"/>
        <v>-2056</v>
      </c>
    </row>
    <row r="189" spans="1:17" x14ac:dyDescent="0.45">
      <c r="A189" s="19" t="s">
        <v>500</v>
      </c>
      <c r="B189" s="19">
        <v>11838</v>
      </c>
      <c r="C189" s="19" t="s">
        <v>246</v>
      </c>
      <c r="D189" s="20">
        <v>292231.78094199998</v>
      </c>
      <c r="E189" s="20">
        <v>34180.276201000001</v>
      </c>
      <c r="F189" s="49">
        <f t="shared" si="12"/>
        <v>326412.05714299995</v>
      </c>
      <c r="G189" s="49">
        <f t="shared" si="13"/>
        <v>258051.50474099998</v>
      </c>
      <c r="H189" s="20">
        <v>0</v>
      </c>
      <c r="I189" s="20">
        <v>883.01422000000002</v>
      </c>
      <c r="J189" s="49">
        <f t="shared" si="14"/>
        <v>883.01422000000002</v>
      </c>
      <c r="K189" s="49">
        <f t="shared" si="15"/>
        <v>-883.01422000000002</v>
      </c>
      <c r="L189" s="20">
        <v>2902649</v>
      </c>
      <c r="M189" s="20">
        <v>449342</v>
      </c>
      <c r="N189" s="49">
        <f t="shared" si="16"/>
        <v>2453307</v>
      </c>
      <c r="O189" s="20">
        <v>778947</v>
      </c>
      <c r="P189" s="20">
        <v>221010</v>
      </c>
      <c r="Q189" s="49">
        <f t="shared" si="17"/>
        <v>557937</v>
      </c>
    </row>
    <row r="190" spans="1:17" x14ac:dyDescent="0.45">
      <c r="A190" s="19" t="s">
        <v>502</v>
      </c>
      <c r="B190" s="19">
        <v>11767</v>
      </c>
      <c r="C190" s="19" t="s">
        <v>246</v>
      </c>
      <c r="D190" s="20">
        <v>29704.072682000002</v>
      </c>
      <c r="E190" s="20">
        <v>43532.671841000003</v>
      </c>
      <c r="F190" s="49">
        <f t="shared" si="12"/>
        <v>73236.744523000001</v>
      </c>
      <c r="G190" s="49">
        <f t="shared" si="13"/>
        <v>-13828.599159000001</v>
      </c>
      <c r="H190" s="20">
        <v>0</v>
      </c>
      <c r="I190" s="20">
        <v>14946.938681</v>
      </c>
      <c r="J190" s="49">
        <f t="shared" si="14"/>
        <v>14946.938681</v>
      </c>
      <c r="K190" s="49">
        <f t="shared" si="15"/>
        <v>-14946.938681</v>
      </c>
      <c r="L190" s="20">
        <v>5452542</v>
      </c>
      <c r="M190" s="20">
        <v>342394</v>
      </c>
      <c r="N190" s="49">
        <f t="shared" si="16"/>
        <v>5110148</v>
      </c>
      <c r="O190" s="20">
        <v>0</v>
      </c>
      <c r="P190" s="20">
        <v>0</v>
      </c>
      <c r="Q190" s="49">
        <f t="shared" si="17"/>
        <v>0</v>
      </c>
    </row>
    <row r="191" spans="1:17" x14ac:dyDescent="0.45">
      <c r="A191" s="19" t="s">
        <v>504</v>
      </c>
      <c r="B191" s="19">
        <v>11841</v>
      </c>
      <c r="C191" s="19" t="s">
        <v>19</v>
      </c>
      <c r="D191" s="20">
        <v>408007.95886800002</v>
      </c>
      <c r="E191" s="20">
        <v>270329.63345299999</v>
      </c>
      <c r="F191" s="49">
        <f t="shared" si="12"/>
        <v>678337.59232100006</v>
      </c>
      <c r="G191" s="49">
        <f t="shared" si="13"/>
        <v>137678.32541500003</v>
      </c>
      <c r="H191" s="20">
        <v>11394</v>
      </c>
      <c r="I191" s="20">
        <v>11394</v>
      </c>
      <c r="J191" s="49">
        <f t="shared" si="14"/>
        <v>22788</v>
      </c>
      <c r="K191" s="49">
        <f t="shared" si="15"/>
        <v>0</v>
      </c>
      <c r="L191" s="20">
        <v>1215771</v>
      </c>
      <c r="M191" s="20">
        <v>99051</v>
      </c>
      <c r="N191" s="49">
        <f t="shared" si="16"/>
        <v>1116720</v>
      </c>
      <c r="O191" s="20">
        <v>0</v>
      </c>
      <c r="P191" s="20">
        <v>0</v>
      </c>
      <c r="Q191" s="49">
        <f t="shared" si="17"/>
        <v>0</v>
      </c>
    </row>
    <row r="192" spans="1:17" x14ac:dyDescent="0.45">
      <c r="A192" s="19" t="s">
        <v>505</v>
      </c>
      <c r="B192" s="19">
        <v>11853</v>
      </c>
      <c r="C192" s="19" t="s">
        <v>22</v>
      </c>
      <c r="D192" s="20">
        <v>701231.53102899995</v>
      </c>
      <c r="E192" s="20">
        <v>92882.805204999997</v>
      </c>
      <c r="F192" s="49">
        <f t="shared" si="12"/>
        <v>794114.33623399993</v>
      </c>
      <c r="G192" s="49">
        <f t="shared" si="13"/>
        <v>608348.72582399996</v>
      </c>
      <c r="H192" s="20">
        <v>32364.792442999998</v>
      </c>
      <c r="I192" s="20">
        <v>43490.111708999997</v>
      </c>
      <c r="J192" s="49">
        <f t="shared" si="14"/>
        <v>75854.904152000003</v>
      </c>
      <c r="K192" s="49">
        <f t="shared" si="15"/>
        <v>-11125.319265999999</v>
      </c>
      <c r="L192" s="20">
        <v>1209093</v>
      </c>
      <c r="M192" s="20">
        <v>193507</v>
      </c>
      <c r="N192" s="49">
        <f t="shared" si="16"/>
        <v>1015586</v>
      </c>
      <c r="O192" s="20">
        <v>43626</v>
      </c>
      <c r="P192" s="20">
        <v>58192</v>
      </c>
      <c r="Q192" s="49">
        <f t="shared" si="17"/>
        <v>-14566</v>
      </c>
    </row>
    <row r="193" spans="1:17" x14ac:dyDescent="0.45">
      <c r="A193" s="19" t="s">
        <v>507</v>
      </c>
      <c r="B193" s="19">
        <v>11859</v>
      </c>
      <c r="C193" s="19" t="s">
        <v>19</v>
      </c>
      <c r="D193" s="20">
        <v>95928.866328000004</v>
      </c>
      <c r="E193" s="20">
        <v>320.48</v>
      </c>
      <c r="F193" s="49">
        <f t="shared" ref="F193:F204" si="18">D193+E193</f>
        <v>96249.346328</v>
      </c>
      <c r="G193" s="49">
        <f t="shared" ref="G193:G204" si="19">D193-E193</f>
        <v>95608.386328000008</v>
      </c>
      <c r="H193" s="20">
        <v>59463.942329999998</v>
      </c>
      <c r="I193" s="20">
        <v>0</v>
      </c>
      <c r="J193" s="49">
        <f t="shared" ref="J193:J204" si="20">H193+I193</f>
        <v>59463.942329999998</v>
      </c>
      <c r="K193" s="49">
        <f t="shared" ref="K193:K204" si="21">H193-I193</f>
        <v>59463.942329999998</v>
      </c>
      <c r="L193" s="20">
        <v>843004</v>
      </c>
      <c r="M193" s="20">
        <v>0</v>
      </c>
      <c r="N193" s="49">
        <f t="shared" ref="N193:N204" si="22">L193-M193</f>
        <v>843004</v>
      </c>
      <c r="O193" s="20">
        <v>196423</v>
      </c>
      <c r="P193" s="20">
        <v>0</v>
      </c>
      <c r="Q193" s="49">
        <f t="shared" ref="Q193:Q204" si="23">O193-P193</f>
        <v>196423</v>
      </c>
    </row>
    <row r="194" spans="1:17" x14ac:dyDescent="0.45">
      <c r="A194" s="19" t="s">
        <v>509</v>
      </c>
      <c r="B194" s="19">
        <v>11874</v>
      </c>
      <c r="C194" s="19" t="s">
        <v>19</v>
      </c>
      <c r="D194" s="20">
        <v>121907.82905</v>
      </c>
      <c r="E194" s="20">
        <v>0</v>
      </c>
      <c r="F194" s="49">
        <f t="shared" si="18"/>
        <v>121907.82905</v>
      </c>
      <c r="G194" s="49">
        <f t="shared" si="19"/>
        <v>121907.82905</v>
      </c>
      <c r="H194" s="20">
        <v>0</v>
      </c>
      <c r="I194" s="20">
        <v>0</v>
      </c>
      <c r="J194" s="49">
        <f t="shared" si="20"/>
        <v>0</v>
      </c>
      <c r="K194" s="49">
        <f t="shared" si="21"/>
        <v>0</v>
      </c>
      <c r="L194" s="20">
        <v>3931079</v>
      </c>
      <c r="M194" s="20">
        <v>1700060</v>
      </c>
      <c r="N194" s="49">
        <f t="shared" si="22"/>
        <v>2231019</v>
      </c>
      <c r="O194" s="20">
        <v>3283978</v>
      </c>
      <c r="P194" s="20">
        <v>359754</v>
      </c>
      <c r="Q194" s="49">
        <f t="shared" si="23"/>
        <v>2924224</v>
      </c>
    </row>
    <row r="195" spans="1:17" x14ac:dyDescent="0.45">
      <c r="A195" s="19" t="s">
        <v>511</v>
      </c>
      <c r="B195" s="19">
        <v>11756</v>
      </c>
      <c r="C195" s="19" t="s">
        <v>19</v>
      </c>
      <c r="D195" s="20">
        <v>11662.867942000001</v>
      </c>
      <c r="E195" s="20">
        <v>0</v>
      </c>
      <c r="F195" s="49">
        <f t="shared" si="18"/>
        <v>11662.867942000001</v>
      </c>
      <c r="G195" s="49">
        <f t="shared" si="19"/>
        <v>11662.867942000001</v>
      </c>
      <c r="H195" s="20">
        <v>11662.867942000001</v>
      </c>
      <c r="I195" s="20">
        <v>0</v>
      </c>
      <c r="J195" s="49">
        <f t="shared" si="20"/>
        <v>11662.867942000001</v>
      </c>
      <c r="K195" s="49">
        <f t="shared" si="21"/>
        <v>11662.867942000001</v>
      </c>
      <c r="L195" s="20">
        <v>442735</v>
      </c>
      <c r="M195" s="20">
        <v>230867</v>
      </c>
      <c r="N195" s="49">
        <f t="shared" si="22"/>
        <v>211868</v>
      </c>
      <c r="O195" s="20">
        <v>7263</v>
      </c>
      <c r="P195" s="20">
        <v>100</v>
      </c>
      <c r="Q195" s="49">
        <f t="shared" si="23"/>
        <v>7163</v>
      </c>
    </row>
    <row r="196" spans="1:17" x14ac:dyDescent="0.45">
      <c r="A196" s="19" t="s">
        <v>512</v>
      </c>
      <c r="B196" s="19">
        <v>11878</v>
      </c>
      <c r="C196" s="19" t="s">
        <v>22</v>
      </c>
      <c r="D196" s="20">
        <v>581219.90662999998</v>
      </c>
      <c r="E196" s="20">
        <v>40053.850376000002</v>
      </c>
      <c r="F196" s="49">
        <f t="shared" si="18"/>
        <v>621273.75700600003</v>
      </c>
      <c r="G196" s="49">
        <f t="shared" si="19"/>
        <v>541166.05625399994</v>
      </c>
      <c r="H196" s="20">
        <v>24914.363029</v>
      </c>
      <c r="I196" s="20">
        <v>14519.129849000001</v>
      </c>
      <c r="J196" s="49">
        <f t="shared" si="20"/>
        <v>39433.492878000005</v>
      </c>
      <c r="K196" s="49">
        <f t="shared" si="21"/>
        <v>10395.233179999999</v>
      </c>
      <c r="L196" s="20">
        <v>0</v>
      </c>
      <c r="M196" s="20">
        <v>252673</v>
      </c>
      <c r="N196" s="49">
        <f t="shared" si="22"/>
        <v>-252673</v>
      </c>
      <c r="O196" s="20">
        <v>0</v>
      </c>
      <c r="P196" s="20">
        <v>14445</v>
      </c>
      <c r="Q196" s="49">
        <f t="shared" si="23"/>
        <v>-14445</v>
      </c>
    </row>
    <row r="197" spans="1:17" x14ac:dyDescent="0.45">
      <c r="A197" s="19" t="s">
        <v>516</v>
      </c>
      <c r="B197" s="19">
        <v>11888</v>
      </c>
      <c r="C197" s="19" t="s">
        <v>32</v>
      </c>
      <c r="D197" s="20">
        <v>463098.31242999999</v>
      </c>
      <c r="E197" s="20">
        <v>61273.83412</v>
      </c>
      <c r="F197" s="49">
        <f t="shared" si="18"/>
        <v>524372.14654999995</v>
      </c>
      <c r="G197" s="49">
        <f t="shared" si="19"/>
        <v>401824.47830999998</v>
      </c>
      <c r="H197" s="20">
        <v>29516.185285</v>
      </c>
      <c r="I197" s="20">
        <v>29019.549164</v>
      </c>
      <c r="J197" s="49">
        <f t="shared" si="20"/>
        <v>58535.734448999996</v>
      </c>
      <c r="K197" s="49">
        <f t="shared" si="21"/>
        <v>496.63612099999955</v>
      </c>
      <c r="L197" s="20">
        <v>806726</v>
      </c>
      <c r="M197" s="20">
        <v>129107</v>
      </c>
      <c r="N197" s="49">
        <f t="shared" si="22"/>
        <v>677619</v>
      </c>
      <c r="O197" s="20">
        <v>10155</v>
      </c>
      <c r="P197" s="20">
        <v>16302</v>
      </c>
      <c r="Q197" s="49">
        <f t="shared" si="23"/>
        <v>-6147</v>
      </c>
    </row>
    <row r="198" spans="1:17" x14ac:dyDescent="0.45">
      <c r="A198" s="19" t="s">
        <v>518</v>
      </c>
      <c r="B198" s="19">
        <v>11883</v>
      </c>
      <c r="C198" s="19" t="s">
        <v>246</v>
      </c>
      <c r="D198" s="20">
        <v>5000</v>
      </c>
      <c r="E198" s="20">
        <v>0</v>
      </c>
      <c r="F198" s="49">
        <f t="shared" si="18"/>
        <v>5000</v>
      </c>
      <c r="G198" s="49">
        <f t="shared" si="19"/>
        <v>5000</v>
      </c>
      <c r="H198" s="20">
        <v>0</v>
      </c>
      <c r="I198" s="20">
        <v>0</v>
      </c>
      <c r="J198" s="49">
        <f t="shared" si="20"/>
        <v>0</v>
      </c>
      <c r="K198" s="49">
        <f t="shared" si="21"/>
        <v>0</v>
      </c>
      <c r="L198" s="20">
        <v>8684157</v>
      </c>
      <c r="M198" s="20">
        <v>312840</v>
      </c>
      <c r="N198" s="49">
        <f t="shared" si="22"/>
        <v>8371317</v>
      </c>
      <c r="O198" s="20">
        <v>6689360</v>
      </c>
      <c r="P198" s="20">
        <v>311820</v>
      </c>
      <c r="Q198" s="49">
        <f t="shared" si="23"/>
        <v>6377540</v>
      </c>
    </row>
    <row r="199" spans="1:17" x14ac:dyDescent="0.45">
      <c r="A199" s="19" t="s">
        <v>520</v>
      </c>
      <c r="B199" s="19">
        <v>11886</v>
      </c>
      <c r="C199" s="19" t="s">
        <v>22</v>
      </c>
      <c r="D199" s="20">
        <v>252852.85070099999</v>
      </c>
      <c r="E199" s="20">
        <v>72801.252235000007</v>
      </c>
      <c r="F199" s="49">
        <f t="shared" si="18"/>
        <v>325654.10293599998</v>
      </c>
      <c r="G199" s="49">
        <f t="shared" si="19"/>
        <v>180051.598466</v>
      </c>
      <c r="H199" s="20">
        <v>169176.84943999999</v>
      </c>
      <c r="I199" s="20">
        <v>67536.496784999996</v>
      </c>
      <c r="J199" s="49">
        <f t="shared" si="20"/>
        <v>236713.34622499999</v>
      </c>
      <c r="K199" s="49">
        <f t="shared" si="21"/>
        <v>101640.352655</v>
      </c>
      <c r="L199" s="20">
        <v>350461</v>
      </c>
      <c r="M199" s="20">
        <v>0</v>
      </c>
      <c r="N199" s="49">
        <f t="shared" si="22"/>
        <v>350461</v>
      </c>
      <c r="O199" s="20">
        <v>0</v>
      </c>
      <c r="P199" s="20">
        <v>0</v>
      </c>
      <c r="Q199" s="49">
        <f t="shared" si="23"/>
        <v>0</v>
      </c>
    </row>
    <row r="200" spans="1:17" x14ac:dyDescent="0.45">
      <c r="A200" s="19" t="s">
        <v>522</v>
      </c>
      <c r="B200" s="19">
        <v>11885</v>
      </c>
      <c r="C200" s="19" t="s">
        <v>22</v>
      </c>
      <c r="D200" s="20">
        <v>214004.21841100001</v>
      </c>
      <c r="E200" s="20">
        <v>56700.75488</v>
      </c>
      <c r="F200" s="49">
        <f t="shared" si="18"/>
        <v>270704.973291</v>
      </c>
      <c r="G200" s="49">
        <f t="shared" si="19"/>
        <v>157303.46353100002</v>
      </c>
      <c r="H200" s="20">
        <v>83970.206202000001</v>
      </c>
      <c r="I200" s="20">
        <v>56687.15337</v>
      </c>
      <c r="J200" s="49">
        <f t="shared" si="20"/>
        <v>140657.35957199999</v>
      </c>
      <c r="K200" s="49">
        <f t="shared" si="21"/>
        <v>27283.052832000001</v>
      </c>
      <c r="L200" s="20">
        <v>306978</v>
      </c>
      <c r="M200" s="20">
        <v>54566</v>
      </c>
      <c r="N200" s="49">
        <f t="shared" si="22"/>
        <v>252412</v>
      </c>
      <c r="O200" s="20">
        <v>3042</v>
      </c>
      <c r="P200" s="20">
        <v>0</v>
      </c>
      <c r="Q200" s="49">
        <f t="shared" si="23"/>
        <v>3042</v>
      </c>
    </row>
    <row r="201" spans="1:17" x14ac:dyDescent="0.45">
      <c r="A201" s="19" t="s">
        <v>524</v>
      </c>
      <c r="B201" s="19">
        <v>11889</v>
      </c>
      <c r="C201" s="19" t="s">
        <v>22</v>
      </c>
      <c r="D201" s="20">
        <v>223982.255164</v>
      </c>
      <c r="E201" s="20">
        <v>21820.011200000001</v>
      </c>
      <c r="F201" s="49">
        <f t="shared" si="18"/>
        <v>245802.26636400001</v>
      </c>
      <c r="G201" s="49">
        <f t="shared" si="19"/>
        <v>202162.24396399999</v>
      </c>
      <c r="H201" s="20">
        <v>78356.013149000006</v>
      </c>
      <c r="I201" s="20">
        <v>16120.3</v>
      </c>
      <c r="J201" s="49">
        <f t="shared" si="20"/>
        <v>94476.313149000009</v>
      </c>
      <c r="K201" s="49">
        <f t="shared" si="21"/>
        <v>62235.713149000003</v>
      </c>
      <c r="L201" s="20">
        <v>254540</v>
      </c>
      <c r="M201" s="20">
        <v>989</v>
      </c>
      <c r="N201" s="49">
        <f t="shared" si="22"/>
        <v>253551</v>
      </c>
      <c r="O201" s="20">
        <v>54392</v>
      </c>
      <c r="P201" s="20">
        <v>0</v>
      </c>
      <c r="Q201" s="49">
        <f t="shared" si="23"/>
        <v>54392</v>
      </c>
    </row>
    <row r="202" spans="1:17" x14ac:dyDescent="0.45">
      <c r="A202" s="19" t="s">
        <v>528</v>
      </c>
      <c r="B202" s="19">
        <v>11912</v>
      </c>
      <c r="C202" s="19" t="s">
        <v>22</v>
      </c>
      <c r="D202" s="20">
        <v>3326075.0762260002</v>
      </c>
      <c r="E202" s="20">
        <v>7803.8217500000001</v>
      </c>
      <c r="F202" s="49">
        <f t="shared" si="18"/>
        <v>3333878.8979760003</v>
      </c>
      <c r="G202" s="49">
        <f t="shared" si="19"/>
        <v>3318271.2544760001</v>
      </c>
      <c r="H202" s="20">
        <v>3326075.0762260002</v>
      </c>
      <c r="I202" s="20">
        <v>7803.8217500000001</v>
      </c>
      <c r="J202" s="49">
        <f t="shared" si="20"/>
        <v>3333878.8979760003</v>
      </c>
      <c r="K202" s="49">
        <f t="shared" si="21"/>
        <v>3318271.2544760001</v>
      </c>
      <c r="L202" s="20">
        <v>5000500</v>
      </c>
      <c r="M202" s="20">
        <v>0</v>
      </c>
      <c r="N202" s="49">
        <f t="shared" si="22"/>
        <v>5000500</v>
      </c>
      <c r="O202" s="20">
        <v>0</v>
      </c>
      <c r="P202" s="20">
        <v>0</v>
      </c>
      <c r="Q202" s="49">
        <f t="shared" si="23"/>
        <v>0</v>
      </c>
    </row>
    <row r="203" spans="1:17" x14ac:dyDescent="0.45">
      <c r="A203" s="19" t="s">
        <v>530</v>
      </c>
      <c r="B203" s="19">
        <v>11900</v>
      </c>
      <c r="C203" s="19" t="s">
        <v>22</v>
      </c>
      <c r="D203" s="20">
        <v>451798.690298</v>
      </c>
      <c r="E203" s="20">
        <v>11341.391229999999</v>
      </c>
      <c r="F203" s="49">
        <f t="shared" si="18"/>
        <v>463140.08152800001</v>
      </c>
      <c r="G203" s="49">
        <f t="shared" si="19"/>
        <v>440457.29906799999</v>
      </c>
      <c r="H203" s="20">
        <v>451798.690298</v>
      </c>
      <c r="I203" s="20">
        <v>11341.391229999999</v>
      </c>
      <c r="J203" s="49">
        <f t="shared" si="20"/>
        <v>463140.08152800001</v>
      </c>
      <c r="K203" s="49">
        <f t="shared" si="21"/>
        <v>440457.29906799999</v>
      </c>
      <c r="L203" s="20">
        <v>530315</v>
      </c>
      <c r="M203" s="20">
        <v>12418</v>
      </c>
      <c r="N203" s="49">
        <f t="shared" si="22"/>
        <v>517897</v>
      </c>
      <c r="O203" s="20">
        <v>1515</v>
      </c>
      <c r="P203" s="20">
        <v>12418</v>
      </c>
      <c r="Q203" s="49">
        <f t="shared" si="23"/>
        <v>-10903</v>
      </c>
    </row>
    <row r="204" spans="1:17" x14ac:dyDescent="0.45">
      <c r="A204" s="19" t="s">
        <v>563</v>
      </c>
      <c r="B204" s="19">
        <v>11803</v>
      </c>
      <c r="C204" s="19" t="s">
        <v>22</v>
      </c>
      <c r="D204" s="20">
        <v>0</v>
      </c>
      <c r="E204" s="20">
        <v>0</v>
      </c>
      <c r="F204" s="49">
        <f t="shared" si="18"/>
        <v>0</v>
      </c>
      <c r="G204" s="49">
        <f t="shared" si="19"/>
        <v>0</v>
      </c>
      <c r="H204" s="20">
        <v>0</v>
      </c>
      <c r="I204" s="20">
        <v>0</v>
      </c>
      <c r="J204" s="49">
        <f t="shared" si="20"/>
        <v>0</v>
      </c>
      <c r="K204" s="49">
        <f t="shared" si="21"/>
        <v>0</v>
      </c>
      <c r="L204" s="20">
        <v>0</v>
      </c>
      <c r="M204" s="20">
        <v>0</v>
      </c>
      <c r="N204" s="49">
        <f t="shared" si="22"/>
        <v>0</v>
      </c>
      <c r="O204" s="20">
        <v>0</v>
      </c>
      <c r="P204" s="20">
        <v>0</v>
      </c>
      <c r="Q204" s="49">
        <f t="shared" si="23"/>
        <v>0</v>
      </c>
    </row>
  </sheetData>
  <autoFilter ref="A3:Q204"/>
  <mergeCells count="6">
    <mergeCell ref="D1:K1"/>
    <mergeCell ref="L1:Q1"/>
    <mergeCell ref="D2:G2"/>
    <mergeCell ref="H2:K2"/>
    <mergeCell ref="L2:N2"/>
    <mergeCell ref="O2:Q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03"/>
  <sheetViews>
    <sheetView rightToLeft="1" workbookViewId="0">
      <selection activeCell="C203" sqref="A55:C203"/>
    </sheetView>
  </sheetViews>
  <sheetFormatPr defaultRowHeight="18" x14ac:dyDescent="0.45"/>
  <cols>
    <col min="1" max="1" width="43.42578125" bestFit="1" customWidth="1"/>
    <col min="2" max="2" width="17.85546875" bestFit="1" customWidth="1"/>
    <col min="3" max="3" width="26" bestFit="1" customWidth="1"/>
    <col min="4" max="4" width="7.5703125" bestFit="1" customWidth="1"/>
    <col min="5" max="5" width="8" bestFit="1" customWidth="1"/>
    <col min="6" max="6" width="6.28515625" bestFit="1" customWidth="1"/>
    <col min="7" max="7" width="30" bestFit="1" customWidth="1"/>
    <col min="8" max="8" width="29.85546875" bestFit="1" customWidth="1"/>
    <col min="9" max="9" width="7.5703125" bestFit="1" customWidth="1"/>
    <col min="10" max="10" width="8" bestFit="1" customWidth="1"/>
    <col min="11" max="11" width="6.28515625" customWidth="1"/>
    <col min="12" max="12" width="18.28515625" style="18" hidden="1" customWidth="1"/>
    <col min="13" max="13" width="16.140625" style="18" hidden="1" customWidth="1"/>
    <col min="14" max="15" width="18.28515625" style="18" hidden="1" customWidth="1"/>
    <col min="16" max="17" width="17.28515625" style="18" hidden="1" customWidth="1"/>
    <col min="18" max="18" width="19.7109375" style="18" hidden="1" customWidth="1"/>
    <col min="19" max="19" width="18.28515625" style="18" hidden="1" customWidth="1"/>
    <col min="20" max="20" width="25.28515625" style="18" hidden="1" customWidth="1"/>
    <col min="21" max="21" width="27.85546875" style="18" hidden="1" customWidth="1"/>
  </cols>
  <sheetData>
    <row r="1" spans="1:21" x14ac:dyDescent="0.25">
      <c r="A1" s="56" t="s">
        <v>534</v>
      </c>
      <c r="B1" s="56" t="s">
        <v>1</v>
      </c>
      <c r="C1" s="57" t="s">
        <v>3</v>
      </c>
      <c r="D1" s="52" t="s">
        <v>569</v>
      </c>
      <c r="E1" s="52"/>
      <c r="F1" s="52"/>
      <c r="G1" s="58" t="s">
        <v>548</v>
      </c>
      <c r="H1" s="58" t="s">
        <v>549</v>
      </c>
      <c r="I1" s="52" t="s">
        <v>571</v>
      </c>
      <c r="J1" s="52"/>
      <c r="K1" s="52"/>
      <c r="L1" s="35"/>
      <c r="M1" s="34"/>
      <c r="N1" s="53" t="s">
        <v>550</v>
      </c>
      <c r="O1" s="53"/>
      <c r="P1" s="54" t="s">
        <v>551</v>
      </c>
      <c r="Q1" s="55"/>
      <c r="R1" s="2"/>
      <c r="S1" s="2"/>
      <c r="T1" s="2"/>
      <c r="U1" s="2"/>
    </row>
    <row r="2" spans="1:21" ht="78.75" x14ac:dyDescent="0.25">
      <c r="A2" s="56"/>
      <c r="B2" s="56"/>
      <c r="C2" s="57"/>
      <c r="D2" s="26" t="s">
        <v>552</v>
      </c>
      <c r="E2" s="26" t="s">
        <v>553</v>
      </c>
      <c r="F2" s="26" t="s">
        <v>554</v>
      </c>
      <c r="G2" s="58"/>
      <c r="H2" s="58"/>
      <c r="I2" s="26" t="s">
        <v>552</v>
      </c>
      <c r="J2" s="26" t="s">
        <v>553</v>
      </c>
      <c r="K2" s="26" t="s">
        <v>554</v>
      </c>
      <c r="L2" s="27" t="s">
        <v>555</v>
      </c>
      <c r="M2" s="28" t="s">
        <v>556</v>
      </c>
      <c r="N2" s="28" t="s">
        <v>546</v>
      </c>
      <c r="O2" s="28" t="s">
        <v>547</v>
      </c>
      <c r="P2" s="28" t="s">
        <v>546</v>
      </c>
      <c r="Q2" s="28" t="s">
        <v>547</v>
      </c>
      <c r="R2" s="29" t="s">
        <v>557</v>
      </c>
      <c r="S2" s="29" t="s">
        <v>558</v>
      </c>
      <c r="T2" s="36" t="s">
        <v>559</v>
      </c>
      <c r="U2" s="36" t="s">
        <v>560</v>
      </c>
    </row>
    <row r="3" spans="1:21" x14ac:dyDescent="0.45">
      <c r="A3" s="25" t="s">
        <v>17</v>
      </c>
      <c r="B3" s="25">
        <v>10581</v>
      </c>
      <c r="C3" s="25" t="s">
        <v>19</v>
      </c>
      <c r="D3" s="30">
        <f t="shared" ref="D3:D49" si="0">(L3/2)/S3</f>
        <v>0.25773299878763611</v>
      </c>
      <c r="E3" s="30">
        <f t="shared" ref="E3:E49" si="1">(N3)/S3</f>
        <v>1.096904289429004</v>
      </c>
      <c r="F3" s="30">
        <f t="shared" ref="F3:F49" si="2">(O3)/S3</f>
        <v>0.73561609261341288</v>
      </c>
      <c r="G3" s="13">
        <f t="shared" ref="G3:G49" si="3">T3/1000000</f>
        <v>6680080.4731029999</v>
      </c>
      <c r="H3" s="13">
        <f t="shared" ref="H3:H49" si="4">U3/1000000</f>
        <v>5879103.2070970004</v>
      </c>
      <c r="I3" s="30">
        <f t="shared" ref="I3:I49" si="5">(M3/2)/R3</f>
        <v>1.0877732766896473E-2</v>
      </c>
      <c r="J3" s="30">
        <f t="shared" ref="J3:J49" si="6">(P3)/R3</f>
        <v>0.14156665975122948</v>
      </c>
      <c r="K3" s="30">
        <f t="shared" ref="K3:K49" si="7">(Q3)/R3</f>
        <v>0.12685761241978694</v>
      </c>
      <c r="L3" s="20">
        <v>18342751.254520997</v>
      </c>
      <c r="M3" s="18">
        <v>822269.34910999995</v>
      </c>
      <c r="N3" s="18">
        <v>39033113</v>
      </c>
      <c r="O3" s="18">
        <v>26176747</v>
      </c>
      <c r="P3" s="18">
        <v>5350652</v>
      </c>
      <c r="Q3" s="18">
        <v>4794709</v>
      </c>
      <c r="R3" s="18">
        <v>37795989.602371968</v>
      </c>
      <c r="S3" s="18">
        <v>35584793.838593498</v>
      </c>
      <c r="T3" s="18">
        <v>6680080473103</v>
      </c>
      <c r="U3" s="18">
        <v>5879103207097</v>
      </c>
    </row>
    <row r="4" spans="1:21" x14ac:dyDescent="0.45">
      <c r="A4" s="25" t="s">
        <v>20</v>
      </c>
      <c r="B4" s="25">
        <v>10589</v>
      </c>
      <c r="C4" s="25" t="s">
        <v>22</v>
      </c>
      <c r="D4" s="30">
        <f t="shared" si="0"/>
        <v>0.28929596182213041</v>
      </c>
      <c r="E4" s="30">
        <f t="shared" si="1"/>
        <v>8.3390525898424689E-2</v>
      </c>
      <c r="F4" s="30">
        <f t="shared" si="2"/>
        <v>0.27938985920596759</v>
      </c>
      <c r="G4" s="13">
        <f t="shared" si="3"/>
        <v>1562523.75192</v>
      </c>
      <c r="H4" s="13">
        <f t="shared" si="4"/>
        <v>1473583.862989</v>
      </c>
      <c r="I4" s="30">
        <f t="shared" si="5"/>
        <v>3.592119567717197E-3</v>
      </c>
      <c r="J4" s="30">
        <f t="shared" si="6"/>
        <v>0</v>
      </c>
      <c r="K4" s="30">
        <f t="shared" si="7"/>
        <v>1.3652398440839109E-3</v>
      </c>
      <c r="L4" s="20">
        <v>1082200.8342820001</v>
      </c>
      <c r="M4" s="18">
        <v>12297.88812</v>
      </c>
      <c r="N4" s="18">
        <v>155974</v>
      </c>
      <c r="O4" s="18">
        <v>522572</v>
      </c>
      <c r="P4" s="18">
        <v>0</v>
      </c>
      <c r="Q4" s="18">
        <v>2337</v>
      </c>
      <c r="R4" s="18">
        <v>1711787.1340534671</v>
      </c>
      <c r="S4" s="18">
        <v>1870404.321349249</v>
      </c>
      <c r="T4" s="18">
        <v>1562523751920</v>
      </c>
      <c r="U4" s="18">
        <v>1473583862989</v>
      </c>
    </row>
    <row r="5" spans="1:21" x14ac:dyDescent="0.45">
      <c r="A5" s="25" t="s">
        <v>23</v>
      </c>
      <c r="B5" s="25">
        <v>10591</v>
      </c>
      <c r="C5" s="25" t="s">
        <v>22</v>
      </c>
      <c r="D5" s="30">
        <f t="shared" si="0"/>
        <v>0.81332217027121756</v>
      </c>
      <c r="E5" s="30">
        <f t="shared" si="1"/>
        <v>0.16111615401953724</v>
      </c>
      <c r="F5" s="30">
        <f t="shared" si="2"/>
        <v>0.45269327191992442</v>
      </c>
      <c r="G5" s="13">
        <f t="shared" si="3"/>
        <v>1836759.635034</v>
      </c>
      <c r="H5" s="13">
        <f t="shared" si="4"/>
        <v>1690687.052162</v>
      </c>
      <c r="I5" s="30">
        <f t="shared" si="5"/>
        <v>0.21727440460203232</v>
      </c>
      <c r="J5" s="30">
        <f t="shared" si="6"/>
        <v>5.124506453733477E-3</v>
      </c>
      <c r="K5" s="30">
        <f t="shared" si="7"/>
        <v>5.6971636336112484E-3</v>
      </c>
      <c r="L5" s="20">
        <v>3342625.9346150002</v>
      </c>
      <c r="M5" s="18">
        <v>812705.73566700006</v>
      </c>
      <c r="N5" s="18">
        <v>331081</v>
      </c>
      <c r="O5" s="18">
        <v>930249</v>
      </c>
      <c r="P5" s="18">
        <v>9584</v>
      </c>
      <c r="Q5" s="18">
        <v>10655</v>
      </c>
      <c r="R5" s="18">
        <v>1870228.8867287</v>
      </c>
      <c r="S5" s="18">
        <v>2054921.1965415492</v>
      </c>
      <c r="T5" s="18">
        <v>1836759635034</v>
      </c>
      <c r="U5" s="18">
        <v>1690687052162</v>
      </c>
    </row>
    <row r="6" spans="1:21" x14ac:dyDescent="0.45">
      <c r="A6" s="25" t="s">
        <v>24</v>
      </c>
      <c r="B6" s="25">
        <v>10596</v>
      </c>
      <c r="C6" s="25" t="s">
        <v>22</v>
      </c>
      <c r="D6" s="30">
        <f t="shared" si="0"/>
        <v>0.28476755927227476</v>
      </c>
      <c r="E6" s="30">
        <f t="shared" si="1"/>
        <v>6.4556999768772702E-2</v>
      </c>
      <c r="F6" s="30">
        <f t="shared" si="2"/>
        <v>0.25185766561020667</v>
      </c>
      <c r="G6" s="13">
        <f t="shared" si="3"/>
        <v>4164056.392302</v>
      </c>
      <c r="H6" s="13">
        <f t="shared" si="4"/>
        <v>3833971.6125210002</v>
      </c>
      <c r="I6" s="30">
        <f t="shared" si="5"/>
        <v>3.7105441990173509E-2</v>
      </c>
      <c r="J6" s="30">
        <f t="shared" si="6"/>
        <v>2.0753458928076773E-3</v>
      </c>
      <c r="K6" s="30">
        <f t="shared" si="7"/>
        <v>1.4877588197822094E-2</v>
      </c>
      <c r="L6" s="20">
        <v>2647976.159182</v>
      </c>
      <c r="M6" s="18">
        <v>321073.96148699999</v>
      </c>
      <c r="N6" s="18">
        <v>300149</v>
      </c>
      <c r="O6" s="18">
        <v>1170978</v>
      </c>
      <c r="P6" s="18">
        <v>8979</v>
      </c>
      <c r="Q6" s="18">
        <v>64368</v>
      </c>
      <c r="R6" s="18">
        <v>4326507.707037</v>
      </c>
      <c r="S6" s="18">
        <v>4649364.144477902</v>
      </c>
      <c r="T6" s="18">
        <v>4164056392302</v>
      </c>
      <c r="U6" s="18">
        <v>3833971612521</v>
      </c>
    </row>
    <row r="7" spans="1:21" x14ac:dyDescent="0.45">
      <c r="A7" s="25" t="s">
        <v>26</v>
      </c>
      <c r="B7" s="25">
        <v>10600</v>
      </c>
      <c r="C7" s="25" t="s">
        <v>22</v>
      </c>
      <c r="D7" s="30">
        <f t="shared" si="0"/>
        <v>0.24916036789867638</v>
      </c>
      <c r="E7" s="30">
        <f t="shared" si="1"/>
        <v>0.72284008371760144</v>
      </c>
      <c r="F7" s="30">
        <f t="shared" si="2"/>
        <v>0.29291753804969967</v>
      </c>
      <c r="G7" s="13">
        <f t="shared" si="3"/>
        <v>28786545.683963001</v>
      </c>
      <c r="H7" s="13">
        <f t="shared" si="4"/>
        <v>26941968.314071</v>
      </c>
      <c r="I7" s="30">
        <f t="shared" si="5"/>
        <v>8.909204781801041E-3</v>
      </c>
      <c r="J7" s="30">
        <f t="shared" si="6"/>
        <v>2.688604454349296E-2</v>
      </c>
      <c r="K7" s="30">
        <f t="shared" si="7"/>
        <v>3.0982719242778786E-2</v>
      </c>
      <c r="L7" s="20">
        <v>13597504.628898</v>
      </c>
      <c r="M7" s="18">
        <v>672255.813387</v>
      </c>
      <c r="N7" s="18">
        <v>19723886</v>
      </c>
      <c r="O7" s="18">
        <v>7992739</v>
      </c>
      <c r="P7" s="18">
        <v>1014361</v>
      </c>
      <c r="Q7" s="18">
        <v>1168921</v>
      </c>
      <c r="R7" s="18">
        <v>37728160.360632099</v>
      </c>
      <c r="S7" s="18">
        <v>27286652.25447806</v>
      </c>
      <c r="T7" s="18">
        <v>28786545683963</v>
      </c>
      <c r="U7" s="18">
        <v>26941968314071</v>
      </c>
    </row>
    <row r="8" spans="1:21" x14ac:dyDescent="0.45">
      <c r="A8" s="25" t="s">
        <v>28</v>
      </c>
      <c r="B8" s="25">
        <v>10616</v>
      </c>
      <c r="C8" s="25" t="s">
        <v>22</v>
      </c>
      <c r="D8" s="30">
        <f t="shared" si="0"/>
        <v>0.43097018425494926</v>
      </c>
      <c r="E8" s="30">
        <f t="shared" si="1"/>
        <v>0.22704097847430776</v>
      </c>
      <c r="F8" s="30">
        <f t="shared" si="2"/>
        <v>0.53376978149827625</v>
      </c>
      <c r="G8" s="13">
        <f t="shared" si="3"/>
        <v>7554877.4145910004</v>
      </c>
      <c r="H8" s="13">
        <f t="shared" si="4"/>
        <v>6899315.6946299998</v>
      </c>
      <c r="I8" s="30">
        <f t="shared" si="5"/>
        <v>1.7778338585959171E-2</v>
      </c>
      <c r="J8" s="30">
        <f t="shared" si="6"/>
        <v>7.1988559546663734E-3</v>
      </c>
      <c r="K8" s="30">
        <f t="shared" si="7"/>
        <v>3.0024198360258353E-2</v>
      </c>
      <c r="L8" s="20">
        <v>7851421.3734489996</v>
      </c>
      <c r="M8" s="18">
        <v>299321.19865500001</v>
      </c>
      <c r="N8" s="18">
        <v>2068118</v>
      </c>
      <c r="O8" s="18">
        <v>4862113</v>
      </c>
      <c r="P8" s="18">
        <v>60601</v>
      </c>
      <c r="Q8" s="18">
        <v>252748</v>
      </c>
      <c r="R8" s="18">
        <v>8418143.1579719</v>
      </c>
      <c r="S8" s="18">
        <v>9109007.6068978477</v>
      </c>
      <c r="T8" s="18">
        <v>7554877414591</v>
      </c>
      <c r="U8" s="18">
        <v>6899315694630</v>
      </c>
    </row>
    <row r="9" spans="1:21" x14ac:dyDescent="0.45">
      <c r="A9" s="25" t="s">
        <v>30</v>
      </c>
      <c r="B9" s="25">
        <v>10615</v>
      </c>
      <c r="C9" s="25" t="s">
        <v>32</v>
      </c>
      <c r="D9" s="30">
        <f t="shared" si="0"/>
        <v>0.49883603406468913</v>
      </c>
      <c r="E9" s="30">
        <f t="shared" si="1"/>
        <v>3.5530160367515996E-3</v>
      </c>
      <c r="F9" s="30">
        <f t="shared" si="2"/>
        <v>7.8683521494413974E-2</v>
      </c>
      <c r="G9" s="13">
        <f t="shared" si="3"/>
        <v>416411.89416899998</v>
      </c>
      <c r="H9" s="13">
        <f t="shared" si="4"/>
        <v>395616.60412799998</v>
      </c>
      <c r="I9" s="30">
        <f t="shared" si="5"/>
        <v>4.64863821314672E-3</v>
      </c>
      <c r="J9" s="30">
        <f t="shared" si="6"/>
        <v>0</v>
      </c>
      <c r="K9" s="30">
        <f t="shared" si="7"/>
        <v>5.423593429248628E-3</v>
      </c>
      <c r="L9" s="20">
        <v>742704.95626999997</v>
      </c>
      <c r="M9" s="18">
        <v>7052.3345300000001</v>
      </c>
      <c r="N9" s="18">
        <v>2645</v>
      </c>
      <c r="O9" s="18">
        <v>58575</v>
      </c>
      <c r="P9" s="18">
        <v>0</v>
      </c>
      <c r="Q9" s="18">
        <v>4114</v>
      </c>
      <c r="R9" s="18">
        <v>758537.68422496668</v>
      </c>
      <c r="S9" s="18">
        <v>744437.95711607102</v>
      </c>
      <c r="T9" s="18">
        <v>416411894169</v>
      </c>
      <c r="U9" s="18">
        <v>395616604128</v>
      </c>
    </row>
    <row r="10" spans="1:21" x14ac:dyDescent="0.45">
      <c r="A10" s="25" t="s">
        <v>33</v>
      </c>
      <c r="B10" s="25">
        <v>10630</v>
      </c>
      <c r="C10" s="25" t="s">
        <v>22</v>
      </c>
      <c r="D10" s="30">
        <f t="shared" si="0"/>
        <v>0.95445972805046264</v>
      </c>
      <c r="E10" s="30">
        <f t="shared" si="1"/>
        <v>4.8755152866015901E-2</v>
      </c>
      <c r="F10" s="30">
        <f t="shared" si="2"/>
        <v>0.15329391056786093</v>
      </c>
      <c r="G10" s="13">
        <f t="shared" si="3"/>
        <v>474179.16966900002</v>
      </c>
      <c r="H10" s="13">
        <f t="shared" si="4"/>
        <v>468948.54170100001</v>
      </c>
      <c r="I10" s="30">
        <f t="shared" si="5"/>
        <v>2.571354381735131E-2</v>
      </c>
      <c r="J10" s="30">
        <f t="shared" si="6"/>
        <v>1.0378594413019256E-2</v>
      </c>
      <c r="K10" s="30">
        <f t="shared" si="7"/>
        <v>1.0938612410671908E-2</v>
      </c>
      <c r="L10" s="20">
        <v>1109209.6939980001</v>
      </c>
      <c r="M10" s="18">
        <v>25345.392910000002</v>
      </c>
      <c r="N10" s="18">
        <v>28330</v>
      </c>
      <c r="O10" s="18">
        <v>89074</v>
      </c>
      <c r="P10" s="18">
        <v>5115</v>
      </c>
      <c r="Q10" s="18">
        <v>5391</v>
      </c>
      <c r="R10" s="18">
        <v>492841.30359536671</v>
      </c>
      <c r="S10" s="18">
        <v>581066.786475959</v>
      </c>
      <c r="T10" s="18">
        <v>474179169669</v>
      </c>
      <c r="U10" s="18">
        <v>468948541701</v>
      </c>
    </row>
    <row r="11" spans="1:21" x14ac:dyDescent="0.45">
      <c r="A11" s="25" t="s">
        <v>35</v>
      </c>
      <c r="B11" s="25">
        <v>10639</v>
      </c>
      <c r="C11" s="25" t="s">
        <v>19</v>
      </c>
      <c r="D11" s="30">
        <f t="shared" si="0"/>
        <v>4.7575841936820198E-2</v>
      </c>
      <c r="E11" s="30">
        <f t="shared" si="1"/>
        <v>1.2454134057602562</v>
      </c>
      <c r="F11" s="30">
        <f t="shared" si="2"/>
        <v>1.0574315206551457</v>
      </c>
      <c r="G11" s="13">
        <f t="shared" si="3"/>
        <v>5876879.4522900004</v>
      </c>
      <c r="H11" s="13">
        <f t="shared" si="4"/>
        <v>6338128.4683100004</v>
      </c>
      <c r="I11" s="30">
        <f t="shared" si="5"/>
        <v>2.1912329433774963E-3</v>
      </c>
      <c r="J11" s="30">
        <f t="shared" si="6"/>
        <v>0.16193436633612285</v>
      </c>
      <c r="K11" s="30">
        <f t="shared" si="7"/>
        <v>0.10559655734282331</v>
      </c>
      <c r="L11" s="20">
        <v>5731833.7928480003</v>
      </c>
      <c r="M11" s="18">
        <v>264248.23336000001</v>
      </c>
      <c r="N11" s="18">
        <v>75022347</v>
      </c>
      <c r="O11" s="18">
        <v>63698523</v>
      </c>
      <c r="P11" s="18">
        <v>9764108</v>
      </c>
      <c r="Q11" s="18">
        <v>6367124</v>
      </c>
      <c r="R11" s="18">
        <v>60296700.576410703</v>
      </c>
      <c r="S11" s="18">
        <v>60238910.75285399</v>
      </c>
      <c r="T11" s="18">
        <v>5876879452290</v>
      </c>
      <c r="U11" s="18">
        <v>6338128468310</v>
      </c>
    </row>
    <row r="12" spans="1:21" x14ac:dyDescent="0.45">
      <c r="A12" s="25" t="s">
        <v>37</v>
      </c>
      <c r="B12" s="25">
        <v>10706</v>
      </c>
      <c r="C12" s="25" t="s">
        <v>22</v>
      </c>
      <c r="D12" s="30">
        <f t="shared" si="0"/>
        <v>0.89791686106824464</v>
      </c>
      <c r="E12" s="30">
        <f t="shared" si="1"/>
        <v>0.15640747330950014</v>
      </c>
      <c r="F12" s="30">
        <f t="shared" si="2"/>
        <v>0.43288209678722062</v>
      </c>
      <c r="G12" s="13">
        <f t="shared" si="3"/>
        <v>13513811.921502</v>
      </c>
      <c r="H12" s="13">
        <f t="shared" si="4"/>
        <v>12828538.117364001</v>
      </c>
      <c r="I12" s="30">
        <f t="shared" si="5"/>
        <v>8.1178290096833392E-3</v>
      </c>
      <c r="J12" s="30">
        <f t="shared" si="6"/>
        <v>4.8643312826673901E-4</v>
      </c>
      <c r="K12" s="30">
        <f t="shared" si="7"/>
        <v>1.657700944853165E-2</v>
      </c>
      <c r="L12" s="20">
        <v>29430804.221633002</v>
      </c>
      <c r="M12" s="18">
        <v>225194.334619</v>
      </c>
      <c r="N12" s="18">
        <v>2563265</v>
      </c>
      <c r="O12" s="18">
        <v>7094236</v>
      </c>
      <c r="P12" s="18">
        <v>6747</v>
      </c>
      <c r="Q12" s="18">
        <v>229929</v>
      </c>
      <c r="R12" s="18">
        <v>13870354.6447195</v>
      </c>
      <c r="S12" s="18">
        <v>16388379.313102221</v>
      </c>
      <c r="T12" s="18">
        <v>13513811921502</v>
      </c>
      <c r="U12" s="18">
        <v>12828538117364</v>
      </c>
    </row>
    <row r="13" spans="1:21" x14ac:dyDescent="0.45">
      <c r="A13" s="25" t="s">
        <v>39</v>
      </c>
      <c r="B13" s="25">
        <v>10720</v>
      </c>
      <c r="C13" s="25" t="s">
        <v>19</v>
      </c>
      <c r="D13" s="30">
        <f t="shared" si="0"/>
        <v>0.15716631963902544</v>
      </c>
      <c r="E13" s="30">
        <f t="shared" si="1"/>
        <v>0.12509268264585244</v>
      </c>
      <c r="F13" s="30">
        <f t="shared" si="2"/>
        <v>0.77875489226561867</v>
      </c>
      <c r="G13" s="13">
        <f t="shared" si="3"/>
        <v>445413.03559599997</v>
      </c>
      <c r="H13" s="13">
        <f t="shared" si="4"/>
        <v>380287.51099600003</v>
      </c>
      <c r="I13" s="30">
        <f t="shared" si="5"/>
        <v>9.1533275365379887E-3</v>
      </c>
      <c r="J13" s="30">
        <f t="shared" si="6"/>
        <v>0</v>
      </c>
      <c r="K13" s="30">
        <f t="shared" si="7"/>
        <v>2.3992139119462741E-2</v>
      </c>
      <c r="L13" s="20">
        <v>715137.27726599993</v>
      </c>
      <c r="M13" s="18">
        <v>29399.438559999999</v>
      </c>
      <c r="N13" s="18">
        <v>284598</v>
      </c>
      <c r="O13" s="18">
        <v>1771743</v>
      </c>
      <c r="P13" s="18">
        <v>0</v>
      </c>
      <c r="Q13" s="18">
        <v>38530</v>
      </c>
      <c r="R13" s="18">
        <v>1605942.6718122</v>
      </c>
      <c r="S13" s="18">
        <v>2275097.1038467539</v>
      </c>
      <c r="T13" s="18">
        <v>445413035596</v>
      </c>
      <c r="U13" s="18">
        <v>380287510996</v>
      </c>
    </row>
    <row r="14" spans="1:21" x14ac:dyDescent="0.45">
      <c r="A14" s="25" t="s">
        <v>41</v>
      </c>
      <c r="B14" s="25">
        <v>10719</v>
      </c>
      <c r="C14" s="25" t="s">
        <v>22</v>
      </c>
      <c r="D14" s="30">
        <f t="shared" si="0"/>
        <v>0.44828032517673966</v>
      </c>
      <c r="E14" s="30">
        <f t="shared" si="1"/>
        <v>2.4661065250187793E-2</v>
      </c>
      <c r="F14" s="30">
        <f t="shared" si="2"/>
        <v>0.70474411288879624</v>
      </c>
      <c r="G14" s="13">
        <f t="shared" si="3"/>
        <v>2646265.4553450001</v>
      </c>
      <c r="H14" s="13">
        <f t="shared" si="4"/>
        <v>2460848.6519149998</v>
      </c>
      <c r="I14" s="30">
        <f t="shared" si="5"/>
        <v>1.8628455404229454E-2</v>
      </c>
      <c r="J14" s="30">
        <f t="shared" si="6"/>
        <v>0</v>
      </c>
      <c r="K14" s="30">
        <f t="shared" si="7"/>
        <v>3.9725693522433769E-2</v>
      </c>
      <c r="L14" s="20">
        <v>2989315.2922399999</v>
      </c>
      <c r="M14" s="18">
        <v>101087.559016</v>
      </c>
      <c r="N14" s="18">
        <v>82225</v>
      </c>
      <c r="O14" s="18">
        <v>2349760</v>
      </c>
      <c r="P14" s="18">
        <v>0</v>
      </c>
      <c r="Q14" s="18">
        <v>107786</v>
      </c>
      <c r="R14" s="18">
        <v>2713256.5964929331</v>
      </c>
      <c r="S14" s="18">
        <v>3334203.0916273519</v>
      </c>
      <c r="T14" s="18">
        <v>2646265455345</v>
      </c>
      <c r="U14" s="18">
        <v>2460848651915</v>
      </c>
    </row>
    <row r="15" spans="1:21" x14ac:dyDescent="0.45">
      <c r="A15" s="25" t="s">
        <v>43</v>
      </c>
      <c r="B15" s="25">
        <v>10743</v>
      </c>
      <c r="C15" s="25" t="s">
        <v>22</v>
      </c>
      <c r="D15" s="30">
        <f t="shared" si="0"/>
        <v>1.5328278690970021</v>
      </c>
      <c r="E15" s="30">
        <f t="shared" si="1"/>
        <v>0.3768821996948527</v>
      </c>
      <c r="F15" s="30">
        <f t="shared" si="2"/>
        <v>0.59937437408249084</v>
      </c>
      <c r="G15" s="13">
        <f t="shared" si="3"/>
        <v>4141582.9140599999</v>
      </c>
      <c r="H15" s="13">
        <f t="shared" si="4"/>
        <v>3924437.3294700002</v>
      </c>
      <c r="I15" s="30">
        <f t="shared" si="5"/>
        <v>4.7808326105748082E-2</v>
      </c>
      <c r="J15" s="30">
        <f t="shared" si="6"/>
        <v>1.6535184117044727E-3</v>
      </c>
      <c r="K15" s="30">
        <f t="shared" si="7"/>
        <v>3.007949983332275E-2</v>
      </c>
      <c r="L15" s="20">
        <v>20531907.739493001</v>
      </c>
      <c r="M15" s="18">
        <v>540732.60297599994</v>
      </c>
      <c r="N15" s="18">
        <v>2524129</v>
      </c>
      <c r="O15" s="18">
        <v>4014247</v>
      </c>
      <c r="P15" s="18">
        <v>9351</v>
      </c>
      <c r="Q15" s="18">
        <v>170106</v>
      </c>
      <c r="R15" s="18">
        <v>5655213.7150749005</v>
      </c>
      <c r="S15" s="18">
        <v>6697395.1065974776</v>
      </c>
      <c r="T15" s="18">
        <v>4141582914060</v>
      </c>
      <c r="U15" s="18">
        <v>3924437329470</v>
      </c>
    </row>
    <row r="16" spans="1:21" x14ac:dyDescent="0.45">
      <c r="A16" s="25" t="s">
        <v>45</v>
      </c>
      <c r="B16" s="25">
        <v>10748</v>
      </c>
      <c r="C16" s="25" t="s">
        <v>19</v>
      </c>
      <c r="D16" s="30">
        <f t="shared" si="0"/>
        <v>0.12522129960618827</v>
      </c>
      <c r="E16" s="30">
        <f t="shared" si="1"/>
        <v>1.8645760569597842</v>
      </c>
      <c r="F16" s="30">
        <f t="shared" si="2"/>
        <v>1.5658430470507529</v>
      </c>
      <c r="G16" s="13">
        <f t="shared" si="3"/>
        <v>3426561.9989590002</v>
      </c>
      <c r="H16" s="13">
        <f t="shared" si="4"/>
        <v>3296857.9390190002</v>
      </c>
      <c r="I16" s="30">
        <f t="shared" si="5"/>
        <v>6.201430580085425E-3</v>
      </c>
      <c r="J16" s="30">
        <f t="shared" si="6"/>
        <v>4.7629458626257164E-2</v>
      </c>
      <c r="K16" s="30">
        <f t="shared" si="7"/>
        <v>0.102534503182499</v>
      </c>
      <c r="L16" s="20">
        <v>3837304.829831</v>
      </c>
      <c r="M16" s="18">
        <v>130759.09921</v>
      </c>
      <c r="N16" s="18">
        <v>28569208</v>
      </c>
      <c r="O16" s="18">
        <v>23991993</v>
      </c>
      <c r="P16" s="18">
        <v>502141</v>
      </c>
      <c r="Q16" s="18">
        <v>1080986</v>
      </c>
      <c r="R16" s="18">
        <v>10542656.046969632</v>
      </c>
      <c r="S16" s="18">
        <v>15322093.133911882</v>
      </c>
      <c r="T16" s="18">
        <v>3426561998959</v>
      </c>
      <c r="U16" s="18">
        <v>3296857939019</v>
      </c>
    </row>
    <row r="17" spans="1:21" x14ac:dyDescent="0.45">
      <c r="A17" s="25" t="s">
        <v>47</v>
      </c>
      <c r="B17" s="25">
        <v>10762</v>
      </c>
      <c r="C17" s="25" t="s">
        <v>32</v>
      </c>
      <c r="D17" s="30">
        <f t="shared" si="0"/>
        <v>0.5613389735738209</v>
      </c>
      <c r="E17" s="30">
        <f t="shared" si="1"/>
        <v>0.62350894200414442</v>
      </c>
      <c r="F17" s="30">
        <f t="shared" si="2"/>
        <v>0.41048961605228618</v>
      </c>
      <c r="G17" s="13">
        <f t="shared" si="3"/>
        <v>2136578.9744899999</v>
      </c>
      <c r="H17" s="13">
        <f t="shared" si="4"/>
        <v>1945456.6750419999</v>
      </c>
      <c r="I17" s="30">
        <f t="shared" si="5"/>
        <v>1.3073681928436803E-2</v>
      </c>
      <c r="J17" s="30">
        <f t="shared" si="6"/>
        <v>2.5145198753734763E-2</v>
      </c>
      <c r="K17" s="30">
        <f t="shared" si="7"/>
        <v>2.5186527044690044E-2</v>
      </c>
      <c r="L17" s="20">
        <v>3825428.3779469999</v>
      </c>
      <c r="M17" s="18">
        <v>98064.577657000002</v>
      </c>
      <c r="N17" s="18">
        <v>2124553</v>
      </c>
      <c r="O17" s="18">
        <v>1398708</v>
      </c>
      <c r="P17" s="18">
        <v>94306</v>
      </c>
      <c r="Q17" s="18">
        <v>94461</v>
      </c>
      <c r="R17" s="18">
        <v>3750457.5296304999</v>
      </c>
      <c r="S17" s="18">
        <v>3407413.8426484321</v>
      </c>
      <c r="T17" s="18">
        <v>2136578974490</v>
      </c>
      <c r="U17" s="18">
        <v>1945456675042</v>
      </c>
    </row>
    <row r="18" spans="1:21" x14ac:dyDescent="0.45">
      <c r="A18" s="25" t="s">
        <v>49</v>
      </c>
      <c r="B18" s="25">
        <v>10753</v>
      </c>
      <c r="C18" s="25" t="s">
        <v>22</v>
      </c>
      <c r="D18" s="30">
        <f t="shared" si="0"/>
        <v>2.8025471513688092</v>
      </c>
      <c r="E18" s="30">
        <f t="shared" si="1"/>
        <v>0.17917379992052077</v>
      </c>
      <c r="F18" s="30">
        <f t="shared" si="2"/>
        <v>0.25533071971044929</v>
      </c>
      <c r="G18" s="13">
        <f t="shared" si="3"/>
        <v>554599.038726</v>
      </c>
      <c r="H18" s="13">
        <f t="shared" si="4"/>
        <v>533160.64830300002</v>
      </c>
      <c r="I18" s="30">
        <f t="shared" si="5"/>
        <v>3.7554315918001707E-2</v>
      </c>
      <c r="J18" s="30">
        <f t="shared" si="6"/>
        <v>2.3603778285582891E-3</v>
      </c>
      <c r="K18" s="30">
        <f t="shared" si="7"/>
        <v>1.2001083464617748E-2</v>
      </c>
      <c r="L18" s="20">
        <v>3896860.9663530001</v>
      </c>
      <c r="M18" s="18">
        <v>50149.260995999997</v>
      </c>
      <c r="N18" s="18">
        <v>124568</v>
      </c>
      <c r="O18" s="18">
        <v>177515</v>
      </c>
      <c r="P18" s="18">
        <v>1576</v>
      </c>
      <c r="Q18" s="18">
        <v>8013</v>
      </c>
      <c r="R18" s="18">
        <v>667689.71515149996</v>
      </c>
      <c r="S18" s="18">
        <v>695235.57604547532</v>
      </c>
      <c r="T18" s="18">
        <v>554599038726</v>
      </c>
      <c r="U18" s="18">
        <v>533160648303</v>
      </c>
    </row>
    <row r="19" spans="1:21" x14ac:dyDescent="0.45">
      <c r="A19" s="25" t="s">
        <v>51</v>
      </c>
      <c r="B19" s="25">
        <v>10782</v>
      </c>
      <c r="C19" s="25" t="s">
        <v>22</v>
      </c>
      <c r="D19" s="30">
        <f t="shared" si="0"/>
        <v>0.52689557194077818</v>
      </c>
      <c r="E19" s="30">
        <f t="shared" si="1"/>
        <v>0.18829513548317742</v>
      </c>
      <c r="F19" s="30">
        <f t="shared" si="2"/>
        <v>0.6501434108696359</v>
      </c>
      <c r="G19" s="13">
        <f t="shared" si="3"/>
        <v>1150390.809193</v>
      </c>
      <c r="H19" s="13">
        <f t="shared" si="4"/>
        <v>1005086.65629</v>
      </c>
      <c r="I19" s="30">
        <f t="shared" si="5"/>
        <v>0.15485212062395495</v>
      </c>
      <c r="J19" s="30">
        <f t="shared" si="6"/>
        <v>2.5328582810914935E-4</v>
      </c>
      <c r="K19" s="30">
        <f t="shared" si="7"/>
        <v>4.4804753341877404E-2</v>
      </c>
      <c r="L19" s="20">
        <v>1525227.1976039999</v>
      </c>
      <c r="M19" s="18">
        <v>369269.30162299995</v>
      </c>
      <c r="N19" s="18">
        <v>272533</v>
      </c>
      <c r="O19" s="18">
        <v>940999</v>
      </c>
      <c r="P19" s="18">
        <v>302</v>
      </c>
      <c r="Q19" s="18">
        <v>53422</v>
      </c>
      <c r="R19" s="18">
        <v>1192328.8494051001</v>
      </c>
      <c r="S19" s="18">
        <v>1447371.4326217871</v>
      </c>
      <c r="T19" s="18">
        <v>1150390809193</v>
      </c>
      <c r="U19" s="18">
        <v>1005086656290</v>
      </c>
    </row>
    <row r="20" spans="1:21" x14ac:dyDescent="0.45">
      <c r="A20" s="25" t="s">
        <v>53</v>
      </c>
      <c r="B20" s="25">
        <v>10766</v>
      </c>
      <c r="C20" s="25" t="s">
        <v>19</v>
      </c>
      <c r="D20" s="30">
        <f t="shared" si="0"/>
        <v>1.7541259224362945E-2</v>
      </c>
      <c r="E20" s="30">
        <f t="shared" si="1"/>
        <v>1.1009145350481324</v>
      </c>
      <c r="F20" s="30">
        <f t="shared" si="2"/>
        <v>1.0761424243983404</v>
      </c>
      <c r="G20" s="13">
        <f t="shared" si="3"/>
        <v>5014747.0116480002</v>
      </c>
      <c r="H20" s="13">
        <f t="shared" si="4"/>
        <v>4726997.8951059999</v>
      </c>
      <c r="I20" s="30">
        <f t="shared" si="5"/>
        <v>0</v>
      </c>
      <c r="J20" s="30">
        <f t="shared" si="6"/>
        <v>6.2641290364190416E-2</v>
      </c>
      <c r="K20" s="30">
        <f t="shared" si="7"/>
        <v>0.16786445274411435</v>
      </c>
      <c r="L20" s="20">
        <v>1876955.9207369999</v>
      </c>
      <c r="M20" s="18">
        <v>0</v>
      </c>
      <c r="N20" s="18">
        <v>58900220</v>
      </c>
      <c r="O20" s="18">
        <v>57574883</v>
      </c>
      <c r="P20" s="18">
        <v>3080773</v>
      </c>
      <c r="Q20" s="18">
        <v>8255773</v>
      </c>
      <c r="R20" s="18">
        <v>49181186.755392224</v>
      </c>
      <c r="S20" s="18">
        <v>53501173.910311632</v>
      </c>
      <c r="T20" s="18">
        <v>5014747011648</v>
      </c>
      <c r="U20" s="18">
        <v>4726997895106</v>
      </c>
    </row>
    <row r="21" spans="1:21" x14ac:dyDescent="0.45">
      <c r="A21" s="25" t="s">
        <v>54</v>
      </c>
      <c r="B21" s="25">
        <v>10764</v>
      </c>
      <c r="C21" s="25" t="s">
        <v>22</v>
      </c>
      <c r="D21" s="30">
        <f t="shared" si="0"/>
        <v>1.588415101332938</v>
      </c>
      <c r="E21" s="30">
        <f t="shared" si="1"/>
        <v>0.55821953346877062</v>
      </c>
      <c r="F21" s="30">
        <f t="shared" si="2"/>
        <v>0.20273037272673364</v>
      </c>
      <c r="G21" s="13">
        <f t="shared" si="3"/>
        <v>1719053.7608739999</v>
      </c>
      <c r="H21" s="13">
        <f t="shared" si="4"/>
        <v>1649149.946156</v>
      </c>
      <c r="I21" s="30">
        <f t="shared" si="5"/>
        <v>9.7267076374091765E-2</v>
      </c>
      <c r="J21" s="30">
        <f t="shared" si="6"/>
        <v>7.1755741706334663E-5</v>
      </c>
      <c r="K21" s="30">
        <f t="shared" si="7"/>
        <v>0</v>
      </c>
      <c r="L21" s="20">
        <v>5057846.6219079997</v>
      </c>
      <c r="M21" s="18">
        <v>360571.03864099999</v>
      </c>
      <c r="N21" s="18">
        <v>888744</v>
      </c>
      <c r="O21" s="18">
        <v>322768</v>
      </c>
      <c r="P21" s="18">
        <v>133</v>
      </c>
      <c r="Q21" s="18">
        <v>0</v>
      </c>
      <c r="R21" s="18">
        <v>1853510.2116888668</v>
      </c>
      <c r="S21" s="18">
        <v>1592104.8023478391</v>
      </c>
      <c r="T21" s="18">
        <v>1719053760874</v>
      </c>
      <c r="U21" s="18">
        <v>1649149946156</v>
      </c>
    </row>
    <row r="22" spans="1:21" x14ac:dyDescent="0.45">
      <c r="A22" s="25" t="s">
        <v>56</v>
      </c>
      <c r="B22" s="25">
        <v>10767</v>
      </c>
      <c r="C22" s="25" t="s">
        <v>32</v>
      </c>
      <c r="D22" s="30">
        <f t="shared" si="0"/>
        <v>0.61776480833009617</v>
      </c>
      <c r="E22" s="30">
        <f t="shared" si="1"/>
        <v>8.72035763690065E-3</v>
      </c>
      <c r="F22" s="30">
        <f t="shared" si="2"/>
        <v>3.2350924930235621E-2</v>
      </c>
      <c r="G22" s="13">
        <f t="shared" si="3"/>
        <v>255398.47267399999</v>
      </c>
      <c r="H22" s="13">
        <f t="shared" si="4"/>
        <v>229914.080785</v>
      </c>
      <c r="I22" s="30">
        <f t="shared" si="5"/>
        <v>3.1675961731539491E-2</v>
      </c>
      <c r="J22" s="30">
        <f t="shared" si="6"/>
        <v>0</v>
      </c>
      <c r="K22" s="30">
        <f t="shared" si="7"/>
        <v>2.0438882049172123E-3</v>
      </c>
      <c r="L22" s="20">
        <v>493624.84472299996</v>
      </c>
      <c r="M22" s="18">
        <v>27183.305204</v>
      </c>
      <c r="N22" s="18">
        <v>3484</v>
      </c>
      <c r="O22" s="18">
        <v>12925</v>
      </c>
      <c r="P22" s="18">
        <v>0</v>
      </c>
      <c r="Q22" s="18">
        <v>877</v>
      </c>
      <c r="R22" s="18">
        <v>429084.13380443328</v>
      </c>
      <c r="S22" s="18">
        <v>399524.89852678421</v>
      </c>
      <c r="T22" s="18">
        <v>255398472674</v>
      </c>
      <c r="U22" s="18">
        <v>229914080785</v>
      </c>
    </row>
    <row r="23" spans="1:21" x14ac:dyDescent="0.45">
      <c r="A23" s="25" t="s">
        <v>57</v>
      </c>
      <c r="B23" s="25">
        <v>10771</v>
      </c>
      <c r="C23" s="25" t="s">
        <v>22</v>
      </c>
      <c r="D23" s="30">
        <f t="shared" si="0"/>
        <v>0.31406931951910638</v>
      </c>
      <c r="E23" s="30">
        <f t="shared" si="1"/>
        <v>0.58715560149740664</v>
      </c>
      <c r="F23" s="30">
        <f t="shared" si="2"/>
        <v>0.90169681289369352</v>
      </c>
      <c r="G23" s="13">
        <f t="shared" si="3"/>
        <v>621440.67111</v>
      </c>
      <c r="H23" s="13">
        <f t="shared" si="4"/>
        <v>587632.11190000002</v>
      </c>
      <c r="I23" s="30">
        <f t="shared" si="5"/>
        <v>1.0003688645016376E-2</v>
      </c>
      <c r="J23" s="30">
        <f t="shared" si="6"/>
        <v>1.6649718465002511E-3</v>
      </c>
      <c r="K23" s="30">
        <f t="shared" si="7"/>
        <v>3.1885278150125E-4</v>
      </c>
      <c r="L23" s="20">
        <v>606852.19930600002</v>
      </c>
      <c r="M23" s="18">
        <v>14996.774216</v>
      </c>
      <c r="N23" s="18">
        <v>567258</v>
      </c>
      <c r="O23" s="18">
        <v>871140</v>
      </c>
      <c r="P23" s="18">
        <v>1248</v>
      </c>
      <c r="Q23" s="18">
        <v>239</v>
      </c>
      <c r="R23" s="18">
        <v>749562.22390383331</v>
      </c>
      <c r="S23" s="18">
        <v>966111.8765678769</v>
      </c>
      <c r="T23" s="18">
        <v>621440671110</v>
      </c>
      <c r="U23" s="18">
        <v>587632111900</v>
      </c>
    </row>
    <row r="24" spans="1:21" x14ac:dyDescent="0.45">
      <c r="A24" s="25" t="s">
        <v>59</v>
      </c>
      <c r="B24" s="25">
        <v>10765</v>
      </c>
      <c r="C24" s="25" t="s">
        <v>19</v>
      </c>
      <c r="D24" s="30">
        <f t="shared" si="0"/>
        <v>3.5699126095188952E-2</v>
      </c>
      <c r="E24" s="30">
        <f t="shared" si="1"/>
        <v>1.2360597088642187</v>
      </c>
      <c r="F24" s="30">
        <f t="shared" si="2"/>
        <v>0.93433396205120323</v>
      </c>
      <c r="G24" s="13">
        <f t="shared" si="3"/>
        <v>12177653.752986001</v>
      </c>
      <c r="H24" s="13">
        <f t="shared" si="4"/>
        <v>12244833.100679999</v>
      </c>
      <c r="I24" s="30">
        <f t="shared" si="5"/>
        <v>0</v>
      </c>
      <c r="J24" s="30">
        <f t="shared" si="6"/>
        <v>0.1317378364171142</v>
      </c>
      <c r="K24" s="30">
        <f t="shared" si="7"/>
        <v>0.10394316140103087</v>
      </c>
      <c r="L24" s="20">
        <v>10532357.767443001</v>
      </c>
      <c r="M24" s="18">
        <v>0</v>
      </c>
      <c r="N24" s="18">
        <v>182338120</v>
      </c>
      <c r="O24" s="18">
        <v>137828858</v>
      </c>
      <c r="P24" s="18">
        <v>21227676</v>
      </c>
      <c r="Q24" s="18">
        <v>16748960</v>
      </c>
      <c r="R24" s="18">
        <v>161135757.02570358</v>
      </c>
      <c r="S24" s="18">
        <v>147515624.60323659</v>
      </c>
      <c r="T24" s="18">
        <v>12177653752986</v>
      </c>
      <c r="U24" s="18">
        <v>12244833100680</v>
      </c>
    </row>
    <row r="25" spans="1:21" x14ac:dyDescent="0.45">
      <c r="A25" s="25" t="s">
        <v>60</v>
      </c>
      <c r="B25" s="25">
        <v>10763</v>
      </c>
      <c r="C25" s="25" t="s">
        <v>32</v>
      </c>
      <c r="D25" s="30">
        <f t="shared" si="0"/>
        <v>3.2574774272614508</v>
      </c>
      <c r="E25" s="30">
        <f t="shared" si="1"/>
        <v>0</v>
      </c>
      <c r="F25" s="30">
        <f t="shared" si="2"/>
        <v>0.37978646411683992</v>
      </c>
      <c r="G25" s="13">
        <f t="shared" si="3"/>
        <v>108914.951982</v>
      </c>
      <c r="H25" s="13">
        <f t="shared" si="4"/>
        <v>107346.002457</v>
      </c>
      <c r="I25" s="30">
        <f t="shared" si="5"/>
        <v>0</v>
      </c>
      <c r="J25" s="30">
        <f t="shared" si="6"/>
        <v>0</v>
      </c>
      <c r="K25" s="30">
        <f t="shared" si="7"/>
        <v>1.5078994217266412E-2</v>
      </c>
      <c r="L25" s="20">
        <v>885365.54543499998</v>
      </c>
      <c r="M25" s="18">
        <v>0</v>
      </c>
      <c r="N25" s="18">
        <v>0</v>
      </c>
      <c r="O25" s="18">
        <v>51612</v>
      </c>
      <c r="P25" s="18">
        <v>0</v>
      </c>
      <c r="Q25" s="18">
        <v>1682</v>
      </c>
      <c r="R25" s="18">
        <v>111545.9012560667</v>
      </c>
      <c r="S25" s="18">
        <v>135897.41835591529</v>
      </c>
      <c r="T25" s="18">
        <v>108914951982</v>
      </c>
      <c r="U25" s="18">
        <v>107346002457</v>
      </c>
    </row>
    <row r="26" spans="1:21" x14ac:dyDescent="0.45">
      <c r="A26" s="25" t="s">
        <v>62</v>
      </c>
      <c r="B26" s="25">
        <v>10778</v>
      </c>
      <c r="C26" s="25" t="s">
        <v>19</v>
      </c>
      <c r="D26" s="30">
        <f t="shared" si="0"/>
        <v>6.1034577800905078E-2</v>
      </c>
      <c r="E26" s="30">
        <f t="shared" si="1"/>
        <v>0.937386728757854</v>
      </c>
      <c r="F26" s="30">
        <f t="shared" si="2"/>
        <v>0.86943959932085535</v>
      </c>
      <c r="G26" s="13">
        <f t="shared" si="3"/>
        <v>523165.21973700001</v>
      </c>
      <c r="H26" s="13">
        <f t="shared" si="4"/>
        <v>479981.69757800002</v>
      </c>
      <c r="I26" s="30">
        <f t="shared" si="5"/>
        <v>0</v>
      </c>
      <c r="J26" s="30">
        <f t="shared" si="6"/>
        <v>2.3314195727967477E-2</v>
      </c>
      <c r="K26" s="30">
        <f t="shared" si="7"/>
        <v>3.3447852681267598E-2</v>
      </c>
      <c r="L26" s="20">
        <v>397978.42804999999</v>
      </c>
      <c r="M26" s="18">
        <v>0</v>
      </c>
      <c r="N26" s="18">
        <v>3056134</v>
      </c>
      <c r="O26" s="18">
        <v>2834608</v>
      </c>
      <c r="P26" s="18">
        <v>78347</v>
      </c>
      <c r="Q26" s="18">
        <v>112401</v>
      </c>
      <c r="R26" s="18">
        <v>3360484.784213067</v>
      </c>
      <c r="S26" s="18">
        <v>3260270.1811766969</v>
      </c>
      <c r="T26" s="18">
        <v>523165219737</v>
      </c>
      <c r="U26" s="18">
        <v>479981697578</v>
      </c>
    </row>
    <row r="27" spans="1:21" x14ac:dyDescent="0.45">
      <c r="A27" s="25" t="s">
        <v>64</v>
      </c>
      <c r="B27" s="25">
        <v>10781</v>
      </c>
      <c r="C27" s="25" t="s">
        <v>22</v>
      </c>
      <c r="D27" s="30">
        <f t="shared" si="0"/>
        <v>0.41228134848867604</v>
      </c>
      <c r="E27" s="30">
        <f t="shared" si="1"/>
        <v>6.6618049212947159E-2</v>
      </c>
      <c r="F27" s="30">
        <f t="shared" si="2"/>
        <v>0.46670402752975781</v>
      </c>
      <c r="G27" s="13">
        <f t="shared" si="3"/>
        <v>4415890.9225359997</v>
      </c>
      <c r="H27" s="13">
        <f t="shared" si="4"/>
        <v>4164966.0060430001</v>
      </c>
      <c r="I27" s="30">
        <f t="shared" si="5"/>
        <v>4.8930201171793995E-2</v>
      </c>
      <c r="J27" s="30">
        <f t="shared" si="6"/>
        <v>1.3626967248365981E-3</v>
      </c>
      <c r="K27" s="30">
        <f t="shared" si="7"/>
        <v>2.795735212985586E-2</v>
      </c>
      <c r="L27" s="20">
        <v>4438472.9767760001</v>
      </c>
      <c r="M27" s="18">
        <v>454509.41148100002</v>
      </c>
      <c r="N27" s="18">
        <v>358593</v>
      </c>
      <c r="O27" s="18">
        <v>2512184</v>
      </c>
      <c r="P27" s="18">
        <v>6329</v>
      </c>
      <c r="Q27" s="18">
        <v>129847</v>
      </c>
      <c r="R27" s="18">
        <v>4644467.0223735329</v>
      </c>
      <c r="S27" s="18">
        <v>5382820.4853874315</v>
      </c>
      <c r="T27" s="18">
        <v>4415890922536</v>
      </c>
      <c r="U27" s="18">
        <v>4164966006043</v>
      </c>
    </row>
    <row r="28" spans="1:21" x14ac:dyDescent="0.45">
      <c r="A28" s="25" t="s">
        <v>66</v>
      </c>
      <c r="B28" s="25">
        <v>10784</v>
      </c>
      <c r="C28" s="25" t="s">
        <v>19</v>
      </c>
      <c r="D28" s="30">
        <f t="shared" si="0"/>
        <v>7.4848207630611147E-2</v>
      </c>
      <c r="E28" s="30">
        <f t="shared" si="1"/>
        <v>1.3957077798038009</v>
      </c>
      <c r="F28" s="30">
        <f t="shared" si="2"/>
        <v>1.2519966540025309</v>
      </c>
      <c r="G28" s="13">
        <f t="shared" si="3"/>
        <v>3114836.982725</v>
      </c>
      <c r="H28" s="13">
        <f t="shared" si="4"/>
        <v>3102376.2509550001</v>
      </c>
      <c r="I28" s="30">
        <f t="shared" si="5"/>
        <v>1.956368551733062E-3</v>
      </c>
      <c r="J28" s="30">
        <f t="shared" si="6"/>
        <v>5.9442836680320091E-2</v>
      </c>
      <c r="K28" s="30">
        <f t="shared" si="7"/>
        <v>0.13256694321437879</v>
      </c>
      <c r="L28" s="20">
        <v>3077503.3580809999</v>
      </c>
      <c r="M28" s="18">
        <v>74374.857690000004</v>
      </c>
      <c r="N28" s="18">
        <v>28693375</v>
      </c>
      <c r="O28" s="18">
        <v>25738919</v>
      </c>
      <c r="P28" s="18">
        <v>1129913</v>
      </c>
      <c r="Q28" s="18">
        <v>2519885</v>
      </c>
      <c r="R28" s="18">
        <v>19008396.353569102</v>
      </c>
      <c r="S28" s="18">
        <v>20558296.95527922</v>
      </c>
      <c r="T28" s="18">
        <v>3114836982725</v>
      </c>
      <c r="U28" s="18">
        <v>3102376250955</v>
      </c>
    </row>
    <row r="29" spans="1:21" x14ac:dyDescent="0.45">
      <c r="A29" s="25" t="s">
        <v>68</v>
      </c>
      <c r="B29" s="25">
        <v>10789</v>
      </c>
      <c r="C29" s="25" t="s">
        <v>22</v>
      </c>
      <c r="D29" s="30">
        <f t="shared" si="0"/>
        <v>1.6069275438777171</v>
      </c>
      <c r="E29" s="30">
        <f t="shared" si="1"/>
        <v>0.48444655278868964</v>
      </c>
      <c r="F29" s="30">
        <f t="shared" si="2"/>
        <v>0.45417593528080713</v>
      </c>
      <c r="G29" s="13">
        <f t="shared" si="3"/>
        <v>1253289.0818119999</v>
      </c>
      <c r="H29" s="13">
        <f t="shared" si="4"/>
        <v>1185457.542872</v>
      </c>
      <c r="I29" s="30">
        <f t="shared" si="5"/>
        <v>0.10103022236725498</v>
      </c>
      <c r="J29" s="30">
        <f t="shared" si="6"/>
        <v>7.4606452418055956E-3</v>
      </c>
      <c r="K29" s="30">
        <f t="shared" si="7"/>
        <v>9.3239815411900167E-3</v>
      </c>
      <c r="L29" s="20">
        <v>4600167.5785440002</v>
      </c>
      <c r="M29" s="18">
        <v>332152.14152499998</v>
      </c>
      <c r="N29" s="18">
        <v>693415</v>
      </c>
      <c r="O29" s="18">
        <v>650087</v>
      </c>
      <c r="P29" s="18">
        <v>12264</v>
      </c>
      <c r="Q29" s="18">
        <v>15327</v>
      </c>
      <c r="R29" s="18">
        <v>1643825.6481193998</v>
      </c>
      <c r="S29" s="18">
        <v>1431355.0091509479</v>
      </c>
      <c r="T29" s="18">
        <v>1253289081812</v>
      </c>
      <c r="U29" s="18">
        <v>1185457542872</v>
      </c>
    </row>
    <row r="30" spans="1:21" x14ac:dyDescent="0.45">
      <c r="A30" s="25" t="s">
        <v>70</v>
      </c>
      <c r="B30" s="25">
        <v>10787</v>
      </c>
      <c r="C30" s="25" t="s">
        <v>22</v>
      </c>
      <c r="D30" s="30">
        <f t="shared" si="0"/>
        <v>0.87998455852923019</v>
      </c>
      <c r="E30" s="30">
        <f t="shared" si="1"/>
        <v>0.10544750403243935</v>
      </c>
      <c r="F30" s="30">
        <f t="shared" si="2"/>
        <v>0.62090878813664518</v>
      </c>
      <c r="G30" s="13">
        <f t="shared" si="3"/>
        <v>6560235.7458699998</v>
      </c>
      <c r="H30" s="13">
        <f t="shared" si="4"/>
        <v>6089050.1685319999</v>
      </c>
      <c r="I30" s="30">
        <f t="shared" si="5"/>
        <v>2.9172010558623916E-2</v>
      </c>
      <c r="J30" s="30">
        <f t="shared" si="6"/>
        <v>4.956989138938994E-4</v>
      </c>
      <c r="K30" s="30">
        <f t="shared" si="7"/>
        <v>5.6345963159820281E-2</v>
      </c>
      <c r="L30" s="20">
        <v>14311866.858553998</v>
      </c>
      <c r="M30" s="18">
        <v>396650.76047999994</v>
      </c>
      <c r="N30" s="18">
        <v>857487</v>
      </c>
      <c r="O30" s="18">
        <v>5049159</v>
      </c>
      <c r="P30" s="18">
        <v>3370</v>
      </c>
      <c r="Q30" s="18">
        <v>383067</v>
      </c>
      <c r="R30" s="18">
        <v>6798481.7104548328</v>
      </c>
      <c r="S30" s="18">
        <v>8131885.2244829508</v>
      </c>
      <c r="T30" s="18">
        <v>6560235745870</v>
      </c>
      <c r="U30" s="18">
        <v>6089050168532</v>
      </c>
    </row>
    <row r="31" spans="1:21" x14ac:dyDescent="0.45">
      <c r="A31" s="25" t="s">
        <v>72</v>
      </c>
      <c r="B31" s="25">
        <v>10801</v>
      </c>
      <c r="C31" s="25" t="s">
        <v>22</v>
      </c>
      <c r="D31" s="30">
        <f t="shared" si="0"/>
        <v>0.3191485752976122</v>
      </c>
      <c r="E31" s="30">
        <f t="shared" si="1"/>
        <v>0.33561166137585019</v>
      </c>
      <c r="F31" s="30">
        <f t="shared" si="2"/>
        <v>0.42935982989783489</v>
      </c>
      <c r="G31" s="13">
        <f t="shared" si="3"/>
        <v>1173055.0671349999</v>
      </c>
      <c r="H31" s="13">
        <f t="shared" si="4"/>
        <v>1106480.024528</v>
      </c>
      <c r="I31" s="30">
        <f t="shared" si="5"/>
        <v>1.8287568160972327E-3</v>
      </c>
      <c r="J31" s="30">
        <f t="shared" si="6"/>
        <v>2.8507289958354942E-2</v>
      </c>
      <c r="K31" s="30">
        <f t="shared" si="7"/>
        <v>1.2162211548157314E-2</v>
      </c>
      <c r="L31" s="20">
        <v>794349.93920100003</v>
      </c>
      <c r="M31" s="18">
        <v>4448.9652610000003</v>
      </c>
      <c r="N31" s="18">
        <v>417663</v>
      </c>
      <c r="O31" s="18">
        <v>534331</v>
      </c>
      <c r="P31" s="18">
        <v>34676</v>
      </c>
      <c r="Q31" s="18">
        <v>14794</v>
      </c>
      <c r="R31" s="18">
        <v>1216390.616247867</v>
      </c>
      <c r="S31" s="18">
        <v>1244482.978594301</v>
      </c>
      <c r="T31" s="18">
        <v>1173055067135</v>
      </c>
      <c r="U31" s="18">
        <v>1106480024528</v>
      </c>
    </row>
    <row r="32" spans="1:21" x14ac:dyDescent="0.45">
      <c r="A32" s="25" t="s">
        <v>74</v>
      </c>
      <c r="B32" s="25">
        <v>10825</v>
      </c>
      <c r="C32" s="25" t="s">
        <v>22</v>
      </c>
      <c r="D32" s="30">
        <f t="shared" si="0"/>
        <v>2.3882387130717331</v>
      </c>
      <c r="E32" s="30">
        <f t="shared" si="1"/>
        <v>0.31802963689255592</v>
      </c>
      <c r="F32" s="30">
        <f t="shared" si="2"/>
        <v>3.2781511525538896E-2</v>
      </c>
      <c r="G32" s="13">
        <f t="shared" si="3"/>
        <v>376251.41083200002</v>
      </c>
      <c r="H32" s="13">
        <f t="shared" si="4"/>
        <v>381882.26974299998</v>
      </c>
      <c r="I32" s="30">
        <f t="shared" si="5"/>
        <v>2.8364998189370768E-2</v>
      </c>
      <c r="J32" s="30">
        <f t="shared" si="6"/>
        <v>0</v>
      </c>
      <c r="K32" s="30">
        <f t="shared" si="7"/>
        <v>2.5551774712337112E-4</v>
      </c>
      <c r="L32" s="20">
        <v>1501942.0099140001</v>
      </c>
      <c r="M32" s="18">
        <v>22201.978930000001</v>
      </c>
      <c r="N32" s="18">
        <v>100003</v>
      </c>
      <c r="O32" s="18">
        <v>10308</v>
      </c>
      <c r="P32" s="18">
        <v>0</v>
      </c>
      <c r="Q32" s="18">
        <v>100</v>
      </c>
      <c r="R32" s="18">
        <v>391362.24832053331</v>
      </c>
      <c r="S32" s="18">
        <v>314445.53714277048</v>
      </c>
      <c r="T32" s="18">
        <v>376251410832</v>
      </c>
      <c r="U32" s="18">
        <v>381882269743</v>
      </c>
    </row>
    <row r="33" spans="1:21" x14ac:dyDescent="0.45">
      <c r="A33" s="25" t="s">
        <v>76</v>
      </c>
      <c r="B33" s="25">
        <v>10830</v>
      </c>
      <c r="C33" s="25" t="s">
        <v>22</v>
      </c>
      <c r="D33" s="30">
        <f t="shared" si="0"/>
        <v>0.84685744216438497</v>
      </c>
      <c r="E33" s="30">
        <f t="shared" si="1"/>
        <v>0.23403143395577533</v>
      </c>
      <c r="F33" s="30">
        <f t="shared" si="2"/>
        <v>0.4899200525421224</v>
      </c>
      <c r="G33" s="13">
        <f t="shared" si="3"/>
        <v>1533664.415703</v>
      </c>
      <c r="H33" s="13">
        <f t="shared" si="4"/>
        <v>1378416.8103380001</v>
      </c>
      <c r="I33" s="30">
        <f t="shared" si="5"/>
        <v>0.23703904114490973</v>
      </c>
      <c r="J33" s="30">
        <f t="shared" si="6"/>
        <v>5.7511816189016653E-3</v>
      </c>
      <c r="K33" s="30">
        <f t="shared" si="7"/>
        <v>2.3851625699036337E-2</v>
      </c>
      <c r="L33" s="20">
        <v>2996618.7045090003</v>
      </c>
      <c r="M33" s="18">
        <v>760182.57891699998</v>
      </c>
      <c r="N33" s="18">
        <v>414062</v>
      </c>
      <c r="O33" s="18">
        <v>866795</v>
      </c>
      <c r="P33" s="18">
        <v>9222</v>
      </c>
      <c r="Q33" s="18">
        <v>38246</v>
      </c>
      <c r="R33" s="18">
        <v>1603496.570112</v>
      </c>
      <c r="S33" s="18">
        <v>1769258.05649785</v>
      </c>
      <c r="T33" s="18">
        <v>1533664415703</v>
      </c>
      <c r="U33" s="18">
        <v>1378416810338</v>
      </c>
    </row>
    <row r="34" spans="1:21" x14ac:dyDescent="0.45">
      <c r="A34" s="25" t="s">
        <v>78</v>
      </c>
      <c r="B34" s="25">
        <v>10835</v>
      </c>
      <c r="C34" s="25" t="s">
        <v>22</v>
      </c>
      <c r="D34" s="30">
        <f t="shared" si="0"/>
        <v>0.6708010143802362</v>
      </c>
      <c r="E34" s="30">
        <f t="shared" si="1"/>
        <v>0.8114137386125102</v>
      </c>
      <c r="F34" s="30">
        <f t="shared" si="2"/>
        <v>0.62270347438556406</v>
      </c>
      <c r="G34" s="13">
        <f t="shared" si="3"/>
        <v>2531357.4535659999</v>
      </c>
      <c r="H34" s="13">
        <f t="shared" si="4"/>
        <v>2417628.3478600001</v>
      </c>
      <c r="I34" s="30">
        <f t="shared" si="5"/>
        <v>1.7526633696653571E-2</v>
      </c>
      <c r="J34" s="30">
        <f t="shared" si="6"/>
        <v>2.805628493174547E-2</v>
      </c>
      <c r="K34" s="30">
        <f t="shared" si="7"/>
        <v>2.7803710549855188E-2</v>
      </c>
      <c r="L34" s="20">
        <v>3251256.4545029998</v>
      </c>
      <c r="M34" s="18">
        <v>95622.133382</v>
      </c>
      <c r="N34" s="18">
        <v>1966391</v>
      </c>
      <c r="O34" s="18">
        <v>1509068</v>
      </c>
      <c r="P34" s="18">
        <v>76535</v>
      </c>
      <c r="Q34" s="18">
        <v>75846</v>
      </c>
      <c r="R34" s="18">
        <v>2727909.2790151001</v>
      </c>
      <c r="S34" s="18">
        <v>2423413.4898460819</v>
      </c>
      <c r="T34" s="18">
        <v>2531357453566</v>
      </c>
      <c r="U34" s="18">
        <v>2417628347860</v>
      </c>
    </row>
    <row r="35" spans="1:21" x14ac:dyDescent="0.45">
      <c r="A35" s="25" t="s">
        <v>80</v>
      </c>
      <c r="B35" s="25">
        <v>10837</v>
      </c>
      <c r="C35" s="25" t="s">
        <v>19</v>
      </c>
      <c r="D35" s="30">
        <f t="shared" si="0"/>
        <v>5.3107759165251442E-2</v>
      </c>
      <c r="E35" s="30">
        <f t="shared" si="1"/>
        <v>3.90017992063183E-3</v>
      </c>
      <c r="F35" s="30">
        <f t="shared" si="2"/>
        <v>0.81151452718368378</v>
      </c>
      <c r="G35" s="13">
        <f t="shared" si="3"/>
        <v>3121348.6349169998</v>
      </c>
      <c r="H35" s="13">
        <f t="shared" si="4"/>
        <v>2976937.3742880002</v>
      </c>
      <c r="I35" s="30">
        <f t="shared" si="5"/>
        <v>0</v>
      </c>
      <c r="J35" s="30">
        <f t="shared" si="6"/>
        <v>3.0381951474097043E-4</v>
      </c>
      <c r="K35" s="30">
        <f t="shared" si="7"/>
        <v>3.7059308029371824E-2</v>
      </c>
      <c r="L35" s="20">
        <v>2239273.8726039999</v>
      </c>
      <c r="M35" s="18">
        <v>0</v>
      </c>
      <c r="N35" s="18">
        <v>82225</v>
      </c>
      <c r="O35" s="18">
        <v>17108642</v>
      </c>
      <c r="P35" s="18">
        <v>4371</v>
      </c>
      <c r="Q35" s="18">
        <v>533166</v>
      </c>
      <c r="R35" s="18">
        <v>14386830.956946971</v>
      </c>
      <c r="S35" s="18">
        <v>21082360.730342802</v>
      </c>
      <c r="T35" s="18">
        <v>3121348634917</v>
      </c>
      <c r="U35" s="18">
        <v>2976937374288</v>
      </c>
    </row>
    <row r="36" spans="1:21" x14ac:dyDescent="0.45">
      <c r="A36" s="25" t="s">
        <v>82</v>
      </c>
      <c r="B36" s="25">
        <v>10845</v>
      </c>
      <c r="C36" s="25" t="s">
        <v>19</v>
      </c>
      <c r="D36" s="30">
        <f t="shared" si="0"/>
        <v>0.31929077662830196</v>
      </c>
      <c r="E36" s="30">
        <f t="shared" si="1"/>
        <v>1.0200555916810425</v>
      </c>
      <c r="F36" s="30">
        <f t="shared" si="2"/>
        <v>0.74010022348860416</v>
      </c>
      <c r="G36" s="13">
        <f t="shared" si="3"/>
        <v>4653540.807608</v>
      </c>
      <c r="H36" s="13">
        <f t="shared" si="4"/>
        <v>3997963.7474409998</v>
      </c>
      <c r="I36" s="30">
        <f t="shared" si="5"/>
        <v>2.7007413483332857E-2</v>
      </c>
      <c r="J36" s="30">
        <f t="shared" si="6"/>
        <v>0.18187728433927949</v>
      </c>
      <c r="K36" s="30">
        <f t="shared" si="7"/>
        <v>0.14506949767234681</v>
      </c>
      <c r="L36" s="20">
        <v>17012432.994295999</v>
      </c>
      <c r="M36" s="18">
        <v>1556614.2574829999</v>
      </c>
      <c r="N36" s="18">
        <v>27175272</v>
      </c>
      <c r="O36" s="18">
        <v>19716989</v>
      </c>
      <c r="P36" s="18">
        <v>5241390</v>
      </c>
      <c r="Q36" s="18">
        <v>4180653</v>
      </c>
      <c r="R36" s="18">
        <v>28818277.219394531</v>
      </c>
      <c r="S36" s="18">
        <v>26640971.552555673</v>
      </c>
      <c r="T36" s="18">
        <v>4653540807608</v>
      </c>
      <c r="U36" s="18">
        <v>3997963747441</v>
      </c>
    </row>
    <row r="37" spans="1:21" x14ac:dyDescent="0.45">
      <c r="A37" s="25" t="s">
        <v>84</v>
      </c>
      <c r="B37" s="25">
        <v>10843</v>
      </c>
      <c r="C37" s="25" t="s">
        <v>22</v>
      </c>
      <c r="D37" s="30">
        <f t="shared" si="0"/>
        <v>1.6746369670780359</v>
      </c>
      <c r="E37" s="30">
        <f t="shared" si="1"/>
        <v>0.68635966689570971</v>
      </c>
      <c r="F37" s="30">
        <f t="shared" si="2"/>
        <v>0.92324938653901356</v>
      </c>
      <c r="G37" s="13">
        <f t="shared" si="3"/>
        <v>1281605.769141</v>
      </c>
      <c r="H37" s="13">
        <f t="shared" si="4"/>
        <v>1176185.29061</v>
      </c>
      <c r="I37" s="30">
        <f t="shared" si="5"/>
        <v>2.3537846629937933E-2</v>
      </c>
      <c r="J37" s="30">
        <f t="shared" si="6"/>
        <v>2.0930012408862967E-3</v>
      </c>
      <c r="K37" s="30">
        <f t="shared" si="7"/>
        <v>2.6502667913049761E-2</v>
      </c>
      <c r="L37" s="20">
        <v>4821071.2646359997</v>
      </c>
      <c r="M37" s="18">
        <v>74110.997289999999</v>
      </c>
      <c r="N37" s="18">
        <v>987972</v>
      </c>
      <c r="O37" s="18">
        <v>1328960</v>
      </c>
      <c r="P37" s="18">
        <v>3295</v>
      </c>
      <c r="Q37" s="18">
        <v>41723</v>
      </c>
      <c r="R37" s="18">
        <v>1574294.3365885001</v>
      </c>
      <c r="S37" s="18">
        <v>1439437.7287179951</v>
      </c>
      <c r="T37" s="18">
        <v>1281605769141</v>
      </c>
      <c r="U37" s="18">
        <v>1176185290610</v>
      </c>
    </row>
    <row r="38" spans="1:21" x14ac:dyDescent="0.45">
      <c r="A38" s="25" t="s">
        <v>86</v>
      </c>
      <c r="B38" s="25">
        <v>10851</v>
      </c>
      <c r="C38" s="25" t="s">
        <v>22</v>
      </c>
      <c r="D38" s="30">
        <f t="shared" si="0"/>
        <v>0.16216722455357291</v>
      </c>
      <c r="E38" s="30">
        <f t="shared" si="1"/>
        <v>0.38416358658558902</v>
      </c>
      <c r="F38" s="30">
        <f t="shared" si="2"/>
        <v>0.38242349767316069</v>
      </c>
      <c r="G38" s="13">
        <f t="shared" si="3"/>
        <v>25549332.893770002</v>
      </c>
      <c r="H38" s="13">
        <f t="shared" si="4"/>
        <v>23386627.751766</v>
      </c>
      <c r="I38" s="30">
        <f t="shared" si="5"/>
        <v>7.6765091043644951E-3</v>
      </c>
      <c r="J38" s="30">
        <f t="shared" si="6"/>
        <v>7.0818223701279949E-3</v>
      </c>
      <c r="K38" s="30">
        <f t="shared" si="7"/>
        <v>3.691616781381532E-2</v>
      </c>
      <c r="L38" s="20">
        <v>9296926.0774380006</v>
      </c>
      <c r="M38" s="18">
        <v>467236.01799200004</v>
      </c>
      <c r="N38" s="18">
        <v>11011906</v>
      </c>
      <c r="O38" s="18">
        <v>10962027</v>
      </c>
      <c r="P38" s="18">
        <v>215520</v>
      </c>
      <c r="Q38" s="18">
        <v>1123464</v>
      </c>
      <c r="R38" s="18">
        <v>30432844.645904999</v>
      </c>
      <c r="S38" s="18">
        <v>28664627.217464358</v>
      </c>
      <c r="T38" s="18">
        <v>25549332893770</v>
      </c>
      <c r="U38" s="18">
        <v>23386627751766</v>
      </c>
    </row>
    <row r="39" spans="1:21" x14ac:dyDescent="0.45">
      <c r="A39" s="25" t="s">
        <v>88</v>
      </c>
      <c r="B39" s="25">
        <v>10855</v>
      </c>
      <c r="C39" s="25" t="s">
        <v>22</v>
      </c>
      <c r="D39" s="30">
        <f t="shared" si="0"/>
        <v>0.23302335377212327</v>
      </c>
      <c r="E39" s="30">
        <f t="shared" si="1"/>
        <v>3.0148136156473781E-2</v>
      </c>
      <c r="F39" s="30">
        <f t="shared" si="2"/>
        <v>0.29173102397380807</v>
      </c>
      <c r="G39" s="13">
        <f t="shared" si="3"/>
        <v>5937725.7033399995</v>
      </c>
      <c r="H39" s="13">
        <f t="shared" si="4"/>
        <v>5667751.2695909999</v>
      </c>
      <c r="I39" s="30">
        <f t="shared" si="5"/>
        <v>5.0215587275043933E-3</v>
      </c>
      <c r="J39" s="30">
        <f t="shared" si="6"/>
        <v>5.8642203973428722E-4</v>
      </c>
      <c r="K39" s="30">
        <f t="shared" si="7"/>
        <v>1.2305833239282976E-2</v>
      </c>
      <c r="L39" s="20">
        <v>3210448.7576660002</v>
      </c>
      <c r="M39" s="18">
        <v>60061.202560999998</v>
      </c>
      <c r="N39" s="18">
        <v>207681</v>
      </c>
      <c r="O39" s="18">
        <v>2009643</v>
      </c>
      <c r="P39" s="18">
        <v>3507</v>
      </c>
      <c r="Q39" s="18">
        <v>73593</v>
      </c>
      <c r="R39" s="18">
        <v>5980334.5754007669</v>
      </c>
      <c r="S39" s="18">
        <v>6888684.5582128689</v>
      </c>
      <c r="T39" s="18">
        <v>5937725703340</v>
      </c>
      <c r="U39" s="18">
        <v>5667751269591</v>
      </c>
    </row>
    <row r="40" spans="1:21" x14ac:dyDescent="0.45">
      <c r="A40" s="25" t="s">
        <v>90</v>
      </c>
      <c r="B40" s="25">
        <v>10864</v>
      </c>
      <c r="C40" s="25" t="s">
        <v>22</v>
      </c>
      <c r="D40" s="30">
        <f t="shared" si="0"/>
        <v>0.54566516529861331</v>
      </c>
      <c r="E40" s="30">
        <f t="shared" si="1"/>
        <v>2.2074437321979924E-2</v>
      </c>
      <c r="F40" s="30">
        <f t="shared" si="2"/>
        <v>0.54633827880622732</v>
      </c>
      <c r="G40" s="13">
        <f t="shared" si="3"/>
        <v>440560.08160099998</v>
      </c>
      <c r="H40" s="13">
        <f t="shared" si="4"/>
        <v>331367.66234099999</v>
      </c>
      <c r="I40" s="30">
        <f t="shared" si="5"/>
        <v>8.1823903033893655E-2</v>
      </c>
      <c r="J40" s="30">
        <f t="shared" si="6"/>
        <v>0</v>
      </c>
      <c r="K40" s="30">
        <f t="shared" si="7"/>
        <v>5.35348773285459E-2</v>
      </c>
      <c r="L40" s="20">
        <v>809409.54063399998</v>
      </c>
      <c r="M40" s="18">
        <v>94493.183390000006</v>
      </c>
      <c r="N40" s="18">
        <v>16372</v>
      </c>
      <c r="O40" s="18">
        <v>405204</v>
      </c>
      <c r="P40" s="18">
        <v>0</v>
      </c>
      <c r="Q40" s="18">
        <v>30912</v>
      </c>
      <c r="R40" s="18">
        <v>577417.96642760001</v>
      </c>
      <c r="S40" s="18">
        <v>741672.35890076787</v>
      </c>
      <c r="T40" s="18">
        <v>440560081601</v>
      </c>
      <c r="U40" s="18">
        <v>331367662341</v>
      </c>
    </row>
    <row r="41" spans="1:21" x14ac:dyDescent="0.45">
      <c r="A41" s="25" t="s">
        <v>92</v>
      </c>
      <c r="B41" s="25">
        <v>10869</v>
      </c>
      <c r="C41" s="25" t="s">
        <v>22</v>
      </c>
      <c r="D41" s="30">
        <f t="shared" si="0"/>
        <v>1.0116173962511597</v>
      </c>
      <c r="E41" s="30">
        <f t="shared" si="1"/>
        <v>9.579111906135096E-2</v>
      </c>
      <c r="F41" s="30">
        <f t="shared" si="2"/>
        <v>0.40195318832029669</v>
      </c>
      <c r="G41" s="13">
        <f t="shared" si="3"/>
        <v>632496.52255800006</v>
      </c>
      <c r="H41" s="13">
        <f t="shared" si="4"/>
        <v>620439.53151500004</v>
      </c>
      <c r="I41" s="30">
        <f t="shared" si="5"/>
        <v>0</v>
      </c>
      <c r="J41" s="30">
        <f t="shared" si="6"/>
        <v>0</v>
      </c>
      <c r="K41" s="30">
        <f t="shared" si="7"/>
        <v>2.3040563643516018E-2</v>
      </c>
      <c r="L41" s="20">
        <v>1686431.723424</v>
      </c>
      <c r="M41" s="18">
        <v>0</v>
      </c>
      <c r="N41" s="18">
        <v>79845</v>
      </c>
      <c r="O41" s="18">
        <v>335041</v>
      </c>
      <c r="P41" s="18">
        <v>0</v>
      </c>
      <c r="Q41" s="18">
        <v>14198</v>
      </c>
      <c r="R41" s="18">
        <v>616217.56393080007</v>
      </c>
      <c r="S41" s="18">
        <v>833532.38569915842</v>
      </c>
      <c r="T41" s="18">
        <v>632496522558</v>
      </c>
      <c r="U41" s="18">
        <v>620439531515</v>
      </c>
    </row>
    <row r="42" spans="1:21" x14ac:dyDescent="0.45">
      <c r="A42" s="25" t="s">
        <v>94</v>
      </c>
      <c r="B42" s="25">
        <v>10872</v>
      </c>
      <c r="C42" s="25" t="s">
        <v>22</v>
      </c>
      <c r="D42" s="30">
        <f t="shared" si="0"/>
        <v>1.1098685694533605</v>
      </c>
      <c r="E42" s="30">
        <f t="shared" si="1"/>
        <v>6.6402563762938321E-2</v>
      </c>
      <c r="F42" s="30">
        <f t="shared" si="2"/>
        <v>0.46239707207304509</v>
      </c>
      <c r="G42" s="13">
        <f t="shared" si="3"/>
        <v>1824221.229271</v>
      </c>
      <c r="H42" s="13">
        <f t="shared" si="4"/>
        <v>1738596.6440389999</v>
      </c>
      <c r="I42" s="30">
        <f t="shared" si="5"/>
        <v>1.0199975956575015E-2</v>
      </c>
      <c r="J42" s="30">
        <f t="shared" si="6"/>
        <v>3.3191427526207658E-4</v>
      </c>
      <c r="K42" s="30">
        <f t="shared" si="7"/>
        <v>2.7777276020083817E-2</v>
      </c>
      <c r="L42" s="20">
        <v>4841313.8388299998</v>
      </c>
      <c r="M42" s="18">
        <v>38229.05803</v>
      </c>
      <c r="N42" s="18">
        <v>144826</v>
      </c>
      <c r="O42" s="18">
        <v>1008502</v>
      </c>
      <c r="P42" s="18">
        <v>622</v>
      </c>
      <c r="Q42" s="18">
        <v>52054</v>
      </c>
      <c r="R42" s="18">
        <v>1873977.850180967</v>
      </c>
      <c r="S42" s="18">
        <v>2181030.2463175771</v>
      </c>
      <c r="T42" s="18">
        <v>1824221229271</v>
      </c>
      <c r="U42" s="18">
        <v>1738596644039</v>
      </c>
    </row>
    <row r="43" spans="1:21" x14ac:dyDescent="0.45">
      <c r="A43" s="25" t="s">
        <v>96</v>
      </c>
      <c r="B43" s="25">
        <v>10883</v>
      </c>
      <c r="C43" s="25" t="s">
        <v>19</v>
      </c>
      <c r="D43" s="30">
        <f t="shared" si="0"/>
        <v>8.9095379215334503E-2</v>
      </c>
      <c r="E43" s="30">
        <f t="shared" si="1"/>
        <v>1.905017668230248</v>
      </c>
      <c r="F43" s="30">
        <f t="shared" si="2"/>
        <v>1.6394483006346163</v>
      </c>
      <c r="G43" s="13">
        <f t="shared" si="3"/>
        <v>19490386.363092002</v>
      </c>
      <c r="H43" s="13">
        <f t="shared" si="4"/>
        <v>18291765.273262002</v>
      </c>
      <c r="I43" s="30">
        <f t="shared" si="5"/>
        <v>3.2851039476994464E-3</v>
      </c>
      <c r="J43" s="30">
        <f t="shared" si="6"/>
        <v>0.14776404953245983</v>
      </c>
      <c r="K43" s="30">
        <f t="shared" si="7"/>
        <v>0.18455058047918615</v>
      </c>
      <c r="L43" s="20">
        <v>23011396.776201002</v>
      </c>
      <c r="M43" s="18">
        <v>821395.94277600001</v>
      </c>
      <c r="N43" s="18">
        <v>246012295</v>
      </c>
      <c r="O43" s="18">
        <v>211716902</v>
      </c>
      <c r="P43" s="18">
        <v>18473204</v>
      </c>
      <c r="Q43" s="18">
        <v>23072192</v>
      </c>
      <c r="R43" s="18">
        <v>125018257.5426909</v>
      </c>
      <c r="S43" s="18">
        <v>129139114.61437741</v>
      </c>
      <c r="T43" s="18">
        <v>19490386363092</v>
      </c>
      <c r="U43" s="18">
        <v>18291765273262</v>
      </c>
    </row>
    <row r="44" spans="1:21" x14ac:dyDescent="0.45">
      <c r="A44" s="25" t="s">
        <v>98</v>
      </c>
      <c r="B44" s="25">
        <v>10885</v>
      </c>
      <c r="C44" s="25" t="s">
        <v>32</v>
      </c>
      <c r="D44" s="30">
        <f t="shared" si="0"/>
        <v>0.51536014801442387</v>
      </c>
      <c r="E44" s="30">
        <f t="shared" si="1"/>
        <v>0.20389419051795241</v>
      </c>
      <c r="F44" s="30">
        <f t="shared" si="2"/>
        <v>0.72951275532094206</v>
      </c>
      <c r="G44" s="13">
        <f t="shared" si="3"/>
        <v>3063693.6619910002</v>
      </c>
      <c r="H44" s="13">
        <f t="shared" si="4"/>
        <v>2698837.9309160002</v>
      </c>
      <c r="I44" s="30">
        <f t="shared" si="5"/>
        <v>1.4213581193574777E-2</v>
      </c>
      <c r="J44" s="30">
        <f t="shared" si="6"/>
        <v>4.947547676978862E-6</v>
      </c>
      <c r="K44" s="30">
        <f t="shared" si="7"/>
        <v>1.821947451909774E-2</v>
      </c>
      <c r="L44" s="20">
        <v>4990461.194282</v>
      </c>
      <c r="M44" s="18">
        <v>109168.444777</v>
      </c>
      <c r="N44" s="18">
        <v>987199</v>
      </c>
      <c r="O44" s="18">
        <v>3532098</v>
      </c>
      <c r="P44" s="18">
        <v>19</v>
      </c>
      <c r="Q44" s="18">
        <v>69968</v>
      </c>
      <c r="R44" s="18">
        <v>3840286.3884278997</v>
      </c>
      <c r="S44" s="18">
        <v>4841722.059329981</v>
      </c>
      <c r="T44" s="18">
        <v>3063693661991</v>
      </c>
      <c r="U44" s="18">
        <v>2698837930916</v>
      </c>
    </row>
    <row r="45" spans="1:21" x14ac:dyDescent="0.45">
      <c r="A45" s="25" t="s">
        <v>100</v>
      </c>
      <c r="B45" s="25">
        <v>10897</v>
      </c>
      <c r="C45" s="25" t="s">
        <v>32</v>
      </c>
      <c r="D45" s="30">
        <f t="shared" si="0"/>
        <v>0.14328174946670702</v>
      </c>
      <c r="E45" s="30">
        <f t="shared" si="1"/>
        <v>0.10581244570999977</v>
      </c>
      <c r="F45" s="30">
        <f t="shared" si="2"/>
        <v>0.25437662127260868</v>
      </c>
      <c r="G45" s="13">
        <f t="shared" si="3"/>
        <v>553541.51648800005</v>
      </c>
      <c r="H45" s="13">
        <f t="shared" si="4"/>
        <v>520810.06789000001</v>
      </c>
      <c r="I45" s="30">
        <f t="shared" si="5"/>
        <v>1.312800812806493E-2</v>
      </c>
      <c r="J45" s="30">
        <f t="shared" si="6"/>
        <v>1.2749448560422261E-2</v>
      </c>
      <c r="K45" s="30">
        <f t="shared" si="7"/>
        <v>1.4434631302786858E-2</v>
      </c>
      <c r="L45" s="20">
        <v>250737.94303900001</v>
      </c>
      <c r="M45" s="18">
        <v>20301.41202</v>
      </c>
      <c r="N45" s="18">
        <v>92584</v>
      </c>
      <c r="O45" s="18">
        <v>222575</v>
      </c>
      <c r="P45" s="18">
        <v>9858</v>
      </c>
      <c r="Q45" s="18">
        <v>11161</v>
      </c>
      <c r="R45" s="18">
        <v>773209.9120429334</v>
      </c>
      <c r="S45" s="18">
        <v>874982.13824246172</v>
      </c>
      <c r="T45" s="18">
        <v>553541516488</v>
      </c>
      <c r="U45" s="18">
        <v>520810067890</v>
      </c>
    </row>
    <row r="46" spans="1:21" x14ac:dyDescent="0.45">
      <c r="A46" s="25" t="s">
        <v>102</v>
      </c>
      <c r="B46" s="25">
        <v>10895</v>
      </c>
      <c r="C46" s="25" t="s">
        <v>19</v>
      </c>
      <c r="D46" s="30">
        <f t="shared" si="0"/>
        <v>6.4691332859871983E-2</v>
      </c>
      <c r="E46" s="30">
        <f t="shared" si="1"/>
        <v>0.22066986811332401</v>
      </c>
      <c r="F46" s="30">
        <f t="shared" si="2"/>
        <v>1.0806021422491909</v>
      </c>
      <c r="G46" s="13">
        <f t="shared" si="3"/>
        <v>202229.87315999999</v>
      </c>
      <c r="H46" s="13">
        <f t="shared" si="4"/>
        <v>178515.571532</v>
      </c>
      <c r="I46" s="30">
        <f t="shared" si="5"/>
        <v>6.9431656494226609E-3</v>
      </c>
      <c r="J46" s="30">
        <f t="shared" si="6"/>
        <v>3.9772195939402257E-3</v>
      </c>
      <c r="K46" s="30">
        <f t="shared" si="7"/>
        <v>5.9473262282791615E-2</v>
      </c>
      <c r="L46" s="20">
        <v>331021.52953</v>
      </c>
      <c r="M46" s="18">
        <v>21688.993527000002</v>
      </c>
      <c r="N46" s="18">
        <v>564577</v>
      </c>
      <c r="O46" s="18">
        <v>2764687</v>
      </c>
      <c r="P46" s="18">
        <v>6212</v>
      </c>
      <c r="Q46" s="18">
        <v>92891</v>
      </c>
      <c r="R46" s="18">
        <v>1561895.1514431669</v>
      </c>
      <c r="S46" s="18">
        <v>2558468.9238589839</v>
      </c>
      <c r="T46" s="18">
        <v>202229873160</v>
      </c>
      <c r="U46" s="18">
        <v>178515571532</v>
      </c>
    </row>
    <row r="47" spans="1:21" x14ac:dyDescent="0.45">
      <c r="A47" s="25" t="s">
        <v>104</v>
      </c>
      <c r="B47" s="25">
        <v>10896</v>
      </c>
      <c r="C47" s="25" t="s">
        <v>22</v>
      </c>
      <c r="D47" s="30">
        <f t="shared" si="0"/>
        <v>1.6396594833409874</v>
      </c>
      <c r="E47" s="30">
        <f t="shared" si="1"/>
        <v>0.10505627252339994</v>
      </c>
      <c r="F47" s="30">
        <f t="shared" si="2"/>
        <v>0.33794705606167069</v>
      </c>
      <c r="G47" s="13">
        <f t="shared" si="3"/>
        <v>2528294.8888229998</v>
      </c>
      <c r="H47" s="13">
        <f t="shared" si="4"/>
        <v>2128656.826411</v>
      </c>
      <c r="I47" s="30">
        <f t="shared" si="5"/>
        <v>6.0407271166390428E-2</v>
      </c>
      <c r="J47" s="30">
        <f t="shared" si="6"/>
        <v>2.1777246273594191E-5</v>
      </c>
      <c r="K47" s="30">
        <f t="shared" si="7"/>
        <v>5.3703815719973291E-2</v>
      </c>
      <c r="L47" s="20">
        <v>9663221.6949119996</v>
      </c>
      <c r="M47" s="18">
        <v>321769.03210200003</v>
      </c>
      <c r="N47" s="18">
        <v>309571</v>
      </c>
      <c r="O47" s="18">
        <v>995834</v>
      </c>
      <c r="P47" s="18">
        <v>58</v>
      </c>
      <c r="Q47" s="18">
        <v>143031</v>
      </c>
      <c r="R47" s="18">
        <v>2663330.3068408328</v>
      </c>
      <c r="S47" s="18">
        <v>2946716.0081378962</v>
      </c>
      <c r="T47" s="18">
        <v>2528294888823</v>
      </c>
      <c r="U47" s="18">
        <v>2128656826411</v>
      </c>
    </row>
    <row r="48" spans="1:21" x14ac:dyDescent="0.45">
      <c r="A48" s="25" t="s">
        <v>106</v>
      </c>
      <c r="B48" s="25">
        <v>10911</v>
      </c>
      <c r="C48" s="25" t="s">
        <v>19</v>
      </c>
      <c r="D48" s="30">
        <f t="shared" si="0"/>
        <v>6.9624831832150777E-2</v>
      </c>
      <c r="E48" s="30">
        <f t="shared" si="1"/>
        <v>0.65388447798189808</v>
      </c>
      <c r="F48" s="30">
        <f t="shared" si="2"/>
        <v>0.9041788454252252</v>
      </c>
      <c r="G48" s="13">
        <f t="shared" si="3"/>
        <v>4121880.3760930002</v>
      </c>
      <c r="H48" s="13">
        <f t="shared" si="4"/>
        <v>3926025.7696810002</v>
      </c>
      <c r="I48" s="30">
        <f t="shared" si="5"/>
        <v>1.105040814207823E-3</v>
      </c>
      <c r="J48" s="30">
        <f t="shared" si="6"/>
        <v>6.5872827863807923E-2</v>
      </c>
      <c r="K48" s="30">
        <f t="shared" si="7"/>
        <v>7.1509863999714263E-2</v>
      </c>
      <c r="L48" s="20">
        <v>10321918.601514999</v>
      </c>
      <c r="M48" s="18">
        <v>134936.047162</v>
      </c>
      <c r="N48" s="18">
        <v>48469362</v>
      </c>
      <c r="O48" s="18">
        <v>67022499</v>
      </c>
      <c r="P48" s="18">
        <v>4021851</v>
      </c>
      <c r="Q48" s="18">
        <v>4366019</v>
      </c>
      <c r="R48" s="18">
        <v>61054779.799573466</v>
      </c>
      <c r="S48" s="18">
        <v>74125267.73780033</v>
      </c>
      <c r="T48" s="18">
        <v>4121880376093</v>
      </c>
      <c r="U48" s="18">
        <v>3926025769681</v>
      </c>
    </row>
    <row r="49" spans="1:21" x14ac:dyDescent="0.45">
      <c r="A49" s="25" t="s">
        <v>108</v>
      </c>
      <c r="B49" s="25">
        <v>10919</v>
      </c>
      <c r="C49" s="25" t="s">
        <v>19</v>
      </c>
      <c r="D49" s="30">
        <f t="shared" si="0"/>
        <v>5.8897037595940512E-2</v>
      </c>
      <c r="E49" s="30">
        <f t="shared" si="1"/>
        <v>1.4886944787441247</v>
      </c>
      <c r="F49" s="30">
        <f t="shared" si="2"/>
        <v>1.0698709723110842</v>
      </c>
      <c r="G49" s="13">
        <f t="shared" si="3"/>
        <v>73085099.563416004</v>
      </c>
      <c r="H49" s="13">
        <f t="shared" si="4"/>
        <v>73013903.462121993</v>
      </c>
      <c r="I49" s="30">
        <f t="shared" si="5"/>
        <v>9.0712574815714122E-4</v>
      </c>
      <c r="J49" s="30">
        <f t="shared" si="6"/>
        <v>0.10469160913705726</v>
      </c>
      <c r="K49" s="30">
        <f t="shared" si="7"/>
        <v>9.5082741849381494E-2</v>
      </c>
      <c r="L49" s="20">
        <v>50437689.526078999</v>
      </c>
      <c r="M49" s="18">
        <v>904405.06140900007</v>
      </c>
      <c r="N49" s="18">
        <v>637437068</v>
      </c>
      <c r="O49" s="18">
        <v>458103006</v>
      </c>
      <c r="P49" s="18">
        <v>52188807</v>
      </c>
      <c r="Q49" s="18">
        <v>47398783</v>
      </c>
      <c r="R49" s="18">
        <v>498500380.59570664</v>
      </c>
      <c r="S49" s="18">
        <v>428185283.88561451</v>
      </c>
      <c r="T49" s="18">
        <v>73085099563416</v>
      </c>
      <c r="U49" s="18">
        <v>73013903462122</v>
      </c>
    </row>
    <row r="50" spans="1:21" x14ac:dyDescent="0.45">
      <c r="A50" s="25" t="s">
        <v>110</v>
      </c>
      <c r="B50" s="25">
        <v>10923</v>
      </c>
      <c r="C50" s="25" t="s">
        <v>19</v>
      </c>
      <c r="D50" s="30">
        <f t="shared" ref="D50:D91" si="8">(L50/2)/S50</f>
        <v>7.5856205830498624E-2</v>
      </c>
      <c r="E50" s="30">
        <f t="shared" ref="E50:E91" si="9">(N50)/S50</f>
        <v>0.66254357092358296</v>
      </c>
      <c r="F50" s="30">
        <f t="shared" ref="F50:F91" si="10">(O50)/S50</f>
        <v>0.75912463721256795</v>
      </c>
      <c r="G50" s="13">
        <f t="shared" ref="G50:G91" si="11">T50/1000000</f>
        <v>463160.65755100001</v>
      </c>
      <c r="H50" s="13">
        <f t="shared" ref="H50:H91" si="12">U50/1000000</f>
        <v>461749.421287</v>
      </c>
      <c r="I50" s="30">
        <f t="shared" ref="I50:I91" si="13">(M50/2)/R50</f>
        <v>0</v>
      </c>
      <c r="J50" s="30">
        <f t="shared" ref="J50:J91" si="14">(P50)/R50</f>
        <v>7.862980604036611E-2</v>
      </c>
      <c r="K50" s="30">
        <f t="shared" ref="K50:K91" si="15">(Q50)/R50</f>
        <v>6.7390534671391444E-2</v>
      </c>
      <c r="L50" s="20">
        <v>407935.059611</v>
      </c>
      <c r="M50" s="18">
        <v>0</v>
      </c>
      <c r="N50" s="18">
        <v>1781494</v>
      </c>
      <c r="O50" s="18">
        <v>2041188</v>
      </c>
      <c r="P50" s="18">
        <v>200526</v>
      </c>
      <c r="Q50" s="18">
        <v>171863</v>
      </c>
      <c r="R50" s="18">
        <v>2550254.2877577003</v>
      </c>
      <c r="S50" s="18">
        <v>2688870.7070489037</v>
      </c>
      <c r="T50" s="18">
        <v>463160657551</v>
      </c>
      <c r="U50" s="18">
        <v>461749421287</v>
      </c>
    </row>
    <row r="51" spans="1:21" x14ac:dyDescent="0.45">
      <c r="A51" s="25" t="s">
        <v>112</v>
      </c>
      <c r="B51" s="25">
        <v>10920</v>
      </c>
      <c r="C51" s="25" t="s">
        <v>19</v>
      </c>
      <c r="D51" s="30">
        <f t="shared" si="8"/>
        <v>8.822223994851959E-2</v>
      </c>
      <c r="E51" s="30">
        <f t="shared" si="9"/>
        <v>0.75000516301018605</v>
      </c>
      <c r="F51" s="30">
        <f t="shared" si="10"/>
        <v>0.25540067172810527</v>
      </c>
      <c r="G51" s="13">
        <f t="shared" si="11"/>
        <v>587638.17681099998</v>
      </c>
      <c r="H51" s="13">
        <f t="shared" si="12"/>
        <v>561149.22945600003</v>
      </c>
      <c r="I51" s="30">
        <f t="shared" si="13"/>
        <v>4.1119548043076042E-3</v>
      </c>
      <c r="J51" s="30">
        <f t="shared" si="14"/>
        <v>0</v>
      </c>
      <c r="K51" s="30">
        <f t="shared" si="15"/>
        <v>0</v>
      </c>
      <c r="L51" s="20">
        <v>731341.10171900003</v>
      </c>
      <c r="M51" s="18">
        <v>32537.338469999999</v>
      </c>
      <c r="N51" s="18">
        <v>3108681</v>
      </c>
      <c r="O51" s="18">
        <v>1058605</v>
      </c>
      <c r="P51" s="18">
        <v>0</v>
      </c>
      <c r="Q51" s="18">
        <v>0</v>
      </c>
      <c r="R51" s="18">
        <v>3956431.9184532999</v>
      </c>
      <c r="S51" s="18">
        <v>4144879.4665934588</v>
      </c>
      <c r="T51" s="18">
        <v>587638176811</v>
      </c>
      <c r="U51" s="18">
        <v>561149229456</v>
      </c>
    </row>
    <row r="52" spans="1:21" x14ac:dyDescent="0.45">
      <c r="A52" s="25" t="s">
        <v>114</v>
      </c>
      <c r="B52" s="25">
        <v>10915</v>
      </c>
      <c r="C52" s="25" t="s">
        <v>19</v>
      </c>
      <c r="D52" s="30">
        <f t="shared" si="8"/>
        <v>0.16984993092521872</v>
      </c>
      <c r="E52" s="30">
        <f t="shared" si="9"/>
        <v>0.23300631242537656</v>
      </c>
      <c r="F52" s="30">
        <f t="shared" si="10"/>
        <v>0.44552737589095731</v>
      </c>
      <c r="G52" s="13">
        <f t="shared" si="11"/>
        <v>12700392.907015</v>
      </c>
      <c r="H52" s="13">
        <f t="shared" si="12"/>
        <v>10690095.821345</v>
      </c>
      <c r="I52" s="30">
        <f t="shared" si="13"/>
        <v>1.0541528399538777E-2</v>
      </c>
      <c r="J52" s="30">
        <f t="shared" si="14"/>
        <v>6.7611619571364958E-3</v>
      </c>
      <c r="K52" s="30">
        <f t="shared" si="15"/>
        <v>7.3455897690987274E-2</v>
      </c>
      <c r="L52" s="20">
        <v>17955701.252815999</v>
      </c>
      <c r="M52" s="18">
        <v>867849.00895199995</v>
      </c>
      <c r="N52" s="18">
        <v>12316142</v>
      </c>
      <c r="O52" s="18">
        <v>23549484</v>
      </c>
      <c r="P52" s="18">
        <v>278312</v>
      </c>
      <c r="Q52" s="18">
        <v>3023690</v>
      </c>
      <c r="R52" s="18">
        <v>41163338.752185635</v>
      </c>
      <c r="S52" s="18">
        <v>52857546.526532032</v>
      </c>
      <c r="T52" s="18">
        <v>12700392907015</v>
      </c>
      <c r="U52" s="18">
        <v>10690095821345</v>
      </c>
    </row>
    <row r="53" spans="1:21" x14ac:dyDescent="0.45">
      <c r="A53" s="25" t="s">
        <v>116</v>
      </c>
      <c r="B53" s="25">
        <v>10929</v>
      </c>
      <c r="C53" s="25" t="s">
        <v>19</v>
      </c>
      <c r="D53" s="30">
        <f t="shared" si="8"/>
        <v>3.7835270646063915E-2</v>
      </c>
      <c r="E53" s="30">
        <f t="shared" si="9"/>
        <v>0.94595287475208345</v>
      </c>
      <c r="F53" s="30">
        <f t="shared" si="10"/>
        <v>1.0164839480241339</v>
      </c>
      <c r="G53" s="13">
        <f t="shared" si="11"/>
        <v>507034.87271199998</v>
      </c>
      <c r="H53" s="13">
        <f t="shared" si="12"/>
        <v>476982.09635599999</v>
      </c>
      <c r="I53" s="30">
        <f t="shared" si="13"/>
        <v>0</v>
      </c>
      <c r="J53" s="30">
        <f t="shared" si="14"/>
        <v>4.4155019136119113E-2</v>
      </c>
      <c r="K53" s="30">
        <f t="shared" si="15"/>
        <v>6.617857527834077E-2</v>
      </c>
      <c r="L53" s="20">
        <v>352619.57110100001</v>
      </c>
      <c r="M53" s="18">
        <v>0</v>
      </c>
      <c r="N53" s="18">
        <v>4408076</v>
      </c>
      <c r="O53" s="18">
        <v>4736746</v>
      </c>
      <c r="P53" s="18">
        <v>209099</v>
      </c>
      <c r="Q53" s="18">
        <v>313393</v>
      </c>
      <c r="R53" s="18">
        <v>4735565.8335329667</v>
      </c>
      <c r="S53" s="18">
        <v>4659931.924362801</v>
      </c>
      <c r="T53" s="18">
        <v>507034872712</v>
      </c>
      <c r="U53" s="18">
        <v>476982096356</v>
      </c>
    </row>
    <row r="54" spans="1:21" x14ac:dyDescent="0.45">
      <c r="A54" s="25" t="s">
        <v>118</v>
      </c>
      <c r="B54" s="25">
        <v>10934</v>
      </c>
      <c r="C54" s="25" t="s">
        <v>32</v>
      </c>
      <c r="D54" s="30">
        <f t="shared" si="8"/>
        <v>0.47275767720934975</v>
      </c>
      <c r="E54" s="30">
        <f t="shared" si="9"/>
        <v>8.4853219479308218E-5</v>
      </c>
      <c r="F54" s="30">
        <f t="shared" si="10"/>
        <v>1.7536332025723698E-4</v>
      </c>
      <c r="G54" s="13">
        <f t="shared" si="11"/>
        <v>118545.661257</v>
      </c>
      <c r="H54" s="13">
        <f t="shared" si="12"/>
        <v>101232.973472</v>
      </c>
      <c r="I54" s="30">
        <f t="shared" si="13"/>
        <v>5.5887239531392914E-2</v>
      </c>
      <c r="J54" s="30">
        <f t="shared" si="14"/>
        <v>0</v>
      </c>
      <c r="K54" s="30">
        <f t="shared" si="15"/>
        <v>0</v>
      </c>
      <c r="L54" s="20">
        <v>167144.28048000002</v>
      </c>
      <c r="M54" s="18">
        <v>21631.714179999999</v>
      </c>
      <c r="N54" s="18">
        <v>15</v>
      </c>
      <c r="O54" s="18">
        <v>31</v>
      </c>
      <c r="P54" s="18">
        <v>0</v>
      </c>
      <c r="Q54" s="18">
        <v>0</v>
      </c>
      <c r="R54" s="18">
        <v>193529.99326303331</v>
      </c>
      <c r="S54" s="18">
        <v>176775.85001542349</v>
      </c>
      <c r="T54" s="18">
        <v>118545661257</v>
      </c>
      <c r="U54" s="18">
        <v>101232973472</v>
      </c>
    </row>
    <row r="55" spans="1:21" x14ac:dyDescent="0.45">
      <c r="A55" s="25" t="s">
        <v>120</v>
      </c>
      <c r="B55" s="25">
        <v>11008</v>
      </c>
      <c r="C55" s="25" t="s">
        <v>19</v>
      </c>
      <c r="D55" s="30">
        <f t="shared" si="8"/>
        <v>6.3326850075850552E-2</v>
      </c>
      <c r="E55" s="30">
        <f t="shared" si="9"/>
        <v>0.89539668261870142</v>
      </c>
      <c r="F55" s="30">
        <f t="shared" si="10"/>
        <v>0.91433645673086361</v>
      </c>
      <c r="G55" s="13">
        <f t="shared" si="11"/>
        <v>15523368.677999999</v>
      </c>
      <c r="H55" s="13">
        <f t="shared" si="12"/>
        <v>13602006.728367999</v>
      </c>
      <c r="I55" s="30">
        <f t="shared" si="13"/>
        <v>4.475994197016153E-3</v>
      </c>
      <c r="J55" s="30">
        <f t="shared" si="14"/>
        <v>7.5329218054639019E-2</v>
      </c>
      <c r="K55" s="30">
        <f t="shared" si="15"/>
        <v>0.12048087583998456</v>
      </c>
      <c r="L55" s="20">
        <v>10195971.825878</v>
      </c>
      <c r="M55" s="18">
        <v>712793.99635099992</v>
      </c>
      <c r="N55" s="18">
        <v>72081900</v>
      </c>
      <c r="O55" s="18">
        <v>73606604</v>
      </c>
      <c r="P55" s="18">
        <v>5998021</v>
      </c>
      <c r="Q55" s="18">
        <v>9593181</v>
      </c>
      <c r="R55" s="18">
        <v>79624097.460422561</v>
      </c>
      <c r="S55" s="18">
        <v>80502755.258359149</v>
      </c>
      <c r="T55" s="18">
        <v>15523368678000</v>
      </c>
      <c r="U55" s="18">
        <v>13602006728368</v>
      </c>
    </row>
    <row r="56" spans="1:21" x14ac:dyDescent="0.45">
      <c r="A56" s="25" t="s">
        <v>122</v>
      </c>
      <c r="B56" s="25">
        <v>11014</v>
      </c>
      <c r="C56" s="25" t="s">
        <v>19</v>
      </c>
      <c r="D56" s="30">
        <f t="shared" si="8"/>
        <v>3.6360562769087723E-2</v>
      </c>
      <c r="E56" s="30">
        <f t="shared" si="9"/>
        <v>4.5348011620825683E-2</v>
      </c>
      <c r="F56" s="30">
        <f t="shared" si="10"/>
        <v>0.62522623112271503</v>
      </c>
      <c r="G56" s="13">
        <f t="shared" si="11"/>
        <v>248877.21120600001</v>
      </c>
      <c r="H56" s="13">
        <f t="shared" si="12"/>
        <v>213775.529511</v>
      </c>
      <c r="I56" s="30">
        <f t="shared" si="13"/>
        <v>3.3719272156828447E-3</v>
      </c>
      <c r="J56" s="30">
        <f t="shared" si="14"/>
        <v>4.5281326326645083E-3</v>
      </c>
      <c r="K56" s="30">
        <f t="shared" si="15"/>
        <v>0.10656214012706822</v>
      </c>
      <c r="L56" s="20">
        <v>321253.84461999999</v>
      </c>
      <c r="M56" s="18">
        <v>21032.226749000001</v>
      </c>
      <c r="N56" s="18">
        <v>200330</v>
      </c>
      <c r="O56" s="18">
        <v>2762008</v>
      </c>
      <c r="P56" s="18">
        <v>14122</v>
      </c>
      <c r="Q56" s="18">
        <v>332338</v>
      </c>
      <c r="R56" s="18">
        <v>3118724.9017682001</v>
      </c>
      <c r="S56" s="18">
        <v>4417613.7572479621</v>
      </c>
      <c r="T56" s="18">
        <v>248877211206</v>
      </c>
      <c r="U56" s="18">
        <v>213775529511</v>
      </c>
    </row>
    <row r="57" spans="1:21" x14ac:dyDescent="0.45">
      <c r="A57" s="25" t="s">
        <v>124</v>
      </c>
      <c r="B57" s="25">
        <v>11049</v>
      </c>
      <c r="C57" s="25" t="s">
        <v>19</v>
      </c>
      <c r="D57" s="30">
        <f t="shared" si="8"/>
        <v>4.9608996054687722E-2</v>
      </c>
      <c r="E57" s="30">
        <f t="shared" si="9"/>
        <v>1.3991762519173727</v>
      </c>
      <c r="F57" s="30">
        <f t="shared" si="10"/>
        <v>1.0959166331146943</v>
      </c>
      <c r="G57" s="13">
        <f t="shared" si="11"/>
        <v>6902312.5952770002</v>
      </c>
      <c r="H57" s="13">
        <f t="shared" si="12"/>
        <v>7019522.0872900002</v>
      </c>
      <c r="I57" s="30">
        <f t="shared" si="13"/>
        <v>3.0390511863072353E-3</v>
      </c>
      <c r="J57" s="30">
        <f t="shared" si="14"/>
        <v>9.1786529369441539E-2</v>
      </c>
      <c r="K57" s="30">
        <f t="shared" si="15"/>
        <v>0.12442146486897565</v>
      </c>
      <c r="L57" s="20">
        <v>5018407.2648059996</v>
      </c>
      <c r="M57" s="18">
        <v>333075.45345899998</v>
      </c>
      <c r="N57" s="18">
        <v>70769788</v>
      </c>
      <c r="O57" s="18">
        <v>55431035</v>
      </c>
      <c r="P57" s="18">
        <v>5029833</v>
      </c>
      <c r="Q57" s="18">
        <v>6818203</v>
      </c>
      <c r="R57" s="18">
        <v>54799250.331765793</v>
      </c>
      <c r="S57" s="18">
        <v>50579609.182917476</v>
      </c>
      <c r="T57" s="18">
        <v>6902312595277</v>
      </c>
      <c r="U57" s="18">
        <v>7019522087290</v>
      </c>
    </row>
    <row r="58" spans="1:21" x14ac:dyDescent="0.45">
      <c r="A58" s="25" t="s">
        <v>126</v>
      </c>
      <c r="B58" s="25">
        <v>11055</v>
      </c>
      <c r="C58" s="25" t="s">
        <v>22</v>
      </c>
      <c r="D58" s="30">
        <f t="shared" si="8"/>
        <v>0.56409197167477421</v>
      </c>
      <c r="E58" s="30">
        <f t="shared" si="9"/>
        <v>5.3365357813488404E-2</v>
      </c>
      <c r="F58" s="30">
        <f t="shared" si="10"/>
        <v>0.69743086717950331</v>
      </c>
      <c r="G58" s="13">
        <f t="shared" si="11"/>
        <v>2468871.3188109999</v>
      </c>
      <c r="H58" s="13">
        <f t="shared" si="12"/>
        <v>2312168.870786</v>
      </c>
      <c r="I58" s="30">
        <f t="shared" si="13"/>
        <v>7.8445768177343625E-2</v>
      </c>
      <c r="J58" s="30">
        <f t="shared" si="14"/>
        <v>1.0341259549496323E-3</v>
      </c>
      <c r="K58" s="30">
        <f t="shared" si="15"/>
        <v>5.0642328759955016E-2</v>
      </c>
      <c r="L58" s="20">
        <v>3310494.213463</v>
      </c>
      <c r="M58" s="18">
        <v>362748.52364799997</v>
      </c>
      <c r="N58" s="18">
        <v>156593</v>
      </c>
      <c r="O58" s="18">
        <v>2046511</v>
      </c>
      <c r="P58" s="18">
        <v>2391</v>
      </c>
      <c r="Q58" s="18">
        <v>117090</v>
      </c>
      <c r="R58" s="18">
        <v>2312097.466034933</v>
      </c>
      <c r="S58" s="18">
        <v>2934356.7890482731</v>
      </c>
      <c r="T58" s="18">
        <v>2468871318811</v>
      </c>
      <c r="U58" s="18">
        <v>2312168870786</v>
      </c>
    </row>
    <row r="59" spans="1:21" x14ac:dyDescent="0.45">
      <c r="A59" s="25" t="s">
        <v>128</v>
      </c>
      <c r="B59" s="25">
        <v>11075</v>
      </c>
      <c r="C59" s="25" t="s">
        <v>19</v>
      </c>
      <c r="D59" s="30">
        <f t="shared" si="8"/>
        <v>3.2019212897739929E-2</v>
      </c>
      <c r="E59" s="30">
        <f t="shared" si="9"/>
        <v>0.85407341913422019</v>
      </c>
      <c r="F59" s="30">
        <f t="shared" si="10"/>
        <v>0.88317055212854401</v>
      </c>
      <c r="G59" s="13">
        <f t="shared" si="11"/>
        <v>8075175.2891870001</v>
      </c>
      <c r="H59" s="13">
        <f t="shared" si="12"/>
        <v>7898305.6912059998</v>
      </c>
      <c r="I59" s="30">
        <f t="shared" si="13"/>
        <v>9.7506173004372257E-4</v>
      </c>
      <c r="J59" s="30">
        <f t="shared" si="14"/>
        <v>5.1946721270567764E-2</v>
      </c>
      <c r="K59" s="30">
        <f t="shared" si="15"/>
        <v>6.71083063956983E-2</v>
      </c>
      <c r="L59" s="20">
        <v>4879321.9135890007</v>
      </c>
      <c r="M59" s="18">
        <v>138197.84894900001</v>
      </c>
      <c r="N59" s="18">
        <v>65074978</v>
      </c>
      <c r="O59" s="18">
        <v>67291995</v>
      </c>
      <c r="P59" s="18">
        <v>3681267</v>
      </c>
      <c r="Q59" s="18">
        <v>4755711</v>
      </c>
      <c r="R59" s="18">
        <v>70866205.026220798</v>
      </c>
      <c r="S59" s="18">
        <v>76193657.994844198</v>
      </c>
      <c r="T59" s="18">
        <v>8075175289187</v>
      </c>
      <c r="U59" s="18">
        <v>7898305691206</v>
      </c>
    </row>
    <row r="60" spans="1:21" x14ac:dyDescent="0.45">
      <c r="A60" s="25" t="s">
        <v>130</v>
      </c>
      <c r="B60" s="25">
        <v>11087</v>
      </c>
      <c r="C60" s="25" t="s">
        <v>22</v>
      </c>
      <c r="D60" s="30">
        <f t="shared" si="8"/>
        <v>0.63306065658070187</v>
      </c>
      <c r="E60" s="30">
        <f t="shared" si="9"/>
        <v>1.3051136954426503</v>
      </c>
      <c r="F60" s="30">
        <f t="shared" si="10"/>
        <v>0.95076924491054937</v>
      </c>
      <c r="G60" s="13">
        <f t="shared" si="11"/>
        <v>1444857.6757650001</v>
      </c>
      <c r="H60" s="13">
        <f t="shared" si="12"/>
        <v>1283966.9905590001</v>
      </c>
      <c r="I60" s="30">
        <f t="shared" si="13"/>
        <v>2.8391389520550071E-2</v>
      </c>
      <c r="J60" s="30">
        <f t="shared" si="14"/>
        <v>9.5542171144940534E-3</v>
      </c>
      <c r="K60" s="30">
        <f t="shared" si="15"/>
        <v>5.5045610131495226E-2</v>
      </c>
      <c r="L60" s="20">
        <v>1675333.2332119998</v>
      </c>
      <c r="M60" s="18">
        <v>90889.607120000001</v>
      </c>
      <c r="N60" s="18">
        <v>1726928</v>
      </c>
      <c r="O60" s="18">
        <v>1258059</v>
      </c>
      <c r="P60" s="18">
        <v>15293</v>
      </c>
      <c r="Q60" s="18">
        <v>88109</v>
      </c>
      <c r="R60" s="18">
        <v>1600654.4352859671</v>
      </c>
      <c r="S60" s="18">
        <v>1323201.1939115271</v>
      </c>
      <c r="T60" s="18">
        <v>1444857675765</v>
      </c>
      <c r="U60" s="18">
        <v>1283966990559</v>
      </c>
    </row>
    <row r="61" spans="1:21" x14ac:dyDescent="0.45">
      <c r="A61" s="25" t="s">
        <v>135</v>
      </c>
      <c r="B61" s="25">
        <v>11090</v>
      </c>
      <c r="C61" s="25" t="s">
        <v>19</v>
      </c>
      <c r="D61" s="30">
        <f t="shared" si="8"/>
        <v>4.9009804839603245E-2</v>
      </c>
      <c r="E61" s="30">
        <f t="shared" si="9"/>
        <v>0.91658503266880831</v>
      </c>
      <c r="F61" s="30">
        <f t="shared" si="10"/>
        <v>1.0762695584866298</v>
      </c>
      <c r="G61" s="13">
        <f t="shared" si="11"/>
        <v>8517256.8694219999</v>
      </c>
      <c r="H61" s="13">
        <f t="shared" si="12"/>
        <v>6879854.9825569997</v>
      </c>
      <c r="I61" s="30">
        <f t="shared" si="13"/>
        <v>4.0535496238435775E-3</v>
      </c>
      <c r="J61" s="30">
        <f t="shared" si="14"/>
        <v>3.563124324580861E-2</v>
      </c>
      <c r="K61" s="30">
        <f t="shared" si="15"/>
        <v>8.1739250413694578E-2</v>
      </c>
      <c r="L61" s="20">
        <v>5463338.986122</v>
      </c>
      <c r="M61" s="18">
        <v>379801.04800000001</v>
      </c>
      <c r="N61" s="18">
        <v>51087887</v>
      </c>
      <c r="O61" s="18">
        <v>59988256</v>
      </c>
      <c r="P61" s="18">
        <v>1669251</v>
      </c>
      <c r="Q61" s="18">
        <v>3829317</v>
      </c>
      <c r="R61" s="18">
        <v>46847958.362956032</v>
      </c>
      <c r="S61" s="18">
        <v>55737204.055414356</v>
      </c>
      <c r="T61" s="18">
        <v>8517256869422</v>
      </c>
      <c r="U61" s="18">
        <v>6879854982557</v>
      </c>
    </row>
    <row r="62" spans="1:21" x14ac:dyDescent="0.45">
      <c r="A62" s="25" t="s">
        <v>137</v>
      </c>
      <c r="B62" s="25">
        <v>11095</v>
      </c>
      <c r="C62" s="25" t="s">
        <v>22</v>
      </c>
      <c r="D62" s="30">
        <f t="shared" si="8"/>
        <v>0.3475472825997778</v>
      </c>
      <c r="E62" s="30">
        <f t="shared" si="9"/>
        <v>0.60181342056843135</v>
      </c>
      <c r="F62" s="30">
        <f t="shared" si="10"/>
        <v>0.67573200739696337</v>
      </c>
      <c r="G62" s="13">
        <f t="shared" si="11"/>
        <v>2145716.6119380002</v>
      </c>
      <c r="H62" s="13">
        <f t="shared" si="12"/>
        <v>1974932.6045530001</v>
      </c>
      <c r="I62" s="30">
        <f t="shared" si="13"/>
        <v>3.3043073969588721E-2</v>
      </c>
      <c r="J62" s="30">
        <f t="shared" si="14"/>
        <v>7.4565812609906322E-3</v>
      </c>
      <c r="K62" s="30">
        <f t="shared" si="15"/>
        <v>3.1605570877574096E-2</v>
      </c>
      <c r="L62" s="20">
        <v>1565647.6901529999</v>
      </c>
      <c r="M62" s="18">
        <v>149648.286379</v>
      </c>
      <c r="N62" s="18">
        <v>1355539</v>
      </c>
      <c r="O62" s="18">
        <v>1522035</v>
      </c>
      <c r="P62" s="18">
        <v>16885</v>
      </c>
      <c r="Q62" s="18">
        <v>71569</v>
      </c>
      <c r="R62" s="18">
        <v>2264442.5654333672</v>
      </c>
      <c r="S62" s="18">
        <v>2252424.0132758282</v>
      </c>
      <c r="T62" s="18">
        <v>2145716611938</v>
      </c>
      <c r="U62" s="18">
        <v>1974932604553</v>
      </c>
    </row>
    <row r="63" spans="1:21" x14ac:dyDescent="0.45">
      <c r="A63" s="25" t="s">
        <v>139</v>
      </c>
      <c r="B63" s="25">
        <v>11098</v>
      </c>
      <c r="C63" s="25" t="s">
        <v>19</v>
      </c>
      <c r="D63" s="30">
        <f t="shared" si="8"/>
        <v>6.7302571198781871E-2</v>
      </c>
      <c r="E63" s="30">
        <f t="shared" si="9"/>
        <v>1.9097099574432193</v>
      </c>
      <c r="F63" s="30">
        <f t="shared" si="10"/>
        <v>1.3559838189246551</v>
      </c>
      <c r="G63" s="13">
        <f t="shared" si="11"/>
        <v>75601750.438887</v>
      </c>
      <c r="H63" s="13">
        <f t="shared" si="12"/>
        <v>76442667.217230007</v>
      </c>
      <c r="I63" s="30">
        <f t="shared" si="13"/>
        <v>2.0897264666773383E-3</v>
      </c>
      <c r="J63" s="30">
        <f t="shared" si="14"/>
        <v>0.13860936739019183</v>
      </c>
      <c r="K63" s="30">
        <f t="shared" si="15"/>
        <v>0.13596095908932668</v>
      </c>
      <c r="L63" s="20">
        <v>50821719.605456002</v>
      </c>
      <c r="M63" s="18">
        <v>1910679.7464149999</v>
      </c>
      <c r="N63" s="18">
        <v>721032958</v>
      </c>
      <c r="O63" s="18">
        <v>511967286</v>
      </c>
      <c r="P63" s="18">
        <v>63366693</v>
      </c>
      <c r="Q63" s="18">
        <v>62155946</v>
      </c>
      <c r="R63" s="18">
        <v>457160249.65051466</v>
      </c>
      <c r="S63" s="18">
        <v>377561500.99638271</v>
      </c>
      <c r="T63" s="18">
        <v>75601750438887</v>
      </c>
      <c r="U63" s="18">
        <v>76442667217230</v>
      </c>
    </row>
    <row r="64" spans="1:21" x14ac:dyDescent="0.45">
      <c r="A64" s="25" t="s">
        <v>141</v>
      </c>
      <c r="B64" s="25">
        <v>11099</v>
      </c>
      <c r="C64" s="25" t="s">
        <v>22</v>
      </c>
      <c r="D64" s="30">
        <f t="shared" si="8"/>
        <v>1.2679018734270708</v>
      </c>
      <c r="E64" s="30">
        <f t="shared" si="9"/>
        <v>0.37948033082535143</v>
      </c>
      <c r="F64" s="30">
        <f t="shared" si="10"/>
        <v>0.76322945316171975</v>
      </c>
      <c r="G64" s="13">
        <f t="shared" si="11"/>
        <v>7428244.5889830003</v>
      </c>
      <c r="H64" s="13">
        <f t="shared" si="12"/>
        <v>6948841.3788139997</v>
      </c>
      <c r="I64" s="30">
        <f t="shared" si="13"/>
        <v>1.8007643245933323E-2</v>
      </c>
      <c r="J64" s="30">
        <f t="shared" si="14"/>
        <v>5.7211582877269348E-3</v>
      </c>
      <c r="K64" s="30">
        <f t="shared" si="15"/>
        <v>4.0099517652104066E-2</v>
      </c>
      <c r="L64" s="20">
        <v>24301896.922366001</v>
      </c>
      <c r="M64" s="18">
        <v>274617.61743099999</v>
      </c>
      <c r="N64" s="18">
        <v>3636753</v>
      </c>
      <c r="O64" s="18">
        <v>7314416</v>
      </c>
      <c r="P64" s="18">
        <v>43624</v>
      </c>
      <c r="Q64" s="18">
        <v>305760</v>
      </c>
      <c r="R64" s="18">
        <v>7625029.3744856669</v>
      </c>
      <c r="S64" s="18">
        <v>9583508.5631190352</v>
      </c>
      <c r="T64" s="18">
        <v>7428244588983</v>
      </c>
      <c r="U64" s="18">
        <v>6948841378814</v>
      </c>
    </row>
    <row r="65" spans="1:21" x14ac:dyDescent="0.45">
      <c r="A65" s="25" t="s">
        <v>143</v>
      </c>
      <c r="B65" s="25">
        <v>11131</v>
      </c>
      <c r="C65" s="25" t="s">
        <v>32</v>
      </c>
      <c r="D65" s="30">
        <f t="shared" si="8"/>
        <v>0.188287765078091</v>
      </c>
      <c r="E65" s="30">
        <f t="shared" si="9"/>
        <v>5.3343291216229875E-2</v>
      </c>
      <c r="F65" s="30">
        <f t="shared" si="10"/>
        <v>0.13320451371880618</v>
      </c>
      <c r="G65" s="13">
        <f t="shared" si="11"/>
        <v>997412.98264099995</v>
      </c>
      <c r="H65" s="13">
        <f t="shared" si="12"/>
        <v>1026671.7943750001</v>
      </c>
      <c r="I65" s="30">
        <f t="shared" si="13"/>
        <v>4.1716374770664262E-2</v>
      </c>
      <c r="J65" s="30">
        <f t="shared" si="14"/>
        <v>0</v>
      </c>
      <c r="K65" s="30">
        <f t="shared" si="15"/>
        <v>2.9582000105768738E-3</v>
      </c>
      <c r="L65" s="20">
        <v>723927.78942699998</v>
      </c>
      <c r="M65" s="18">
        <v>148775.52304</v>
      </c>
      <c r="N65" s="18">
        <v>102547</v>
      </c>
      <c r="O65" s="18">
        <v>256072</v>
      </c>
      <c r="P65" s="18">
        <v>0</v>
      </c>
      <c r="Q65" s="18">
        <v>5275</v>
      </c>
      <c r="R65" s="18">
        <v>1783178.9538028331</v>
      </c>
      <c r="S65" s="18">
        <v>1922397.318611637</v>
      </c>
      <c r="T65" s="18">
        <v>997412982641</v>
      </c>
      <c r="U65" s="18">
        <v>1026671794375</v>
      </c>
    </row>
    <row r="66" spans="1:21" x14ac:dyDescent="0.45">
      <c r="A66" s="25" t="s">
        <v>145</v>
      </c>
      <c r="B66" s="25">
        <v>11132</v>
      </c>
      <c r="C66" s="25" t="s">
        <v>22</v>
      </c>
      <c r="D66" s="30">
        <f t="shared" si="8"/>
        <v>0.26031932497083632</v>
      </c>
      <c r="E66" s="30">
        <f t="shared" si="9"/>
        <v>0.273747545420293</v>
      </c>
      <c r="F66" s="30">
        <f t="shared" si="10"/>
        <v>0.35842761610196155</v>
      </c>
      <c r="G66" s="13">
        <f t="shared" si="11"/>
        <v>16248707.490932999</v>
      </c>
      <c r="H66" s="13">
        <f t="shared" si="12"/>
        <v>14751736.984708</v>
      </c>
      <c r="I66" s="30">
        <f t="shared" si="13"/>
        <v>2.2587038897795782E-2</v>
      </c>
      <c r="J66" s="30">
        <f t="shared" si="14"/>
        <v>4.2331458635091546E-3</v>
      </c>
      <c r="K66" s="30">
        <f t="shared" si="15"/>
        <v>1.7360509171345864E-2</v>
      </c>
      <c r="L66" s="20">
        <v>9887951.3949449994</v>
      </c>
      <c r="M66" s="18">
        <v>849377.85985100002</v>
      </c>
      <c r="N66" s="18">
        <v>5199004</v>
      </c>
      <c r="O66" s="18">
        <v>6807245</v>
      </c>
      <c r="P66" s="18">
        <v>79593</v>
      </c>
      <c r="Q66" s="18">
        <v>326418</v>
      </c>
      <c r="R66" s="18">
        <v>18802328.709273372</v>
      </c>
      <c r="S66" s="18">
        <v>18991965.725273661</v>
      </c>
      <c r="T66" s="18">
        <v>16248707490933</v>
      </c>
      <c r="U66" s="18">
        <v>14751736984708</v>
      </c>
    </row>
    <row r="67" spans="1:21" x14ac:dyDescent="0.45">
      <c r="A67" s="25" t="s">
        <v>147</v>
      </c>
      <c r="B67" s="25">
        <v>11141</v>
      </c>
      <c r="C67" s="25" t="s">
        <v>22</v>
      </c>
      <c r="D67" s="30">
        <f t="shared" si="8"/>
        <v>0.88743445518863473</v>
      </c>
      <c r="E67" s="30">
        <f t="shared" si="9"/>
        <v>2.1423973092640193E-2</v>
      </c>
      <c r="F67" s="30">
        <f t="shared" si="10"/>
        <v>0.27596765106538612</v>
      </c>
      <c r="G67" s="13">
        <f t="shared" si="11"/>
        <v>567392.84846600005</v>
      </c>
      <c r="H67" s="13">
        <f t="shared" si="12"/>
        <v>526158.98579599999</v>
      </c>
      <c r="I67" s="30">
        <f t="shared" si="13"/>
        <v>3.8644676848368031E-2</v>
      </c>
      <c r="J67" s="30">
        <f t="shared" si="14"/>
        <v>0</v>
      </c>
      <c r="K67" s="30">
        <f t="shared" si="15"/>
        <v>1.5004132118742254E-2</v>
      </c>
      <c r="L67" s="20">
        <v>1135804.8601000002</v>
      </c>
      <c r="M67" s="18">
        <v>44140.671821999997</v>
      </c>
      <c r="N67" s="18">
        <v>13710</v>
      </c>
      <c r="O67" s="18">
        <v>176602</v>
      </c>
      <c r="P67" s="18">
        <v>0</v>
      </c>
      <c r="Q67" s="18">
        <v>8569</v>
      </c>
      <c r="R67" s="18">
        <v>571109.34055933321</v>
      </c>
      <c r="S67" s="18">
        <v>639937.32351679506</v>
      </c>
      <c r="T67" s="18">
        <v>567392848466</v>
      </c>
      <c r="U67" s="18">
        <v>526158985796</v>
      </c>
    </row>
    <row r="68" spans="1:21" x14ac:dyDescent="0.45">
      <c r="A68" s="25" t="s">
        <v>149</v>
      </c>
      <c r="B68" s="25">
        <v>11142</v>
      </c>
      <c r="C68" s="25" t="s">
        <v>19</v>
      </c>
      <c r="D68" s="30">
        <f t="shared" si="8"/>
        <v>6.8083104002317346E-2</v>
      </c>
      <c r="E68" s="30">
        <f t="shared" si="9"/>
        <v>0.30964822323663055</v>
      </c>
      <c r="F68" s="30">
        <f t="shared" si="10"/>
        <v>0.32322724512026713</v>
      </c>
      <c r="G68" s="13">
        <f t="shared" si="11"/>
        <v>21289326.691275999</v>
      </c>
      <c r="H68" s="13">
        <f t="shared" si="12"/>
        <v>22910204.444899</v>
      </c>
      <c r="I68" s="30">
        <f t="shared" si="13"/>
        <v>9.5209787041464471E-3</v>
      </c>
      <c r="J68" s="30">
        <f t="shared" si="14"/>
        <v>2.8891188592938887E-2</v>
      </c>
      <c r="K68" s="30">
        <f t="shared" si="15"/>
        <v>4.1963826123370414E-2</v>
      </c>
      <c r="L68" s="20">
        <v>20344024.972784001</v>
      </c>
      <c r="M68" s="18">
        <v>2834712.7644949998</v>
      </c>
      <c r="N68" s="18">
        <v>46263249</v>
      </c>
      <c r="O68" s="18">
        <v>48292034</v>
      </c>
      <c r="P68" s="18">
        <v>4300935</v>
      </c>
      <c r="Q68" s="18">
        <v>6247015</v>
      </c>
      <c r="R68" s="18">
        <v>148866668.6787391</v>
      </c>
      <c r="S68" s="18">
        <v>149405827.41418159</v>
      </c>
      <c r="T68" s="18">
        <v>21289326691276</v>
      </c>
      <c r="U68" s="18">
        <v>22910204444899</v>
      </c>
    </row>
    <row r="69" spans="1:21" x14ac:dyDescent="0.45">
      <c r="A69" s="25" t="s">
        <v>151</v>
      </c>
      <c r="B69" s="25">
        <v>11145</v>
      </c>
      <c r="C69" s="25" t="s">
        <v>19</v>
      </c>
      <c r="D69" s="30">
        <f t="shared" si="8"/>
        <v>3.4582191709073715E-2</v>
      </c>
      <c r="E69" s="30">
        <f t="shared" si="9"/>
        <v>1.1977047435184405</v>
      </c>
      <c r="F69" s="30">
        <f t="shared" si="10"/>
        <v>0.84319556510177129</v>
      </c>
      <c r="G69" s="13">
        <f t="shared" si="11"/>
        <v>18346388.018158998</v>
      </c>
      <c r="H69" s="13">
        <f t="shared" si="12"/>
        <v>18587853.254402999</v>
      </c>
      <c r="I69" s="30">
        <f t="shared" si="13"/>
        <v>2.7110274943596595E-3</v>
      </c>
      <c r="J69" s="30">
        <f t="shared" si="14"/>
        <v>0.11265984567137846</v>
      </c>
      <c r="K69" s="30">
        <f t="shared" si="15"/>
        <v>0.10746146642049355</v>
      </c>
      <c r="L69" s="20">
        <v>10949577.025026001</v>
      </c>
      <c r="M69" s="18">
        <v>971918.50074199995</v>
      </c>
      <c r="N69" s="18">
        <v>189611469</v>
      </c>
      <c r="O69" s="18">
        <v>133488283</v>
      </c>
      <c r="P69" s="18">
        <v>20194592</v>
      </c>
      <c r="Q69" s="18">
        <v>19262768</v>
      </c>
      <c r="R69" s="18">
        <v>179252793.03955668</v>
      </c>
      <c r="S69" s="18">
        <v>158312363.73247331</v>
      </c>
      <c r="T69" s="18">
        <v>18346388018159</v>
      </c>
      <c r="U69" s="18">
        <v>18587853254403</v>
      </c>
    </row>
    <row r="70" spans="1:21" x14ac:dyDescent="0.45">
      <c r="A70" s="25" t="s">
        <v>153</v>
      </c>
      <c r="B70" s="25">
        <v>11148</v>
      </c>
      <c r="C70" s="25" t="s">
        <v>19</v>
      </c>
      <c r="D70" s="30">
        <f t="shared" si="8"/>
        <v>0.12480329879529756</v>
      </c>
      <c r="E70" s="30">
        <f t="shared" si="9"/>
        <v>0.85002857867265524</v>
      </c>
      <c r="F70" s="30">
        <f t="shared" si="10"/>
        <v>0.91728394265029067</v>
      </c>
      <c r="G70" s="13">
        <f t="shared" si="11"/>
        <v>121260.04593599999</v>
      </c>
      <c r="H70" s="13">
        <f t="shared" si="12"/>
        <v>120533.744163</v>
      </c>
      <c r="I70" s="30">
        <f t="shared" si="13"/>
        <v>1.211065300337511E-2</v>
      </c>
      <c r="J70" s="30">
        <f t="shared" si="14"/>
        <v>6.5530307023038605E-3</v>
      </c>
      <c r="K70" s="30">
        <f t="shared" si="15"/>
        <v>6.433709732100383E-2</v>
      </c>
      <c r="L70" s="20">
        <v>254578.42392199999</v>
      </c>
      <c r="M70" s="18">
        <v>22654.004118000001</v>
      </c>
      <c r="N70" s="18">
        <v>866960</v>
      </c>
      <c r="O70" s="18">
        <v>935555</v>
      </c>
      <c r="P70" s="18">
        <v>6129</v>
      </c>
      <c r="Q70" s="18">
        <v>60174</v>
      </c>
      <c r="R70" s="18">
        <v>935292.42856213334</v>
      </c>
      <c r="S70" s="18">
        <v>1019918.6495044481</v>
      </c>
      <c r="T70" s="18">
        <v>121260045936</v>
      </c>
      <c r="U70" s="18">
        <v>120533744163</v>
      </c>
    </row>
    <row r="71" spans="1:21" x14ac:dyDescent="0.45">
      <c r="A71" s="25" t="s">
        <v>155</v>
      </c>
      <c r="B71" s="25">
        <v>11149</v>
      </c>
      <c r="C71" s="25" t="s">
        <v>22</v>
      </c>
      <c r="D71" s="30">
        <f t="shared" si="8"/>
        <v>1.077989313004819</v>
      </c>
      <c r="E71" s="30">
        <f t="shared" si="9"/>
        <v>0.3919530870778774</v>
      </c>
      <c r="F71" s="30">
        <f t="shared" si="10"/>
        <v>0.2799152814916509</v>
      </c>
      <c r="G71" s="13">
        <f t="shared" si="11"/>
        <v>1532794.3616569999</v>
      </c>
      <c r="H71" s="13">
        <f t="shared" si="12"/>
        <v>1398361.7948050001</v>
      </c>
      <c r="I71" s="30">
        <f t="shared" si="13"/>
        <v>4.3696386630531117E-2</v>
      </c>
      <c r="J71" s="30">
        <f t="shared" si="14"/>
        <v>0</v>
      </c>
      <c r="K71" s="30">
        <f t="shared" si="15"/>
        <v>3.6655092485148285E-3</v>
      </c>
      <c r="L71" s="20">
        <v>3386149.6745739998</v>
      </c>
      <c r="M71" s="18">
        <v>138569.23110999999</v>
      </c>
      <c r="N71" s="18">
        <v>615596</v>
      </c>
      <c r="O71" s="18">
        <v>439631</v>
      </c>
      <c r="P71" s="18">
        <v>0</v>
      </c>
      <c r="Q71" s="18">
        <v>5812</v>
      </c>
      <c r="R71" s="18">
        <v>1585591.4160781002</v>
      </c>
      <c r="S71" s="18">
        <v>1570585.9203443059</v>
      </c>
      <c r="T71" s="18">
        <v>1532794361657</v>
      </c>
      <c r="U71" s="18">
        <v>1398361794805</v>
      </c>
    </row>
    <row r="72" spans="1:21" x14ac:dyDescent="0.45">
      <c r="A72" s="25" t="s">
        <v>157</v>
      </c>
      <c r="B72" s="25">
        <v>11157</v>
      </c>
      <c r="C72" s="25" t="s">
        <v>32</v>
      </c>
      <c r="D72" s="30">
        <f t="shared" si="8"/>
        <v>0.26509328572916901</v>
      </c>
      <c r="E72" s="30">
        <f t="shared" si="9"/>
        <v>0.41181124776120998</v>
      </c>
      <c r="F72" s="30">
        <f t="shared" si="10"/>
        <v>0.43894854574779002</v>
      </c>
      <c r="G72" s="13">
        <f t="shared" si="11"/>
        <v>396774.06128299999</v>
      </c>
      <c r="H72" s="13">
        <f t="shared" si="12"/>
        <v>367122.74086299998</v>
      </c>
      <c r="I72" s="30">
        <f t="shared" si="13"/>
        <v>5.8277046097349079E-3</v>
      </c>
      <c r="J72" s="30">
        <f t="shared" si="14"/>
        <v>3.0710276794036998E-2</v>
      </c>
      <c r="K72" s="30">
        <f t="shared" si="15"/>
        <v>2.9424774287422954E-2</v>
      </c>
      <c r="L72" s="20">
        <v>390294.46274500003</v>
      </c>
      <c r="M72" s="18">
        <v>8631.6047770000005</v>
      </c>
      <c r="N72" s="18">
        <v>303153</v>
      </c>
      <c r="O72" s="18">
        <v>323130</v>
      </c>
      <c r="P72" s="18">
        <v>22743</v>
      </c>
      <c r="Q72" s="18">
        <v>21791</v>
      </c>
      <c r="R72" s="18">
        <v>740566.42838256666</v>
      </c>
      <c r="S72" s="18">
        <v>736145.50755491795</v>
      </c>
      <c r="T72" s="18">
        <v>396774061283</v>
      </c>
      <c r="U72" s="18">
        <v>367122740863</v>
      </c>
    </row>
    <row r="73" spans="1:21" x14ac:dyDescent="0.45">
      <c r="A73" s="25" t="s">
        <v>159</v>
      </c>
      <c r="B73" s="25">
        <v>11158</v>
      </c>
      <c r="C73" s="25" t="s">
        <v>19</v>
      </c>
      <c r="D73" s="30">
        <f t="shared" si="8"/>
        <v>6.6505105943526432E-2</v>
      </c>
      <c r="E73" s="30">
        <f t="shared" si="9"/>
        <v>1.1849140751271121</v>
      </c>
      <c r="F73" s="30">
        <f t="shared" si="10"/>
        <v>0.61337431904283812</v>
      </c>
      <c r="G73" s="13">
        <f t="shared" si="11"/>
        <v>3047988.7478379998</v>
      </c>
      <c r="H73" s="13">
        <f t="shared" si="12"/>
        <v>3237312.5114509999</v>
      </c>
      <c r="I73" s="30">
        <f t="shared" si="13"/>
        <v>6.9923344046117939E-3</v>
      </c>
      <c r="J73" s="30">
        <f t="shared" si="14"/>
        <v>4.5441233808511949E-2</v>
      </c>
      <c r="K73" s="30">
        <f t="shared" si="15"/>
        <v>4.4249054400456185E-2</v>
      </c>
      <c r="L73" s="20">
        <v>1518526.0654470001</v>
      </c>
      <c r="M73" s="18">
        <v>205198.82311900001</v>
      </c>
      <c r="N73" s="18">
        <v>13527705</v>
      </c>
      <c r="O73" s="18">
        <v>7002657</v>
      </c>
      <c r="P73" s="18">
        <v>666765</v>
      </c>
      <c r="Q73" s="18">
        <v>649272</v>
      </c>
      <c r="R73" s="18">
        <v>14673127.116436331</v>
      </c>
      <c r="S73" s="18">
        <v>11416612.6337463</v>
      </c>
      <c r="T73" s="18">
        <v>3047988747838</v>
      </c>
      <c r="U73" s="18">
        <v>3237312511451</v>
      </c>
    </row>
    <row r="74" spans="1:21" x14ac:dyDescent="0.45">
      <c r="A74" s="25" t="s">
        <v>161</v>
      </c>
      <c r="B74" s="25">
        <v>11173</v>
      </c>
      <c r="C74" s="25" t="s">
        <v>22</v>
      </c>
      <c r="D74" s="30">
        <f t="shared" si="8"/>
        <v>0.49764172816816815</v>
      </c>
      <c r="E74" s="30">
        <f t="shared" si="9"/>
        <v>0.56250932454311864</v>
      </c>
      <c r="F74" s="30">
        <f t="shared" si="10"/>
        <v>0.32923609436278023</v>
      </c>
      <c r="G74" s="13">
        <f t="shared" si="11"/>
        <v>1187909.852737</v>
      </c>
      <c r="H74" s="13">
        <f t="shared" si="12"/>
        <v>1073790.6872759999</v>
      </c>
      <c r="I74" s="30">
        <f t="shared" si="13"/>
        <v>1.7902241415334183E-2</v>
      </c>
      <c r="J74" s="30">
        <f t="shared" si="14"/>
        <v>0</v>
      </c>
      <c r="K74" s="30">
        <f t="shared" si="15"/>
        <v>6.249118480649462E-4</v>
      </c>
      <c r="L74" s="20">
        <v>1070758.6200930001</v>
      </c>
      <c r="M74" s="18">
        <v>42627.668700000002</v>
      </c>
      <c r="N74" s="18">
        <v>605166</v>
      </c>
      <c r="O74" s="18">
        <v>354203</v>
      </c>
      <c r="P74" s="18">
        <v>0</v>
      </c>
      <c r="Q74" s="18">
        <v>744</v>
      </c>
      <c r="R74" s="18">
        <v>1190567.9213857329</v>
      </c>
      <c r="S74" s="18">
        <v>1075832.8326228689</v>
      </c>
      <c r="T74" s="18">
        <v>1187909852737</v>
      </c>
      <c r="U74" s="18">
        <v>1073790687276</v>
      </c>
    </row>
    <row r="75" spans="1:21" x14ac:dyDescent="0.45">
      <c r="A75" s="25" t="s">
        <v>163</v>
      </c>
      <c r="B75" s="25">
        <v>11161</v>
      </c>
      <c r="C75" s="25" t="s">
        <v>19</v>
      </c>
      <c r="D75" s="30">
        <f t="shared" si="8"/>
        <v>9.4144487681328354E-2</v>
      </c>
      <c r="E75" s="30">
        <f t="shared" si="9"/>
        <v>0.35175934443122708</v>
      </c>
      <c r="F75" s="30">
        <f t="shared" si="10"/>
        <v>0.36586370041050481</v>
      </c>
      <c r="G75" s="13">
        <f t="shared" si="11"/>
        <v>2292311.9327480001</v>
      </c>
      <c r="H75" s="13">
        <f t="shared" si="12"/>
        <v>2990468.4978680001</v>
      </c>
      <c r="I75" s="30">
        <f t="shared" si="13"/>
        <v>2.1320224014421178E-2</v>
      </c>
      <c r="J75" s="30">
        <f t="shared" si="14"/>
        <v>1.2952605574145251E-2</v>
      </c>
      <c r="K75" s="30">
        <f t="shared" si="15"/>
        <v>3.4037159997952787E-2</v>
      </c>
      <c r="L75" s="20">
        <v>3220762.9013129999</v>
      </c>
      <c r="M75" s="18">
        <v>826245.15248000005</v>
      </c>
      <c r="N75" s="18">
        <v>6016993</v>
      </c>
      <c r="O75" s="18">
        <v>6258254</v>
      </c>
      <c r="P75" s="18">
        <v>250983</v>
      </c>
      <c r="Q75" s="18">
        <v>659539</v>
      </c>
      <c r="R75" s="18">
        <v>19377027.931815371</v>
      </c>
      <c r="S75" s="18">
        <v>17105424.760581989</v>
      </c>
      <c r="T75" s="18">
        <v>2292311932748</v>
      </c>
      <c r="U75" s="18">
        <v>2990468497868</v>
      </c>
    </row>
    <row r="76" spans="1:21" x14ac:dyDescent="0.45">
      <c r="A76" s="25" t="s">
        <v>165</v>
      </c>
      <c r="B76" s="25">
        <v>11168</v>
      </c>
      <c r="C76" s="25" t="s">
        <v>19</v>
      </c>
      <c r="D76" s="30">
        <f t="shared" si="8"/>
        <v>0.15824836128416528</v>
      </c>
      <c r="E76" s="30">
        <f t="shared" si="9"/>
        <v>0.90612083893177586</v>
      </c>
      <c r="F76" s="30">
        <f t="shared" si="10"/>
        <v>3.2340059841332591</v>
      </c>
      <c r="G76" s="13">
        <f t="shared" si="11"/>
        <v>129946.813471</v>
      </c>
      <c r="H76" s="13">
        <f t="shared" si="12"/>
        <v>132569.98030900001</v>
      </c>
      <c r="I76" s="30">
        <f t="shared" si="13"/>
        <v>3.2397869022476128E-2</v>
      </c>
      <c r="J76" s="30">
        <f t="shared" si="14"/>
        <v>2.6975212998719699E-2</v>
      </c>
      <c r="K76" s="30">
        <f t="shared" si="15"/>
        <v>4.7472388393067055E-2</v>
      </c>
      <c r="L76" s="20">
        <v>1578798.2119710001</v>
      </c>
      <c r="M76" s="18">
        <v>60464.335097000003</v>
      </c>
      <c r="N76" s="18">
        <v>4520053</v>
      </c>
      <c r="O76" s="18">
        <v>16132372</v>
      </c>
      <c r="P76" s="18">
        <v>25172</v>
      </c>
      <c r="Q76" s="18">
        <v>44299</v>
      </c>
      <c r="R76" s="18">
        <v>933152.9653239334</v>
      </c>
      <c r="S76" s="18">
        <v>4988355.6428618087</v>
      </c>
      <c r="T76" s="18">
        <v>129946813471</v>
      </c>
      <c r="U76" s="18">
        <v>132569980309</v>
      </c>
    </row>
    <row r="77" spans="1:21" x14ac:dyDescent="0.45">
      <c r="A77" s="25" t="s">
        <v>167</v>
      </c>
      <c r="B77" s="25">
        <v>11172</v>
      </c>
      <c r="C77" s="25" t="s">
        <v>32</v>
      </c>
      <c r="D77" s="30">
        <f t="shared" si="8"/>
        <v>0.69720137432910578</v>
      </c>
      <c r="E77" s="30">
        <f t="shared" si="9"/>
        <v>8.9479907284846158E-2</v>
      </c>
      <c r="F77" s="30">
        <f t="shared" si="10"/>
        <v>0.5786397908318387</v>
      </c>
      <c r="G77" s="13">
        <f t="shared" si="11"/>
        <v>1315291.702144</v>
      </c>
      <c r="H77" s="13">
        <f t="shared" si="12"/>
        <v>902741.64241500001</v>
      </c>
      <c r="I77" s="30">
        <f t="shared" si="13"/>
        <v>9.3091395326797763E-2</v>
      </c>
      <c r="J77" s="30">
        <f t="shared" si="14"/>
        <v>1.1440192917826711E-2</v>
      </c>
      <c r="K77" s="30">
        <f t="shared" si="15"/>
        <v>0.27713563537279695</v>
      </c>
      <c r="L77" s="20">
        <v>3405740.3004049999</v>
      </c>
      <c r="M77" s="18">
        <v>381489.265702</v>
      </c>
      <c r="N77" s="18">
        <v>218549</v>
      </c>
      <c r="O77" s="18">
        <v>1413291</v>
      </c>
      <c r="P77" s="18">
        <v>23441</v>
      </c>
      <c r="Q77" s="18">
        <v>567852</v>
      </c>
      <c r="R77" s="18">
        <v>2049003.9082708999</v>
      </c>
      <c r="S77" s="18">
        <v>2442436.5942208827</v>
      </c>
      <c r="T77" s="18">
        <v>1315291702144</v>
      </c>
      <c r="U77" s="18">
        <v>902741642415</v>
      </c>
    </row>
    <row r="78" spans="1:21" x14ac:dyDescent="0.45">
      <c r="A78" s="25" t="s">
        <v>169</v>
      </c>
      <c r="B78" s="25">
        <v>11182</v>
      </c>
      <c r="C78" s="25" t="s">
        <v>22</v>
      </c>
      <c r="D78" s="30">
        <f t="shared" si="8"/>
        <v>0.36936957724606928</v>
      </c>
      <c r="E78" s="30">
        <f t="shared" si="9"/>
        <v>8.8816381579884793E-2</v>
      </c>
      <c r="F78" s="30">
        <f t="shared" si="10"/>
        <v>0.30421529502810973</v>
      </c>
      <c r="G78" s="13">
        <f t="shared" si="11"/>
        <v>4761432.1952900002</v>
      </c>
      <c r="H78" s="13">
        <f t="shared" si="12"/>
        <v>4207217.4789669998</v>
      </c>
      <c r="I78" s="30">
        <f t="shared" si="13"/>
        <v>5.6930992721640934E-2</v>
      </c>
      <c r="J78" s="30">
        <f t="shared" si="14"/>
        <v>3.9246971001661978E-3</v>
      </c>
      <c r="K78" s="30">
        <f t="shared" si="15"/>
        <v>1.7340512108332661E-2</v>
      </c>
      <c r="L78" s="20">
        <v>3941419.625709</v>
      </c>
      <c r="M78" s="18">
        <v>548668.55039900006</v>
      </c>
      <c r="N78" s="18">
        <v>473865</v>
      </c>
      <c r="O78" s="18">
        <v>1623090</v>
      </c>
      <c r="P78" s="18">
        <v>18912</v>
      </c>
      <c r="Q78" s="18">
        <v>83559</v>
      </c>
      <c r="R78" s="18">
        <v>4818715.818654933</v>
      </c>
      <c r="S78" s="18">
        <v>5335333.3199437764</v>
      </c>
      <c r="T78" s="18">
        <v>4761432195290</v>
      </c>
      <c r="U78" s="18">
        <v>4207217478967</v>
      </c>
    </row>
    <row r="79" spans="1:21" x14ac:dyDescent="0.45">
      <c r="A79" s="25" t="s">
        <v>171</v>
      </c>
      <c r="B79" s="25">
        <v>11183</v>
      </c>
      <c r="C79" s="25" t="s">
        <v>22</v>
      </c>
      <c r="D79" s="30">
        <f t="shared" si="8"/>
        <v>0.334697485991232</v>
      </c>
      <c r="E79" s="30">
        <f t="shared" si="9"/>
        <v>1.5135420425239231E-2</v>
      </c>
      <c r="F79" s="30">
        <f t="shared" si="10"/>
        <v>0.16615149163619325</v>
      </c>
      <c r="G79" s="13">
        <f t="shared" si="11"/>
        <v>7688594.115673</v>
      </c>
      <c r="H79" s="13">
        <f t="shared" si="12"/>
        <v>7145681.7726800004</v>
      </c>
      <c r="I79" s="30">
        <f t="shared" si="13"/>
        <v>1.4696134702745969E-2</v>
      </c>
      <c r="J79" s="30">
        <f t="shared" si="14"/>
        <v>2.52373123913158E-3</v>
      </c>
      <c r="K79" s="30">
        <f t="shared" si="15"/>
        <v>1.6843561682814765E-4</v>
      </c>
      <c r="L79" s="20">
        <v>5442138.3079049997</v>
      </c>
      <c r="M79" s="18">
        <v>230690.99567999999</v>
      </c>
      <c r="N79" s="18">
        <v>123050</v>
      </c>
      <c r="O79" s="18">
        <v>1350801</v>
      </c>
      <c r="P79" s="18">
        <v>19808</v>
      </c>
      <c r="Q79" s="18">
        <v>1322</v>
      </c>
      <c r="R79" s="18">
        <v>7848696.2846392337</v>
      </c>
      <c r="S79" s="18">
        <v>8129936.040283801</v>
      </c>
      <c r="T79" s="18">
        <v>7688594115673</v>
      </c>
      <c r="U79" s="18">
        <v>7145681772680</v>
      </c>
    </row>
    <row r="80" spans="1:21" x14ac:dyDescent="0.45">
      <c r="A80" s="25" t="s">
        <v>172</v>
      </c>
      <c r="B80" s="25">
        <v>11186</v>
      </c>
      <c r="C80" s="25" t="s">
        <v>22</v>
      </c>
      <c r="D80" s="30">
        <f t="shared" si="8"/>
        <v>0.49507902387904557</v>
      </c>
      <c r="E80" s="30">
        <f t="shared" si="9"/>
        <v>6.556088543818929E-3</v>
      </c>
      <c r="F80" s="30">
        <f t="shared" si="10"/>
        <v>6.9960966226539689E-2</v>
      </c>
      <c r="G80" s="13">
        <f t="shared" si="11"/>
        <v>967331.40359799995</v>
      </c>
      <c r="H80" s="13">
        <f t="shared" si="12"/>
        <v>925865.17278100003</v>
      </c>
      <c r="I80" s="30">
        <f t="shared" si="13"/>
        <v>7.6963503609302243E-3</v>
      </c>
      <c r="J80" s="30">
        <f t="shared" si="14"/>
        <v>0</v>
      </c>
      <c r="K80" s="30">
        <f t="shared" si="15"/>
        <v>0</v>
      </c>
      <c r="L80" s="20">
        <v>933206.82541200006</v>
      </c>
      <c r="M80" s="18">
        <v>14622.14899</v>
      </c>
      <c r="N80" s="18">
        <v>6179</v>
      </c>
      <c r="O80" s="18">
        <v>65937</v>
      </c>
      <c r="P80" s="18">
        <v>0</v>
      </c>
      <c r="Q80" s="18">
        <v>0</v>
      </c>
      <c r="R80" s="18">
        <v>949940.44607349997</v>
      </c>
      <c r="S80" s="18">
        <v>942482.69508586067</v>
      </c>
      <c r="T80" s="18">
        <v>967331403598</v>
      </c>
      <c r="U80" s="18">
        <v>925865172781</v>
      </c>
    </row>
    <row r="81" spans="1:21" x14ac:dyDescent="0.45">
      <c r="A81" s="25" t="s">
        <v>174</v>
      </c>
      <c r="B81" s="25">
        <v>11188</v>
      </c>
      <c r="C81" s="25" t="s">
        <v>32</v>
      </c>
      <c r="D81" s="30">
        <f t="shared" si="8"/>
        <v>0.52607180179103574</v>
      </c>
      <c r="E81" s="30">
        <f t="shared" si="9"/>
        <v>0.14896023801522312</v>
      </c>
      <c r="F81" s="30">
        <f t="shared" si="10"/>
        <v>0.471398537382272</v>
      </c>
      <c r="G81" s="13">
        <f t="shared" si="11"/>
        <v>1262670.974138</v>
      </c>
      <c r="H81" s="13">
        <f t="shared" si="12"/>
        <v>1214135.1998749999</v>
      </c>
      <c r="I81" s="30">
        <f t="shared" si="13"/>
        <v>3.3235285518869325E-3</v>
      </c>
      <c r="J81" s="30">
        <f t="shared" si="14"/>
        <v>3.3487856662441158E-3</v>
      </c>
      <c r="K81" s="30">
        <f t="shared" si="15"/>
        <v>3.3866121653264247E-2</v>
      </c>
      <c r="L81" s="20">
        <v>2515541.6552130003</v>
      </c>
      <c r="M81" s="18">
        <v>13987.700640999999</v>
      </c>
      <c r="N81" s="18">
        <v>356145</v>
      </c>
      <c r="O81" s="18">
        <v>1127054</v>
      </c>
      <c r="P81" s="18">
        <v>7047</v>
      </c>
      <c r="Q81" s="18">
        <v>71266</v>
      </c>
      <c r="R81" s="18">
        <v>2104344.8886663672</v>
      </c>
      <c r="S81" s="18">
        <v>2390872.9251869447</v>
      </c>
      <c r="T81" s="18">
        <v>1262670974138</v>
      </c>
      <c r="U81" s="18">
        <v>1214135199875</v>
      </c>
    </row>
    <row r="82" spans="1:21" x14ac:dyDescent="0.45">
      <c r="A82" s="25" t="s">
        <v>176</v>
      </c>
      <c r="B82" s="25">
        <v>11197</v>
      </c>
      <c r="C82" s="25" t="s">
        <v>22</v>
      </c>
      <c r="D82" s="30">
        <f t="shared" si="8"/>
        <v>0.76782756487339276</v>
      </c>
      <c r="E82" s="30">
        <f t="shared" si="9"/>
        <v>0.25981266308715678</v>
      </c>
      <c r="F82" s="30">
        <f t="shared" si="10"/>
        <v>4.7984120499711132E-2</v>
      </c>
      <c r="G82" s="13">
        <f t="shared" si="11"/>
        <v>3317690.7530390001</v>
      </c>
      <c r="H82" s="13">
        <f t="shared" si="12"/>
        <v>3045920.0679660002</v>
      </c>
      <c r="I82" s="30">
        <f t="shared" si="13"/>
        <v>0.10464389659920829</v>
      </c>
      <c r="J82" s="30">
        <f t="shared" si="14"/>
        <v>0</v>
      </c>
      <c r="K82" s="30">
        <f t="shared" si="15"/>
        <v>4.4191789951377736E-2</v>
      </c>
      <c r="L82" s="20">
        <v>4718581.6885240003</v>
      </c>
      <c r="M82" s="18">
        <v>698260.74624100002</v>
      </c>
      <c r="N82" s="18">
        <v>798322</v>
      </c>
      <c r="O82" s="18">
        <v>147440</v>
      </c>
      <c r="P82" s="18">
        <v>0</v>
      </c>
      <c r="Q82" s="18">
        <v>147440</v>
      </c>
      <c r="R82" s="18">
        <v>3336366.3287280668</v>
      </c>
      <c r="S82" s="18">
        <v>3072683.1806969889</v>
      </c>
      <c r="T82" s="18">
        <v>3317690753039</v>
      </c>
      <c r="U82" s="18">
        <v>3045920067966</v>
      </c>
    </row>
    <row r="83" spans="1:21" x14ac:dyDescent="0.45">
      <c r="A83" s="25" t="s">
        <v>178</v>
      </c>
      <c r="B83" s="25">
        <v>11195</v>
      </c>
      <c r="C83" s="25" t="s">
        <v>22</v>
      </c>
      <c r="D83" s="30">
        <f t="shared" si="8"/>
        <v>1.1785654530754077</v>
      </c>
      <c r="E83" s="30">
        <f t="shared" si="9"/>
        <v>6.1688156697572447E-3</v>
      </c>
      <c r="F83" s="30">
        <f t="shared" si="10"/>
        <v>0.2391591135485196</v>
      </c>
      <c r="G83" s="13">
        <f t="shared" si="11"/>
        <v>2270088.027276</v>
      </c>
      <c r="H83" s="13">
        <f t="shared" si="12"/>
        <v>2172885.8482559999</v>
      </c>
      <c r="I83" s="30">
        <f t="shared" si="13"/>
        <v>4.1725911251079169E-2</v>
      </c>
      <c r="J83" s="30">
        <f t="shared" si="14"/>
        <v>0</v>
      </c>
      <c r="K83" s="30">
        <f t="shared" si="15"/>
        <v>0</v>
      </c>
      <c r="L83" s="20">
        <v>6609639.9369639996</v>
      </c>
      <c r="M83" s="18">
        <v>204359.74270599999</v>
      </c>
      <c r="N83" s="18">
        <v>17298</v>
      </c>
      <c r="O83" s="18">
        <v>670627</v>
      </c>
      <c r="P83" s="18">
        <v>0</v>
      </c>
      <c r="Q83" s="18">
        <v>0</v>
      </c>
      <c r="R83" s="18">
        <v>2448834.9874050333</v>
      </c>
      <c r="S83" s="18">
        <v>2804103.8873642841</v>
      </c>
      <c r="T83" s="18">
        <v>2270088027276</v>
      </c>
      <c r="U83" s="18">
        <v>2172885848256</v>
      </c>
    </row>
    <row r="84" spans="1:21" x14ac:dyDescent="0.45">
      <c r="A84" s="25" t="s">
        <v>180</v>
      </c>
      <c r="B84" s="25">
        <v>11215</v>
      </c>
      <c r="C84" s="25" t="s">
        <v>22</v>
      </c>
      <c r="D84" s="30">
        <f t="shared" si="8"/>
        <v>0.38587467260317915</v>
      </c>
      <c r="E84" s="30">
        <f t="shared" si="9"/>
        <v>0.66621109425631586</v>
      </c>
      <c r="F84" s="30">
        <f t="shared" si="10"/>
        <v>0.17762830670970312</v>
      </c>
      <c r="G84" s="13">
        <f t="shared" si="11"/>
        <v>9201120.0412239991</v>
      </c>
      <c r="H84" s="13">
        <f t="shared" si="12"/>
        <v>8483194.1414889991</v>
      </c>
      <c r="I84" s="30">
        <f t="shared" si="13"/>
        <v>2.6984692709339543E-2</v>
      </c>
      <c r="J84" s="30">
        <f t="shared" si="14"/>
        <v>3.1916496450867318E-2</v>
      </c>
      <c r="K84" s="30">
        <f t="shared" si="15"/>
        <v>1.8699377658478938E-2</v>
      </c>
      <c r="L84" s="20">
        <v>7337362.9044969995</v>
      </c>
      <c r="M84" s="18">
        <v>677312.35358899995</v>
      </c>
      <c r="N84" s="18">
        <v>6333964</v>
      </c>
      <c r="O84" s="18">
        <v>1688791</v>
      </c>
      <c r="P84" s="18">
        <v>400550</v>
      </c>
      <c r="Q84" s="18">
        <v>234676</v>
      </c>
      <c r="R84" s="18">
        <v>12549936.382165631</v>
      </c>
      <c r="S84" s="18">
        <v>9507442.9930809457</v>
      </c>
      <c r="T84" s="18">
        <v>9201120041224</v>
      </c>
      <c r="U84" s="18">
        <v>8483194141489</v>
      </c>
    </row>
    <row r="85" spans="1:21" x14ac:dyDescent="0.45">
      <c r="A85" s="25" t="s">
        <v>182</v>
      </c>
      <c r="B85" s="25">
        <v>11198</v>
      </c>
      <c r="C85" s="25" t="s">
        <v>19</v>
      </c>
      <c r="D85" s="30">
        <f t="shared" si="8"/>
        <v>0.48663138718916682</v>
      </c>
      <c r="E85" s="30">
        <f t="shared" si="9"/>
        <v>1.9258671863193292E-5</v>
      </c>
      <c r="F85" s="30">
        <f t="shared" si="10"/>
        <v>5.7776015589579876E-5</v>
      </c>
      <c r="G85" s="13">
        <f t="shared" si="11"/>
        <v>22730.483778000002</v>
      </c>
      <c r="H85" s="13">
        <f t="shared" si="12"/>
        <v>22128.453320000001</v>
      </c>
      <c r="I85" s="30">
        <f t="shared" si="13"/>
        <v>0</v>
      </c>
      <c r="J85" s="30">
        <f t="shared" si="14"/>
        <v>1.6174216636854172E-5</v>
      </c>
      <c r="K85" s="30">
        <f t="shared" si="15"/>
        <v>1.6174216636854172E-5</v>
      </c>
      <c r="L85" s="20">
        <v>50536.339228999997</v>
      </c>
      <c r="M85" s="18">
        <v>0</v>
      </c>
      <c r="N85" s="18">
        <v>1</v>
      </c>
      <c r="O85" s="18">
        <v>3</v>
      </c>
      <c r="P85" s="18">
        <v>1</v>
      </c>
      <c r="Q85" s="18">
        <v>1</v>
      </c>
      <c r="R85" s="18">
        <v>61826.796465766667</v>
      </c>
      <c r="S85" s="18">
        <v>51924.660594647539</v>
      </c>
      <c r="T85" s="18">
        <v>22730483778</v>
      </c>
      <c r="U85" s="18">
        <v>22128453320</v>
      </c>
    </row>
    <row r="86" spans="1:21" x14ac:dyDescent="0.45">
      <c r="A86" s="25" t="s">
        <v>184</v>
      </c>
      <c r="B86" s="25">
        <v>11196</v>
      </c>
      <c r="C86" s="25" t="s">
        <v>32</v>
      </c>
      <c r="D86" s="30">
        <f t="shared" si="8"/>
        <v>0.13808381387787172</v>
      </c>
      <c r="E86" s="30">
        <f t="shared" si="9"/>
        <v>0</v>
      </c>
      <c r="F86" s="30">
        <f t="shared" si="10"/>
        <v>0.19075287243893632</v>
      </c>
      <c r="G86" s="13">
        <f t="shared" si="11"/>
        <v>707490.98567800003</v>
      </c>
      <c r="H86" s="13">
        <f t="shared" si="12"/>
        <v>693560.18146200001</v>
      </c>
      <c r="I86" s="30">
        <f t="shared" si="13"/>
        <v>7.9916719684431804E-3</v>
      </c>
      <c r="J86" s="30">
        <f t="shared" si="14"/>
        <v>0</v>
      </c>
      <c r="K86" s="30">
        <f t="shared" si="15"/>
        <v>0</v>
      </c>
      <c r="L86" s="20">
        <v>486128.78113800002</v>
      </c>
      <c r="M86" s="18">
        <v>26460.225722000003</v>
      </c>
      <c r="N86" s="18">
        <v>0</v>
      </c>
      <c r="O86" s="18">
        <v>335776</v>
      </c>
      <c r="P86" s="18">
        <v>0</v>
      </c>
      <c r="Q86" s="18">
        <v>0</v>
      </c>
      <c r="R86" s="18">
        <v>1655487.4766183998</v>
      </c>
      <c r="S86" s="18">
        <v>1760267.0707225569</v>
      </c>
      <c r="T86" s="18">
        <v>707490985678</v>
      </c>
      <c r="U86" s="18">
        <v>693560181462</v>
      </c>
    </row>
    <row r="87" spans="1:21" x14ac:dyDescent="0.45">
      <c r="A87" s="25" t="s">
        <v>185</v>
      </c>
      <c r="B87" s="25">
        <v>11220</v>
      </c>
      <c r="C87" s="25" t="s">
        <v>22</v>
      </c>
      <c r="D87" s="30">
        <f t="shared" si="8"/>
        <v>0.90473650939346861</v>
      </c>
      <c r="E87" s="30">
        <f t="shared" si="9"/>
        <v>0.24348023083371875</v>
      </c>
      <c r="F87" s="30">
        <f t="shared" si="10"/>
        <v>0.3521383638501947</v>
      </c>
      <c r="G87" s="13">
        <f t="shared" si="11"/>
        <v>630344.01158000005</v>
      </c>
      <c r="H87" s="13">
        <f t="shared" si="12"/>
        <v>572124.97339599999</v>
      </c>
      <c r="I87" s="30">
        <f t="shared" si="13"/>
        <v>2.0912627652794238E-2</v>
      </c>
      <c r="J87" s="30">
        <f t="shared" si="14"/>
        <v>9.6877444777994034E-4</v>
      </c>
      <c r="K87" s="30">
        <f t="shared" si="15"/>
        <v>1.1611431735791685E-2</v>
      </c>
      <c r="L87" s="20">
        <v>1406970.211683</v>
      </c>
      <c r="M87" s="18">
        <v>27156.048188000001</v>
      </c>
      <c r="N87" s="18">
        <v>189320</v>
      </c>
      <c r="O87" s="18">
        <v>273808</v>
      </c>
      <c r="P87" s="18">
        <v>629</v>
      </c>
      <c r="Q87" s="18">
        <v>7539</v>
      </c>
      <c r="R87" s="18">
        <v>649273.93723216676</v>
      </c>
      <c r="S87" s="18">
        <v>777557.99455148913</v>
      </c>
      <c r="T87" s="18">
        <v>630344011580</v>
      </c>
      <c r="U87" s="18">
        <v>572124973396</v>
      </c>
    </row>
    <row r="88" spans="1:21" x14ac:dyDescent="0.45">
      <c r="A88" s="25" t="s">
        <v>187</v>
      </c>
      <c r="B88" s="25">
        <v>11222</v>
      </c>
      <c r="C88" s="25" t="s">
        <v>32</v>
      </c>
      <c r="D88" s="30">
        <f t="shared" si="8"/>
        <v>0.52246313154286594</v>
      </c>
      <c r="E88" s="30">
        <f t="shared" si="9"/>
        <v>7.0099095176814168E-3</v>
      </c>
      <c r="F88" s="30">
        <f t="shared" si="10"/>
        <v>6.2482950751716988E-3</v>
      </c>
      <c r="G88" s="13">
        <f t="shared" si="11"/>
        <v>205660.609643</v>
      </c>
      <c r="H88" s="13">
        <f t="shared" si="12"/>
        <v>206359.617103</v>
      </c>
      <c r="I88" s="30">
        <f t="shared" si="13"/>
        <v>7.9236229416699749E-2</v>
      </c>
      <c r="J88" s="30">
        <f t="shared" si="14"/>
        <v>0</v>
      </c>
      <c r="K88" s="30">
        <f t="shared" si="15"/>
        <v>0</v>
      </c>
      <c r="L88" s="20">
        <v>410224.56406300003</v>
      </c>
      <c r="M88" s="18">
        <v>65729.701753000001</v>
      </c>
      <c r="N88" s="18">
        <v>2752</v>
      </c>
      <c r="O88" s="18">
        <v>2453</v>
      </c>
      <c r="P88" s="18">
        <v>0</v>
      </c>
      <c r="Q88" s="18">
        <v>0</v>
      </c>
      <c r="R88" s="18">
        <v>414770.50483643328</v>
      </c>
      <c r="S88" s="18">
        <v>392587.09303715033</v>
      </c>
      <c r="T88" s="18">
        <v>205660609643</v>
      </c>
      <c r="U88" s="18">
        <v>206359617103</v>
      </c>
    </row>
    <row r="89" spans="1:21" x14ac:dyDescent="0.45">
      <c r="A89" s="25" t="s">
        <v>188</v>
      </c>
      <c r="B89" s="25">
        <v>11217</v>
      </c>
      <c r="C89" s="25" t="s">
        <v>19</v>
      </c>
      <c r="D89" s="30">
        <f t="shared" si="8"/>
        <v>6.7473829248561962E-2</v>
      </c>
      <c r="E89" s="30">
        <f t="shared" si="9"/>
        <v>1.7702082130407732</v>
      </c>
      <c r="F89" s="30">
        <f t="shared" si="10"/>
        <v>1.7336643329726094</v>
      </c>
      <c r="G89" s="13">
        <f t="shared" si="11"/>
        <v>3028141.159393</v>
      </c>
      <c r="H89" s="13">
        <f t="shared" si="12"/>
        <v>3062806.498598</v>
      </c>
      <c r="I89" s="30">
        <f t="shared" si="13"/>
        <v>3.2040879420315027E-3</v>
      </c>
      <c r="J89" s="30">
        <f t="shared" si="14"/>
        <v>0.14429673400846624</v>
      </c>
      <c r="K89" s="30">
        <f t="shared" si="15"/>
        <v>0.14917277326115339</v>
      </c>
      <c r="L89" s="20">
        <v>2265628.105343</v>
      </c>
      <c r="M89" s="18">
        <v>116005.974516</v>
      </c>
      <c r="N89" s="18">
        <v>29719919</v>
      </c>
      <c r="O89" s="18">
        <v>29106386</v>
      </c>
      <c r="P89" s="18">
        <v>2612176</v>
      </c>
      <c r="Q89" s="18">
        <v>2700446</v>
      </c>
      <c r="R89" s="18">
        <v>18102807.509466827</v>
      </c>
      <c r="S89" s="18">
        <v>16788939.730964553</v>
      </c>
      <c r="T89" s="18">
        <v>3028141159393</v>
      </c>
      <c r="U89" s="18">
        <v>3062806498598</v>
      </c>
    </row>
    <row r="90" spans="1:21" x14ac:dyDescent="0.45">
      <c r="A90" s="25" t="s">
        <v>190</v>
      </c>
      <c r="B90" s="25">
        <v>11235</v>
      </c>
      <c r="C90" s="25" t="s">
        <v>22</v>
      </c>
      <c r="D90" s="30">
        <f t="shared" si="8"/>
        <v>0.93922683466100909</v>
      </c>
      <c r="E90" s="30">
        <f t="shared" si="9"/>
        <v>7.5278068806837864E-2</v>
      </c>
      <c r="F90" s="30">
        <f t="shared" si="10"/>
        <v>0.49844509894079131</v>
      </c>
      <c r="G90" s="13">
        <f t="shared" si="11"/>
        <v>3392206.2629410001</v>
      </c>
      <c r="H90" s="13">
        <f t="shared" si="12"/>
        <v>3137610.7374649998</v>
      </c>
      <c r="I90" s="30">
        <f t="shared" si="13"/>
        <v>2.5709914331061789E-2</v>
      </c>
      <c r="J90" s="30">
        <f t="shared" si="14"/>
        <v>1.284339961649871E-2</v>
      </c>
      <c r="K90" s="30">
        <f t="shared" si="15"/>
        <v>3.4934085196454551E-2</v>
      </c>
      <c r="L90" s="20">
        <v>7856893.9154649992</v>
      </c>
      <c r="M90" s="18">
        <v>161361.075438</v>
      </c>
      <c r="N90" s="18">
        <v>314861</v>
      </c>
      <c r="O90" s="18">
        <v>2084816</v>
      </c>
      <c r="P90" s="18">
        <v>40304</v>
      </c>
      <c r="Q90" s="18">
        <v>109627</v>
      </c>
      <c r="R90" s="18">
        <v>3138109.9400057001</v>
      </c>
      <c r="S90" s="18">
        <v>4182639.1801831089</v>
      </c>
      <c r="T90" s="18">
        <v>3392206262941</v>
      </c>
      <c r="U90" s="18">
        <v>3137610737465</v>
      </c>
    </row>
    <row r="91" spans="1:21" x14ac:dyDescent="0.45">
      <c r="A91" s="25" t="s">
        <v>192</v>
      </c>
      <c r="B91" s="25">
        <v>11234</v>
      </c>
      <c r="C91" s="25" t="s">
        <v>22</v>
      </c>
      <c r="D91" s="30">
        <f t="shared" si="8"/>
        <v>0.15780501679188816</v>
      </c>
      <c r="E91" s="30">
        <f t="shared" si="9"/>
        <v>0.18447096292433657</v>
      </c>
      <c r="F91" s="30">
        <f t="shared" si="10"/>
        <v>0.13879099993081398</v>
      </c>
      <c r="G91" s="13">
        <f t="shared" si="11"/>
        <v>15020247.442768</v>
      </c>
      <c r="H91" s="13">
        <f t="shared" si="12"/>
        <v>14421665.396623001</v>
      </c>
      <c r="I91" s="30">
        <f t="shared" si="13"/>
        <v>5.3589473720908037E-3</v>
      </c>
      <c r="J91" s="30">
        <f t="shared" si="14"/>
        <v>0</v>
      </c>
      <c r="K91" s="30">
        <f t="shared" si="15"/>
        <v>8.1360452318573497E-4</v>
      </c>
      <c r="L91" s="20">
        <v>4834060.7484409995</v>
      </c>
      <c r="M91" s="18">
        <v>162045.34204399999</v>
      </c>
      <c r="N91" s="18">
        <v>2825461</v>
      </c>
      <c r="O91" s="18">
        <v>2125801</v>
      </c>
      <c r="P91" s="18">
        <v>0</v>
      </c>
      <c r="Q91" s="18">
        <v>12301</v>
      </c>
      <c r="R91" s="18">
        <v>15119139.151088331</v>
      </c>
      <c r="S91" s="18">
        <v>15316562.32075345</v>
      </c>
      <c r="T91" s="18">
        <v>15020247442768</v>
      </c>
      <c r="U91" s="18">
        <v>14421665396623</v>
      </c>
    </row>
    <row r="92" spans="1:21" x14ac:dyDescent="0.45">
      <c r="A92" s="25" t="s">
        <v>194</v>
      </c>
      <c r="B92" s="25">
        <v>11223</v>
      </c>
      <c r="C92" s="25" t="s">
        <v>22</v>
      </c>
      <c r="D92" s="30">
        <f t="shared" ref="D92:D126" si="16">(L92/2)/S92</f>
        <v>0.80075989206547959</v>
      </c>
      <c r="E92" s="30">
        <f t="shared" ref="E92:E126" si="17">(N92)/S92</f>
        <v>0.48409143569311969</v>
      </c>
      <c r="F92" s="30">
        <f t="shared" ref="F92:F126" si="18">(O92)/S92</f>
        <v>1.0107557225079062</v>
      </c>
      <c r="G92" s="13">
        <f t="shared" ref="G92:G126" si="19">T92/1000000</f>
        <v>2809362.3431480001</v>
      </c>
      <c r="H92" s="13">
        <f t="shared" ref="H92:H126" si="20">U92/1000000</f>
        <v>2659100.6596070002</v>
      </c>
      <c r="I92" s="30">
        <f t="shared" ref="I92:I126" si="21">(M92/2)/R92</f>
        <v>2.748660150075553E-2</v>
      </c>
      <c r="J92" s="30">
        <f t="shared" ref="J92:J126" si="22">(P92)/R92</f>
        <v>4.0431227489089051E-3</v>
      </c>
      <c r="K92" s="30">
        <f t="shared" ref="K92:K126" si="23">(Q92)/R92</f>
        <v>7.2143297284196647E-2</v>
      </c>
      <c r="L92" s="20">
        <v>7536946.3133439999</v>
      </c>
      <c r="M92" s="18">
        <v>196037.49134000001</v>
      </c>
      <c r="N92" s="18">
        <v>2278193</v>
      </c>
      <c r="O92" s="18">
        <v>4756739</v>
      </c>
      <c r="P92" s="18">
        <v>14418</v>
      </c>
      <c r="Q92" s="18">
        <v>257267</v>
      </c>
      <c r="R92" s="18">
        <v>3566055.4713286669</v>
      </c>
      <c r="S92" s="18">
        <v>4706121.2655788772</v>
      </c>
      <c r="T92" s="18">
        <v>2809362343148</v>
      </c>
      <c r="U92" s="18">
        <v>2659100659607</v>
      </c>
    </row>
    <row r="93" spans="1:21" x14ac:dyDescent="0.45">
      <c r="A93" s="25" t="s">
        <v>196</v>
      </c>
      <c r="B93" s="25">
        <v>11239</v>
      </c>
      <c r="C93" s="25" t="s">
        <v>32</v>
      </c>
      <c r="D93" s="30">
        <f t="shared" si="16"/>
        <v>0.2352927406708864</v>
      </c>
      <c r="E93" s="30">
        <f t="shared" si="17"/>
        <v>0.38926830374782628</v>
      </c>
      <c r="F93" s="30">
        <f t="shared" si="18"/>
        <v>0.35272640515960235</v>
      </c>
      <c r="G93" s="13">
        <f t="shared" si="19"/>
        <v>242833.99157700001</v>
      </c>
      <c r="H93" s="13">
        <f t="shared" si="20"/>
        <v>237249.30016000001</v>
      </c>
      <c r="I93" s="30">
        <f t="shared" si="21"/>
        <v>0</v>
      </c>
      <c r="J93" s="30">
        <f t="shared" si="22"/>
        <v>1.8284158196150378E-3</v>
      </c>
      <c r="K93" s="30">
        <f t="shared" si="23"/>
        <v>1.119736223683165E-2</v>
      </c>
      <c r="L93" s="20">
        <v>193646.03800900001</v>
      </c>
      <c r="M93" s="18">
        <v>0</v>
      </c>
      <c r="N93" s="18">
        <v>160184</v>
      </c>
      <c r="O93" s="18">
        <v>145147</v>
      </c>
      <c r="P93" s="18">
        <v>814</v>
      </c>
      <c r="Q93" s="18">
        <v>4985</v>
      </c>
      <c r="R93" s="18">
        <v>445194.13541903335</v>
      </c>
      <c r="S93" s="18">
        <v>411500.23892972682</v>
      </c>
      <c r="T93" s="18">
        <v>242833991577</v>
      </c>
      <c r="U93" s="18">
        <v>237249300160</v>
      </c>
    </row>
    <row r="94" spans="1:21" x14ac:dyDescent="0.45">
      <c r="A94" s="25" t="s">
        <v>198</v>
      </c>
      <c r="B94" s="25">
        <v>11256</v>
      </c>
      <c r="C94" s="25" t="s">
        <v>19</v>
      </c>
      <c r="D94" s="30">
        <f t="shared" si="16"/>
        <v>0.10030739854525399</v>
      </c>
      <c r="E94" s="30">
        <f t="shared" si="17"/>
        <v>0.43217627343269782</v>
      </c>
      <c r="F94" s="30">
        <f t="shared" si="18"/>
        <v>8.6958460352107261E-2</v>
      </c>
      <c r="G94" s="13">
        <f t="shared" si="19"/>
        <v>11885.317258999999</v>
      </c>
      <c r="H94" s="13">
        <f t="shared" si="20"/>
        <v>11685.382592</v>
      </c>
      <c r="I94" s="30">
        <f t="shared" si="21"/>
        <v>0</v>
      </c>
      <c r="J94" s="30">
        <f t="shared" si="22"/>
        <v>1.9038334019103435E-2</v>
      </c>
      <c r="K94" s="30">
        <f t="shared" si="23"/>
        <v>1.8495790821667843E-4</v>
      </c>
      <c r="L94" s="20">
        <v>14340.428448999999</v>
      </c>
      <c r="M94" s="18">
        <v>0</v>
      </c>
      <c r="N94" s="18">
        <v>30893</v>
      </c>
      <c r="O94" s="18">
        <v>6216</v>
      </c>
      <c r="P94" s="18">
        <v>1544</v>
      </c>
      <c r="Q94" s="18">
        <v>15</v>
      </c>
      <c r="R94" s="18">
        <v>81099.533102566667</v>
      </c>
      <c r="S94" s="18">
        <v>71482.406367713105</v>
      </c>
      <c r="T94" s="18">
        <v>11885317259</v>
      </c>
      <c r="U94" s="18">
        <v>11685382592</v>
      </c>
    </row>
    <row r="95" spans="1:21" x14ac:dyDescent="0.45">
      <c r="A95" s="25" t="s">
        <v>199</v>
      </c>
      <c r="B95" s="25">
        <v>11258</v>
      </c>
      <c r="C95" s="25" t="s">
        <v>32</v>
      </c>
      <c r="D95" s="30">
        <f t="shared" si="16"/>
        <v>0.45254068179474749</v>
      </c>
      <c r="E95" s="30">
        <f t="shared" si="17"/>
        <v>5.5963866912082522E-2</v>
      </c>
      <c r="F95" s="30">
        <f t="shared" si="18"/>
        <v>0.15702437764222704</v>
      </c>
      <c r="G95" s="13">
        <f t="shared" si="19"/>
        <v>113941.40076800001</v>
      </c>
      <c r="H95" s="13">
        <f t="shared" si="20"/>
        <v>109398.185102</v>
      </c>
      <c r="I95" s="30">
        <f t="shared" si="21"/>
        <v>4.4208307839567661E-2</v>
      </c>
      <c r="J95" s="30">
        <f t="shared" si="22"/>
        <v>0</v>
      </c>
      <c r="K95" s="30">
        <f t="shared" si="23"/>
        <v>7.604712411330776E-2</v>
      </c>
      <c r="L95" s="20">
        <v>194055.05518</v>
      </c>
      <c r="M95" s="18">
        <v>18839.671547999998</v>
      </c>
      <c r="N95" s="18">
        <v>11999</v>
      </c>
      <c r="O95" s="18">
        <v>33667</v>
      </c>
      <c r="P95" s="18">
        <v>0</v>
      </c>
      <c r="Q95" s="18">
        <v>16204</v>
      </c>
      <c r="R95" s="18">
        <v>213078.40617163331</v>
      </c>
      <c r="S95" s="18">
        <v>214406.19925084969</v>
      </c>
      <c r="T95" s="18">
        <v>113941400768</v>
      </c>
      <c r="U95" s="18">
        <v>109398185102</v>
      </c>
    </row>
    <row r="96" spans="1:21" x14ac:dyDescent="0.45">
      <c r="A96" s="25" t="s">
        <v>201</v>
      </c>
      <c r="B96" s="25">
        <v>11268</v>
      </c>
      <c r="C96" s="25" t="s">
        <v>22</v>
      </c>
      <c r="D96" s="30">
        <f t="shared" si="16"/>
        <v>2.0266867865251776</v>
      </c>
      <c r="E96" s="30">
        <f t="shared" si="17"/>
        <v>5.6633060569432236E-2</v>
      </c>
      <c r="F96" s="30">
        <f t="shared" si="18"/>
        <v>0.23503951493111039</v>
      </c>
      <c r="G96" s="13">
        <f t="shared" si="19"/>
        <v>1619653.0296440001</v>
      </c>
      <c r="H96" s="13">
        <f t="shared" si="20"/>
        <v>1552746.351458</v>
      </c>
      <c r="I96" s="30">
        <f t="shared" si="21"/>
        <v>8.5024138599901697E-2</v>
      </c>
      <c r="J96" s="30">
        <f t="shared" si="22"/>
        <v>2.3445761770174843E-5</v>
      </c>
      <c r="K96" s="30">
        <f t="shared" si="23"/>
        <v>4.4105943749083677E-3</v>
      </c>
      <c r="L96" s="20">
        <v>7801553.0463510007</v>
      </c>
      <c r="M96" s="18">
        <v>304619.133829</v>
      </c>
      <c r="N96" s="18">
        <v>109002</v>
      </c>
      <c r="O96" s="18">
        <v>452382</v>
      </c>
      <c r="P96" s="18">
        <v>42</v>
      </c>
      <c r="Q96" s="18">
        <v>7901</v>
      </c>
      <c r="R96" s="18">
        <v>1791368.5386596331</v>
      </c>
      <c r="S96" s="18">
        <v>1924706.150506617</v>
      </c>
      <c r="T96" s="18">
        <v>1619653029644</v>
      </c>
      <c r="U96" s="18">
        <v>1552746351458</v>
      </c>
    </row>
    <row r="97" spans="1:21" x14ac:dyDescent="0.45">
      <c r="A97" s="25" t="s">
        <v>203</v>
      </c>
      <c r="B97" s="25">
        <v>11273</v>
      </c>
      <c r="C97" s="25" t="s">
        <v>22</v>
      </c>
      <c r="D97" s="30">
        <f t="shared" si="16"/>
        <v>0.56844517161701813</v>
      </c>
      <c r="E97" s="30">
        <f t="shared" si="17"/>
        <v>0.31002607802916426</v>
      </c>
      <c r="F97" s="30">
        <f t="shared" si="18"/>
        <v>0.47102414381721952</v>
      </c>
      <c r="G97" s="13">
        <f t="shared" si="19"/>
        <v>5938659.5864859996</v>
      </c>
      <c r="H97" s="13">
        <f t="shared" si="20"/>
        <v>5516259.2947319997</v>
      </c>
      <c r="I97" s="30">
        <f t="shared" si="21"/>
        <v>2.130272418786449E-2</v>
      </c>
      <c r="J97" s="30">
        <f t="shared" si="22"/>
        <v>2.9248940015279817E-3</v>
      </c>
      <c r="K97" s="30">
        <f t="shared" si="23"/>
        <v>1.1898089263310129E-2</v>
      </c>
      <c r="L97" s="20">
        <v>6722534.5466089994</v>
      </c>
      <c r="M97" s="18">
        <v>258191.090708</v>
      </c>
      <c r="N97" s="18">
        <v>1833212</v>
      </c>
      <c r="O97" s="18">
        <v>2785208</v>
      </c>
      <c r="P97" s="18">
        <v>17725</v>
      </c>
      <c r="Q97" s="18">
        <v>72103</v>
      </c>
      <c r="R97" s="18">
        <v>6060048.6686835</v>
      </c>
      <c r="S97" s="18">
        <v>5913089.6718551172</v>
      </c>
      <c r="T97" s="18">
        <v>5938659586486</v>
      </c>
      <c r="U97" s="18">
        <v>5516259294732</v>
      </c>
    </row>
    <row r="98" spans="1:21" x14ac:dyDescent="0.45">
      <c r="A98" s="25" t="s">
        <v>205</v>
      </c>
      <c r="B98" s="25">
        <v>11260</v>
      </c>
      <c r="C98" s="25" t="s">
        <v>22</v>
      </c>
      <c r="D98" s="30">
        <f t="shared" si="16"/>
        <v>2.0336157556374346</v>
      </c>
      <c r="E98" s="30">
        <f t="shared" si="17"/>
        <v>1.1322696623854916E-2</v>
      </c>
      <c r="F98" s="30">
        <f t="shared" si="18"/>
        <v>0</v>
      </c>
      <c r="G98" s="13">
        <f t="shared" si="19"/>
        <v>1076002.827174</v>
      </c>
      <c r="H98" s="13">
        <f t="shared" si="20"/>
        <v>1067947.12946</v>
      </c>
      <c r="I98" s="30">
        <f t="shared" si="21"/>
        <v>0.11065920131250723</v>
      </c>
      <c r="J98" s="30">
        <f t="shared" si="22"/>
        <v>0</v>
      </c>
      <c r="K98" s="30">
        <f t="shared" si="23"/>
        <v>0</v>
      </c>
      <c r="L98" s="20">
        <v>5049781.2036259994</v>
      </c>
      <c r="M98" s="18">
        <v>245506.621892</v>
      </c>
      <c r="N98" s="18">
        <v>14058</v>
      </c>
      <c r="O98" s="18">
        <v>0</v>
      </c>
      <c r="P98" s="18">
        <v>0</v>
      </c>
      <c r="Q98" s="18">
        <v>0</v>
      </c>
      <c r="R98" s="18">
        <v>1109291.4957820668</v>
      </c>
      <c r="S98" s="18">
        <v>1241577.025951776</v>
      </c>
      <c r="T98" s="18">
        <v>1076002827174</v>
      </c>
      <c r="U98" s="18">
        <v>1067947129460</v>
      </c>
    </row>
    <row r="99" spans="1:21" x14ac:dyDescent="0.45">
      <c r="A99" s="25" t="s">
        <v>207</v>
      </c>
      <c r="B99" s="25">
        <v>11277</v>
      </c>
      <c r="C99" s="25" t="s">
        <v>19</v>
      </c>
      <c r="D99" s="30">
        <f t="shared" si="16"/>
        <v>4.4320227650708838E-2</v>
      </c>
      <c r="E99" s="30">
        <f t="shared" si="17"/>
        <v>0</v>
      </c>
      <c r="F99" s="30">
        <f t="shared" si="18"/>
        <v>0</v>
      </c>
      <c r="G99" s="13">
        <f t="shared" si="19"/>
        <v>20866778.449901</v>
      </c>
      <c r="H99" s="13">
        <f t="shared" si="20"/>
        <v>19898173.834605999</v>
      </c>
      <c r="I99" s="30">
        <f t="shared" si="21"/>
        <v>2.7079747915647278E-4</v>
      </c>
      <c r="J99" s="30">
        <f t="shared" si="22"/>
        <v>0</v>
      </c>
      <c r="K99" s="30">
        <f t="shared" si="23"/>
        <v>0</v>
      </c>
      <c r="L99" s="20">
        <v>12227700.384397</v>
      </c>
      <c r="M99" s="18">
        <v>79406.391128000003</v>
      </c>
      <c r="N99" s="18">
        <v>0</v>
      </c>
      <c r="O99" s="18">
        <v>0</v>
      </c>
      <c r="P99" s="18">
        <v>0</v>
      </c>
      <c r="Q99" s="18">
        <v>0</v>
      </c>
      <c r="R99" s="18">
        <v>146615824.0751518</v>
      </c>
      <c r="S99" s="18">
        <v>137947174.82911479</v>
      </c>
      <c r="T99" s="18">
        <v>20866778449901</v>
      </c>
      <c r="U99" s="18">
        <v>19898173834606</v>
      </c>
    </row>
    <row r="100" spans="1:21" x14ac:dyDescent="0.45">
      <c r="A100" s="25" t="s">
        <v>209</v>
      </c>
      <c r="B100" s="25">
        <v>11280</v>
      </c>
      <c r="C100" s="25" t="s">
        <v>22</v>
      </c>
      <c r="D100" s="30">
        <f t="shared" si="16"/>
        <v>0.20651650058246304</v>
      </c>
      <c r="E100" s="30">
        <f t="shared" si="17"/>
        <v>0.18739404853201516</v>
      </c>
      <c r="F100" s="30">
        <f t="shared" si="18"/>
        <v>0.33716013527152489</v>
      </c>
      <c r="G100" s="13">
        <f t="shared" si="19"/>
        <v>1337051.2525249999</v>
      </c>
      <c r="H100" s="13">
        <f t="shared" si="20"/>
        <v>1323132.677833</v>
      </c>
      <c r="I100" s="30">
        <f t="shared" si="21"/>
        <v>8.7372617228698452E-3</v>
      </c>
      <c r="J100" s="30">
        <f t="shared" si="22"/>
        <v>3.8965926161223124E-3</v>
      </c>
      <c r="K100" s="30">
        <f t="shared" si="23"/>
        <v>1.3495358966044748E-2</v>
      </c>
      <c r="L100" s="20">
        <v>783685.58150400012</v>
      </c>
      <c r="M100" s="18">
        <v>29876.173021999999</v>
      </c>
      <c r="N100" s="18">
        <v>355560</v>
      </c>
      <c r="O100" s="18">
        <v>639725</v>
      </c>
      <c r="P100" s="18">
        <v>6662</v>
      </c>
      <c r="Q100" s="18">
        <v>23073</v>
      </c>
      <c r="R100" s="18">
        <v>1709698.8718901998</v>
      </c>
      <c r="S100" s="18">
        <v>1897392.16792285</v>
      </c>
      <c r="T100" s="18">
        <v>1337051252525</v>
      </c>
      <c r="U100" s="18">
        <v>1323132677833</v>
      </c>
    </row>
    <row r="101" spans="1:21" x14ac:dyDescent="0.45">
      <c r="A101" s="25" t="s">
        <v>217</v>
      </c>
      <c r="B101" s="25">
        <v>11290</v>
      </c>
      <c r="C101" s="25" t="s">
        <v>19</v>
      </c>
      <c r="D101" s="30">
        <f t="shared" si="16"/>
        <v>0.15853786673219758</v>
      </c>
      <c r="E101" s="30">
        <f t="shared" si="17"/>
        <v>1.4947429991858267E-2</v>
      </c>
      <c r="F101" s="30">
        <f t="shared" si="18"/>
        <v>1.3203250582519725E-2</v>
      </c>
      <c r="G101" s="13">
        <f t="shared" si="19"/>
        <v>5801.9198630000001</v>
      </c>
      <c r="H101" s="13">
        <f t="shared" si="20"/>
        <v>6385.6210430000001</v>
      </c>
      <c r="I101" s="30">
        <f t="shared" si="21"/>
        <v>7.9392120452594778E-3</v>
      </c>
      <c r="J101" s="30">
        <f t="shared" si="22"/>
        <v>0</v>
      </c>
      <c r="K101" s="30">
        <f t="shared" si="23"/>
        <v>0</v>
      </c>
      <c r="L101" s="20">
        <v>16906.542442999998</v>
      </c>
      <c r="M101" s="18">
        <v>845.33100000000002</v>
      </c>
      <c r="N101" s="18">
        <v>797</v>
      </c>
      <c r="O101" s="18">
        <v>704</v>
      </c>
      <c r="P101" s="18">
        <v>0</v>
      </c>
      <c r="Q101" s="18">
        <v>0</v>
      </c>
      <c r="R101" s="18">
        <v>53237.713968399999</v>
      </c>
      <c r="S101" s="18">
        <v>53320.202900038254</v>
      </c>
      <c r="T101" s="18">
        <v>5801919863</v>
      </c>
      <c r="U101" s="18">
        <v>6385621043</v>
      </c>
    </row>
    <row r="102" spans="1:21" x14ac:dyDescent="0.45">
      <c r="A102" s="25" t="s">
        <v>219</v>
      </c>
      <c r="B102" s="25">
        <v>11285</v>
      </c>
      <c r="C102" s="25" t="s">
        <v>22</v>
      </c>
      <c r="D102" s="30">
        <f t="shared" si="16"/>
        <v>0.26361791317512784</v>
      </c>
      <c r="E102" s="30">
        <f t="shared" si="17"/>
        <v>0.31436677848749839</v>
      </c>
      <c r="F102" s="30">
        <f t="shared" si="18"/>
        <v>0.4557504726806505</v>
      </c>
      <c r="G102" s="13">
        <f t="shared" si="19"/>
        <v>13280112.521049</v>
      </c>
      <c r="H102" s="13">
        <f t="shared" si="20"/>
        <v>12780207.866703</v>
      </c>
      <c r="I102" s="30">
        <f t="shared" si="21"/>
        <v>4.8447412468527306E-3</v>
      </c>
      <c r="J102" s="30">
        <f t="shared" si="22"/>
        <v>1.5699975353397382E-2</v>
      </c>
      <c r="K102" s="30">
        <f t="shared" si="23"/>
        <v>2.0938728085700766E-2</v>
      </c>
      <c r="L102" s="20">
        <v>7562526.3410290005</v>
      </c>
      <c r="M102" s="18">
        <v>134486.52514899999</v>
      </c>
      <c r="N102" s="18">
        <v>4509191</v>
      </c>
      <c r="O102" s="18">
        <v>6537160</v>
      </c>
      <c r="P102" s="18">
        <v>217910</v>
      </c>
      <c r="Q102" s="18">
        <v>290622</v>
      </c>
      <c r="R102" s="18">
        <v>13879639.6233097</v>
      </c>
      <c r="S102" s="18">
        <v>14343726.20954068</v>
      </c>
      <c r="T102" s="18">
        <v>13280112521049</v>
      </c>
      <c r="U102" s="18">
        <v>12780207866703</v>
      </c>
    </row>
    <row r="103" spans="1:21" x14ac:dyDescent="0.45">
      <c r="A103" s="25" t="s">
        <v>223</v>
      </c>
      <c r="B103" s="25">
        <v>11297</v>
      </c>
      <c r="C103" s="25" t="s">
        <v>22</v>
      </c>
      <c r="D103" s="30">
        <f t="shared" si="16"/>
        <v>1.0539424597007363</v>
      </c>
      <c r="E103" s="30">
        <f t="shared" si="17"/>
        <v>0.57734087731616912</v>
      </c>
      <c r="F103" s="30">
        <f t="shared" si="18"/>
        <v>0.67387350040396532</v>
      </c>
      <c r="G103" s="13">
        <f t="shared" si="19"/>
        <v>4509100.9045839999</v>
      </c>
      <c r="H103" s="13">
        <f t="shared" si="20"/>
        <v>3971465.843663</v>
      </c>
      <c r="I103" s="30">
        <f t="shared" si="21"/>
        <v>3.1903796627308585E-2</v>
      </c>
      <c r="J103" s="30">
        <f t="shared" si="22"/>
        <v>5.3193049833529012E-3</v>
      </c>
      <c r="K103" s="30">
        <f t="shared" si="23"/>
        <v>6.1351625645648077E-2</v>
      </c>
      <c r="L103" s="20">
        <v>10006099.976203</v>
      </c>
      <c r="M103" s="18">
        <v>289342.86748199997</v>
      </c>
      <c r="N103" s="18">
        <v>2740629</v>
      </c>
      <c r="O103" s="18">
        <v>3198868</v>
      </c>
      <c r="P103" s="18">
        <v>24121</v>
      </c>
      <c r="Q103" s="18">
        <v>278206</v>
      </c>
      <c r="R103" s="18">
        <v>4534614.9685885999</v>
      </c>
      <c r="S103" s="18">
        <v>4746985.89287512</v>
      </c>
      <c r="T103" s="18">
        <v>4509100904584</v>
      </c>
      <c r="U103" s="18">
        <v>3971465843663</v>
      </c>
    </row>
    <row r="104" spans="1:21" x14ac:dyDescent="0.45">
      <c r="A104" s="25" t="s">
        <v>225</v>
      </c>
      <c r="B104" s="25">
        <v>11302</v>
      </c>
      <c r="C104" s="25" t="s">
        <v>19</v>
      </c>
      <c r="D104" s="30">
        <f t="shared" si="16"/>
        <v>0.11184260330901109</v>
      </c>
      <c r="E104" s="30">
        <f t="shared" si="17"/>
        <v>1.6544613540141018</v>
      </c>
      <c r="F104" s="30">
        <f t="shared" si="18"/>
        <v>1.4389271789631697</v>
      </c>
      <c r="G104" s="13">
        <f t="shared" si="19"/>
        <v>2634457.8934590002</v>
      </c>
      <c r="H104" s="13">
        <f t="shared" si="20"/>
        <v>2621882.1640679999</v>
      </c>
      <c r="I104" s="30">
        <f t="shared" si="21"/>
        <v>1.8140307071278213E-3</v>
      </c>
      <c r="J104" s="30">
        <f t="shared" si="22"/>
        <v>0.10531747085824002</v>
      </c>
      <c r="K104" s="30">
        <f t="shared" si="23"/>
        <v>9.2362108930906406E-2</v>
      </c>
      <c r="L104" s="20">
        <v>3270524.057976</v>
      </c>
      <c r="M104" s="18">
        <v>59604.121264999994</v>
      </c>
      <c r="N104" s="18">
        <v>24190047</v>
      </c>
      <c r="O104" s="18">
        <v>21038700</v>
      </c>
      <c r="P104" s="18">
        <v>1730223</v>
      </c>
      <c r="Q104" s="18">
        <v>1517384</v>
      </c>
      <c r="R104" s="18">
        <v>16428641.761906</v>
      </c>
      <c r="S104" s="18">
        <v>14621101.267375881</v>
      </c>
      <c r="T104" s="18">
        <v>2634457893459</v>
      </c>
      <c r="U104" s="18">
        <v>2621882164068</v>
      </c>
    </row>
    <row r="105" spans="1:21" x14ac:dyDescent="0.45">
      <c r="A105" s="25" t="s">
        <v>227</v>
      </c>
      <c r="B105" s="25">
        <v>11304</v>
      </c>
      <c r="C105" s="25" t="s">
        <v>32</v>
      </c>
      <c r="D105" s="30">
        <f t="shared" si="16"/>
        <v>0.17485884553562764</v>
      </c>
      <c r="E105" s="30">
        <f t="shared" si="17"/>
        <v>1.3539600705707695E-3</v>
      </c>
      <c r="F105" s="30">
        <f t="shared" si="18"/>
        <v>3.0242752494747532E-4</v>
      </c>
      <c r="G105" s="13">
        <f t="shared" si="19"/>
        <v>599455.75153300003</v>
      </c>
      <c r="H105" s="13">
        <f t="shared" si="20"/>
        <v>602618.55559</v>
      </c>
      <c r="I105" s="30">
        <f t="shared" si="21"/>
        <v>1.3171240179985768E-2</v>
      </c>
      <c r="J105" s="30">
        <f t="shared" si="22"/>
        <v>0</v>
      </c>
      <c r="K105" s="30">
        <f t="shared" si="23"/>
        <v>0</v>
      </c>
      <c r="L105" s="20">
        <v>351536.05183300003</v>
      </c>
      <c r="M105" s="18">
        <v>27319.131419999998</v>
      </c>
      <c r="N105" s="18">
        <v>1361</v>
      </c>
      <c r="O105" s="18">
        <v>304</v>
      </c>
      <c r="P105" s="18">
        <v>0</v>
      </c>
      <c r="Q105" s="18">
        <v>0</v>
      </c>
      <c r="R105" s="18">
        <v>1037075.1366873001</v>
      </c>
      <c r="S105" s="18">
        <v>1005199.5103712791</v>
      </c>
      <c r="T105" s="18">
        <v>599455751533</v>
      </c>
      <c r="U105" s="18">
        <v>602618555590</v>
      </c>
    </row>
    <row r="106" spans="1:21" x14ac:dyDescent="0.45">
      <c r="A106" s="25" t="s">
        <v>231</v>
      </c>
      <c r="B106" s="25">
        <v>11305</v>
      </c>
      <c r="C106" s="25" t="s">
        <v>32</v>
      </c>
      <c r="D106" s="30">
        <f t="shared" si="16"/>
        <v>1.1150419663224256</v>
      </c>
      <c r="E106" s="30">
        <f t="shared" si="17"/>
        <v>0.11016468084593514</v>
      </c>
      <c r="F106" s="30">
        <f t="shared" si="18"/>
        <v>0.45134581589365685</v>
      </c>
      <c r="G106" s="13">
        <f t="shared" si="19"/>
        <v>109712.802551</v>
      </c>
      <c r="H106" s="13">
        <f t="shared" si="20"/>
        <v>107704.61214300001</v>
      </c>
      <c r="I106" s="30">
        <f t="shared" si="21"/>
        <v>8.8283928913644699E-2</v>
      </c>
      <c r="J106" s="30">
        <f t="shared" si="22"/>
        <v>0</v>
      </c>
      <c r="K106" s="30">
        <f t="shared" si="23"/>
        <v>7.0227944906035749E-3</v>
      </c>
      <c r="L106" s="20">
        <v>506443.98366600001</v>
      </c>
      <c r="M106" s="18">
        <v>34972.672284</v>
      </c>
      <c r="N106" s="18">
        <v>25018</v>
      </c>
      <c r="O106" s="18">
        <v>102499</v>
      </c>
      <c r="P106" s="18">
        <v>0</v>
      </c>
      <c r="Q106" s="18">
        <v>1391</v>
      </c>
      <c r="R106" s="18">
        <v>198069.30159513329</v>
      </c>
      <c r="S106" s="18">
        <v>227096.37796697809</v>
      </c>
      <c r="T106" s="18">
        <v>109712802551</v>
      </c>
      <c r="U106" s="18">
        <v>107704612143</v>
      </c>
    </row>
    <row r="107" spans="1:21" x14ac:dyDescent="0.45">
      <c r="A107" s="25" t="s">
        <v>233</v>
      </c>
      <c r="B107" s="25">
        <v>11308</v>
      </c>
      <c r="C107" s="25" t="s">
        <v>22</v>
      </c>
      <c r="D107" s="30">
        <f t="shared" si="16"/>
        <v>0.51805366723336677</v>
      </c>
      <c r="E107" s="30">
        <f t="shared" si="17"/>
        <v>6.2470413034873572E-2</v>
      </c>
      <c r="F107" s="30">
        <f t="shared" si="18"/>
        <v>0.12785397055641995</v>
      </c>
      <c r="G107" s="13">
        <f t="shared" si="19"/>
        <v>2473266.3001760002</v>
      </c>
      <c r="H107" s="13">
        <f t="shared" si="20"/>
        <v>2318396.2200259999</v>
      </c>
      <c r="I107" s="30">
        <f t="shared" si="21"/>
        <v>1.2910796922611274E-2</v>
      </c>
      <c r="J107" s="30">
        <f t="shared" si="22"/>
        <v>0</v>
      </c>
      <c r="K107" s="30">
        <f t="shared" si="23"/>
        <v>3.0633814408873559E-2</v>
      </c>
      <c r="L107" s="20">
        <v>2615925.670651</v>
      </c>
      <c r="M107" s="18">
        <v>66432.382482999994</v>
      </c>
      <c r="N107" s="18">
        <v>157723</v>
      </c>
      <c r="O107" s="18">
        <v>322801</v>
      </c>
      <c r="P107" s="18">
        <v>0</v>
      </c>
      <c r="Q107" s="18">
        <v>78813</v>
      </c>
      <c r="R107" s="18">
        <v>2572745.2333578998</v>
      </c>
      <c r="S107" s="18">
        <v>2524763.2012926261</v>
      </c>
      <c r="T107" s="18">
        <v>2473266300176</v>
      </c>
      <c r="U107" s="18">
        <v>2318396220026</v>
      </c>
    </row>
    <row r="108" spans="1:21" x14ac:dyDescent="0.45">
      <c r="A108" s="25" t="s">
        <v>237</v>
      </c>
      <c r="B108" s="25">
        <v>11314</v>
      </c>
      <c r="C108" s="25" t="s">
        <v>22</v>
      </c>
      <c r="D108" s="30">
        <f t="shared" si="16"/>
        <v>3.0299277008700671</v>
      </c>
      <c r="E108" s="30">
        <f t="shared" si="17"/>
        <v>1.0891477846331262E-2</v>
      </c>
      <c r="F108" s="30">
        <f t="shared" si="18"/>
        <v>0.40733494379681456</v>
      </c>
      <c r="G108" s="13">
        <f t="shared" si="19"/>
        <v>125650.120809</v>
      </c>
      <c r="H108" s="13">
        <f t="shared" si="20"/>
        <v>105090.305939</v>
      </c>
      <c r="I108" s="30">
        <f t="shared" si="21"/>
        <v>0.10229215698407353</v>
      </c>
      <c r="J108" s="30">
        <f t="shared" si="22"/>
        <v>3.7700178071551869E-3</v>
      </c>
      <c r="K108" s="30">
        <f t="shared" si="23"/>
        <v>0</v>
      </c>
      <c r="L108" s="20">
        <v>766142.20824100007</v>
      </c>
      <c r="M108" s="18">
        <v>24691.093680999998</v>
      </c>
      <c r="N108" s="18">
        <v>1377</v>
      </c>
      <c r="O108" s="18">
        <v>51499</v>
      </c>
      <c r="P108" s="18">
        <v>455</v>
      </c>
      <c r="Q108" s="18">
        <v>0</v>
      </c>
      <c r="R108" s="18">
        <v>120689.08511160001</v>
      </c>
      <c r="S108" s="18">
        <v>126429.1237082978</v>
      </c>
      <c r="T108" s="18">
        <v>125650120809</v>
      </c>
      <c r="U108" s="18">
        <v>105090305939</v>
      </c>
    </row>
    <row r="109" spans="1:21" x14ac:dyDescent="0.45">
      <c r="A109" s="25" t="s">
        <v>241</v>
      </c>
      <c r="B109" s="25">
        <v>11309</v>
      </c>
      <c r="C109" s="25" t="s">
        <v>22</v>
      </c>
      <c r="D109" s="30">
        <f t="shared" si="16"/>
        <v>0.98420601404202079</v>
      </c>
      <c r="E109" s="30">
        <f t="shared" si="17"/>
        <v>0.4345694413577334</v>
      </c>
      <c r="F109" s="30">
        <f t="shared" si="18"/>
        <v>0.76748936489186614</v>
      </c>
      <c r="G109" s="13">
        <f t="shared" si="19"/>
        <v>2134767.5070790001</v>
      </c>
      <c r="H109" s="13">
        <f t="shared" si="20"/>
        <v>2030319.1698419999</v>
      </c>
      <c r="I109" s="30">
        <f t="shared" si="21"/>
        <v>6.7246752318514723E-3</v>
      </c>
      <c r="J109" s="30">
        <f t="shared" si="22"/>
        <v>1.4345664169911482E-3</v>
      </c>
      <c r="K109" s="30">
        <f t="shared" si="23"/>
        <v>2.6896971562644735E-2</v>
      </c>
      <c r="L109" s="20">
        <v>5133735.8712010002</v>
      </c>
      <c r="M109" s="18">
        <v>29269.38178</v>
      </c>
      <c r="N109" s="18">
        <v>1133383</v>
      </c>
      <c r="O109" s="18">
        <v>2001658</v>
      </c>
      <c r="P109" s="18">
        <v>3122</v>
      </c>
      <c r="Q109" s="18">
        <v>58535</v>
      </c>
      <c r="R109" s="18">
        <v>2176267.3118670001</v>
      </c>
      <c r="S109" s="18">
        <v>2608059.5921769151</v>
      </c>
      <c r="T109" s="18">
        <v>2134767507079</v>
      </c>
      <c r="U109" s="18">
        <v>2030319169842</v>
      </c>
    </row>
    <row r="110" spans="1:21" x14ac:dyDescent="0.45">
      <c r="A110" s="25" t="s">
        <v>242</v>
      </c>
      <c r="B110" s="25">
        <v>11312</v>
      </c>
      <c r="C110" s="25" t="s">
        <v>22</v>
      </c>
      <c r="D110" s="30">
        <f t="shared" si="16"/>
        <v>0.75182001685989974</v>
      </c>
      <c r="E110" s="30">
        <f t="shared" si="17"/>
        <v>0.19328054430212638</v>
      </c>
      <c r="F110" s="30">
        <f t="shared" si="18"/>
        <v>8.6108984373452269E-2</v>
      </c>
      <c r="G110" s="13">
        <f t="shared" si="19"/>
        <v>4515734.5285919998</v>
      </c>
      <c r="H110" s="13">
        <f t="shared" si="20"/>
        <v>4315112.4270169996</v>
      </c>
      <c r="I110" s="30">
        <f t="shared" si="21"/>
        <v>4.4625702517741742E-4</v>
      </c>
      <c r="J110" s="30">
        <f t="shared" si="22"/>
        <v>0</v>
      </c>
      <c r="K110" s="30">
        <f t="shared" si="23"/>
        <v>0</v>
      </c>
      <c r="L110" s="20">
        <v>6242912.551887</v>
      </c>
      <c r="M110" s="18">
        <v>4119.5785299999998</v>
      </c>
      <c r="N110" s="18">
        <v>802475</v>
      </c>
      <c r="O110" s="18">
        <v>357513</v>
      </c>
      <c r="P110" s="18">
        <v>0</v>
      </c>
      <c r="Q110" s="18">
        <v>0</v>
      </c>
      <c r="R110" s="18">
        <v>4615701.5997251673</v>
      </c>
      <c r="S110" s="18">
        <v>4151866.4120979072</v>
      </c>
      <c r="T110" s="18">
        <v>4515734528592</v>
      </c>
      <c r="U110" s="18">
        <v>4315112427017</v>
      </c>
    </row>
    <row r="111" spans="1:21" x14ac:dyDescent="0.45">
      <c r="A111" s="25" t="s">
        <v>243</v>
      </c>
      <c r="B111" s="25">
        <v>11310</v>
      </c>
      <c r="C111" s="25" t="s">
        <v>19</v>
      </c>
      <c r="D111" s="30">
        <f t="shared" si="16"/>
        <v>7.1527794087397123E-2</v>
      </c>
      <c r="E111" s="30">
        <f t="shared" si="17"/>
        <v>1.3934276820376472</v>
      </c>
      <c r="F111" s="30">
        <f t="shared" si="18"/>
        <v>0.76707280524590016</v>
      </c>
      <c r="G111" s="13">
        <f t="shared" si="19"/>
        <v>37754553.525413997</v>
      </c>
      <c r="H111" s="13">
        <f t="shared" si="20"/>
        <v>37504937.083677001</v>
      </c>
      <c r="I111" s="30">
        <f t="shared" si="21"/>
        <v>3.7958760644660121E-3</v>
      </c>
      <c r="J111" s="30">
        <f t="shared" si="22"/>
        <v>0.11461515257184003</v>
      </c>
      <c r="K111" s="30">
        <f t="shared" si="23"/>
        <v>7.3020588583679588E-2</v>
      </c>
      <c r="L111" s="20">
        <v>36304421.597897999</v>
      </c>
      <c r="M111" s="18">
        <v>2361138.874231</v>
      </c>
      <c r="N111" s="18">
        <v>353621880</v>
      </c>
      <c r="O111" s="18">
        <v>194666527</v>
      </c>
      <c r="P111" s="18">
        <v>35646882</v>
      </c>
      <c r="Q111" s="18">
        <v>22710403</v>
      </c>
      <c r="R111" s="18">
        <v>311013694.08950329</v>
      </c>
      <c r="S111" s="18">
        <v>253778423.20664182</v>
      </c>
      <c r="T111" s="18">
        <v>37754553525414</v>
      </c>
      <c r="U111" s="18">
        <v>37504937083677</v>
      </c>
    </row>
    <row r="112" spans="1:21" x14ac:dyDescent="0.45">
      <c r="A112" s="25" t="s">
        <v>244</v>
      </c>
      <c r="B112" s="25">
        <v>11315</v>
      </c>
      <c r="C112" s="25" t="s">
        <v>246</v>
      </c>
      <c r="D112" s="30">
        <f t="shared" si="16"/>
        <v>7.3500581361621228E-2</v>
      </c>
      <c r="E112" s="30">
        <f t="shared" si="17"/>
        <v>0.55726707093238781</v>
      </c>
      <c r="F112" s="30">
        <f t="shared" si="18"/>
        <v>0.40745528407120524</v>
      </c>
      <c r="G112" s="13">
        <f t="shared" si="19"/>
        <v>13194220.42034</v>
      </c>
      <c r="H112" s="13">
        <f t="shared" si="20"/>
        <v>13098198.60493</v>
      </c>
      <c r="I112" s="30">
        <f t="shared" si="21"/>
        <v>7.8625874115115409E-4</v>
      </c>
      <c r="J112" s="30">
        <f t="shared" si="22"/>
        <v>7.0083832935678644E-2</v>
      </c>
      <c r="K112" s="30">
        <f t="shared" si="23"/>
        <v>0</v>
      </c>
      <c r="L112" s="20">
        <v>11887757.163580999</v>
      </c>
      <c r="M112" s="18">
        <v>149415.97093499999</v>
      </c>
      <c r="N112" s="18">
        <v>45065328</v>
      </c>
      <c r="O112" s="18">
        <v>32950280</v>
      </c>
      <c r="P112" s="18">
        <v>6659159</v>
      </c>
      <c r="Q112" s="18">
        <v>0</v>
      </c>
      <c r="R112" s="18">
        <v>95017049.168980598</v>
      </c>
      <c r="S112" s="18">
        <v>80868456.707121119</v>
      </c>
      <c r="T112" s="18">
        <v>13194220420340</v>
      </c>
      <c r="U112" s="18">
        <v>13098198604930</v>
      </c>
    </row>
    <row r="113" spans="1:21" x14ac:dyDescent="0.45">
      <c r="A113" s="25" t="s">
        <v>251</v>
      </c>
      <c r="B113" s="25">
        <v>11334</v>
      </c>
      <c r="C113" s="25" t="s">
        <v>22</v>
      </c>
      <c r="D113" s="30">
        <f t="shared" si="16"/>
        <v>1.0797415948138023</v>
      </c>
      <c r="E113" s="30">
        <f t="shared" si="17"/>
        <v>7.2884344549114757E-2</v>
      </c>
      <c r="F113" s="30">
        <f t="shared" si="18"/>
        <v>0.22038344660938913</v>
      </c>
      <c r="G113" s="13">
        <f t="shared" si="19"/>
        <v>1417726.4531119999</v>
      </c>
      <c r="H113" s="13">
        <f t="shared" si="20"/>
        <v>1343946.7987289999</v>
      </c>
      <c r="I113" s="30">
        <f t="shared" si="21"/>
        <v>2.9407041741082253E-2</v>
      </c>
      <c r="J113" s="30">
        <f t="shared" si="22"/>
        <v>4.8205334906470382E-4</v>
      </c>
      <c r="K113" s="30">
        <f t="shared" si="23"/>
        <v>3.0561246304781709E-3</v>
      </c>
      <c r="L113" s="20">
        <v>3192277.2888500001</v>
      </c>
      <c r="M113" s="18">
        <v>87967.346919000003</v>
      </c>
      <c r="N113" s="18">
        <v>107742</v>
      </c>
      <c r="O113" s="18">
        <v>325784</v>
      </c>
      <c r="P113" s="18">
        <v>721</v>
      </c>
      <c r="Q113" s="18">
        <v>4571</v>
      </c>
      <c r="R113" s="18">
        <v>1495685.0759338329</v>
      </c>
      <c r="S113" s="18">
        <v>1478259.84669994</v>
      </c>
      <c r="T113" s="18">
        <v>1417726453112</v>
      </c>
      <c r="U113" s="18">
        <v>1343946798729</v>
      </c>
    </row>
    <row r="114" spans="1:21" x14ac:dyDescent="0.45">
      <c r="A114" s="25" t="s">
        <v>253</v>
      </c>
      <c r="B114" s="25">
        <v>11338</v>
      </c>
      <c r="C114" s="25" t="s">
        <v>19</v>
      </c>
      <c r="D114" s="30">
        <f t="shared" si="16"/>
        <v>5.4923756905561595E-2</v>
      </c>
      <c r="E114" s="30">
        <f t="shared" si="17"/>
        <v>0.63264411239524843</v>
      </c>
      <c r="F114" s="30">
        <f t="shared" si="18"/>
        <v>0.48683398725126942</v>
      </c>
      <c r="G114" s="13">
        <f t="shared" si="19"/>
        <v>8995236.2116790004</v>
      </c>
      <c r="H114" s="13">
        <f t="shared" si="20"/>
        <v>8774971.8266930003</v>
      </c>
      <c r="I114" s="30">
        <f t="shared" si="21"/>
        <v>2.612979087171829E-6</v>
      </c>
      <c r="J114" s="30">
        <f t="shared" si="22"/>
        <v>5.4025521456638158E-2</v>
      </c>
      <c r="K114" s="30">
        <f t="shared" si="23"/>
        <v>3.7748242921246677E-2</v>
      </c>
      <c r="L114" s="20">
        <v>4498480.474618</v>
      </c>
      <c r="M114" s="18">
        <v>228.30788999999999</v>
      </c>
      <c r="N114" s="18">
        <v>25908071</v>
      </c>
      <c r="O114" s="18">
        <v>19936848</v>
      </c>
      <c r="P114" s="18">
        <v>2360228</v>
      </c>
      <c r="Q114" s="18">
        <v>1649118</v>
      </c>
      <c r="R114" s="18">
        <v>43687278.463278897</v>
      </c>
      <c r="S114" s="18">
        <v>40952046.328084327</v>
      </c>
      <c r="T114" s="18">
        <v>8995236211679</v>
      </c>
      <c r="U114" s="18">
        <v>8774971826693</v>
      </c>
    </row>
    <row r="115" spans="1:21" x14ac:dyDescent="0.45">
      <c r="A115" s="25" t="s">
        <v>255</v>
      </c>
      <c r="B115" s="25">
        <v>11343</v>
      </c>
      <c r="C115" s="25" t="s">
        <v>19</v>
      </c>
      <c r="D115" s="30">
        <f t="shared" si="16"/>
        <v>0.15926001502465523</v>
      </c>
      <c r="E115" s="30">
        <f t="shared" si="17"/>
        <v>2.254015162996672</v>
      </c>
      <c r="F115" s="30">
        <f t="shared" si="18"/>
        <v>1.0490696269719708</v>
      </c>
      <c r="G115" s="13">
        <f t="shared" si="19"/>
        <v>13865395.934963999</v>
      </c>
      <c r="H115" s="13">
        <f t="shared" si="20"/>
        <v>14118077.431635</v>
      </c>
      <c r="I115" s="30">
        <f t="shared" si="21"/>
        <v>3.7231412345081162E-3</v>
      </c>
      <c r="J115" s="30">
        <f t="shared" si="22"/>
        <v>0.17981027287839332</v>
      </c>
      <c r="K115" s="30">
        <f t="shared" si="23"/>
        <v>8.7527839022493475E-2</v>
      </c>
      <c r="L115" s="20">
        <v>12309935.029750999</v>
      </c>
      <c r="M115" s="18">
        <v>571326.53332699998</v>
      </c>
      <c r="N115" s="18">
        <v>87111571</v>
      </c>
      <c r="O115" s="18">
        <v>40543695</v>
      </c>
      <c r="P115" s="18">
        <v>13796197</v>
      </c>
      <c r="Q115" s="18">
        <v>6715697</v>
      </c>
      <c r="R115" s="18">
        <v>76726411.562316269</v>
      </c>
      <c r="S115" s="18">
        <v>38647287.041399829</v>
      </c>
      <c r="T115" s="18">
        <v>13865395934964</v>
      </c>
      <c r="U115" s="18">
        <v>14118077431635</v>
      </c>
    </row>
    <row r="116" spans="1:21" x14ac:dyDescent="0.45">
      <c r="A116" s="25" t="s">
        <v>259</v>
      </c>
      <c r="B116" s="25">
        <v>11323</v>
      </c>
      <c r="C116" s="25" t="s">
        <v>19</v>
      </c>
      <c r="D116" s="30">
        <f t="shared" si="16"/>
        <v>0.27672657530304512</v>
      </c>
      <c r="E116" s="30">
        <f t="shared" si="17"/>
        <v>2.3131889820719266E-2</v>
      </c>
      <c r="F116" s="30">
        <f t="shared" si="18"/>
        <v>0.3238346461648785</v>
      </c>
      <c r="G116" s="13">
        <f t="shared" si="19"/>
        <v>279519.193975</v>
      </c>
      <c r="H116" s="13">
        <f t="shared" si="20"/>
        <v>276136.32856499997</v>
      </c>
      <c r="I116" s="30">
        <f t="shared" si="21"/>
        <v>0</v>
      </c>
      <c r="J116" s="30">
        <f t="shared" si="22"/>
        <v>0</v>
      </c>
      <c r="K116" s="30">
        <f t="shared" si="23"/>
        <v>0</v>
      </c>
      <c r="L116" s="20">
        <v>937156.74007200007</v>
      </c>
      <c r="M116" s="18">
        <v>0</v>
      </c>
      <c r="N116" s="18">
        <v>39169</v>
      </c>
      <c r="O116" s="18">
        <v>548346</v>
      </c>
      <c r="P116" s="18">
        <v>0</v>
      </c>
      <c r="Q116" s="18">
        <v>0</v>
      </c>
      <c r="R116" s="18">
        <v>1605755.2039871002</v>
      </c>
      <c r="S116" s="18">
        <v>1693290.0988018832</v>
      </c>
      <c r="T116" s="18">
        <v>279519193975</v>
      </c>
      <c r="U116" s="18">
        <v>276136328565</v>
      </c>
    </row>
    <row r="117" spans="1:21" x14ac:dyDescent="0.45">
      <c r="A117" s="25" t="s">
        <v>263</v>
      </c>
      <c r="B117" s="25">
        <v>11340</v>
      </c>
      <c r="C117" s="25" t="s">
        <v>19</v>
      </c>
      <c r="D117" s="30">
        <f t="shared" si="16"/>
        <v>0.19948761581929647</v>
      </c>
      <c r="E117" s="30">
        <f t="shared" si="17"/>
        <v>2.0944204355672087E-2</v>
      </c>
      <c r="F117" s="30">
        <f t="shared" si="18"/>
        <v>0.24363684860644946</v>
      </c>
      <c r="G117" s="13">
        <f t="shared" si="19"/>
        <v>228728.93328</v>
      </c>
      <c r="H117" s="13">
        <f t="shared" si="20"/>
        <v>228788.73094099999</v>
      </c>
      <c r="I117" s="30">
        <f t="shared" si="21"/>
        <v>7.7278178700619102E-3</v>
      </c>
      <c r="J117" s="30">
        <f t="shared" si="22"/>
        <v>0</v>
      </c>
      <c r="K117" s="30">
        <f t="shared" si="23"/>
        <v>0</v>
      </c>
      <c r="L117" s="20">
        <v>964663.32103500003</v>
      </c>
      <c r="M117" s="18">
        <v>35104.536550999997</v>
      </c>
      <c r="N117" s="18">
        <v>50640</v>
      </c>
      <c r="O117" s="18">
        <v>589078</v>
      </c>
      <c r="P117" s="18">
        <v>0</v>
      </c>
      <c r="Q117" s="18">
        <v>0</v>
      </c>
      <c r="R117" s="18">
        <v>2271309.7760104667</v>
      </c>
      <c r="S117" s="18">
        <v>2417852.649832732</v>
      </c>
      <c r="T117" s="18">
        <v>228728933280</v>
      </c>
      <c r="U117" s="18">
        <v>228788730941</v>
      </c>
    </row>
    <row r="118" spans="1:21" x14ac:dyDescent="0.45">
      <c r="A118" s="25" t="s">
        <v>270</v>
      </c>
      <c r="B118" s="25">
        <v>11327</v>
      </c>
      <c r="C118" s="25" t="s">
        <v>22</v>
      </c>
      <c r="D118" s="30">
        <f t="shared" si="16"/>
        <v>0.3978047064906246</v>
      </c>
      <c r="E118" s="30">
        <f t="shared" si="17"/>
        <v>0</v>
      </c>
      <c r="F118" s="30">
        <f t="shared" si="18"/>
        <v>9.8058028727823945E-2</v>
      </c>
      <c r="G118" s="13">
        <f t="shared" si="19"/>
        <v>2323310.6649779999</v>
      </c>
      <c r="H118" s="13">
        <f t="shared" si="20"/>
        <v>2277550.9644570001</v>
      </c>
      <c r="I118" s="30">
        <f t="shared" si="21"/>
        <v>2.2635639589443195E-2</v>
      </c>
      <c r="J118" s="30">
        <f t="shared" si="22"/>
        <v>0</v>
      </c>
      <c r="K118" s="30">
        <f t="shared" si="23"/>
        <v>0</v>
      </c>
      <c r="L118" s="20">
        <v>2261633.7804180002</v>
      </c>
      <c r="M118" s="18">
        <v>125410.960429</v>
      </c>
      <c r="N118" s="18">
        <v>0</v>
      </c>
      <c r="O118" s="18">
        <v>278744</v>
      </c>
      <c r="P118" s="18">
        <v>0</v>
      </c>
      <c r="Q118" s="18">
        <v>0</v>
      </c>
      <c r="R118" s="18">
        <v>2770210.2238694667</v>
      </c>
      <c r="S118" s="18">
        <v>2842643.316578385</v>
      </c>
      <c r="T118" s="18">
        <v>2323310664978</v>
      </c>
      <c r="U118" s="18">
        <v>2277550964457</v>
      </c>
    </row>
    <row r="119" spans="1:21" x14ac:dyDescent="0.45">
      <c r="A119" s="25" t="s">
        <v>271</v>
      </c>
      <c r="B119" s="25">
        <v>11367</v>
      </c>
      <c r="C119" s="25" t="s">
        <v>19</v>
      </c>
      <c r="D119" s="30">
        <f t="shared" si="16"/>
        <v>7.1566381155479988E-2</v>
      </c>
      <c r="E119" s="30">
        <f t="shared" si="17"/>
        <v>1.6797709148259885E-4</v>
      </c>
      <c r="F119" s="30">
        <f t="shared" si="18"/>
        <v>6.4951308189385784E-2</v>
      </c>
      <c r="G119" s="13">
        <f t="shared" si="19"/>
        <v>903239.64734000002</v>
      </c>
      <c r="H119" s="13">
        <f t="shared" si="20"/>
        <v>887321.10323000001</v>
      </c>
      <c r="I119" s="30">
        <f t="shared" si="21"/>
        <v>9.0865627615917526E-4</v>
      </c>
      <c r="J119" s="30">
        <f t="shared" si="22"/>
        <v>0</v>
      </c>
      <c r="K119" s="30">
        <f t="shared" si="23"/>
        <v>0</v>
      </c>
      <c r="L119" s="20">
        <v>861469.98628899991</v>
      </c>
      <c r="M119" s="18">
        <v>10782.3606</v>
      </c>
      <c r="N119" s="18">
        <v>1011</v>
      </c>
      <c r="O119" s="18">
        <v>390921</v>
      </c>
      <c r="P119" s="18">
        <v>0</v>
      </c>
      <c r="Q119" s="18">
        <v>0</v>
      </c>
      <c r="R119" s="18">
        <v>5933134.9394164002</v>
      </c>
      <c r="S119" s="18">
        <v>6018677.8511088332</v>
      </c>
      <c r="T119" s="18">
        <v>903239647340</v>
      </c>
      <c r="U119" s="18">
        <v>887321103230</v>
      </c>
    </row>
    <row r="120" spans="1:21" x14ac:dyDescent="0.45">
      <c r="A120" s="25" t="s">
        <v>273</v>
      </c>
      <c r="B120" s="25">
        <v>11379</v>
      </c>
      <c r="C120" s="25" t="s">
        <v>19</v>
      </c>
      <c r="D120" s="30">
        <f t="shared" si="16"/>
        <v>2.4754916147879534E-3</v>
      </c>
      <c r="E120" s="30">
        <f t="shared" si="17"/>
        <v>0</v>
      </c>
      <c r="F120" s="30">
        <f t="shared" si="18"/>
        <v>0.3772995817455862</v>
      </c>
      <c r="G120" s="13">
        <f t="shared" si="19"/>
        <v>4188526.247773</v>
      </c>
      <c r="H120" s="13">
        <f t="shared" si="20"/>
        <v>4156396.177987</v>
      </c>
      <c r="I120" s="30">
        <f t="shared" si="21"/>
        <v>2.6948460690845357E-4</v>
      </c>
      <c r="J120" s="30">
        <f t="shared" si="22"/>
        <v>0</v>
      </c>
      <c r="K120" s="30">
        <f t="shared" si="23"/>
        <v>5.4046122056750946E-3</v>
      </c>
      <c r="L120" s="20">
        <v>106038.25030099999</v>
      </c>
      <c r="M120" s="18">
        <v>11090</v>
      </c>
      <c r="N120" s="18">
        <v>0</v>
      </c>
      <c r="O120" s="18">
        <v>8080857</v>
      </c>
      <c r="P120" s="18">
        <v>0</v>
      </c>
      <c r="Q120" s="18">
        <v>111207</v>
      </c>
      <c r="R120" s="18">
        <v>20576314.408502329</v>
      </c>
      <c r="S120" s="18">
        <v>21417614.518981729</v>
      </c>
      <c r="T120" s="18">
        <v>4188526247773</v>
      </c>
      <c r="U120" s="18">
        <v>4156396177987</v>
      </c>
    </row>
    <row r="121" spans="1:21" x14ac:dyDescent="0.45">
      <c r="A121" s="25" t="s">
        <v>275</v>
      </c>
      <c r="B121" s="25">
        <v>11385</v>
      </c>
      <c r="C121" s="25" t="s">
        <v>19</v>
      </c>
      <c r="D121" s="30">
        <f t="shared" si="16"/>
        <v>8.6749480521557731E-2</v>
      </c>
      <c r="E121" s="30">
        <f t="shared" si="17"/>
        <v>1.1302072196843564</v>
      </c>
      <c r="F121" s="30">
        <f t="shared" si="18"/>
        <v>1.1661195661529136</v>
      </c>
      <c r="G121" s="13">
        <f t="shared" si="19"/>
        <v>17569396.360746998</v>
      </c>
      <c r="H121" s="13">
        <f t="shared" si="20"/>
        <v>17404181.472121999</v>
      </c>
      <c r="I121" s="30">
        <f t="shared" si="21"/>
        <v>5.0379386496138994E-5</v>
      </c>
      <c r="J121" s="30">
        <f t="shared" si="22"/>
        <v>0.10093811139557179</v>
      </c>
      <c r="K121" s="30">
        <f t="shared" si="23"/>
        <v>0.11723610564696532</v>
      </c>
      <c r="L121" s="20">
        <v>16971867.744470999</v>
      </c>
      <c r="M121" s="18">
        <v>9431.575938</v>
      </c>
      <c r="N121" s="18">
        <v>110558169</v>
      </c>
      <c r="O121" s="18">
        <v>114071156</v>
      </c>
      <c r="P121" s="18">
        <v>9448363</v>
      </c>
      <c r="Q121" s="18">
        <v>10973945</v>
      </c>
      <c r="R121" s="18">
        <v>93605506.080575466</v>
      </c>
      <c r="S121" s="18">
        <v>97821149.143673509</v>
      </c>
      <c r="T121" s="18">
        <v>17569396360747</v>
      </c>
      <c r="U121" s="18">
        <v>17404181472122</v>
      </c>
    </row>
    <row r="122" spans="1:21" x14ac:dyDescent="0.45">
      <c r="A122" s="25" t="s">
        <v>277</v>
      </c>
      <c r="B122" s="25">
        <v>11384</v>
      </c>
      <c r="C122" s="25" t="s">
        <v>22</v>
      </c>
      <c r="D122" s="30">
        <f t="shared" si="16"/>
        <v>1.7326613145167973</v>
      </c>
      <c r="E122" s="30">
        <f t="shared" si="17"/>
        <v>0.17304754029895622</v>
      </c>
      <c r="F122" s="30">
        <f t="shared" si="18"/>
        <v>0.39540483466781762</v>
      </c>
      <c r="G122" s="13">
        <f t="shared" si="19"/>
        <v>689318.03426999995</v>
      </c>
      <c r="H122" s="13">
        <f t="shared" si="20"/>
        <v>586388.84975599998</v>
      </c>
      <c r="I122" s="30">
        <f t="shared" si="21"/>
        <v>0.22465933765320625</v>
      </c>
      <c r="J122" s="30">
        <f t="shared" si="22"/>
        <v>1.554992155833296E-3</v>
      </c>
      <c r="K122" s="30">
        <f t="shared" si="23"/>
        <v>2.1804384240136268E-2</v>
      </c>
      <c r="L122" s="20">
        <v>2856603.8683799999</v>
      </c>
      <c r="M122" s="18">
        <v>325649.32573500002</v>
      </c>
      <c r="N122" s="18">
        <v>142650</v>
      </c>
      <c r="O122" s="18">
        <v>325948</v>
      </c>
      <c r="P122" s="18">
        <v>1127</v>
      </c>
      <c r="Q122" s="18">
        <v>15803</v>
      </c>
      <c r="R122" s="18">
        <v>724762.49849380006</v>
      </c>
      <c r="S122" s="18">
        <v>824339.94585278956</v>
      </c>
      <c r="T122" s="18">
        <v>689318034270</v>
      </c>
      <c r="U122" s="18">
        <v>586388849756</v>
      </c>
    </row>
    <row r="123" spans="1:21" x14ac:dyDescent="0.45">
      <c r="A123" s="25" t="s">
        <v>279</v>
      </c>
      <c r="B123" s="25">
        <v>11341</v>
      </c>
      <c r="C123" s="25" t="s">
        <v>22</v>
      </c>
      <c r="D123" s="30">
        <f t="shared" si="16"/>
        <v>0.49482358718716624</v>
      </c>
      <c r="E123" s="30">
        <f t="shared" si="17"/>
        <v>0.54728548219630968</v>
      </c>
      <c r="F123" s="30">
        <f t="shared" si="18"/>
        <v>0.31699909947981564</v>
      </c>
      <c r="G123" s="13">
        <f t="shared" si="19"/>
        <v>11664515.228661999</v>
      </c>
      <c r="H123" s="13">
        <f t="shared" si="20"/>
        <v>10630532.325562</v>
      </c>
      <c r="I123" s="30">
        <f t="shared" si="21"/>
        <v>1.4230516992215468E-2</v>
      </c>
      <c r="J123" s="30">
        <f t="shared" si="22"/>
        <v>9.2248914466773867E-3</v>
      </c>
      <c r="K123" s="30">
        <f t="shared" si="23"/>
        <v>1.9995183207026954E-2</v>
      </c>
      <c r="L123" s="20">
        <v>11043675.896596</v>
      </c>
      <c r="M123" s="18">
        <v>369013.60307800001</v>
      </c>
      <c r="N123" s="18">
        <v>6107271</v>
      </c>
      <c r="O123" s="18">
        <v>3537458</v>
      </c>
      <c r="P123" s="18">
        <v>119606</v>
      </c>
      <c r="Q123" s="18">
        <v>259249</v>
      </c>
      <c r="R123" s="18">
        <v>12965572.62395533</v>
      </c>
      <c r="S123" s="18">
        <v>11159205.202175161</v>
      </c>
      <c r="T123" s="18">
        <v>11664515228662</v>
      </c>
      <c r="U123" s="18">
        <v>10630532325562</v>
      </c>
    </row>
    <row r="124" spans="1:21" x14ac:dyDescent="0.45">
      <c r="A124" s="25" t="s">
        <v>283</v>
      </c>
      <c r="B124" s="25">
        <v>11383</v>
      </c>
      <c r="C124" s="25" t="s">
        <v>19</v>
      </c>
      <c r="D124" s="30">
        <f t="shared" si="16"/>
        <v>7.166225966399864E-2</v>
      </c>
      <c r="E124" s="30">
        <f t="shared" si="17"/>
        <v>3.1208022731791323E-3</v>
      </c>
      <c r="F124" s="30">
        <f t="shared" si="18"/>
        <v>0.35411218587143967</v>
      </c>
      <c r="G124" s="13">
        <f t="shared" si="19"/>
        <v>10099747.485298</v>
      </c>
      <c r="H124" s="13">
        <f t="shared" si="20"/>
        <v>9473473.4762830008</v>
      </c>
      <c r="I124" s="30">
        <f t="shared" si="21"/>
        <v>1.0641180386648763E-2</v>
      </c>
      <c r="J124" s="30">
        <f t="shared" si="22"/>
        <v>3.1813060625159586E-3</v>
      </c>
      <c r="K124" s="30">
        <f t="shared" si="23"/>
        <v>2.8663619907870714E-2</v>
      </c>
      <c r="L124" s="20">
        <v>4641602.1431200001</v>
      </c>
      <c r="M124" s="18">
        <v>602431.55317199999</v>
      </c>
      <c r="N124" s="18">
        <v>101068</v>
      </c>
      <c r="O124" s="18">
        <v>11468016</v>
      </c>
      <c r="P124" s="18">
        <v>90052</v>
      </c>
      <c r="Q124" s="18">
        <v>811370</v>
      </c>
      <c r="R124" s="18">
        <v>28306613.142648</v>
      </c>
      <c r="S124" s="18">
        <v>32385262.234842889</v>
      </c>
      <c r="T124" s="18">
        <v>10099747485298</v>
      </c>
      <c r="U124" s="18">
        <v>9473473476283</v>
      </c>
    </row>
    <row r="125" spans="1:21" x14ac:dyDescent="0.45">
      <c r="A125" s="25" t="s">
        <v>285</v>
      </c>
      <c r="B125" s="25">
        <v>11380</v>
      </c>
      <c r="C125" s="25" t="s">
        <v>19</v>
      </c>
      <c r="D125" s="30">
        <f t="shared" si="16"/>
        <v>0.17937614678503386</v>
      </c>
      <c r="E125" s="30">
        <f t="shared" si="17"/>
        <v>0.10141495697719098</v>
      </c>
      <c r="F125" s="30">
        <f t="shared" si="18"/>
        <v>0.27880000636734154</v>
      </c>
      <c r="G125" s="13">
        <f t="shared" si="19"/>
        <v>42792.703931999997</v>
      </c>
      <c r="H125" s="13">
        <f t="shared" si="20"/>
        <v>40129.650876</v>
      </c>
      <c r="I125" s="30">
        <f t="shared" si="21"/>
        <v>0</v>
      </c>
      <c r="J125" s="30">
        <f t="shared" si="22"/>
        <v>1.4321805813857492E-4</v>
      </c>
      <c r="K125" s="30">
        <f t="shared" si="23"/>
        <v>0</v>
      </c>
      <c r="L125" s="20">
        <v>107280.830475</v>
      </c>
      <c r="M125" s="18">
        <v>0</v>
      </c>
      <c r="N125" s="18">
        <v>30327</v>
      </c>
      <c r="O125" s="18">
        <v>83372</v>
      </c>
      <c r="P125" s="18">
        <v>39</v>
      </c>
      <c r="Q125" s="18">
        <v>0</v>
      </c>
      <c r="R125" s="18">
        <v>272312.02899193327</v>
      </c>
      <c r="S125" s="18">
        <v>299038.73061663657</v>
      </c>
      <c r="T125" s="18">
        <v>42792703932</v>
      </c>
      <c r="U125" s="18">
        <v>40129650876</v>
      </c>
    </row>
    <row r="126" spans="1:21" x14ac:dyDescent="0.45">
      <c r="A126" s="25" t="s">
        <v>287</v>
      </c>
      <c r="B126" s="25">
        <v>11391</v>
      </c>
      <c r="C126" s="25" t="s">
        <v>19</v>
      </c>
      <c r="D126" s="30">
        <f t="shared" si="16"/>
        <v>0.12589298564871823</v>
      </c>
      <c r="E126" s="30">
        <f t="shared" si="17"/>
        <v>0.8136111823626484</v>
      </c>
      <c r="F126" s="30">
        <f t="shared" si="18"/>
        <v>0.95467555430131412</v>
      </c>
      <c r="G126" s="13">
        <f t="shared" si="19"/>
        <v>28471.586295000001</v>
      </c>
      <c r="H126" s="13">
        <f t="shared" si="20"/>
        <v>29044.096710999998</v>
      </c>
      <c r="I126" s="30">
        <f t="shared" si="21"/>
        <v>0</v>
      </c>
      <c r="J126" s="30">
        <f t="shared" si="22"/>
        <v>1.7524425006378659E-3</v>
      </c>
      <c r="K126" s="30">
        <f t="shared" si="23"/>
        <v>9.9244135654603435E-3</v>
      </c>
      <c r="L126" s="20">
        <v>115126.129479</v>
      </c>
      <c r="M126" s="18">
        <v>0</v>
      </c>
      <c r="N126" s="18">
        <v>372014</v>
      </c>
      <c r="O126" s="18">
        <v>436514</v>
      </c>
      <c r="P126" s="18">
        <v>671</v>
      </c>
      <c r="Q126" s="18">
        <v>3800</v>
      </c>
      <c r="R126" s="18">
        <v>382894.16043936671</v>
      </c>
      <c r="S126" s="18">
        <v>457238.06169884151</v>
      </c>
      <c r="T126" s="18">
        <v>28471586295</v>
      </c>
      <c r="U126" s="18">
        <v>29044096711</v>
      </c>
    </row>
    <row r="127" spans="1:21" x14ac:dyDescent="0.45">
      <c r="A127" s="25" t="s">
        <v>289</v>
      </c>
      <c r="B127" s="25">
        <v>11381</v>
      </c>
      <c r="C127" s="25" t="s">
        <v>32</v>
      </c>
      <c r="D127" s="30">
        <f t="shared" ref="D127:D134" si="24">(L127/2)/S127</f>
        <v>7.8355550614022496E-2</v>
      </c>
      <c r="E127" s="30">
        <f t="shared" ref="E127:E134" si="25">(N127)/S127</f>
        <v>6.864894149282442E-4</v>
      </c>
      <c r="F127" s="30">
        <f t="shared" ref="F127:F134" si="26">(O127)/S127</f>
        <v>9.2476819681015343E-2</v>
      </c>
      <c r="G127" s="13">
        <f t="shared" ref="G127:G134" si="27">T127/1000000</f>
        <v>692323.98829100002</v>
      </c>
      <c r="H127" s="13">
        <f t="shared" ref="H127:H134" si="28">U127/1000000</f>
        <v>689829.25119500002</v>
      </c>
      <c r="I127" s="30">
        <f t="shared" ref="I127:I134" si="29">(M127/2)/R127</f>
        <v>2.7325019860804083E-2</v>
      </c>
      <c r="J127" s="30">
        <f t="shared" ref="J127:J134" si="30">(P127)/R127</f>
        <v>0</v>
      </c>
      <c r="K127" s="30">
        <f t="shared" ref="K127:K134" si="31">(Q127)/R127</f>
        <v>0</v>
      </c>
      <c r="L127" s="20">
        <v>194265.409262</v>
      </c>
      <c r="M127" s="18">
        <v>64103.213600000003</v>
      </c>
      <c r="N127" s="18">
        <v>851</v>
      </c>
      <c r="O127" s="18">
        <v>114638</v>
      </c>
      <c r="P127" s="18">
        <v>0</v>
      </c>
      <c r="Q127" s="18">
        <v>0</v>
      </c>
      <c r="R127" s="18">
        <v>1172976.5234672672</v>
      </c>
      <c r="S127" s="18">
        <v>1239640.381183374</v>
      </c>
      <c r="T127" s="18">
        <v>692323988291</v>
      </c>
      <c r="U127" s="18">
        <v>689829251195</v>
      </c>
    </row>
    <row r="128" spans="1:21" x14ac:dyDescent="0.45">
      <c r="A128" s="25" t="s">
        <v>291</v>
      </c>
      <c r="B128" s="25">
        <v>11394</v>
      </c>
      <c r="C128" s="25" t="s">
        <v>19</v>
      </c>
      <c r="D128" s="30">
        <f t="shared" si="24"/>
        <v>4.3253227676128291E-2</v>
      </c>
      <c r="E128" s="30">
        <f t="shared" si="25"/>
        <v>1.326962887747714</v>
      </c>
      <c r="F128" s="30">
        <f t="shared" si="26"/>
        <v>0.93610422747830191</v>
      </c>
      <c r="G128" s="13">
        <f t="shared" si="27"/>
        <v>1015842.690899</v>
      </c>
      <c r="H128" s="13">
        <f t="shared" si="28"/>
        <v>1196471.0426320001</v>
      </c>
      <c r="I128" s="30">
        <f t="shared" si="29"/>
        <v>8.5206279337233792E-3</v>
      </c>
      <c r="J128" s="30">
        <f t="shared" si="30"/>
        <v>8.3346861303559741E-2</v>
      </c>
      <c r="K128" s="30">
        <f t="shared" si="31"/>
        <v>8.0593494632495072E-2</v>
      </c>
      <c r="L128" s="20">
        <v>882883.89030800003</v>
      </c>
      <c r="M128" s="18">
        <v>193611.90488999998</v>
      </c>
      <c r="N128" s="18">
        <v>13542968</v>
      </c>
      <c r="O128" s="18">
        <v>9553869</v>
      </c>
      <c r="P128" s="18">
        <v>946934</v>
      </c>
      <c r="Q128" s="18">
        <v>915652</v>
      </c>
      <c r="R128" s="18">
        <v>11361363.64573043</v>
      </c>
      <c r="S128" s="18">
        <v>10205988.520889839</v>
      </c>
      <c r="T128" s="18">
        <v>1015842690899</v>
      </c>
      <c r="U128" s="18">
        <v>1196471042632</v>
      </c>
    </row>
    <row r="129" spans="1:21" x14ac:dyDescent="0.45">
      <c r="A129" s="25" t="s">
        <v>293</v>
      </c>
      <c r="B129" s="25">
        <v>11405</v>
      </c>
      <c r="C129" s="25" t="s">
        <v>19</v>
      </c>
      <c r="D129" s="30">
        <f t="shared" si="24"/>
        <v>6.4499960454178204E-2</v>
      </c>
      <c r="E129" s="30">
        <f t="shared" si="25"/>
        <v>1.8264441783502128</v>
      </c>
      <c r="F129" s="30">
        <f t="shared" si="26"/>
        <v>1.2041576647866385</v>
      </c>
      <c r="G129" s="13">
        <f t="shared" si="27"/>
        <v>10423115.841326</v>
      </c>
      <c r="H129" s="13">
        <f t="shared" si="28"/>
        <v>10048615.472699</v>
      </c>
      <c r="I129" s="30">
        <f t="shared" si="29"/>
        <v>4.2858598350030224E-4</v>
      </c>
      <c r="J129" s="30">
        <f t="shared" si="30"/>
        <v>0.18090372570994187</v>
      </c>
      <c r="K129" s="30">
        <f t="shared" si="31"/>
        <v>0.11211815069726634</v>
      </c>
      <c r="L129" s="20">
        <v>8911323.3762439992</v>
      </c>
      <c r="M129" s="18">
        <v>76950.457536999995</v>
      </c>
      <c r="N129" s="18">
        <v>126170889</v>
      </c>
      <c r="O129" s="18">
        <v>83183294</v>
      </c>
      <c r="P129" s="18">
        <v>16240177</v>
      </c>
      <c r="Q129" s="18">
        <v>10065125</v>
      </c>
      <c r="R129" s="18">
        <v>89772484.984854534</v>
      </c>
      <c r="S129" s="18">
        <v>69080068.526357815</v>
      </c>
      <c r="T129" s="18">
        <v>10423115841326</v>
      </c>
      <c r="U129" s="18">
        <v>10048615472699</v>
      </c>
    </row>
    <row r="130" spans="1:21" x14ac:dyDescent="0.45">
      <c r="A130" s="25" t="s">
        <v>298</v>
      </c>
      <c r="B130" s="25">
        <v>11411</v>
      </c>
      <c r="C130" s="25" t="s">
        <v>19</v>
      </c>
      <c r="D130" s="30">
        <f t="shared" si="24"/>
        <v>1.3955264953607169</v>
      </c>
      <c r="E130" s="30">
        <f t="shared" si="25"/>
        <v>0.86487412853688528</v>
      </c>
      <c r="F130" s="30">
        <f t="shared" si="26"/>
        <v>1.5532570009544462</v>
      </c>
      <c r="G130" s="13">
        <f t="shared" si="27"/>
        <v>114396.64726100001</v>
      </c>
      <c r="H130" s="13">
        <f t="shared" si="28"/>
        <v>84972.993430000002</v>
      </c>
      <c r="I130" s="30">
        <f t="shared" si="29"/>
        <v>6.3711383822565984E-2</v>
      </c>
      <c r="J130" s="30">
        <f t="shared" si="30"/>
        <v>5.6688535020548887E-3</v>
      </c>
      <c r="K130" s="30">
        <f t="shared" si="31"/>
        <v>0.146449618947705</v>
      </c>
      <c r="L130" s="20">
        <v>1750306.229359</v>
      </c>
      <c r="M130" s="18">
        <v>60150.315419999999</v>
      </c>
      <c r="N130" s="18">
        <v>542374</v>
      </c>
      <c r="O130" s="18">
        <v>974068</v>
      </c>
      <c r="P130" s="18">
        <v>2676</v>
      </c>
      <c r="Q130" s="18">
        <v>69132</v>
      </c>
      <c r="R130" s="18">
        <v>472053.12309270003</v>
      </c>
      <c r="S130" s="18">
        <v>627113.22041455738</v>
      </c>
      <c r="T130" s="18">
        <v>114396647261</v>
      </c>
      <c r="U130" s="18">
        <v>84972993430</v>
      </c>
    </row>
    <row r="131" spans="1:21" x14ac:dyDescent="0.45">
      <c r="A131" s="25" t="s">
        <v>300</v>
      </c>
      <c r="B131" s="25">
        <v>11409</v>
      </c>
      <c r="C131" s="25" t="s">
        <v>19</v>
      </c>
      <c r="D131" s="30">
        <f t="shared" si="24"/>
        <v>0.16564045755549464</v>
      </c>
      <c r="E131" s="30">
        <f t="shared" si="25"/>
        <v>1.0072966889024979</v>
      </c>
      <c r="F131" s="30">
        <f t="shared" si="26"/>
        <v>1.2290703144255193</v>
      </c>
      <c r="G131" s="13">
        <f t="shared" si="27"/>
        <v>1741150.9275770001</v>
      </c>
      <c r="H131" s="13">
        <f t="shared" si="28"/>
        <v>1859080.792653</v>
      </c>
      <c r="I131" s="30">
        <f t="shared" si="29"/>
        <v>6.8947118549060465E-3</v>
      </c>
      <c r="J131" s="30">
        <f t="shared" si="30"/>
        <v>5.4843398186265296E-2</v>
      </c>
      <c r="K131" s="30">
        <f t="shared" si="31"/>
        <v>1.4815986590222899E-3</v>
      </c>
      <c r="L131" s="20">
        <v>4334040.1483220002</v>
      </c>
      <c r="M131" s="18">
        <v>166625.456343</v>
      </c>
      <c r="N131" s="18">
        <v>13178134</v>
      </c>
      <c r="O131" s="18">
        <v>16079526</v>
      </c>
      <c r="P131" s="18">
        <v>662704</v>
      </c>
      <c r="Q131" s="18">
        <v>17903</v>
      </c>
      <c r="R131" s="18">
        <v>12083569.252022831</v>
      </c>
      <c r="S131" s="18">
        <v>13082673.799273839</v>
      </c>
      <c r="T131" s="18">
        <v>1741150927577</v>
      </c>
      <c r="U131" s="18">
        <v>1859080792653</v>
      </c>
    </row>
    <row r="132" spans="1:21" x14ac:dyDescent="0.45">
      <c r="A132" s="25" t="s">
        <v>301</v>
      </c>
      <c r="B132" s="25">
        <v>11420</v>
      </c>
      <c r="C132" s="25" t="s">
        <v>19</v>
      </c>
      <c r="D132" s="30">
        <f t="shared" si="24"/>
        <v>0.24123771344666184</v>
      </c>
      <c r="E132" s="30">
        <f t="shared" si="25"/>
        <v>0.16800542006777114</v>
      </c>
      <c r="F132" s="30">
        <f t="shared" si="26"/>
        <v>0.73690065582072528</v>
      </c>
      <c r="G132" s="13">
        <f t="shared" si="27"/>
        <v>34549.730115999999</v>
      </c>
      <c r="H132" s="13">
        <f t="shared" si="28"/>
        <v>27225.391662000002</v>
      </c>
      <c r="I132" s="30">
        <f t="shared" si="29"/>
        <v>1.4827735710696056E-2</v>
      </c>
      <c r="J132" s="30">
        <f t="shared" si="30"/>
        <v>0</v>
      </c>
      <c r="K132" s="30">
        <f t="shared" si="31"/>
        <v>8.260670360738959E-3</v>
      </c>
      <c r="L132" s="20">
        <v>110982.99888299999</v>
      </c>
      <c r="M132" s="18">
        <v>5122.8720999999996</v>
      </c>
      <c r="N132" s="18">
        <v>38646</v>
      </c>
      <c r="O132" s="18">
        <v>169508</v>
      </c>
      <c r="P132" s="18">
        <v>0</v>
      </c>
      <c r="Q132" s="18">
        <v>1427</v>
      </c>
      <c r="R132" s="18">
        <v>172746.27090583331</v>
      </c>
      <c r="S132" s="18">
        <v>230028.29304203831</v>
      </c>
      <c r="T132" s="18">
        <v>34549730116</v>
      </c>
      <c r="U132" s="18">
        <v>27225391662</v>
      </c>
    </row>
    <row r="133" spans="1:21" x14ac:dyDescent="0.45">
      <c r="A133" s="25" t="s">
        <v>305</v>
      </c>
      <c r="B133" s="25">
        <v>11421</v>
      </c>
      <c r="C133" s="25" t="s">
        <v>19</v>
      </c>
      <c r="D133" s="30">
        <f t="shared" si="24"/>
        <v>0.23045583855910415</v>
      </c>
      <c r="E133" s="30">
        <f t="shared" si="25"/>
        <v>0.495935090795249</v>
      </c>
      <c r="F133" s="30">
        <f t="shared" si="26"/>
        <v>0.71390784903107718</v>
      </c>
      <c r="G133" s="13">
        <f t="shared" si="27"/>
        <v>199083.40054</v>
      </c>
      <c r="H133" s="13">
        <f t="shared" si="28"/>
        <v>234416.133967</v>
      </c>
      <c r="I133" s="30">
        <f t="shared" si="29"/>
        <v>3.6177271803713551E-2</v>
      </c>
      <c r="J133" s="30">
        <f t="shared" si="30"/>
        <v>3.1252614973612217E-2</v>
      </c>
      <c r="K133" s="30">
        <f t="shared" si="31"/>
        <v>6.816048238189551E-2</v>
      </c>
      <c r="L133" s="20">
        <v>843415.193631</v>
      </c>
      <c r="M133" s="18">
        <v>119190.95319500001</v>
      </c>
      <c r="N133" s="18">
        <v>907504</v>
      </c>
      <c r="O133" s="18">
        <v>1306369</v>
      </c>
      <c r="P133" s="18">
        <v>51483</v>
      </c>
      <c r="Q133" s="18">
        <v>112282</v>
      </c>
      <c r="R133" s="18">
        <v>1647318.1538078999</v>
      </c>
      <c r="S133" s="18">
        <v>1829884.629750208</v>
      </c>
      <c r="T133" s="18">
        <v>199083400540</v>
      </c>
      <c r="U133" s="18">
        <v>234416133967</v>
      </c>
    </row>
    <row r="134" spans="1:21" x14ac:dyDescent="0.45">
      <c r="A134" s="25" t="s">
        <v>309</v>
      </c>
      <c r="B134" s="25">
        <v>11427</v>
      </c>
      <c r="C134" s="25" t="s">
        <v>19</v>
      </c>
      <c r="D134" s="30">
        <f t="shared" si="24"/>
        <v>0.21745913246421328</v>
      </c>
      <c r="E134" s="30">
        <f t="shared" si="25"/>
        <v>1.4577402260045662</v>
      </c>
      <c r="F134" s="30">
        <f t="shared" si="26"/>
        <v>9.9289229632563647E-2</v>
      </c>
      <c r="G134" s="13">
        <f t="shared" si="27"/>
        <v>3081.4949940000001</v>
      </c>
      <c r="H134" s="13">
        <f t="shared" si="28"/>
        <v>3051.4811979999999</v>
      </c>
      <c r="I134" s="30">
        <f t="shared" si="29"/>
        <v>1.1638871151440416E-3</v>
      </c>
      <c r="J134" s="30">
        <f t="shared" si="30"/>
        <v>1.4753340063404143E-3</v>
      </c>
      <c r="K134" s="30">
        <f t="shared" si="31"/>
        <v>3.4165629620514859E-3</v>
      </c>
      <c r="L134" s="20">
        <v>3193.2508320000002</v>
      </c>
      <c r="M134" s="18">
        <v>29.978100000000001</v>
      </c>
      <c r="N134" s="18">
        <v>10703</v>
      </c>
      <c r="O134" s="18">
        <v>729</v>
      </c>
      <c r="P134" s="18">
        <v>19</v>
      </c>
      <c r="Q134" s="18">
        <v>44</v>
      </c>
      <c r="R134" s="18">
        <v>12878.43967423333</v>
      </c>
      <c r="S134" s="18">
        <v>7342.1860829999996</v>
      </c>
      <c r="T134" s="18">
        <v>3081494994</v>
      </c>
      <c r="U134" s="18">
        <v>3051481198</v>
      </c>
    </row>
    <row r="135" spans="1:21" x14ac:dyDescent="0.45">
      <c r="A135" s="19" t="s">
        <v>313</v>
      </c>
      <c r="B135" s="19">
        <v>11442</v>
      </c>
      <c r="C135" s="19" t="s">
        <v>19</v>
      </c>
      <c r="D135" s="30">
        <f t="shared" ref="D135:D198" si="32">(L135/2)/S135</f>
        <v>0.97746536338862022</v>
      </c>
      <c r="E135" s="30">
        <f t="shared" ref="E135:E198" si="33">(N135)/S135</f>
        <v>1.7470570324294952</v>
      </c>
      <c r="F135" s="30">
        <f t="shared" ref="F135:F198" si="34">(O135)/S135</f>
        <v>2.6607194053970988</v>
      </c>
      <c r="G135" s="13">
        <f t="shared" ref="G135:G198" si="35">T135/1000000</f>
        <v>45661.814562</v>
      </c>
      <c r="H135" s="13">
        <f t="shared" ref="H135:H198" si="36">U135/1000000</f>
        <v>39083.615271000002</v>
      </c>
      <c r="I135" s="30">
        <f t="shared" ref="I135:I198" si="37">(M135/2)/R135</f>
        <v>5.7680392746167181E-2</v>
      </c>
      <c r="J135" s="30">
        <f t="shared" ref="J135:J198" si="38">(P135)/R135</f>
        <v>1.6660053720115385E-2</v>
      </c>
      <c r="K135" s="30">
        <f t="shared" ref="K135:K198" si="39">(Q135)/R135</f>
        <v>0.10008849450625761</v>
      </c>
      <c r="L135" s="18">
        <v>1577944.622132</v>
      </c>
      <c r="M135" s="18">
        <v>49502.496770999998</v>
      </c>
      <c r="N135" s="18">
        <v>1410157</v>
      </c>
      <c r="O135" s="18">
        <v>2147630</v>
      </c>
      <c r="P135" s="18">
        <v>7149</v>
      </c>
      <c r="Q135" s="18">
        <v>42949</v>
      </c>
      <c r="R135" s="18">
        <v>429110.2609932333</v>
      </c>
      <c r="S135" s="18">
        <v>807161.39989946713</v>
      </c>
      <c r="T135" s="18">
        <v>45661814562</v>
      </c>
      <c r="U135" s="18">
        <v>39083615271</v>
      </c>
    </row>
    <row r="136" spans="1:21" x14ac:dyDescent="0.45">
      <c r="A136" s="19" t="s">
        <v>315</v>
      </c>
      <c r="B136" s="19">
        <v>11378</v>
      </c>
      <c r="C136" s="19" t="s">
        <v>22</v>
      </c>
      <c r="D136" s="30">
        <f t="shared" si="32"/>
        <v>0.63973943510585807</v>
      </c>
      <c r="E136" s="30">
        <f t="shared" si="33"/>
        <v>0</v>
      </c>
      <c r="F136" s="30">
        <f t="shared" si="34"/>
        <v>9.856014789082157E-2</v>
      </c>
      <c r="G136" s="13">
        <f t="shared" si="35"/>
        <v>2503079.3146560001</v>
      </c>
      <c r="H136" s="13">
        <f t="shared" si="36"/>
        <v>2360087.4653989999</v>
      </c>
      <c r="I136" s="30">
        <f t="shared" si="37"/>
        <v>7.9069775091766738E-3</v>
      </c>
      <c r="J136" s="30">
        <f t="shared" si="38"/>
        <v>0</v>
      </c>
      <c r="K136" s="30">
        <f t="shared" si="39"/>
        <v>1.0751142736112071E-2</v>
      </c>
      <c r="L136" s="18">
        <v>3809157.1038199998</v>
      </c>
      <c r="M136" s="18">
        <v>43405.060289000001</v>
      </c>
      <c r="N136" s="18">
        <v>0</v>
      </c>
      <c r="O136" s="18">
        <v>293425</v>
      </c>
      <c r="P136" s="18">
        <v>0</v>
      </c>
      <c r="Q136" s="18">
        <v>29509</v>
      </c>
      <c r="R136" s="18">
        <v>2744731.4880196</v>
      </c>
      <c r="S136" s="18">
        <v>2977116.0685050599</v>
      </c>
      <c r="T136" s="18">
        <v>2503079314656</v>
      </c>
      <c r="U136" s="18">
        <v>2360087465399</v>
      </c>
    </row>
    <row r="137" spans="1:21" x14ac:dyDescent="0.45">
      <c r="A137" s="19" t="s">
        <v>316</v>
      </c>
      <c r="B137" s="19">
        <v>11416</v>
      </c>
      <c r="C137" s="19" t="s">
        <v>19</v>
      </c>
      <c r="D137" s="30">
        <f t="shared" si="32"/>
        <v>2.1281350368561373E-2</v>
      </c>
      <c r="E137" s="30">
        <f t="shared" si="33"/>
        <v>0.52619637207870462</v>
      </c>
      <c r="F137" s="30">
        <f t="shared" si="34"/>
        <v>0.22350171801580546</v>
      </c>
      <c r="G137" s="13">
        <f t="shared" si="35"/>
        <v>5373000.7431389997</v>
      </c>
      <c r="H137" s="13">
        <f t="shared" si="36"/>
        <v>5210099.3199850004</v>
      </c>
      <c r="I137" s="30">
        <f t="shared" si="37"/>
        <v>3.1483534725977938E-3</v>
      </c>
      <c r="J137" s="30">
        <f t="shared" si="38"/>
        <v>2.4485892644143577E-2</v>
      </c>
      <c r="K137" s="30">
        <f t="shared" si="39"/>
        <v>2.6270097526858178E-2</v>
      </c>
      <c r="L137" s="18">
        <v>1646863.9208</v>
      </c>
      <c r="M137" s="18">
        <v>284310.96289800003</v>
      </c>
      <c r="N137" s="18">
        <v>20359935</v>
      </c>
      <c r="O137" s="18">
        <v>8647875</v>
      </c>
      <c r="P137" s="18">
        <v>1105595</v>
      </c>
      <c r="Q137" s="18">
        <v>1186156</v>
      </c>
      <c r="R137" s="18">
        <v>45152325.711287931</v>
      </c>
      <c r="S137" s="18">
        <v>38692655.594658315</v>
      </c>
      <c r="T137" s="18">
        <v>5373000743139</v>
      </c>
      <c r="U137" s="18">
        <v>5210099319985</v>
      </c>
    </row>
    <row r="138" spans="1:21" x14ac:dyDescent="0.45">
      <c r="A138" s="19" t="s">
        <v>322</v>
      </c>
      <c r="B138" s="19">
        <v>11449</v>
      </c>
      <c r="C138" s="19" t="s">
        <v>19</v>
      </c>
      <c r="D138" s="30">
        <f t="shared" si="32"/>
        <v>0.1539825754887153</v>
      </c>
      <c r="E138" s="30">
        <f t="shared" si="33"/>
        <v>0.85110747633916439</v>
      </c>
      <c r="F138" s="30">
        <f t="shared" si="34"/>
        <v>1.1434371213931602</v>
      </c>
      <c r="G138" s="13">
        <f t="shared" si="35"/>
        <v>718042.78373899998</v>
      </c>
      <c r="H138" s="13">
        <f t="shared" si="36"/>
        <v>710558.34907400003</v>
      </c>
      <c r="I138" s="30">
        <f t="shared" si="37"/>
        <v>2.9922431835458507E-3</v>
      </c>
      <c r="J138" s="30">
        <f t="shared" si="38"/>
        <v>5.9505322586834573E-2</v>
      </c>
      <c r="K138" s="30">
        <f t="shared" si="39"/>
        <v>0.19693514231120501</v>
      </c>
      <c r="L138" s="18">
        <v>1118036.11164</v>
      </c>
      <c r="M138" s="18">
        <v>21859.624690000001</v>
      </c>
      <c r="N138" s="18">
        <v>3089859</v>
      </c>
      <c r="O138" s="18">
        <v>4151132</v>
      </c>
      <c r="P138" s="18">
        <v>217356</v>
      </c>
      <c r="Q138" s="18">
        <v>719348</v>
      </c>
      <c r="R138" s="18">
        <v>3652715.2622829331</v>
      </c>
      <c r="S138" s="18">
        <v>3630398.1411258313</v>
      </c>
      <c r="T138" s="18">
        <v>718042783739</v>
      </c>
      <c r="U138" s="18">
        <v>710558349074</v>
      </c>
    </row>
    <row r="139" spans="1:21" x14ac:dyDescent="0.45">
      <c r="A139" s="19" t="s">
        <v>326</v>
      </c>
      <c r="B139" s="19">
        <v>11463</v>
      </c>
      <c r="C139" s="19" t="s">
        <v>22</v>
      </c>
      <c r="D139" s="30">
        <f t="shared" si="32"/>
        <v>4.2889399854628838</v>
      </c>
      <c r="E139" s="30">
        <f t="shared" si="33"/>
        <v>0.52462036390704037</v>
      </c>
      <c r="F139" s="30">
        <f t="shared" si="34"/>
        <v>0.88492967106708631</v>
      </c>
      <c r="G139" s="13">
        <f t="shared" si="35"/>
        <v>184752.462573</v>
      </c>
      <c r="H139" s="13">
        <f t="shared" si="36"/>
        <v>162935.58454499999</v>
      </c>
      <c r="I139" s="30">
        <f t="shared" si="37"/>
        <v>0.16266187185237727</v>
      </c>
      <c r="J139" s="30">
        <f t="shared" si="38"/>
        <v>5.3287638537825822E-4</v>
      </c>
      <c r="K139" s="30">
        <f t="shared" si="39"/>
        <v>6.1286335114180725E-2</v>
      </c>
      <c r="L139" s="18">
        <v>1747671.115212</v>
      </c>
      <c r="M139" s="18">
        <v>58608.488296000003</v>
      </c>
      <c r="N139" s="18">
        <v>106887</v>
      </c>
      <c r="O139" s="18">
        <v>180297</v>
      </c>
      <c r="P139" s="18">
        <v>96</v>
      </c>
      <c r="Q139" s="18">
        <v>11041</v>
      </c>
      <c r="R139" s="18">
        <v>180154.35218029999</v>
      </c>
      <c r="S139" s="18">
        <v>203741.61461056009</v>
      </c>
      <c r="T139" s="18">
        <v>184752462573</v>
      </c>
      <c r="U139" s="18">
        <v>162935584545</v>
      </c>
    </row>
    <row r="140" spans="1:21" x14ac:dyDescent="0.45">
      <c r="A140" s="19" t="s">
        <v>328</v>
      </c>
      <c r="B140" s="19">
        <v>11461</v>
      </c>
      <c r="C140" s="19" t="s">
        <v>22</v>
      </c>
      <c r="D140" s="30">
        <f t="shared" si="32"/>
        <v>1.0090490165519965</v>
      </c>
      <c r="E140" s="30">
        <f t="shared" si="33"/>
        <v>0.20229642004229881</v>
      </c>
      <c r="F140" s="30">
        <f t="shared" si="34"/>
        <v>0.4064244941279273</v>
      </c>
      <c r="G140" s="13">
        <f t="shared" si="35"/>
        <v>2714160.7814059998</v>
      </c>
      <c r="H140" s="13">
        <f t="shared" si="36"/>
        <v>2596900.595369</v>
      </c>
      <c r="I140" s="30">
        <f t="shared" si="37"/>
        <v>2.9454581172555255E-2</v>
      </c>
      <c r="J140" s="30">
        <f t="shared" si="38"/>
        <v>1.0420624942561421E-4</v>
      </c>
      <c r="K140" s="30">
        <f t="shared" si="39"/>
        <v>1.7916386040700498E-2</v>
      </c>
      <c r="L140" s="18">
        <v>6063150.1437809998</v>
      </c>
      <c r="M140" s="18">
        <v>166202.06393500001</v>
      </c>
      <c r="N140" s="18">
        <v>607777</v>
      </c>
      <c r="O140" s="18">
        <v>1221057</v>
      </c>
      <c r="P140" s="18">
        <v>294</v>
      </c>
      <c r="Q140" s="18">
        <v>50548</v>
      </c>
      <c r="R140" s="18">
        <v>2821327.9109509331</v>
      </c>
      <c r="S140" s="18">
        <v>3004388.3123236583</v>
      </c>
      <c r="T140" s="18">
        <v>2714160781406</v>
      </c>
      <c r="U140" s="18">
        <v>2596900595369</v>
      </c>
    </row>
    <row r="141" spans="1:21" x14ac:dyDescent="0.45">
      <c r="A141" s="19" t="s">
        <v>330</v>
      </c>
      <c r="B141" s="19">
        <v>11470</v>
      </c>
      <c r="C141" s="19" t="s">
        <v>22</v>
      </c>
      <c r="D141" s="30">
        <f t="shared" si="32"/>
        <v>0.74306679867602354</v>
      </c>
      <c r="E141" s="30">
        <f t="shared" si="33"/>
        <v>1.3795724957946016</v>
      </c>
      <c r="F141" s="30">
        <f t="shared" si="34"/>
        <v>6.6943380938723859E-2</v>
      </c>
      <c r="G141" s="13">
        <f t="shared" si="35"/>
        <v>1014924.783966</v>
      </c>
      <c r="H141" s="13">
        <f t="shared" si="36"/>
        <v>1024581.406206</v>
      </c>
      <c r="I141" s="30">
        <f t="shared" si="37"/>
        <v>2.5872403692879825E-2</v>
      </c>
      <c r="J141" s="30">
        <f t="shared" si="38"/>
        <v>0.10215742909174375</v>
      </c>
      <c r="K141" s="30">
        <f t="shared" si="39"/>
        <v>0</v>
      </c>
      <c r="L141" s="18">
        <v>1505305.8184779999</v>
      </c>
      <c r="M141" s="18">
        <v>60344.290990000001</v>
      </c>
      <c r="N141" s="18">
        <v>1397370</v>
      </c>
      <c r="O141" s="18">
        <v>67807</v>
      </c>
      <c r="P141" s="18">
        <v>119135</v>
      </c>
      <c r="Q141" s="18">
        <v>0</v>
      </c>
      <c r="R141" s="18">
        <v>1166190.2718108669</v>
      </c>
      <c r="S141" s="18">
        <v>1012900.738641609</v>
      </c>
      <c r="T141" s="18">
        <v>1014924783966</v>
      </c>
      <c r="U141" s="18">
        <v>1024581406206</v>
      </c>
    </row>
    <row r="142" spans="1:21" x14ac:dyDescent="0.45">
      <c r="A142" s="19" t="s">
        <v>332</v>
      </c>
      <c r="B142" s="19">
        <v>11459</v>
      </c>
      <c r="C142" s="19" t="s">
        <v>19</v>
      </c>
      <c r="D142" s="30">
        <f t="shared" si="32"/>
        <v>8.7508838258818389E-2</v>
      </c>
      <c r="E142" s="30">
        <f t="shared" si="33"/>
        <v>1.84064967106446</v>
      </c>
      <c r="F142" s="30">
        <f t="shared" si="34"/>
        <v>1.4138526207934643</v>
      </c>
      <c r="G142" s="13">
        <f t="shared" si="35"/>
        <v>6363658.7263120003</v>
      </c>
      <c r="H142" s="13">
        <f t="shared" si="36"/>
        <v>6037734.2481249999</v>
      </c>
      <c r="I142" s="30">
        <f t="shared" si="37"/>
        <v>9.8657701548088804E-3</v>
      </c>
      <c r="J142" s="30">
        <f t="shared" si="38"/>
        <v>4.2972191880938225E-2</v>
      </c>
      <c r="K142" s="30">
        <f t="shared" si="39"/>
        <v>8.8682349547219458E-2</v>
      </c>
      <c r="L142" s="18">
        <v>7025273.2615339998</v>
      </c>
      <c r="M142" s="18">
        <v>991915.05285199999</v>
      </c>
      <c r="N142" s="18">
        <v>73884348</v>
      </c>
      <c r="O142" s="18">
        <v>56752559</v>
      </c>
      <c r="P142" s="18">
        <v>2160235</v>
      </c>
      <c r="Q142" s="18">
        <v>4458109</v>
      </c>
      <c r="R142" s="18">
        <v>50270533.23193983</v>
      </c>
      <c r="S142" s="18">
        <v>40140364.112456113</v>
      </c>
      <c r="T142" s="18">
        <v>6363658726312</v>
      </c>
      <c r="U142" s="18">
        <v>6037734248125</v>
      </c>
    </row>
    <row r="143" spans="1:21" x14ac:dyDescent="0.45">
      <c r="A143" s="19" t="s">
        <v>334</v>
      </c>
      <c r="B143" s="19">
        <v>11460</v>
      </c>
      <c r="C143" s="19" t="s">
        <v>19</v>
      </c>
      <c r="D143" s="30">
        <f t="shared" si="32"/>
        <v>6.2458587805846406E-2</v>
      </c>
      <c r="E143" s="30">
        <f t="shared" si="33"/>
        <v>1.2309844577539573</v>
      </c>
      <c r="F143" s="30">
        <f t="shared" si="34"/>
        <v>0.94392520709276628</v>
      </c>
      <c r="G143" s="13">
        <f t="shared" si="35"/>
        <v>12108092.234181</v>
      </c>
      <c r="H143" s="13">
        <f t="shared" si="36"/>
        <v>11089565.889653999</v>
      </c>
      <c r="I143" s="30">
        <f t="shared" si="37"/>
        <v>0</v>
      </c>
      <c r="J143" s="30">
        <f t="shared" si="38"/>
        <v>1.8192971204037837E-2</v>
      </c>
      <c r="K143" s="30">
        <f t="shared" si="39"/>
        <v>6.5421463802735724E-2</v>
      </c>
      <c r="L143" s="18">
        <v>9487744.4804139994</v>
      </c>
      <c r="M143" s="18">
        <v>0</v>
      </c>
      <c r="N143" s="18">
        <v>93496078</v>
      </c>
      <c r="O143" s="18">
        <v>71693273</v>
      </c>
      <c r="P143" s="18">
        <v>1266980</v>
      </c>
      <c r="Q143" s="18">
        <v>4556028</v>
      </c>
      <c r="R143" s="18">
        <v>69641180.969868198</v>
      </c>
      <c r="S143" s="18">
        <v>75952281.453327253</v>
      </c>
      <c r="T143" s="18">
        <v>12108092234181</v>
      </c>
      <c r="U143" s="18">
        <v>11089565889654</v>
      </c>
    </row>
    <row r="144" spans="1:21" x14ac:dyDescent="0.45">
      <c r="A144" s="19" t="s">
        <v>336</v>
      </c>
      <c r="B144" s="19">
        <v>11454</v>
      </c>
      <c r="C144" s="19" t="s">
        <v>22</v>
      </c>
      <c r="D144" s="30">
        <f t="shared" si="32"/>
        <v>1.0522441124899427</v>
      </c>
      <c r="E144" s="30">
        <f t="shared" si="33"/>
        <v>0.4267649889273194</v>
      </c>
      <c r="F144" s="30">
        <f t="shared" si="34"/>
        <v>0.63197547180866098</v>
      </c>
      <c r="G144" s="13">
        <f t="shared" si="35"/>
        <v>2209838.3724230002</v>
      </c>
      <c r="H144" s="13">
        <f t="shared" si="36"/>
        <v>1932358.9883900001</v>
      </c>
      <c r="I144" s="30">
        <f t="shared" si="37"/>
        <v>6.1626948784165865E-2</v>
      </c>
      <c r="J144" s="30">
        <f t="shared" si="38"/>
        <v>3.8821080787346716E-3</v>
      </c>
      <c r="K144" s="30">
        <f t="shared" si="39"/>
        <v>6.2772588026818232E-2</v>
      </c>
      <c r="L144" s="18">
        <v>4693630.4485270008</v>
      </c>
      <c r="M144" s="18">
        <v>272376.54537000001</v>
      </c>
      <c r="N144" s="18">
        <v>951812</v>
      </c>
      <c r="O144" s="18">
        <v>1409492</v>
      </c>
      <c r="P144" s="18">
        <v>8579</v>
      </c>
      <c r="Q144" s="18">
        <v>138720</v>
      </c>
      <c r="R144" s="18">
        <v>2209881.8028776329</v>
      </c>
      <c r="S144" s="18">
        <v>2230295.4194822651</v>
      </c>
      <c r="T144" s="18">
        <v>2209838372423</v>
      </c>
      <c r="U144" s="18">
        <v>1932358988390</v>
      </c>
    </row>
    <row r="145" spans="1:21" x14ac:dyDescent="0.45">
      <c r="A145" s="19" t="s">
        <v>338</v>
      </c>
      <c r="B145" s="19">
        <v>11477</v>
      </c>
      <c r="C145" s="19" t="s">
        <v>22</v>
      </c>
      <c r="D145" s="30">
        <f t="shared" si="32"/>
        <v>0.46258539640094698</v>
      </c>
      <c r="E145" s="30">
        <f t="shared" si="33"/>
        <v>0.43088036952980902</v>
      </c>
      <c r="F145" s="30">
        <f t="shared" si="34"/>
        <v>0.45711028267972242</v>
      </c>
      <c r="G145" s="13">
        <f t="shared" si="35"/>
        <v>4931425.8554870002</v>
      </c>
      <c r="H145" s="13">
        <f t="shared" si="36"/>
        <v>4328700.9709740002</v>
      </c>
      <c r="I145" s="30">
        <f t="shared" si="37"/>
        <v>2.8318886923216907E-2</v>
      </c>
      <c r="J145" s="30">
        <f t="shared" si="38"/>
        <v>1.6846905671272068E-2</v>
      </c>
      <c r="K145" s="30">
        <f t="shared" si="39"/>
        <v>7.9351512284572226E-2</v>
      </c>
      <c r="L145" s="18">
        <v>4275269.6569980001</v>
      </c>
      <c r="M145" s="18">
        <v>271739.79077000002</v>
      </c>
      <c r="N145" s="18">
        <v>1991124</v>
      </c>
      <c r="O145" s="18">
        <v>2112334</v>
      </c>
      <c r="P145" s="18">
        <v>80829</v>
      </c>
      <c r="Q145" s="18">
        <v>380717</v>
      </c>
      <c r="R145" s="18">
        <v>4797854.3702439331</v>
      </c>
      <c r="S145" s="18">
        <v>4621059.9061934073</v>
      </c>
      <c r="T145" s="18">
        <v>4931425855487</v>
      </c>
      <c r="U145" s="18">
        <v>4328700970974</v>
      </c>
    </row>
    <row r="146" spans="1:21" x14ac:dyDescent="0.45">
      <c r="A146" s="19" t="s">
        <v>340</v>
      </c>
      <c r="B146" s="19">
        <v>11476</v>
      </c>
      <c r="C146" s="19" t="s">
        <v>19</v>
      </c>
      <c r="D146" s="30">
        <f t="shared" si="32"/>
        <v>0.21186606738975841</v>
      </c>
      <c r="E146" s="30">
        <f t="shared" si="33"/>
        <v>0.32546014717125188</v>
      </c>
      <c r="F146" s="30">
        <f t="shared" si="34"/>
        <v>0.26454900113366431</v>
      </c>
      <c r="G146" s="13">
        <f t="shared" si="35"/>
        <v>78494.323508000001</v>
      </c>
      <c r="H146" s="13">
        <f t="shared" si="36"/>
        <v>74199.324519999995</v>
      </c>
      <c r="I146" s="30">
        <f t="shared" si="37"/>
        <v>1.656824881598578E-2</v>
      </c>
      <c r="J146" s="30">
        <f t="shared" si="38"/>
        <v>1.3106503554622071E-2</v>
      </c>
      <c r="K146" s="30">
        <f t="shared" si="39"/>
        <v>7.6083792496867315E-3</v>
      </c>
      <c r="L146" s="18">
        <v>123444.18420600001</v>
      </c>
      <c r="M146" s="18">
        <v>9829.8300729999992</v>
      </c>
      <c r="N146" s="18">
        <v>94815</v>
      </c>
      <c r="O146" s="18">
        <v>77070</v>
      </c>
      <c r="P146" s="18">
        <v>3888</v>
      </c>
      <c r="Q146" s="18">
        <v>2257</v>
      </c>
      <c r="R146" s="18">
        <v>296646.62156436668</v>
      </c>
      <c r="S146" s="18">
        <v>291325.99128983333</v>
      </c>
      <c r="T146" s="18">
        <v>78494323508</v>
      </c>
      <c r="U146" s="18">
        <v>74199324520</v>
      </c>
    </row>
    <row r="147" spans="1:21" x14ac:dyDescent="0.45">
      <c r="A147" s="19" t="s">
        <v>342</v>
      </c>
      <c r="B147" s="19">
        <v>11500</v>
      </c>
      <c r="C147" s="19" t="s">
        <v>246</v>
      </c>
      <c r="D147" s="30">
        <f t="shared" si="32"/>
        <v>7.8853303060649207E-2</v>
      </c>
      <c r="E147" s="30">
        <f t="shared" si="33"/>
        <v>1.3991966248873386</v>
      </c>
      <c r="F147" s="30">
        <f t="shared" si="34"/>
        <v>2.1210540717042051E-2</v>
      </c>
      <c r="G147" s="13">
        <f t="shared" si="35"/>
        <v>1718199.4256269999</v>
      </c>
      <c r="H147" s="13">
        <f t="shared" si="36"/>
        <v>1709585.822811</v>
      </c>
      <c r="I147" s="30">
        <f t="shared" si="37"/>
        <v>0</v>
      </c>
      <c r="J147" s="30">
        <f t="shared" si="38"/>
        <v>0.22945823050332817</v>
      </c>
      <c r="K147" s="30">
        <f t="shared" si="39"/>
        <v>0</v>
      </c>
      <c r="L147" s="18">
        <v>2308762.8809859999</v>
      </c>
      <c r="M147" s="18">
        <v>0</v>
      </c>
      <c r="N147" s="18">
        <v>20483690</v>
      </c>
      <c r="O147" s="18">
        <v>310514</v>
      </c>
      <c r="P147" s="18">
        <v>5371454</v>
      </c>
      <c r="Q147" s="18">
        <v>0</v>
      </c>
      <c r="R147" s="18">
        <v>23409288.863674428</v>
      </c>
      <c r="S147" s="18">
        <v>14639607.92619073</v>
      </c>
      <c r="T147" s="18">
        <v>1718199425627</v>
      </c>
      <c r="U147" s="18">
        <v>1709585822811</v>
      </c>
    </row>
    <row r="148" spans="1:21" x14ac:dyDescent="0.45">
      <c r="A148" s="19" t="s">
        <v>344</v>
      </c>
      <c r="B148" s="19">
        <v>11499</v>
      </c>
      <c r="C148" s="19" t="s">
        <v>19</v>
      </c>
      <c r="D148" s="30">
        <f t="shared" si="32"/>
        <v>0.12077447623490381</v>
      </c>
      <c r="E148" s="30">
        <f t="shared" si="33"/>
        <v>0.80085380663174521</v>
      </c>
      <c r="F148" s="30">
        <f t="shared" si="34"/>
        <v>0.63871058516216062</v>
      </c>
      <c r="G148" s="13">
        <f t="shared" si="35"/>
        <v>1308446.6152379999</v>
      </c>
      <c r="H148" s="13">
        <f t="shared" si="36"/>
        <v>1521116.0439549999</v>
      </c>
      <c r="I148" s="30">
        <f t="shared" si="37"/>
        <v>2.4961402162027368E-2</v>
      </c>
      <c r="J148" s="30">
        <f t="shared" si="38"/>
        <v>0</v>
      </c>
      <c r="K148" s="30">
        <f t="shared" si="39"/>
        <v>0</v>
      </c>
      <c r="L148" s="18">
        <v>1183289.2624669999</v>
      </c>
      <c r="M148" s="18">
        <v>276310.90794</v>
      </c>
      <c r="N148" s="18">
        <v>3923187</v>
      </c>
      <c r="O148" s="18">
        <v>3128887</v>
      </c>
      <c r="P148" s="18">
        <v>0</v>
      </c>
      <c r="Q148" s="18">
        <v>0</v>
      </c>
      <c r="R148" s="18">
        <v>5534763.3547673672</v>
      </c>
      <c r="S148" s="18">
        <v>4898755.5125700869</v>
      </c>
      <c r="T148" s="18">
        <v>1308446615238</v>
      </c>
      <c r="U148" s="18">
        <v>1521116043955</v>
      </c>
    </row>
    <row r="149" spans="1:21" x14ac:dyDescent="0.45">
      <c r="A149" s="19" t="s">
        <v>346</v>
      </c>
      <c r="B149" s="19">
        <v>11495</v>
      </c>
      <c r="C149" s="19" t="s">
        <v>19</v>
      </c>
      <c r="D149" s="30">
        <f t="shared" si="32"/>
        <v>9.1691080797608862E-2</v>
      </c>
      <c r="E149" s="30">
        <f t="shared" si="33"/>
        <v>0.53369489308857199</v>
      </c>
      <c r="F149" s="30">
        <f t="shared" si="34"/>
        <v>1.0505245946722848</v>
      </c>
      <c r="G149" s="13">
        <f t="shared" si="35"/>
        <v>4828412.6745020002</v>
      </c>
      <c r="H149" s="13">
        <f t="shared" si="36"/>
        <v>4383859.5337389996</v>
      </c>
      <c r="I149" s="30">
        <f t="shared" si="37"/>
        <v>8.8453265000138833E-3</v>
      </c>
      <c r="J149" s="30">
        <f t="shared" si="38"/>
        <v>1.8360112087079813E-2</v>
      </c>
      <c r="K149" s="30">
        <f t="shared" si="39"/>
        <v>8.8659081709885373E-2</v>
      </c>
      <c r="L149" s="18">
        <v>7473165.0122170001</v>
      </c>
      <c r="M149" s="18">
        <v>494857.345493</v>
      </c>
      <c r="N149" s="18">
        <v>21749062</v>
      </c>
      <c r="O149" s="18">
        <v>42810836</v>
      </c>
      <c r="P149" s="18">
        <v>513584</v>
      </c>
      <c r="Q149" s="18">
        <v>2480044</v>
      </c>
      <c r="R149" s="18">
        <v>27972813.976523269</v>
      </c>
      <c r="S149" s="18">
        <v>40751864.560919687</v>
      </c>
      <c r="T149" s="18">
        <v>4828412674502</v>
      </c>
      <c r="U149" s="18">
        <v>4383859533739</v>
      </c>
    </row>
    <row r="150" spans="1:21" x14ac:dyDescent="0.45">
      <c r="A150" s="19" t="s">
        <v>351</v>
      </c>
      <c r="B150" s="19">
        <v>11517</v>
      </c>
      <c r="C150" s="19" t="s">
        <v>19</v>
      </c>
      <c r="D150" s="30">
        <f t="shared" si="32"/>
        <v>2.5660815985181433E-2</v>
      </c>
      <c r="E150" s="30">
        <f t="shared" si="33"/>
        <v>0.84373729064218816</v>
      </c>
      <c r="F150" s="30">
        <f t="shared" si="34"/>
        <v>0.83158181458413893</v>
      </c>
      <c r="G150" s="13">
        <f t="shared" si="35"/>
        <v>12313877.370839</v>
      </c>
      <c r="H150" s="13">
        <f t="shared" si="36"/>
        <v>11261524.802578</v>
      </c>
      <c r="I150" s="30">
        <f t="shared" si="37"/>
        <v>2.9533484984112508E-3</v>
      </c>
      <c r="J150" s="30">
        <f t="shared" si="38"/>
        <v>8.6090687079634243E-2</v>
      </c>
      <c r="K150" s="30">
        <f t="shared" si="39"/>
        <v>6.5551196415483695E-2</v>
      </c>
      <c r="L150" s="18">
        <v>5050948.5512969997</v>
      </c>
      <c r="M150" s="18">
        <v>580871.91246999998</v>
      </c>
      <c r="N150" s="18">
        <v>83038545</v>
      </c>
      <c r="O150" s="18">
        <v>81842233</v>
      </c>
      <c r="P150" s="18">
        <v>8466265</v>
      </c>
      <c r="Q150" s="18">
        <v>6446386</v>
      </c>
      <c r="R150" s="18">
        <v>98341240.930841565</v>
      </c>
      <c r="S150" s="18">
        <v>98417535.791024983</v>
      </c>
      <c r="T150" s="18">
        <v>12313877370839</v>
      </c>
      <c r="U150" s="18">
        <v>11261524802578</v>
      </c>
    </row>
    <row r="151" spans="1:21" x14ac:dyDescent="0.45">
      <c r="A151" s="19" t="s">
        <v>353</v>
      </c>
      <c r="B151" s="19">
        <v>11513</v>
      </c>
      <c r="C151" s="19" t="s">
        <v>19</v>
      </c>
      <c r="D151" s="30">
        <f t="shared" si="32"/>
        <v>6.7606431249574078E-2</v>
      </c>
      <c r="E151" s="30">
        <f t="shared" si="33"/>
        <v>1.3921674352034095</v>
      </c>
      <c r="F151" s="30">
        <f t="shared" si="34"/>
        <v>1.1723956229716934</v>
      </c>
      <c r="G151" s="13">
        <f t="shared" si="35"/>
        <v>17624580.167647999</v>
      </c>
      <c r="H151" s="13">
        <f t="shared" si="36"/>
        <v>17919985.542693999</v>
      </c>
      <c r="I151" s="30">
        <f t="shared" si="37"/>
        <v>2.8100369433274137E-3</v>
      </c>
      <c r="J151" s="30">
        <f t="shared" si="38"/>
        <v>0.11683743853666974</v>
      </c>
      <c r="K151" s="30">
        <f t="shared" si="39"/>
        <v>6.0095623139553647E-2</v>
      </c>
      <c r="L151" s="18">
        <v>14315528.543342</v>
      </c>
      <c r="M151" s="18">
        <v>547723.85045399994</v>
      </c>
      <c r="N151" s="18">
        <v>147394355</v>
      </c>
      <c r="O151" s="18">
        <v>124126231</v>
      </c>
      <c r="P151" s="18">
        <v>11386799</v>
      </c>
      <c r="Q151" s="18">
        <v>5856828</v>
      </c>
      <c r="R151" s="18">
        <v>97458478.571714178</v>
      </c>
      <c r="S151" s="18">
        <v>105874014.34114441</v>
      </c>
      <c r="T151" s="18">
        <v>17624580167648</v>
      </c>
      <c r="U151" s="18">
        <v>17919985542694</v>
      </c>
    </row>
    <row r="152" spans="1:21" x14ac:dyDescent="0.45">
      <c r="A152" s="19" t="s">
        <v>357</v>
      </c>
      <c r="B152" s="19">
        <v>11521</v>
      </c>
      <c r="C152" s="19" t="s">
        <v>19</v>
      </c>
      <c r="D152" s="30">
        <f t="shared" si="32"/>
        <v>4.0819042570202003E-2</v>
      </c>
      <c r="E152" s="30">
        <f t="shared" si="33"/>
        <v>0.82105004799847625</v>
      </c>
      <c r="F152" s="30">
        <f t="shared" si="34"/>
        <v>0.64456259467072496</v>
      </c>
      <c r="G152" s="13">
        <f t="shared" si="35"/>
        <v>277880.27479900001</v>
      </c>
      <c r="H152" s="13">
        <f t="shared" si="36"/>
        <v>264434.19794799999</v>
      </c>
      <c r="I152" s="30">
        <f t="shared" si="37"/>
        <v>1.0228986772732867E-3</v>
      </c>
      <c r="J152" s="30">
        <f t="shared" si="38"/>
        <v>6.259179593782653E-2</v>
      </c>
      <c r="K152" s="30">
        <f t="shared" si="39"/>
        <v>7.9774134796215784E-2</v>
      </c>
      <c r="L152" s="18">
        <v>255035.15569400002</v>
      </c>
      <c r="M152" s="18">
        <v>7379.4653500000004</v>
      </c>
      <c r="N152" s="18">
        <v>2564938</v>
      </c>
      <c r="O152" s="18">
        <v>2013596</v>
      </c>
      <c r="P152" s="18">
        <v>225777</v>
      </c>
      <c r="Q152" s="18">
        <v>287756</v>
      </c>
      <c r="R152" s="18">
        <v>3607134.0759141669</v>
      </c>
      <c r="S152" s="18">
        <v>3123972.7788247569</v>
      </c>
      <c r="T152" s="18">
        <v>277880274799</v>
      </c>
      <c r="U152" s="18">
        <v>264434197948</v>
      </c>
    </row>
    <row r="153" spans="1:21" x14ac:dyDescent="0.45">
      <c r="A153" s="19" t="s">
        <v>362</v>
      </c>
      <c r="B153" s="19">
        <v>11518</v>
      </c>
      <c r="C153" s="19" t="s">
        <v>19</v>
      </c>
      <c r="D153" s="30">
        <f t="shared" si="32"/>
        <v>0.50484238283035698</v>
      </c>
      <c r="E153" s="30">
        <f t="shared" si="33"/>
        <v>0</v>
      </c>
      <c r="F153" s="30">
        <f t="shared" si="34"/>
        <v>0.17596179415074961</v>
      </c>
      <c r="G153" s="13">
        <f t="shared" si="35"/>
        <v>499341.15031200001</v>
      </c>
      <c r="H153" s="13">
        <f t="shared" si="36"/>
        <v>485474.75550799997</v>
      </c>
      <c r="I153" s="30">
        <f t="shared" si="37"/>
        <v>2.2434454002269153E-2</v>
      </c>
      <c r="J153" s="30">
        <f t="shared" si="38"/>
        <v>0</v>
      </c>
      <c r="K153" s="30">
        <f t="shared" si="39"/>
        <v>0</v>
      </c>
      <c r="L153" s="18">
        <v>2209021.5352499997</v>
      </c>
      <c r="M153" s="18">
        <v>92374.516525999992</v>
      </c>
      <c r="N153" s="18">
        <v>0</v>
      </c>
      <c r="O153" s="18">
        <v>384975</v>
      </c>
      <c r="P153" s="18">
        <v>0</v>
      </c>
      <c r="Q153" s="18">
        <v>0</v>
      </c>
      <c r="R153" s="18">
        <v>2058764.535046333</v>
      </c>
      <c r="S153" s="18">
        <v>2187832.8864400247</v>
      </c>
      <c r="T153" s="18">
        <v>499341150312</v>
      </c>
      <c r="U153" s="18">
        <v>485474755508</v>
      </c>
    </row>
    <row r="154" spans="1:21" x14ac:dyDescent="0.45">
      <c r="A154" s="19" t="s">
        <v>366</v>
      </c>
      <c r="B154" s="19">
        <v>11551</v>
      </c>
      <c r="C154" s="19" t="s">
        <v>19</v>
      </c>
      <c r="D154" s="30">
        <f t="shared" si="32"/>
        <v>0.17229598047629383</v>
      </c>
      <c r="E154" s="30">
        <f t="shared" si="33"/>
        <v>3.6003986466290927</v>
      </c>
      <c r="F154" s="30">
        <f t="shared" si="34"/>
        <v>3.8699846666553053</v>
      </c>
      <c r="G154" s="13">
        <f t="shared" si="35"/>
        <v>705832.56065300002</v>
      </c>
      <c r="H154" s="13">
        <f t="shared" si="36"/>
        <v>592088.07210999995</v>
      </c>
      <c r="I154" s="30">
        <f t="shared" si="37"/>
        <v>1.1628878250165788E-2</v>
      </c>
      <c r="J154" s="30">
        <f t="shared" si="38"/>
        <v>0.23540489793232511</v>
      </c>
      <c r="K154" s="30">
        <f t="shared" si="39"/>
        <v>0.25781108890918619</v>
      </c>
      <c r="L154" s="18">
        <v>3738138.5196639998</v>
      </c>
      <c r="M154" s="18">
        <v>204077.13303299999</v>
      </c>
      <c r="N154" s="18">
        <v>39057176</v>
      </c>
      <c r="O154" s="18">
        <v>41981649</v>
      </c>
      <c r="P154" s="18">
        <v>2065580</v>
      </c>
      <c r="Q154" s="18">
        <v>2262185</v>
      </c>
      <c r="R154" s="18">
        <v>8774583.7836977337</v>
      </c>
      <c r="S154" s="18">
        <v>10848014.29879651</v>
      </c>
      <c r="T154" s="18">
        <v>705832560653</v>
      </c>
      <c r="U154" s="18">
        <v>592088072110</v>
      </c>
    </row>
    <row r="155" spans="1:21" x14ac:dyDescent="0.45">
      <c r="A155" s="19" t="s">
        <v>368</v>
      </c>
      <c r="B155" s="19">
        <v>11562</v>
      </c>
      <c r="C155" s="19" t="s">
        <v>19</v>
      </c>
      <c r="D155" s="30">
        <f t="shared" si="32"/>
        <v>6.8040490761170497E-2</v>
      </c>
      <c r="E155" s="30">
        <f t="shared" si="33"/>
        <v>2.4294064895061021</v>
      </c>
      <c r="F155" s="30">
        <f t="shared" si="34"/>
        <v>1.7977130446250273</v>
      </c>
      <c r="G155" s="13">
        <f t="shared" si="35"/>
        <v>676541.08544399997</v>
      </c>
      <c r="H155" s="13">
        <f t="shared" si="36"/>
        <v>637685.49038600002</v>
      </c>
      <c r="I155" s="30">
        <f t="shared" si="37"/>
        <v>5.8772397506007235E-4</v>
      </c>
      <c r="J155" s="30">
        <f t="shared" si="38"/>
        <v>0.17109325975305725</v>
      </c>
      <c r="K155" s="30">
        <f t="shared" si="39"/>
        <v>0.17791318451978619</v>
      </c>
      <c r="L155" s="18">
        <v>520644.08604899998</v>
      </c>
      <c r="M155" s="18">
        <v>6389.3712100000002</v>
      </c>
      <c r="N155" s="18">
        <v>9294878</v>
      </c>
      <c r="O155" s="18">
        <v>6878027</v>
      </c>
      <c r="P155" s="18">
        <v>930010</v>
      </c>
      <c r="Q155" s="18">
        <v>967081</v>
      </c>
      <c r="R155" s="18">
        <v>5435690.4611105332</v>
      </c>
      <c r="S155" s="18">
        <v>3825987.1454816307</v>
      </c>
      <c r="T155" s="18">
        <v>676541085444</v>
      </c>
      <c r="U155" s="18">
        <v>637685490386</v>
      </c>
    </row>
    <row r="156" spans="1:21" x14ac:dyDescent="0.45">
      <c r="A156" s="19" t="s">
        <v>370</v>
      </c>
      <c r="B156" s="19">
        <v>11233</v>
      </c>
      <c r="C156" s="19" t="s">
        <v>22</v>
      </c>
      <c r="D156" s="30">
        <f t="shared" si="32"/>
        <v>0.32795555000514892</v>
      </c>
      <c r="E156" s="30">
        <f t="shared" si="33"/>
        <v>8.1957197137097246E-2</v>
      </c>
      <c r="F156" s="30">
        <f t="shared" si="34"/>
        <v>6.733289476882437E-2</v>
      </c>
      <c r="G156" s="13">
        <f t="shared" si="35"/>
        <v>3348864.3503390001</v>
      </c>
      <c r="H156" s="13">
        <f t="shared" si="36"/>
        <v>3160590.0894320002</v>
      </c>
      <c r="I156" s="30">
        <f t="shared" si="37"/>
        <v>1.6763183941331136E-2</v>
      </c>
      <c r="J156" s="30">
        <f t="shared" si="38"/>
        <v>0</v>
      </c>
      <c r="K156" s="30">
        <f t="shared" si="39"/>
        <v>0</v>
      </c>
      <c r="L156" s="18">
        <v>2421672.0252439999</v>
      </c>
      <c r="M156" s="18">
        <v>122595.288676</v>
      </c>
      <c r="N156" s="18">
        <v>302592</v>
      </c>
      <c r="O156" s="18">
        <v>248598</v>
      </c>
      <c r="P156" s="18">
        <v>0</v>
      </c>
      <c r="Q156" s="18">
        <v>0</v>
      </c>
      <c r="R156" s="18">
        <v>3656682.6774992999</v>
      </c>
      <c r="S156" s="18">
        <v>3692073.5526597728</v>
      </c>
      <c r="T156" s="18">
        <v>3348864350339</v>
      </c>
      <c r="U156" s="18">
        <v>3160590089432</v>
      </c>
    </row>
    <row r="157" spans="1:21" x14ac:dyDescent="0.45">
      <c r="A157" s="19" t="s">
        <v>372</v>
      </c>
      <c r="B157" s="19">
        <v>11569</v>
      </c>
      <c r="C157" s="19" t="s">
        <v>19</v>
      </c>
      <c r="D157" s="30">
        <f t="shared" si="32"/>
        <v>0.3241412413596384</v>
      </c>
      <c r="E157" s="30">
        <f t="shared" si="33"/>
        <v>0.74770786446680426</v>
      </c>
      <c r="F157" s="30">
        <f t="shared" si="34"/>
        <v>1.0743539996220852</v>
      </c>
      <c r="G157" s="13">
        <f t="shared" si="35"/>
        <v>834661.93799699994</v>
      </c>
      <c r="H157" s="13">
        <f t="shared" si="36"/>
        <v>944740.35043899994</v>
      </c>
      <c r="I157" s="30">
        <f t="shared" si="37"/>
        <v>6.5233854743010231E-2</v>
      </c>
      <c r="J157" s="30">
        <f t="shared" si="38"/>
        <v>2.3850034900422409E-2</v>
      </c>
      <c r="K157" s="30">
        <f t="shared" si="39"/>
        <v>0</v>
      </c>
      <c r="L157" s="18">
        <v>2430094.7504429999</v>
      </c>
      <c r="M157" s="18">
        <v>456887.950457</v>
      </c>
      <c r="N157" s="18">
        <v>2802792</v>
      </c>
      <c r="O157" s="18">
        <v>4027229</v>
      </c>
      <c r="P157" s="18">
        <v>83521</v>
      </c>
      <c r="Q157" s="18">
        <v>0</v>
      </c>
      <c r="R157" s="18">
        <v>3501923.596703867</v>
      </c>
      <c r="S157" s="18">
        <v>3748512.1304678139</v>
      </c>
      <c r="T157" s="18">
        <v>834661937997</v>
      </c>
      <c r="U157" s="18">
        <v>944740350439</v>
      </c>
    </row>
    <row r="158" spans="1:21" x14ac:dyDescent="0.45">
      <c r="A158" s="19" t="s">
        <v>376</v>
      </c>
      <c r="B158" s="19">
        <v>11588</v>
      </c>
      <c r="C158" s="19" t="s">
        <v>19</v>
      </c>
      <c r="D158" s="30">
        <f t="shared" si="32"/>
        <v>0.17882065137903508</v>
      </c>
      <c r="E158" s="30">
        <f t="shared" si="33"/>
        <v>1.70706300504723</v>
      </c>
      <c r="F158" s="30">
        <f t="shared" si="34"/>
        <v>1.6692342108928666</v>
      </c>
      <c r="G158" s="13">
        <f t="shared" si="35"/>
        <v>4452748.2740550004</v>
      </c>
      <c r="H158" s="13">
        <f t="shared" si="36"/>
        <v>4523459.1458249995</v>
      </c>
      <c r="I158" s="30">
        <f t="shared" si="37"/>
        <v>3.0359825943804307E-3</v>
      </c>
      <c r="J158" s="30">
        <f t="shared" si="38"/>
        <v>0.11368516191933467</v>
      </c>
      <c r="K158" s="30">
        <f t="shared" si="39"/>
        <v>0.11392590363535428</v>
      </c>
      <c r="L158" s="18">
        <v>6741238.1985880006</v>
      </c>
      <c r="M158" s="18">
        <v>122603.69025599999</v>
      </c>
      <c r="N158" s="18">
        <v>32176704</v>
      </c>
      <c r="O158" s="18">
        <v>31463663</v>
      </c>
      <c r="P158" s="18">
        <v>2295504</v>
      </c>
      <c r="Q158" s="18">
        <v>2300365</v>
      </c>
      <c r="R158" s="18">
        <v>20191764.35381053</v>
      </c>
      <c r="S158" s="18">
        <v>18849160.168584261</v>
      </c>
      <c r="T158" s="18">
        <v>4452748274055</v>
      </c>
      <c r="U158" s="18">
        <v>4523459145825</v>
      </c>
    </row>
    <row r="159" spans="1:21" x14ac:dyDescent="0.45">
      <c r="A159" s="19" t="s">
        <v>386</v>
      </c>
      <c r="B159" s="19">
        <v>11621</v>
      </c>
      <c r="C159" s="19" t="s">
        <v>19</v>
      </c>
      <c r="D159" s="30">
        <f t="shared" si="32"/>
        <v>0.74360861836465786</v>
      </c>
      <c r="E159" s="30">
        <f t="shared" si="33"/>
        <v>0.11836579394707186</v>
      </c>
      <c r="F159" s="30">
        <f t="shared" si="34"/>
        <v>1.2484000435426472</v>
      </c>
      <c r="G159" s="13">
        <f t="shared" si="35"/>
        <v>206780.36743700001</v>
      </c>
      <c r="H159" s="13">
        <f t="shared" si="36"/>
        <v>23714.061431999999</v>
      </c>
      <c r="I159" s="30">
        <f t="shared" si="37"/>
        <v>9.2152504096009613E-2</v>
      </c>
      <c r="J159" s="30">
        <f t="shared" si="38"/>
        <v>2.564423999871745E-3</v>
      </c>
      <c r="K159" s="30">
        <f t="shared" si="39"/>
        <v>0.82691705728168918</v>
      </c>
      <c r="L159" s="18">
        <v>1872261.5738240001</v>
      </c>
      <c r="M159" s="18">
        <v>214244.30181899999</v>
      </c>
      <c r="N159" s="18">
        <v>149011</v>
      </c>
      <c r="O159" s="18">
        <v>1571614</v>
      </c>
      <c r="P159" s="18">
        <v>2981</v>
      </c>
      <c r="Q159" s="18">
        <v>961245</v>
      </c>
      <c r="R159" s="18">
        <v>1162444.2760437001</v>
      </c>
      <c r="S159" s="18">
        <v>1258902.551413049</v>
      </c>
      <c r="T159" s="18">
        <v>206780367437</v>
      </c>
      <c r="U159" s="18">
        <v>23714061432</v>
      </c>
    </row>
    <row r="160" spans="1:21" x14ac:dyDescent="0.45">
      <c r="A160" s="19" t="s">
        <v>388</v>
      </c>
      <c r="B160" s="19">
        <v>11626</v>
      </c>
      <c r="C160" s="19" t="s">
        <v>19</v>
      </c>
      <c r="D160" s="30">
        <f t="shared" si="32"/>
        <v>0.15017882027938925</v>
      </c>
      <c r="E160" s="30">
        <f t="shared" si="33"/>
        <v>0.37373535947494296</v>
      </c>
      <c r="F160" s="30">
        <f t="shared" si="34"/>
        <v>0.40610768211309051</v>
      </c>
      <c r="G160" s="13">
        <f t="shared" si="35"/>
        <v>1380706.4979069999</v>
      </c>
      <c r="H160" s="13">
        <f t="shared" si="36"/>
        <v>1317803.725109</v>
      </c>
      <c r="I160" s="30">
        <f t="shared" si="37"/>
        <v>3.4286701465772772E-3</v>
      </c>
      <c r="J160" s="30">
        <f t="shared" si="38"/>
        <v>0</v>
      </c>
      <c r="K160" s="30">
        <f t="shared" si="39"/>
        <v>0</v>
      </c>
      <c r="L160" s="18">
        <v>2329056.7441329998</v>
      </c>
      <c r="M160" s="18">
        <v>67308.229728000006</v>
      </c>
      <c r="N160" s="18">
        <v>2898048</v>
      </c>
      <c r="O160" s="18">
        <v>3149072</v>
      </c>
      <c r="P160" s="18">
        <v>0</v>
      </c>
      <c r="Q160" s="18">
        <v>0</v>
      </c>
      <c r="R160" s="18">
        <v>9815500.8867201004</v>
      </c>
      <c r="S160" s="18">
        <v>7754278.3323243437</v>
      </c>
      <c r="T160" s="18">
        <v>1380706497907</v>
      </c>
      <c r="U160" s="18">
        <v>1317803725109</v>
      </c>
    </row>
    <row r="161" spans="1:21" x14ac:dyDescent="0.45">
      <c r="A161" s="19" t="s">
        <v>392</v>
      </c>
      <c r="B161" s="19">
        <v>11649</v>
      </c>
      <c r="C161" s="19" t="s">
        <v>22</v>
      </c>
      <c r="D161" s="30">
        <f t="shared" si="32"/>
        <v>1.4087211133908906</v>
      </c>
      <c r="E161" s="30">
        <f t="shared" si="33"/>
        <v>0.81450936720506528</v>
      </c>
      <c r="F161" s="30">
        <f t="shared" si="34"/>
        <v>0.36663305167339005</v>
      </c>
      <c r="G161" s="13">
        <f t="shared" si="35"/>
        <v>8372318.4006190002</v>
      </c>
      <c r="H161" s="13">
        <f t="shared" si="36"/>
        <v>7932976.9910150003</v>
      </c>
      <c r="I161" s="30">
        <f t="shared" si="37"/>
        <v>4.4083979590703377E-2</v>
      </c>
      <c r="J161" s="30">
        <f t="shared" si="38"/>
        <v>3.330827101277839E-2</v>
      </c>
      <c r="K161" s="30">
        <f t="shared" si="39"/>
        <v>3.5914859246724634E-2</v>
      </c>
      <c r="L161" s="18">
        <v>21025722.457730003</v>
      </c>
      <c r="M161" s="18">
        <v>766576.95024699997</v>
      </c>
      <c r="N161" s="18">
        <v>6078438</v>
      </c>
      <c r="O161" s="18">
        <v>2736072</v>
      </c>
      <c r="P161" s="18">
        <v>289599</v>
      </c>
      <c r="Q161" s="18">
        <v>312262</v>
      </c>
      <c r="R161" s="18">
        <v>8694507.1357470993</v>
      </c>
      <c r="S161" s="18">
        <v>7462698.7051821826</v>
      </c>
      <c r="T161" s="18">
        <v>8372318400619</v>
      </c>
      <c r="U161" s="18">
        <v>7932976991015</v>
      </c>
    </row>
    <row r="162" spans="1:21" x14ac:dyDescent="0.45">
      <c r="A162" s="19" t="s">
        <v>396</v>
      </c>
      <c r="B162" s="19">
        <v>11661</v>
      </c>
      <c r="C162" s="19" t="s">
        <v>19</v>
      </c>
      <c r="D162" s="30">
        <f t="shared" si="32"/>
        <v>1.3741102366402513</v>
      </c>
      <c r="E162" s="30">
        <f t="shared" si="33"/>
        <v>0.78743580817601588</v>
      </c>
      <c r="F162" s="30">
        <f t="shared" si="34"/>
        <v>2.6448984692712783</v>
      </c>
      <c r="G162" s="13">
        <f t="shared" si="35"/>
        <v>25092.190184999999</v>
      </c>
      <c r="H162" s="13">
        <f t="shared" si="36"/>
        <v>22091.739887</v>
      </c>
      <c r="I162" s="30">
        <f t="shared" si="37"/>
        <v>0.14251398990063405</v>
      </c>
      <c r="J162" s="30">
        <f t="shared" si="38"/>
        <v>0</v>
      </c>
      <c r="K162" s="30">
        <f t="shared" si="39"/>
        <v>5.8154382920148913E-2</v>
      </c>
      <c r="L162" s="18">
        <v>954040.05776</v>
      </c>
      <c r="M162" s="18">
        <v>29314.253915000001</v>
      </c>
      <c r="N162" s="18">
        <v>273357</v>
      </c>
      <c r="O162" s="18">
        <v>918172</v>
      </c>
      <c r="P162" s="18">
        <v>0</v>
      </c>
      <c r="Q162" s="18">
        <v>5981</v>
      </c>
      <c r="R162" s="18">
        <v>102846.93430953329</v>
      </c>
      <c r="S162" s="18">
        <v>347148.29724748357</v>
      </c>
      <c r="T162" s="18">
        <v>25092190185</v>
      </c>
      <c r="U162" s="18">
        <v>22091739887</v>
      </c>
    </row>
    <row r="163" spans="1:21" x14ac:dyDescent="0.45">
      <c r="A163" s="19" t="s">
        <v>400</v>
      </c>
      <c r="B163" s="19">
        <v>11660</v>
      </c>
      <c r="C163" s="19" t="s">
        <v>19</v>
      </c>
      <c r="D163" s="30">
        <f t="shared" si="32"/>
        <v>0.21232188127147306</v>
      </c>
      <c r="E163" s="30">
        <f t="shared" si="33"/>
        <v>1.8577022244237573E-2</v>
      </c>
      <c r="F163" s="30">
        <f t="shared" si="34"/>
        <v>0.65181544003398739</v>
      </c>
      <c r="G163" s="13">
        <f t="shared" si="35"/>
        <v>687118.69602699997</v>
      </c>
      <c r="H163" s="13">
        <f t="shared" si="36"/>
        <v>676229.20758599997</v>
      </c>
      <c r="I163" s="30">
        <f t="shared" si="37"/>
        <v>2.3659589556017479E-3</v>
      </c>
      <c r="J163" s="30">
        <f t="shared" si="38"/>
        <v>0</v>
      </c>
      <c r="K163" s="30">
        <f t="shared" si="39"/>
        <v>0</v>
      </c>
      <c r="L163" s="18">
        <v>1535591.5660250001</v>
      </c>
      <c r="M163" s="18">
        <v>14468.973825999999</v>
      </c>
      <c r="N163" s="18">
        <v>67178</v>
      </c>
      <c r="O163" s="18">
        <v>2357087</v>
      </c>
      <c r="P163" s="18">
        <v>0</v>
      </c>
      <c r="Q163" s="18">
        <v>0</v>
      </c>
      <c r="R163" s="18">
        <v>3057739.8208330334</v>
      </c>
      <c r="S163" s="18">
        <v>3616187.7354072728</v>
      </c>
      <c r="T163" s="18">
        <v>687118696027</v>
      </c>
      <c r="U163" s="18">
        <v>676229207586</v>
      </c>
    </row>
    <row r="164" spans="1:21" x14ac:dyDescent="0.45">
      <c r="A164" s="19" t="s">
        <v>404</v>
      </c>
      <c r="B164" s="19">
        <v>11665</v>
      </c>
      <c r="C164" s="19" t="s">
        <v>19</v>
      </c>
      <c r="D164" s="30">
        <f t="shared" si="32"/>
        <v>0.18749641641277653</v>
      </c>
      <c r="E164" s="30">
        <f t="shared" si="33"/>
        <v>1.9969488575688079</v>
      </c>
      <c r="F164" s="30">
        <f t="shared" si="34"/>
        <v>0.88824283103211388</v>
      </c>
      <c r="G164" s="13">
        <f t="shared" si="35"/>
        <v>249399.72093800001</v>
      </c>
      <c r="H164" s="13">
        <f t="shared" si="36"/>
        <v>245372.206389</v>
      </c>
      <c r="I164" s="30">
        <f t="shared" si="37"/>
        <v>1.4636015528146501E-2</v>
      </c>
      <c r="J164" s="30">
        <f t="shared" si="38"/>
        <v>0.15183657213733373</v>
      </c>
      <c r="K164" s="30">
        <f t="shared" si="39"/>
        <v>8.7017098257861206E-2</v>
      </c>
      <c r="L164" s="18">
        <v>576510.38070700003</v>
      </c>
      <c r="M164" s="18">
        <v>68484.102755</v>
      </c>
      <c r="N164" s="18">
        <v>3070090</v>
      </c>
      <c r="O164" s="18">
        <v>1365576</v>
      </c>
      <c r="P164" s="18">
        <v>355233</v>
      </c>
      <c r="Q164" s="18">
        <v>203583</v>
      </c>
      <c r="R164" s="18">
        <v>2339574.6821701</v>
      </c>
      <c r="S164" s="18">
        <v>1537390.398539145</v>
      </c>
      <c r="T164" s="18">
        <v>249399720938</v>
      </c>
      <c r="U164" s="18">
        <v>245372206389</v>
      </c>
    </row>
    <row r="165" spans="1:21" x14ac:dyDescent="0.45">
      <c r="A165" s="19" t="s">
        <v>408</v>
      </c>
      <c r="B165" s="19">
        <v>11673</v>
      </c>
      <c r="C165" s="19" t="s">
        <v>19</v>
      </c>
      <c r="D165" s="30">
        <f t="shared" si="32"/>
        <v>0.16908092164438845</v>
      </c>
      <c r="E165" s="30">
        <f t="shared" si="33"/>
        <v>0.26319014282309244</v>
      </c>
      <c r="F165" s="30">
        <f t="shared" si="34"/>
        <v>1.5280307534774633</v>
      </c>
      <c r="G165" s="13">
        <f t="shared" si="35"/>
        <v>99158.191233000005</v>
      </c>
      <c r="H165" s="13">
        <f t="shared" si="36"/>
        <v>91534.664953</v>
      </c>
      <c r="I165" s="30">
        <f t="shared" si="37"/>
        <v>3.8936764688826203E-2</v>
      </c>
      <c r="J165" s="30">
        <f t="shared" si="38"/>
        <v>5.2493747572784834E-2</v>
      </c>
      <c r="K165" s="30">
        <f t="shared" si="39"/>
        <v>5.7402505756589631E-2</v>
      </c>
      <c r="L165" s="18">
        <v>566537.38095699996</v>
      </c>
      <c r="M165" s="18">
        <v>53795.507587</v>
      </c>
      <c r="N165" s="18">
        <v>440934</v>
      </c>
      <c r="O165" s="18">
        <v>2559977</v>
      </c>
      <c r="P165" s="18">
        <v>36263</v>
      </c>
      <c r="Q165" s="18">
        <v>39654</v>
      </c>
      <c r="R165" s="18">
        <v>690806.0802807</v>
      </c>
      <c r="S165" s="18">
        <v>1675343.8987887208</v>
      </c>
      <c r="T165" s="18">
        <v>99158191233</v>
      </c>
      <c r="U165" s="18">
        <v>91534664953</v>
      </c>
    </row>
    <row r="166" spans="1:21" x14ac:dyDescent="0.45">
      <c r="A166" s="19" t="s">
        <v>416</v>
      </c>
      <c r="B166" s="19">
        <v>11692</v>
      </c>
      <c r="C166" s="19" t="s">
        <v>19</v>
      </c>
      <c r="D166" s="30">
        <f t="shared" si="32"/>
        <v>0.1589067485158441</v>
      </c>
      <c r="E166" s="30">
        <f t="shared" si="33"/>
        <v>4.6612069331056025</v>
      </c>
      <c r="F166" s="30">
        <f t="shared" si="34"/>
        <v>2.670248250071503</v>
      </c>
      <c r="G166" s="13">
        <f t="shared" si="35"/>
        <v>2086956.136373</v>
      </c>
      <c r="H166" s="13">
        <f t="shared" si="36"/>
        <v>2458730.918575</v>
      </c>
      <c r="I166" s="30">
        <f t="shared" si="37"/>
        <v>5.0705323770365964E-3</v>
      </c>
      <c r="J166" s="30">
        <f t="shared" si="38"/>
        <v>0.38997404651728829</v>
      </c>
      <c r="K166" s="30">
        <f t="shared" si="39"/>
        <v>0.15466021405614599</v>
      </c>
      <c r="L166" s="18">
        <v>2943747.2286689999</v>
      </c>
      <c r="M166" s="18">
        <v>225308.75827299998</v>
      </c>
      <c r="N166" s="18">
        <v>43174425</v>
      </c>
      <c r="O166" s="18">
        <v>24733172</v>
      </c>
      <c r="P166" s="18">
        <v>8664235</v>
      </c>
      <c r="Q166" s="18">
        <v>3436158</v>
      </c>
      <c r="R166" s="18">
        <v>22217465.693876371</v>
      </c>
      <c r="S166" s="18">
        <v>9262499.0951076187</v>
      </c>
      <c r="T166" s="18">
        <v>2086956136373</v>
      </c>
      <c r="U166" s="18">
        <v>2458730918575</v>
      </c>
    </row>
    <row r="167" spans="1:21" x14ac:dyDescent="0.45">
      <c r="A167" s="19" t="s">
        <v>418</v>
      </c>
      <c r="B167" s="19">
        <v>11698</v>
      </c>
      <c r="C167" s="19" t="s">
        <v>19</v>
      </c>
      <c r="D167" s="30">
        <f t="shared" si="32"/>
        <v>0.24858680766516433</v>
      </c>
      <c r="E167" s="30">
        <f t="shared" si="33"/>
        <v>0.47088096730544382</v>
      </c>
      <c r="F167" s="30">
        <f t="shared" si="34"/>
        <v>0.63794408267208991</v>
      </c>
      <c r="G167" s="13">
        <f t="shared" si="35"/>
        <v>1750008.9085669999</v>
      </c>
      <c r="H167" s="13">
        <f t="shared" si="36"/>
        <v>1594891.379551</v>
      </c>
      <c r="I167" s="30">
        <f t="shared" si="37"/>
        <v>1.0833590832258632E-3</v>
      </c>
      <c r="J167" s="30">
        <f t="shared" si="38"/>
        <v>0</v>
      </c>
      <c r="K167" s="30">
        <f t="shared" si="39"/>
        <v>6.5152872189126784E-2</v>
      </c>
      <c r="L167" s="18">
        <v>16435099.733267</v>
      </c>
      <c r="M167" s="18">
        <v>67654.962168999991</v>
      </c>
      <c r="N167" s="18">
        <v>15565942</v>
      </c>
      <c r="O167" s="18">
        <v>21088558</v>
      </c>
      <c r="P167" s="18">
        <v>0</v>
      </c>
      <c r="Q167" s="18">
        <v>2034374</v>
      </c>
      <c r="R167" s="18">
        <v>31224624.972704001</v>
      </c>
      <c r="S167" s="18">
        <v>33057063.421089441</v>
      </c>
      <c r="T167" s="18">
        <v>1750008908567</v>
      </c>
      <c r="U167" s="18">
        <v>1594891379551</v>
      </c>
    </row>
    <row r="168" spans="1:21" x14ac:dyDescent="0.45">
      <c r="A168" s="19" t="s">
        <v>422</v>
      </c>
      <c r="B168" s="19">
        <v>11706</v>
      </c>
      <c r="C168" s="19" t="s">
        <v>22</v>
      </c>
      <c r="D168" s="30">
        <f t="shared" si="32"/>
        <v>0.976722681335772</v>
      </c>
      <c r="E168" s="30">
        <f t="shared" si="33"/>
        <v>0.97349387184477654</v>
      </c>
      <c r="F168" s="30">
        <f t="shared" si="34"/>
        <v>1.5262104070320155</v>
      </c>
      <c r="G168" s="13">
        <f t="shared" si="35"/>
        <v>533295.50272700004</v>
      </c>
      <c r="H168" s="13">
        <f t="shared" si="36"/>
        <v>467766.69867800002</v>
      </c>
      <c r="I168" s="30">
        <f t="shared" si="37"/>
        <v>6.9154572634701567E-2</v>
      </c>
      <c r="J168" s="30">
        <f t="shared" si="38"/>
        <v>4.592635621585997E-2</v>
      </c>
      <c r="K168" s="30">
        <f t="shared" si="39"/>
        <v>0.11145560538081542</v>
      </c>
      <c r="L168" s="18">
        <v>1374156.6302209999</v>
      </c>
      <c r="M168" s="18">
        <v>74993.415966</v>
      </c>
      <c r="N168" s="18">
        <v>684807</v>
      </c>
      <c r="O168" s="18">
        <v>1073617</v>
      </c>
      <c r="P168" s="18">
        <v>24902</v>
      </c>
      <c r="Q168" s="18">
        <v>60433</v>
      </c>
      <c r="R168" s="18">
        <v>542215.88760400005</v>
      </c>
      <c r="S168" s="18">
        <v>703452.81034207926</v>
      </c>
      <c r="T168" s="18">
        <v>533295502727</v>
      </c>
      <c r="U168" s="18">
        <v>467766698678</v>
      </c>
    </row>
    <row r="169" spans="1:21" x14ac:dyDescent="0.45">
      <c r="A169" s="19" t="s">
        <v>429</v>
      </c>
      <c r="B169" s="19">
        <v>11691</v>
      </c>
      <c r="C169" s="19" t="s">
        <v>32</v>
      </c>
      <c r="D169" s="30">
        <f t="shared" si="32"/>
        <v>1.1683687593351622</v>
      </c>
      <c r="E169" s="30">
        <f t="shared" si="33"/>
        <v>1.8717661534009234E-3</v>
      </c>
      <c r="F169" s="30">
        <f t="shared" si="34"/>
        <v>0</v>
      </c>
      <c r="G169" s="13">
        <f t="shared" si="35"/>
        <v>24666.756399000002</v>
      </c>
      <c r="H169" s="13">
        <f t="shared" si="36"/>
        <v>18271.63408</v>
      </c>
      <c r="I169" s="30">
        <f t="shared" si="37"/>
        <v>0.15871366806337428</v>
      </c>
      <c r="J169" s="30">
        <f t="shared" si="38"/>
        <v>0</v>
      </c>
      <c r="K169" s="30">
        <f t="shared" si="39"/>
        <v>0</v>
      </c>
      <c r="L169" s="18">
        <v>96127.814156000008</v>
      </c>
      <c r="M169" s="18">
        <v>12759.896483</v>
      </c>
      <c r="N169" s="18">
        <v>77</v>
      </c>
      <c r="O169" s="18">
        <v>0</v>
      </c>
      <c r="P169" s="18">
        <v>0</v>
      </c>
      <c r="Q169" s="18">
        <v>0</v>
      </c>
      <c r="R169" s="18">
        <v>40197.850124366669</v>
      </c>
      <c r="S169" s="18">
        <v>41137.617463642084</v>
      </c>
      <c r="T169" s="18">
        <v>24666756399</v>
      </c>
      <c r="U169" s="18">
        <v>18271634080</v>
      </c>
    </row>
    <row r="170" spans="1:21" x14ac:dyDescent="0.45">
      <c r="A170" s="19" t="s">
        <v>431</v>
      </c>
      <c r="B170" s="19">
        <v>11709</v>
      </c>
      <c r="C170" s="19" t="s">
        <v>22</v>
      </c>
      <c r="D170" s="30">
        <f t="shared" si="32"/>
        <v>0</v>
      </c>
      <c r="E170" s="30">
        <f t="shared" si="33"/>
        <v>0</v>
      </c>
      <c r="F170" s="30">
        <f t="shared" si="34"/>
        <v>0</v>
      </c>
      <c r="G170" s="13">
        <f t="shared" si="35"/>
        <v>78543602.075045004</v>
      </c>
      <c r="H170" s="13">
        <f t="shared" si="36"/>
        <v>76953186.454465002</v>
      </c>
      <c r="I170" s="30">
        <f t="shared" si="37"/>
        <v>0</v>
      </c>
      <c r="J170" s="30">
        <f t="shared" si="38"/>
        <v>0</v>
      </c>
      <c r="K170" s="30">
        <f t="shared" si="39"/>
        <v>0</v>
      </c>
      <c r="L170" s="18">
        <v>0</v>
      </c>
      <c r="M170" s="18">
        <v>0</v>
      </c>
      <c r="N170" s="18">
        <v>0</v>
      </c>
      <c r="O170" s="18">
        <v>0</v>
      </c>
      <c r="P170" s="18">
        <v>0</v>
      </c>
      <c r="Q170" s="18">
        <v>0</v>
      </c>
      <c r="R170" s="18">
        <v>83520635.8349538</v>
      </c>
      <c r="S170" s="18">
        <v>99970437.919644192</v>
      </c>
      <c r="T170" s="18">
        <v>78543602075045</v>
      </c>
      <c r="U170" s="18">
        <v>76953186454465</v>
      </c>
    </row>
    <row r="171" spans="1:21" x14ac:dyDescent="0.45">
      <c r="A171" s="19" t="s">
        <v>433</v>
      </c>
      <c r="B171" s="19">
        <v>11712</v>
      </c>
      <c r="C171" s="19" t="s">
        <v>22</v>
      </c>
      <c r="D171" s="30">
        <f t="shared" si="32"/>
        <v>2.0353795266589474</v>
      </c>
      <c r="E171" s="30">
        <f t="shared" si="33"/>
        <v>0</v>
      </c>
      <c r="F171" s="30">
        <f t="shared" si="34"/>
        <v>4.4991009224755456E-2</v>
      </c>
      <c r="G171" s="13">
        <f t="shared" si="35"/>
        <v>3811706.5301959999</v>
      </c>
      <c r="H171" s="13">
        <f t="shared" si="36"/>
        <v>3217931.2262869999</v>
      </c>
      <c r="I171" s="30">
        <f t="shared" si="37"/>
        <v>9.2298278249588903E-2</v>
      </c>
      <c r="J171" s="30">
        <f t="shared" si="38"/>
        <v>0</v>
      </c>
      <c r="K171" s="30">
        <f t="shared" si="39"/>
        <v>0</v>
      </c>
      <c r="L171" s="18">
        <v>16583967.324567001</v>
      </c>
      <c r="M171" s="18">
        <v>697998.17653100006</v>
      </c>
      <c r="N171" s="18">
        <v>0</v>
      </c>
      <c r="O171" s="18">
        <v>183290</v>
      </c>
      <c r="P171" s="18">
        <v>0</v>
      </c>
      <c r="Q171" s="18">
        <v>0</v>
      </c>
      <c r="R171" s="18">
        <v>3781209.0851982329</v>
      </c>
      <c r="S171" s="18">
        <v>4073925.0609908109</v>
      </c>
      <c r="T171" s="18">
        <v>3811706530196</v>
      </c>
      <c r="U171" s="18">
        <v>3217931226287</v>
      </c>
    </row>
    <row r="172" spans="1:21" x14ac:dyDescent="0.45">
      <c r="A172" s="19" t="s">
        <v>435</v>
      </c>
      <c r="B172" s="19">
        <v>11725</v>
      </c>
      <c r="C172" s="19" t="s">
        <v>19</v>
      </c>
      <c r="D172" s="30">
        <f t="shared" si="32"/>
        <v>0.2796252450977264</v>
      </c>
      <c r="E172" s="30">
        <f t="shared" si="33"/>
        <v>1.3878240919255429</v>
      </c>
      <c r="F172" s="30">
        <f t="shared" si="34"/>
        <v>1.097456293095451</v>
      </c>
      <c r="G172" s="13">
        <f t="shared" si="35"/>
        <v>369981.399126</v>
      </c>
      <c r="H172" s="13">
        <f t="shared" si="36"/>
        <v>382263.44992699998</v>
      </c>
      <c r="I172" s="30">
        <f t="shared" si="37"/>
        <v>1.3411858190453247E-2</v>
      </c>
      <c r="J172" s="30">
        <f t="shared" si="38"/>
        <v>0</v>
      </c>
      <c r="K172" s="30">
        <f t="shared" si="39"/>
        <v>0.40026129140291472</v>
      </c>
      <c r="L172" s="18">
        <v>649129.932699</v>
      </c>
      <c r="M172" s="18">
        <v>51747.570884000001</v>
      </c>
      <c r="N172" s="18">
        <v>1610867</v>
      </c>
      <c r="O172" s="18">
        <v>1273833</v>
      </c>
      <c r="P172" s="18">
        <v>0</v>
      </c>
      <c r="Q172" s="18">
        <v>772173</v>
      </c>
      <c r="R172" s="18">
        <v>1929172.309651867</v>
      </c>
      <c r="S172" s="18">
        <v>1160714.1058957949</v>
      </c>
      <c r="T172" s="18">
        <v>369981399126</v>
      </c>
      <c r="U172" s="18">
        <v>382263449927</v>
      </c>
    </row>
    <row r="173" spans="1:21" x14ac:dyDescent="0.45">
      <c r="A173" s="19" t="s">
        <v>437</v>
      </c>
      <c r="B173" s="19">
        <v>11701</v>
      </c>
      <c r="C173" s="19" t="s">
        <v>19</v>
      </c>
      <c r="D173" s="30">
        <f t="shared" si="32"/>
        <v>0.53917291271087764</v>
      </c>
      <c r="E173" s="30">
        <f t="shared" si="33"/>
        <v>4.490409744365202</v>
      </c>
      <c r="F173" s="30">
        <f t="shared" si="34"/>
        <v>2.9474121993216835</v>
      </c>
      <c r="G173" s="13">
        <f t="shared" si="35"/>
        <v>109190.206574</v>
      </c>
      <c r="H173" s="13">
        <f t="shared" si="36"/>
        <v>106509.754757</v>
      </c>
      <c r="I173" s="30">
        <f t="shared" si="37"/>
        <v>7.4781203552580187E-3</v>
      </c>
      <c r="J173" s="30">
        <f t="shared" si="38"/>
        <v>0.16410525851256161</v>
      </c>
      <c r="K173" s="30">
        <f t="shared" si="39"/>
        <v>0.34817931607483549</v>
      </c>
      <c r="L173" s="18">
        <v>362683.291172</v>
      </c>
      <c r="M173" s="18">
        <v>12607.588431</v>
      </c>
      <c r="N173" s="18">
        <v>1510273</v>
      </c>
      <c r="O173" s="18">
        <v>991312</v>
      </c>
      <c r="P173" s="18">
        <v>138335</v>
      </c>
      <c r="Q173" s="18">
        <v>293503</v>
      </c>
      <c r="R173" s="18">
        <v>842965.06555523328</v>
      </c>
      <c r="S173" s="18">
        <v>336333.00433110108</v>
      </c>
      <c r="T173" s="18">
        <v>109190206574</v>
      </c>
      <c r="U173" s="18">
        <v>106509754757</v>
      </c>
    </row>
    <row r="174" spans="1:21" x14ac:dyDescent="0.45">
      <c r="A174" s="19" t="s">
        <v>439</v>
      </c>
      <c r="B174" s="19">
        <v>11729</v>
      </c>
      <c r="C174" s="19" t="s">
        <v>22</v>
      </c>
      <c r="D174" s="30">
        <f t="shared" si="32"/>
        <v>1.8381857576270872</v>
      </c>
      <c r="E174" s="30">
        <f t="shared" si="33"/>
        <v>1.3010306196625567</v>
      </c>
      <c r="F174" s="30">
        <f t="shared" si="34"/>
        <v>1.4017752011066791</v>
      </c>
      <c r="G174" s="13">
        <f t="shared" si="35"/>
        <v>806571.31514099997</v>
      </c>
      <c r="H174" s="13">
        <f t="shared" si="36"/>
        <v>726705.32054800005</v>
      </c>
      <c r="I174" s="30">
        <f t="shared" si="37"/>
        <v>3.0845323793191787E-2</v>
      </c>
      <c r="J174" s="30">
        <f t="shared" si="38"/>
        <v>0</v>
      </c>
      <c r="K174" s="30">
        <f t="shared" si="39"/>
        <v>6.0965786541599662E-2</v>
      </c>
      <c r="L174" s="18">
        <v>6698617.9420520002</v>
      </c>
      <c r="M174" s="18">
        <v>51104.474204999999</v>
      </c>
      <c r="N174" s="18">
        <v>2370573</v>
      </c>
      <c r="O174" s="18">
        <v>2554137</v>
      </c>
      <c r="P174" s="18">
        <v>0</v>
      </c>
      <c r="Q174" s="18">
        <v>50504</v>
      </c>
      <c r="R174" s="18">
        <v>828399.05568246671</v>
      </c>
      <c r="S174" s="18">
        <v>1822073.1811944952</v>
      </c>
      <c r="T174" s="18">
        <v>806571315141</v>
      </c>
      <c r="U174" s="18">
        <v>726705320548</v>
      </c>
    </row>
    <row r="175" spans="1:21" x14ac:dyDescent="0.45">
      <c r="A175" s="19" t="s">
        <v>441</v>
      </c>
      <c r="B175" s="19">
        <v>11736</v>
      </c>
      <c r="C175" s="19" t="s">
        <v>22</v>
      </c>
      <c r="D175" s="30">
        <f t="shared" si="32"/>
        <v>0.41013083459875621</v>
      </c>
      <c r="E175" s="30">
        <f t="shared" si="33"/>
        <v>1.2189300711954077E-2</v>
      </c>
      <c r="F175" s="30">
        <f t="shared" si="34"/>
        <v>2.6215629318097296E-2</v>
      </c>
      <c r="G175" s="13">
        <f t="shared" si="35"/>
        <v>4001013.9267040002</v>
      </c>
      <c r="H175" s="13">
        <f t="shared" si="36"/>
        <v>3798299.2705780002</v>
      </c>
      <c r="I175" s="30">
        <f t="shared" si="37"/>
        <v>4.2460239363739723E-2</v>
      </c>
      <c r="J175" s="30">
        <f t="shared" si="38"/>
        <v>1.2379573251004548E-2</v>
      </c>
      <c r="K175" s="30">
        <f t="shared" si="39"/>
        <v>0</v>
      </c>
      <c r="L175" s="18">
        <v>3363602.2477449998</v>
      </c>
      <c r="M175" s="18">
        <v>342876.53723200003</v>
      </c>
      <c r="N175" s="18">
        <v>49984</v>
      </c>
      <c r="O175" s="18">
        <v>107501</v>
      </c>
      <c r="P175" s="18">
        <v>49984</v>
      </c>
      <c r="Q175" s="18">
        <v>0</v>
      </c>
      <c r="R175" s="18">
        <v>4037618.9862557673</v>
      </c>
      <c r="S175" s="18">
        <v>4100645.4087214838</v>
      </c>
      <c r="T175" s="18">
        <v>4001013926704</v>
      </c>
      <c r="U175" s="18">
        <v>3798299270578</v>
      </c>
    </row>
    <row r="176" spans="1:21" x14ac:dyDescent="0.45">
      <c r="A176" s="19" t="s">
        <v>443</v>
      </c>
      <c r="B176" s="19">
        <v>11738</v>
      </c>
      <c r="C176" s="19" t="s">
        <v>19</v>
      </c>
      <c r="D176" s="30">
        <f t="shared" si="32"/>
        <v>0.17305506229552556</v>
      </c>
      <c r="E176" s="30">
        <f t="shared" si="33"/>
        <v>2.1763321064893448</v>
      </c>
      <c r="F176" s="30">
        <f t="shared" si="34"/>
        <v>2.1276514324841305</v>
      </c>
      <c r="G176" s="13">
        <f t="shared" si="35"/>
        <v>518957.30868399999</v>
      </c>
      <c r="H176" s="13">
        <f t="shared" si="36"/>
        <v>516518.47410200001</v>
      </c>
      <c r="I176" s="30">
        <f t="shared" si="37"/>
        <v>3.2855201033000136E-3</v>
      </c>
      <c r="J176" s="30">
        <f t="shared" si="38"/>
        <v>0.2440276815203985</v>
      </c>
      <c r="K176" s="30">
        <f t="shared" si="39"/>
        <v>0.15106429854618092</v>
      </c>
      <c r="L176" s="18">
        <v>881964.26452099998</v>
      </c>
      <c r="M176" s="18">
        <v>22610.807925000001</v>
      </c>
      <c r="N176" s="18">
        <v>5545770</v>
      </c>
      <c r="O176" s="18">
        <v>5421721</v>
      </c>
      <c r="P176" s="18">
        <v>839694</v>
      </c>
      <c r="Q176" s="18">
        <v>519809</v>
      </c>
      <c r="R176" s="18">
        <v>3440978.4773937999</v>
      </c>
      <c r="S176" s="18">
        <v>2548218.62135091</v>
      </c>
      <c r="T176" s="18">
        <v>518957308684</v>
      </c>
      <c r="U176" s="18">
        <v>516518474102</v>
      </c>
    </row>
    <row r="177" spans="1:21" x14ac:dyDescent="0.45">
      <c r="A177" s="19" t="s">
        <v>445</v>
      </c>
      <c r="B177" s="19">
        <v>11722</v>
      </c>
      <c r="C177" s="19" t="s">
        <v>19</v>
      </c>
      <c r="D177" s="30">
        <f t="shared" si="32"/>
        <v>2.4178715956488821</v>
      </c>
      <c r="E177" s="30">
        <f t="shared" si="33"/>
        <v>3.1332968050001777</v>
      </c>
      <c r="F177" s="30">
        <f t="shared" si="34"/>
        <v>0.28603096495795499</v>
      </c>
      <c r="G177" s="13">
        <f t="shared" si="35"/>
        <v>879002.36543200002</v>
      </c>
      <c r="H177" s="13">
        <f t="shared" si="36"/>
        <v>870533.39266600006</v>
      </c>
      <c r="I177" s="30">
        <f t="shared" si="37"/>
        <v>2.3420391909861435E-2</v>
      </c>
      <c r="J177" s="30">
        <f t="shared" si="38"/>
        <v>0.10097441468700849</v>
      </c>
      <c r="K177" s="30">
        <f t="shared" si="39"/>
        <v>0</v>
      </c>
      <c r="L177" s="18">
        <v>10264055.574496001</v>
      </c>
      <c r="M177" s="18">
        <v>300886.806775</v>
      </c>
      <c r="N177" s="18">
        <v>6650546</v>
      </c>
      <c r="O177" s="18">
        <v>607112</v>
      </c>
      <c r="P177" s="18">
        <v>648620</v>
      </c>
      <c r="Q177" s="18">
        <v>0</v>
      </c>
      <c r="R177" s="18">
        <v>6423607.4258071668</v>
      </c>
      <c r="S177" s="18">
        <v>2122539.425370404</v>
      </c>
      <c r="T177" s="18">
        <v>879002365432</v>
      </c>
      <c r="U177" s="18">
        <v>870533392666</v>
      </c>
    </row>
    <row r="178" spans="1:21" x14ac:dyDescent="0.45">
      <c r="A178" s="19" t="s">
        <v>446</v>
      </c>
      <c r="B178" s="19">
        <v>11741</v>
      </c>
      <c r="C178" s="19" t="s">
        <v>19</v>
      </c>
      <c r="D178" s="30">
        <f t="shared" si="32"/>
        <v>0.64352524446278181</v>
      </c>
      <c r="E178" s="30">
        <f t="shared" si="33"/>
        <v>2.0423447376033383</v>
      </c>
      <c r="F178" s="30">
        <f t="shared" si="34"/>
        <v>1.6469757185221534</v>
      </c>
      <c r="G178" s="13">
        <f t="shared" si="35"/>
        <v>354072.22809699998</v>
      </c>
      <c r="H178" s="13">
        <f t="shared" si="36"/>
        <v>326378.92162500002</v>
      </c>
      <c r="I178" s="30">
        <f t="shared" si="37"/>
        <v>1.4267511728887296E-2</v>
      </c>
      <c r="J178" s="30">
        <f t="shared" si="38"/>
        <v>0.1313806075446797</v>
      </c>
      <c r="K178" s="30">
        <f t="shared" si="39"/>
        <v>4.4967914984080683E-2</v>
      </c>
      <c r="L178" s="18">
        <v>2487616.9140880001</v>
      </c>
      <c r="M178" s="18">
        <v>55982.511983999997</v>
      </c>
      <c r="N178" s="18">
        <v>3947453</v>
      </c>
      <c r="O178" s="18">
        <v>3183282</v>
      </c>
      <c r="P178" s="18">
        <v>257754</v>
      </c>
      <c r="Q178" s="18">
        <v>88222</v>
      </c>
      <c r="R178" s="18">
        <v>1961887.7155241</v>
      </c>
      <c r="S178" s="18">
        <v>1932804.4513348311</v>
      </c>
      <c r="T178" s="18">
        <v>354072228097</v>
      </c>
      <c r="U178" s="18">
        <v>326378921625</v>
      </c>
    </row>
    <row r="179" spans="1:21" x14ac:dyDescent="0.45">
      <c r="A179" s="19" t="s">
        <v>456</v>
      </c>
      <c r="B179" s="19">
        <v>11745</v>
      </c>
      <c r="C179" s="19" t="s">
        <v>22</v>
      </c>
      <c r="D179" s="30">
        <f t="shared" si="32"/>
        <v>0</v>
      </c>
      <c r="E179" s="30">
        <f t="shared" si="33"/>
        <v>0</v>
      </c>
      <c r="F179" s="30">
        <f t="shared" si="34"/>
        <v>0</v>
      </c>
      <c r="G179" s="13">
        <f t="shared" si="35"/>
        <v>94587964.204269007</v>
      </c>
      <c r="H179" s="13">
        <f t="shared" si="36"/>
        <v>94115365.209609002</v>
      </c>
      <c r="I179" s="30">
        <f t="shared" si="37"/>
        <v>0</v>
      </c>
      <c r="J179" s="30">
        <f t="shared" si="38"/>
        <v>0</v>
      </c>
      <c r="K179" s="30">
        <f t="shared" si="39"/>
        <v>0</v>
      </c>
      <c r="L179" s="18">
        <v>0</v>
      </c>
      <c r="M179" s="18">
        <v>0</v>
      </c>
      <c r="N179" s="18">
        <v>0</v>
      </c>
      <c r="O179" s="18">
        <v>0</v>
      </c>
      <c r="P179" s="18">
        <v>0</v>
      </c>
      <c r="Q179" s="18">
        <v>0</v>
      </c>
      <c r="R179" s="18">
        <v>108035669.65791309</v>
      </c>
      <c r="S179" s="18">
        <v>102470156.47471909</v>
      </c>
      <c r="T179" s="18">
        <v>94587964204269</v>
      </c>
      <c r="U179" s="18">
        <v>94115365209609</v>
      </c>
    </row>
    <row r="180" spans="1:21" x14ac:dyDescent="0.45">
      <c r="A180" s="19" t="s">
        <v>460</v>
      </c>
      <c r="B180" s="19">
        <v>11753</v>
      </c>
      <c r="C180" s="19" t="s">
        <v>19</v>
      </c>
      <c r="D180" s="30">
        <f t="shared" si="32"/>
        <v>0.28030129512078866</v>
      </c>
      <c r="E180" s="30">
        <f t="shared" si="33"/>
        <v>1.5668836303587941</v>
      </c>
      <c r="F180" s="30">
        <f t="shared" si="34"/>
        <v>1.1369307451477919</v>
      </c>
      <c r="G180" s="13">
        <f t="shared" si="35"/>
        <v>95257.810863999999</v>
      </c>
      <c r="H180" s="13">
        <f t="shared" si="36"/>
        <v>83187.276540000006</v>
      </c>
      <c r="I180" s="30">
        <f t="shared" si="37"/>
        <v>1.478451803326329E-2</v>
      </c>
      <c r="J180" s="30">
        <f t="shared" si="38"/>
        <v>0.36788813016533101</v>
      </c>
      <c r="K180" s="30">
        <f t="shared" si="39"/>
        <v>6.2687380826009692E-2</v>
      </c>
      <c r="L180" s="18">
        <v>763237.148346</v>
      </c>
      <c r="M180" s="18">
        <v>34612.641938000001</v>
      </c>
      <c r="N180" s="18">
        <v>2133247</v>
      </c>
      <c r="O180" s="18">
        <v>1547884</v>
      </c>
      <c r="P180" s="18">
        <v>430639</v>
      </c>
      <c r="Q180" s="18">
        <v>73380</v>
      </c>
      <c r="R180" s="18">
        <v>1170570.520463567</v>
      </c>
      <c r="S180" s="18">
        <v>1361458.4763461449</v>
      </c>
      <c r="T180" s="18">
        <v>95257810864</v>
      </c>
      <c r="U180" s="18">
        <v>83187276540</v>
      </c>
    </row>
    <row r="181" spans="1:21" x14ac:dyDescent="0.45">
      <c r="A181" s="19" t="s">
        <v>468</v>
      </c>
      <c r="B181" s="19">
        <v>11776</v>
      </c>
      <c r="C181" s="19" t="s">
        <v>19</v>
      </c>
      <c r="D181" s="30">
        <f t="shared" si="32"/>
        <v>0.17714026416473161</v>
      </c>
      <c r="E181" s="30">
        <f t="shared" si="33"/>
        <v>3.1886143798222317</v>
      </c>
      <c r="F181" s="30">
        <f t="shared" si="34"/>
        <v>1.4452669901551176</v>
      </c>
      <c r="G181" s="13">
        <f t="shared" si="35"/>
        <v>2666879.926802</v>
      </c>
      <c r="H181" s="13">
        <f t="shared" si="36"/>
        <v>2724562.6813030001</v>
      </c>
      <c r="I181" s="30">
        <f t="shared" si="37"/>
        <v>1.0803783915229177E-3</v>
      </c>
      <c r="J181" s="30">
        <f t="shared" si="38"/>
        <v>0.49977798823978753</v>
      </c>
      <c r="K181" s="30">
        <f t="shared" si="39"/>
        <v>5.6780593357645043E-2</v>
      </c>
      <c r="L181" s="18">
        <v>3191601.1775579997</v>
      </c>
      <c r="M181" s="18">
        <v>29600.308076000001</v>
      </c>
      <c r="N181" s="18">
        <v>28725218</v>
      </c>
      <c r="O181" s="18">
        <v>13019953</v>
      </c>
      <c r="P181" s="18">
        <v>6846482</v>
      </c>
      <c r="Q181" s="18">
        <v>777840</v>
      </c>
      <c r="R181" s="18">
        <v>13699046.69894173</v>
      </c>
      <c r="S181" s="18">
        <v>9008683.5779751632</v>
      </c>
      <c r="T181" s="18">
        <v>2666879926802</v>
      </c>
      <c r="U181" s="18">
        <v>2724562681303</v>
      </c>
    </row>
    <row r="182" spans="1:21" x14ac:dyDescent="0.45">
      <c r="A182" s="19" t="s">
        <v>470</v>
      </c>
      <c r="B182" s="19">
        <v>11774</v>
      </c>
      <c r="C182" s="19" t="s">
        <v>22</v>
      </c>
      <c r="D182" s="30">
        <f t="shared" si="32"/>
        <v>0.76662304709611195</v>
      </c>
      <c r="E182" s="30">
        <f t="shared" si="33"/>
        <v>1.1393900767346008</v>
      </c>
      <c r="F182" s="30">
        <f t="shared" si="34"/>
        <v>0.37106762198551035</v>
      </c>
      <c r="G182" s="13">
        <f t="shared" si="35"/>
        <v>1032153.0246520001</v>
      </c>
      <c r="H182" s="13">
        <f t="shared" si="36"/>
        <v>955186.73296299996</v>
      </c>
      <c r="I182" s="30">
        <f t="shared" si="37"/>
        <v>0</v>
      </c>
      <c r="J182" s="30">
        <f t="shared" si="38"/>
        <v>6.2544701636204191E-3</v>
      </c>
      <c r="K182" s="30">
        <f t="shared" si="39"/>
        <v>7.1213144767464792E-3</v>
      </c>
      <c r="L182" s="18">
        <v>1624043.9091100001</v>
      </c>
      <c r="M182" s="18">
        <v>0</v>
      </c>
      <c r="N182" s="18">
        <v>1206864</v>
      </c>
      <c r="O182" s="18">
        <v>393042</v>
      </c>
      <c r="P182" s="18">
        <v>6638</v>
      </c>
      <c r="Q182" s="18">
        <v>7558</v>
      </c>
      <c r="R182" s="18">
        <v>1061320.9154966332</v>
      </c>
      <c r="S182" s="18">
        <v>1059219.335540269</v>
      </c>
      <c r="T182" s="18">
        <v>1032153024652</v>
      </c>
      <c r="U182" s="18">
        <v>955186732963</v>
      </c>
    </row>
    <row r="183" spans="1:21" x14ac:dyDescent="0.45">
      <c r="A183" s="19" t="s">
        <v>474</v>
      </c>
      <c r="B183" s="19">
        <v>11763</v>
      </c>
      <c r="C183" s="19" t="s">
        <v>22</v>
      </c>
      <c r="D183" s="30">
        <f t="shared" si="32"/>
        <v>1.4219377750633622</v>
      </c>
      <c r="E183" s="30">
        <f t="shared" si="33"/>
        <v>0.86408431160021038</v>
      </c>
      <c r="F183" s="30">
        <f t="shared" si="34"/>
        <v>0</v>
      </c>
      <c r="G183" s="13">
        <f t="shared" si="35"/>
        <v>1058948.6415909999</v>
      </c>
      <c r="H183" s="13">
        <f t="shared" si="36"/>
        <v>1002741.671388</v>
      </c>
      <c r="I183" s="30">
        <f t="shared" si="37"/>
        <v>0.18782198322603849</v>
      </c>
      <c r="J183" s="30">
        <f t="shared" si="38"/>
        <v>0</v>
      </c>
      <c r="K183" s="30">
        <f t="shared" si="39"/>
        <v>0</v>
      </c>
      <c r="L183" s="18">
        <v>3291201.4625749998</v>
      </c>
      <c r="M183" s="18">
        <v>449268.37429900002</v>
      </c>
      <c r="N183" s="18">
        <v>1000000</v>
      </c>
      <c r="O183" s="18">
        <v>0</v>
      </c>
      <c r="P183" s="18">
        <v>0</v>
      </c>
      <c r="Q183" s="18">
        <v>0</v>
      </c>
      <c r="R183" s="18">
        <v>1195995.1827319332</v>
      </c>
      <c r="S183" s="18">
        <v>1157294.475290363</v>
      </c>
      <c r="T183" s="18">
        <v>1058948641591</v>
      </c>
      <c r="U183" s="18">
        <v>1002741671388</v>
      </c>
    </row>
    <row r="184" spans="1:21" x14ac:dyDescent="0.45">
      <c r="A184" s="19" t="s">
        <v>478</v>
      </c>
      <c r="B184" s="19">
        <v>11773</v>
      </c>
      <c r="C184" s="19" t="s">
        <v>22</v>
      </c>
      <c r="D184" s="30">
        <f t="shared" si="32"/>
        <v>0.97132123606515197</v>
      </c>
      <c r="E184" s="30">
        <f t="shared" si="33"/>
        <v>1.3945623155365945</v>
      </c>
      <c r="F184" s="30">
        <f t="shared" si="34"/>
        <v>8.7140015334231796E-2</v>
      </c>
      <c r="G184" s="13">
        <f t="shared" si="35"/>
        <v>836761.04617900006</v>
      </c>
      <c r="H184" s="13">
        <f t="shared" si="36"/>
        <v>847870.51731499995</v>
      </c>
      <c r="I184" s="30">
        <f t="shared" si="37"/>
        <v>2.4125597638200165E-2</v>
      </c>
      <c r="J184" s="30">
        <f t="shared" si="38"/>
        <v>0</v>
      </c>
      <c r="K184" s="30">
        <f t="shared" si="39"/>
        <v>0</v>
      </c>
      <c r="L184" s="18">
        <v>1212379.010454</v>
      </c>
      <c r="M184" s="18">
        <v>40230.540976999997</v>
      </c>
      <c r="N184" s="18">
        <v>870329</v>
      </c>
      <c r="O184" s="18">
        <v>54383</v>
      </c>
      <c r="P184" s="18">
        <v>0</v>
      </c>
      <c r="Q184" s="18">
        <v>0</v>
      </c>
      <c r="R184" s="18">
        <v>833772.94068146672</v>
      </c>
      <c r="S184" s="18">
        <v>624087.56518357375</v>
      </c>
      <c r="T184" s="18">
        <v>836761046179</v>
      </c>
      <c r="U184" s="18">
        <v>847870517315</v>
      </c>
    </row>
    <row r="185" spans="1:21" x14ac:dyDescent="0.45">
      <c r="A185" s="19" t="s">
        <v>480</v>
      </c>
      <c r="B185" s="19">
        <v>11820</v>
      </c>
      <c r="C185" s="19" t="s">
        <v>19</v>
      </c>
      <c r="D185" s="30">
        <f t="shared" si="32"/>
        <v>0.1616931979761346</v>
      </c>
      <c r="E185" s="30">
        <f t="shared" si="33"/>
        <v>2.1599442915833085</v>
      </c>
      <c r="F185" s="30">
        <f t="shared" si="34"/>
        <v>0.64956465448608292</v>
      </c>
      <c r="G185" s="13">
        <f t="shared" si="35"/>
        <v>5115809.9007949997</v>
      </c>
      <c r="H185" s="13">
        <f t="shared" si="36"/>
        <v>5111919.3305660002</v>
      </c>
      <c r="I185" s="30">
        <f t="shared" si="37"/>
        <v>2.4269609855391968E-3</v>
      </c>
      <c r="J185" s="30">
        <f t="shared" si="38"/>
        <v>6.7100827479368491E-2</v>
      </c>
      <c r="K185" s="30">
        <f t="shared" si="39"/>
        <v>0.11199598191206653</v>
      </c>
      <c r="L185" s="18">
        <v>6222915.1342429994</v>
      </c>
      <c r="M185" s="18">
        <v>157253.1244</v>
      </c>
      <c r="N185" s="18">
        <v>41563746</v>
      </c>
      <c r="O185" s="18">
        <v>12499554</v>
      </c>
      <c r="P185" s="18">
        <v>2173874</v>
      </c>
      <c r="Q185" s="18">
        <v>3628348</v>
      </c>
      <c r="R185" s="18">
        <v>32397126.558065198</v>
      </c>
      <c r="S185" s="18">
        <v>19242971.294195943</v>
      </c>
      <c r="T185" s="18">
        <v>5115809900795</v>
      </c>
      <c r="U185" s="18">
        <v>5111919330566</v>
      </c>
    </row>
    <row r="186" spans="1:21" x14ac:dyDescent="0.45">
      <c r="A186" s="19" t="s">
        <v>493</v>
      </c>
      <c r="B186" s="19">
        <v>11823</v>
      </c>
      <c r="C186" s="19" t="s">
        <v>22</v>
      </c>
      <c r="D186" s="30">
        <f t="shared" si="32"/>
        <v>1.0163596048822254</v>
      </c>
      <c r="E186" s="30">
        <f t="shared" si="33"/>
        <v>0.92282546027648149</v>
      </c>
      <c r="F186" s="30">
        <f t="shared" si="34"/>
        <v>6.3618569191870769E-2</v>
      </c>
      <c r="G186" s="13">
        <f t="shared" si="35"/>
        <v>134385.43309499999</v>
      </c>
      <c r="H186" s="13">
        <f t="shared" si="36"/>
        <v>124155.929777</v>
      </c>
      <c r="I186" s="30">
        <f t="shared" si="37"/>
        <v>2.0377485195860287E-2</v>
      </c>
      <c r="J186" s="30">
        <f t="shared" si="38"/>
        <v>0</v>
      </c>
      <c r="K186" s="30">
        <f t="shared" si="39"/>
        <v>6.7046591168588326E-2</v>
      </c>
      <c r="L186" s="18">
        <v>285328.36833299999</v>
      </c>
      <c r="M186" s="18">
        <v>5428.1937269999999</v>
      </c>
      <c r="N186" s="18">
        <v>129535</v>
      </c>
      <c r="O186" s="18">
        <v>8930</v>
      </c>
      <c r="P186" s="18">
        <v>0</v>
      </c>
      <c r="Q186" s="18">
        <v>8930</v>
      </c>
      <c r="R186" s="18">
        <v>133190.96234953331</v>
      </c>
      <c r="S186" s="18">
        <v>140367.82205942919</v>
      </c>
      <c r="T186" s="18">
        <v>134385433095</v>
      </c>
      <c r="U186" s="18">
        <v>124155929777</v>
      </c>
    </row>
    <row r="187" spans="1:21" x14ac:dyDescent="0.45">
      <c r="A187" s="19" t="s">
        <v>496</v>
      </c>
      <c r="B187" s="19">
        <v>11842</v>
      </c>
      <c r="C187" s="19" t="s">
        <v>32</v>
      </c>
      <c r="D187" s="30">
        <f t="shared" si="32"/>
        <v>0.56031551975984573</v>
      </c>
      <c r="E187" s="30">
        <f t="shared" si="33"/>
        <v>1.2425345530155796</v>
      </c>
      <c r="F187" s="30">
        <f t="shared" si="34"/>
        <v>0.33109792021324552</v>
      </c>
      <c r="G187" s="13">
        <f t="shared" si="35"/>
        <v>137879.02221900001</v>
      </c>
      <c r="H187" s="13">
        <f t="shared" si="36"/>
        <v>119908.807038</v>
      </c>
      <c r="I187" s="30">
        <f t="shared" si="37"/>
        <v>6.1787487751507809E-2</v>
      </c>
      <c r="J187" s="30">
        <f t="shared" si="38"/>
        <v>6.4657969524256455E-3</v>
      </c>
      <c r="K187" s="30">
        <f t="shared" si="39"/>
        <v>1.2530431320211744E-2</v>
      </c>
      <c r="L187" s="18">
        <v>397628.51938199997</v>
      </c>
      <c r="M187" s="18">
        <v>41893.729156000001</v>
      </c>
      <c r="N187" s="18">
        <v>440883</v>
      </c>
      <c r="O187" s="18">
        <v>117482</v>
      </c>
      <c r="P187" s="18">
        <v>2192</v>
      </c>
      <c r="Q187" s="18">
        <v>4248</v>
      </c>
      <c r="R187" s="18">
        <v>339014.66688923328</v>
      </c>
      <c r="S187" s="18">
        <v>354825.54503614834</v>
      </c>
      <c r="T187" s="18">
        <v>137879022219</v>
      </c>
      <c r="U187" s="18">
        <v>119908807038</v>
      </c>
    </row>
    <row r="188" spans="1:21" x14ac:dyDescent="0.45">
      <c r="A188" s="19" t="s">
        <v>500</v>
      </c>
      <c r="B188" s="19">
        <v>11838</v>
      </c>
      <c r="C188" s="19" t="s">
        <v>246</v>
      </c>
      <c r="D188" s="30">
        <f t="shared" si="32"/>
        <v>0.13710829889955553</v>
      </c>
      <c r="E188" s="30">
        <f t="shared" si="33"/>
        <v>2.4384961154675948</v>
      </c>
      <c r="F188" s="30">
        <f t="shared" si="34"/>
        <v>0.37748922502046922</v>
      </c>
      <c r="G188" s="13">
        <f t="shared" si="35"/>
        <v>286528.84235400002</v>
      </c>
      <c r="H188" s="13">
        <f t="shared" si="36"/>
        <v>289077.03450200002</v>
      </c>
      <c r="I188" s="30">
        <f t="shared" si="37"/>
        <v>1.9113405438711149E-4</v>
      </c>
      <c r="J188" s="30">
        <f t="shared" si="38"/>
        <v>0.33721608302678829</v>
      </c>
      <c r="K188" s="30">
        <f t="shared" si="39"/>
        <v>9.5678045502133616E-2</v>
      </c>
      <c r="L188" s="18">
        <v>326412.05714299995</v>
      </c>
      <c r="M188" s="18">
        <v>883.01422000000002</v>
      </c>
      <c r="N188" s="18">
        <v>2902649</v>
      </c>
      <c r="O188" s="18">
        <v>449342</v>
      </c>
      <c r="P188" s="18">
        <v>778947</v>
      </c>
      <c r="Q188" s="18">
        <v>221010</v>
      </c>
      <c r="R188" s="18">
        <v>2309934.3098001671</v>
      </c>
      <c r="S188" s="18">
        <v>1190343.9097516879</v>
      </c>
      <c r="T188" s="18">
        <v>286528842354</v>
      </c>
      <c r="U188" s="18">
        <v>289077034502</v>
      </c>
    </row>
    <row r="189" spans="1:21" x14ac:dyDescent="0.45">
      <c r="A189" s="19" t="s">
        <v>502</v>
      </c>
      <c r="B189" s="19">
        <v>11767</v>
      </c>
      <c r="C189" s="19" t="s">
        <v>246</v>
      </c>
      <c r="D189" s="30">
        <f t="shared" si="32"/>
        <v>9.8024776684343881E-3</v>
      </c>
      <c r="E189" s="30">
        <f t="shared" si="33"/>
        <v>1.4596066916768835</v>
      </c>
      <c r="F189" s="30">
        <f t="shared" si="34"/>
        <v>9.1656437234232183E-2</v>
      </c>
      <c r="G189" s="13">
        <f t="shared" si="35"/>
        <v>15547.462267999999</v>
      </c>
      <c r="H189" s="13">
        <f t="shared" si="36"/>
        <v>0</v>
      </c>
      <c r="I189" s="30">
        <f t="shared" si="37"/>
        <v>1.4820057958238036E-3</v>
      </c>
      <c r="J189" s="30">
        <f t="shared" si="38"/>
        <v>0</v>
      </c>
      <c r="K189" s="30">
        <f t="shared" si="39"/>
        <v>0</v>
      </c>
      <c r="L189" s="18">
        <v>73236.744523000001</v>
      </c>
      <c r="M189" s="18">
        <v>14946.938681</v>
      </c>
      <c r="N189" s="18">
        <v>5452542</v>
      </c>
      <c r="O189" s="18">
        <v>342394</v>
      </c>
      <c r="P189" s="18">
        <v>0</v>
      </c>
      <c r="Q189" s="18">
        <v>0</v>
      </c>
      <c r="R189" s="18">
        <v>5042807.0939801671</v>
      </c>
      <c r="S189" s="18">
        <v>3735624.1452523032</v>
      </c>
      <c r="T189" s="18">
        <v>15547462268</v>
      </c>
      <c r="U189" s="18">
        <v>0</v>
      </c>
    </row>
    <row r="190" spans="1:21" x14ac:dyDescent="0.45">
      <c r="A190" s="19" t="s">
        <v>504</v>
      </c>
      <c r="B190" s="19">
        <v>11841</v>
      </c>
      <c r="C190" s="19" t="s">
        <v>19</v>
      </c>
      <c r="D190" s="30">
        <f t="shared" si="32"/>
        <v>0.29427787597016347</v>
      </c>
      <c r="E190" s="30">
        <f t="shared" si="33"/>
        <v>1.0548567898823364</v>
      </c>
      <c r="F190" s="30">
        <f t="shared" si="34"/>
        <v>8.59410365065751E-2</v>
      </c>
      <c r="G190" s="13">
        <f t="shared" si="35"/>
        <v>134160.54125899999</v>
      </c>
      <c r="H190" s="13">
        <f t="shared" si="36"/>
        <v>131873.462738</v>
      </c>
      <c r="I190" s="30">
        <f t="shared" si="37"/>
        <v>1.0125059906582051E-2</v>
      </c>
      <c r="J190" s="30">
        <f t="shared" si="38"/>
        <v>0</v>
      </c>
      <c r="K190" s="30">
        <f t="shared" si="39"/>
        <v>0</v>
      </c>
      <c r="L190" s="18">
        <v>678337.59232100006</v>
      </c>
      <c r="M190" s="18">
        <v>22788</v>
      </c>
      <c r="N190" s="18">
        <v>1215771</v>
      </c>
      <c r="O190" s="18">
        <v>99051</v>
      </c>
      <c r="P190" s="18">
        <v>0</v>
      </c>
      <c r="Q190" s="18">
        <v>0</v>
      </c>
      <c r="R190" s="18">
        <v>1125326.6751136002</v>
      </c>
      <c r="S190" s="18">
        <v>1152546.024883257</v>
      </c>
      <c r="T190" s="18">
        <v>134160541259</v>
      </c>
      <c r="U190" s="18">
        <v>131873462738</v>
      </c>
    </row>
    <row r="191" spans="1:21" x14ac:dyDescent="0.45">
      <c r="A191" s="19" t="s">
        <v>505</v>
      </c>
      <c r="B191" s="19">
        <v>11853</v>
      </c>
      <c r="C191" s="19" t="s">
        <v>22</v>
      </c>
      <c r="D191" s="30">
        <f t="shared" si="32"/>
        <v>0.4484227469662353</v>
      </c>
      <c r="E191" s="30">
        <f t="shared" si="33"/>
        <v>1.3655081633934434</v>
      </c>
      <c r="F191" s="30">
        <f t="shared" si="34"/>
        <v>0.21854016868328166</v>
      </c>
      <c r="G191" s="13">
        <f t="shared" si="35"/>
        <v>788067.66843700001</v>
      </c>
      <c r="H191" s="13">
        <f t="shared" si="36"/>
        <v>726411.65513199999</v>
      </c>
      <c r="I191" s="30">
        <f t="shared" si="37"/>
        <v>3.7430103643706733E-2</v>
      </c>
      <c r="J191" s="30">
        <f t="shared" si="38"/>
        <v>4.3053925644365762E-2</v>
      </c>
      <c r="K191" s="30">
        <f t="shared" si="39"/>
        <v>5.7428919476847126E-2</v>
      </c>
      <c r="L191" s="18">
        <v>794114.33623399993</v>
      </c>
      <c r="M191" s="18">
        <v>75854.904152000003</v>
      </c>
      <c r="N191" s="18">
        <v>1209093</v>
      </c>
      <c r="O191" s="18">
        <v>193507</v>
      </c>
      <c r="P191" s="18">
        <v>43626</v>
      </c>
      <c r="Q191" s="18">
        <v>58192</v>
      </c>
      <c r="R191" s="18">
        <v>1013287.3912674</v>
      </c>
      <c r="S191" s="18">
        <v>885452.78044714581</v>
      </c>
      <c r="T191" s="18">
        <v>788067668437</v>
      </c>
      <c r="U191" s="18">
        <v>726411655132</v>
      </c>
    </row>
    <row r="192" spans="1:21" x14ac:dyDescent="0.45">
      <c r="A192" s="19" t="s">
        <v>507</v>
      </c>
      <c r="B192" s="19">
        <v>11859</v>
      </c>
      <c r="C192" s="19" t="s">
        <v>19</v>
      </c>
      <c r="D192" s="30">
        <f t="shared" si="32"/>
        <v>8.1522771890475243E-2</v>
      </c>
      <c r="E192" s="30">
        <f t="shared" si="33"/>
        <v>1.4280413408847352</v>
      </c>
      <c r="F192" s="30">
        <f t="shared" si="34"/>
        <v>0</v>
      </c>
      <c r="G192" s="13">
        <f t="shared" si="35"/>
        <v>36314.730209000001</v>
      </c>
      <c r="H192" s="13">
        <f t="shared" si="36"/>
        <v>91592.106258999993</v>
      </c>
      <c r="I192" s="30">
        <f t="shared" si="37"/>
        <v>3.7562209295656797E-2</v>
      </c>
      <c r="J192" s="30">
        <f t="shared" si="38"/>
        <v>0.24815313439985287</v>
      </c>
      <c r="K192" s="30">
        <f t="shared" si="39"/>
        <v>0</v>
      </c>
      <c r="L192" s="18">
        <v>96249.346328</v>
      </c>
      <c r="M192" s="18">
        <v>59463.942329999998</v>
      </c>
      <c r="N192" s="18">
        <v>843004</v>
      </c>
      <c r="O192" s="18">
        <v>0</v>
      </c>
      <c r="P192" s="18">
        <v>196423</v>
      </c>
      <c r="Q192" s="18">
        <v>0</v>
      </c>
      <c r="R192" s="18">
        <v>791539.46805886668</v>
      </c>
      <c r="S192" s="18">
        <v>590321.84563909157</v>
      </c>
      <c r="T192" s="18">
        <v>36314730209</v>
      </c>
      <c r="U192" s="18">
        <v>91592106259</v>
      </c>
    </row>
    <row r="193" spans="1:21" x14ac:dyDescent="0.45">
      <c r="A193" s="19" t="s">
        <v>509</v>
      </c>
      <c r="B193" s="19">
        <v>11874</v>
      </c>
      <c r="C193" s="19" t="s">
        <v>19</v>
      </c>
      <c r="D193" s="30">
        <f t="shared" si="32"/>
        <v>1.4137199989212817E-2</v>
      </c>
      <c r="E193" s="30">
        <f t="shared" si="33"/>
        <v>0.91174538057930787</v>
      </c>
      <c r="F193" s="30">
        <f t="shared" si="34"/>
        <v>0.39429933911469556</v>
      </c>
      <c r="G193" s="13">
        <f t="shared" si="35"/>
        <v>127496.853</v>
      </c>
      <c r="H193" s="13">
        <f t="shared" si="36"/>
        <v>133640.08199999999</v>
      </c>
      <c r="I193" s="30">
        <f t="shared" si="37"/>
        <v>0</v>
      </c>
      <c r="J193" s="30">
        <f t="shared" si="38"/>
        <v>0.63596424436667698</v>
      </c>
      <c r="K193" s="30">
        <f t="shared" si="39"/>
        <v>6.9668761717614894E-2</v>
      </c>
      <c r="L193" s="18">
        <v>121907.82905</v>
      </c>
      <c r="M193" s="18">
        <v>0</v>
      </c>
      <c r="N193" s="18">
        <v>3931079</v>
      </c>
      <c r="O193" s="18">
        <v>1700060</v>
      </c>
      <c r="P193" s="18">
        <v>3283978</v>
      </c>
      <c r="Q193" s="18">
        <v>359754</v>
      </c>
      <c r="R193" s="18">
        <v>5163777.7266398668</v>
      </c>
      <c r="S193" s="18">
        <v>4311597.3864350785</v>
      </c>
      <c r="T193" s="18">
        <v>127496853000</v>
      </c>
      <c r="U193" s="18">
        <v>133640082000</v>
      </c>
    </row>
    <row r="194" spans="1:21" x14ac:dyDescent="0.45">
      <c r="A194" s="19" t="s">
        <v>511</v>
      </c>
      <c r="B194" s="19">
        <v>11756</v>
      </c>
      <c r="C194" s="19" t="s">
        <v>19</v>
      </c>
      <c r="D194" s="30">
        <f t="shared" si="32"/>
        <v>1.7290418433078308E-2</v>
      </c>
      <c r="E194" s="30">
        <f t="shared" si="33"/>
        <v>1.3127257280178377</v>
      </c>
      <c r="F194" s="30">
        <f t="shared" si="34"/>
        <v>0.68452923453147851</v>
      </c>
      <c r="G194" s="13">
        <f t="shared" si="35"/>
        <v>0</v>
      </c>
      <c r="H194" s="13">
        <f t="shared" si="36"/>
        <v>11212.009614000001</v>
      </c>
      <c r="I194" s="30">
        <f t="shared" si="37"/>
        <v>2.6631532244529549E-2</v>
      </c>
      <c r="J194" s="30">
        <f t="shared" si="38"/>
        <v>3.3169340449352415E-2</v>
      </c>
      <c r="K194" s="30">
        <f t="shared" si="39"/>
        <v>4.5668925305455618E-4</v>
      </c>
      <c r="L194" s="18">
        <v>11662.867942000001</v>
      </c>
      <c r="M194" s="18">
        <v>11662.867942000001</v>
      </c>
      <c r="N194" s="18">
        <v>442735</v>
      </c>
      <c r="O194" s="18">
        <v>230867</v>
      </c>
      <c r="P194" s="18">
        <v>7263</v>
      </c>
      <c r="Q194" s="18">
        <v>100</v>
      </c>
      <c r="R194" s="18">
        <v>218967.2722341333</v>
      </c>
      <c r="S194" s="18">
        <v>337263.90101953119</v>
      </c>
      <c r="T194" s="18">
        <v>0</v>
      </c>
      <c r="U194" s="18">
        <v>11212009614</v>
      </c>
    </row>
    <row r="195" spans="1:21" x14ac:dyDescent="0.45">
      <c r="A195" s="19" t="s">
        <v>512</v>
      </c>
      <c r="B195" s="19">
        <v>11878</v>
      </c>
      <c r="C195" s="19" t="s">
        <v>22</v>
      </c>
      <c r="D195" s="30">
        <f t="shared" si="32"/>
        <v>0.37952446712101234</v>
      </c>
      <c r="E195" s="30">
        <f t="shared" si="33"/>
        <v>0</v>
      </c>
      <c r="F195" s="30">
        <f t="shared" si="34"/>
        <v>0.30870637814480045</v>
      </c>
      <c r="G195" s="13">
        <f t="shared" si="35"/>
        <v>495411.67882999999</v>
      </c>
      <c r="H195" s="13">
        <f t="shared" si="36"/>
        <v>482542.15097700001</v>
      </c>
      <c r="I195" s="30">
        <f t="shared" si="37"/>
        <v>2.7512848136929249E-2</v>
      </c>
      <c r="J195" s="30">
        <f t="shared" si="38"/>
        <v>0</v>
      </c>
      <c r="K195" s="30">
        <f t="shared" si="39"/>
        <v>2.0156626376846565E-2</v>
      </c>
      <c r="L195" s="18">
        <v>621273.75700600003</v>
      </c>
      <c r="M195" s="18">
        <v>39433.492878000005</v>
      </c>
      <c r="N195" s="18">
        <v>0</v>
      </c>
      <c r="O195" s="18">
        <v>252673</v>
      </c>
      <c r="P195" s="18">
        <v>0</v>
      </c>
      <c r="Q195" s="18">
        <v>14445</v>
      </c>
      <c r="R195" s="18">
        <v>716637.78104219993</v>
      </c>
      <c r="S195" s="18">
        <v>818489.72968573496</v>
      </c>
      <c r="T195" s="18">
        <v>495411678830</v>
      </c>
      <c r="U195" s="18">
        <v>482542150977</v>
      </c>
    </row>
    <row r="196" spans="1:21" x14ac:dyDescent="0.45">
      <c r="A196" s="19" t="s">
        <v>516</v>
      </c>
      <c r="B196" s="19">
        <v>11888</v>
      </c>
      <c r="C196" s="19" t="s">
        <v>32</v>
      </c>
      <c r="D196" s="30">
        <f t="shared" si="32"/>
        <v>0.3759483103590871</v>
      </c>
      <c r="E196" s="30">
        <f t="shared" si="33"/>
        <v>1.1567634879852484</v>
      </c>
      <c r="F196" s="30">
        <f t="shared" si="34"/>
        <v>0.18512637951833891</v>
      </c>
      <c r="G196" s="13">
        <f t="shared" si="35"/>
        <v>390743.69775699999</v>
      </c>
      <c r="H196" s="13">
        <f t="shared" si="36"/>
        <v>376829.46356</v>
      </c>
      <c r="I196" s="30">
        <f t="shared" si="37"/>
        <v>4.3530691132933556E-2</v>
      </c>
      <c r="J196" s="30">
        <f t="shared" si="38"/>
        <v>1.5103736977626398E-2</v>
      </c>
      <c r="K196" s="30">
        <f t="shared" si="39"/>
        <v>2.4246294456845448E-2</v>
      </c>
      <c r="L196" s="18">
        <v>524372.14654999995</v>
      </c>
      <c r="M196" s="18">
        <v>58535.734448999996</v>
      </c>
      <c r="N196" s="18">
        <v>806726</v>
      </c>
      <c r="O196" s="18">
        <v>129107</v>
      </c>
      <c r="P196" s="18">
        <v>10155</v>
      </c>
      <c r="Q196" s="18">
        <v>16302</v>
      </c>
      <c r="R196" s="18">
        <v>672350.1617542</v>
      </c>
      <c r="S196" s="18">
        <v>697399.2595539873</v>
      </c>
      <c r="T196" s="18">
        <v>390743697757</v>
      </c>
      <c r="U196" s="18">
        <v>376829463560</v>
      </c>
    </row>
    <row r="197" spans="1:21" x14ac:dyDescent="0.45">
      <c r="A197" s="19" t="s">
        <v>518</v>
      </c>
      <c r="B197" s="19">
        <v>11883</v>
      </c>
      <c r="C197" s="19" t="s">
        <v>246</v>
      </c>
      <c r="D197" s="30">
        <f t="shared" si="32"/>
        <v>9.6336818872120005E-4</v>
      </c>
      <c r="E197" s="30">
        <f t="shared" si="33"/>
        <v>3.3464162398642121</v>
      </c>
      <c r="F197" s="30">
        <f t="shared" si="34"/>
        <v>0.12055204166381608</v>
      </c>
      <c r="G197" s="13">
        <f t="shared" si="35"/>
        <v>4970.25</v>
      </c>
      <c r="H197" s="13">
        <f t="shared" si="36"/>
        <v>4970.25</v>
      </c>
      <c r="I197" s="30">
        <f t="shared" si="37"/>
        <v>0</v>
      </c>
      <c r="J197" s="30">
        <f t="shared" si="38"/>
        <v>1.4199135614515097</v>
      </c>
      <c r="K197" s="30">
        <f t="shared" si="39"/>
        <v>6.6188311995737964E-2</v>
      </c>
      <c r="L197" s="18">
        <v>5000</v>
      </c>
      <c r="M197" s="18">
        <v>0</v>
      </c>
      <c r="N197" s="18">
        <v>8684157</v>
      </c>
      <c r="O197" s="18">
        <v>312840</v>
      </c>
      <c r="P197" s="18">
        <v>6689360</v>
      </c>
      <c r="Q197" s="18">
        <v>311820</v>
      </c>
      <c r="R197" s="18">
        <v>4711103.6767349327</v>
      </c>
      <c r="S197" s="18">
        <v>2595061.81465112</v>
      </c>
      <c r="T197" s="18">
        <v>4970250000</v>
      </c>
      <c r="U197" s="18">
        <v>4970250000</v>
      </c>
    </row>
    <row r="198" spans="1:21" x14ac:dyDescent="0.45">
      <c r="A198" s="19" t="s">
        <v>520</v>
      </c>
      <c r="B198" s="19">
        <v>11886</v>
      </c>
      <c r="C198" s="19" t="s">
        <v>22</v>
      </c>
      <c r="D198" s="30">
        <f t="shared" si="32"/>
        <v>0.46455966339246935</v>
      </c>
      <c r="E198" s="30">
        <f t="shared" si="33"/>
        <v>0.99989555005965869</v>
      </c>
      <c r="F198" s="30">
        <f t="shared" si="34"/>
        <v>0</v>
      </c>
      <c r="G198" s="13">
        <f t="shared" si="35"/>
        <v>79950.525141999999</v>
      </c>
      <c r="H198" s="13">
        <f t="shared" si="36"/>
        <v>164928.924757</v>
      </c>
      <c r="I198" s="30">
        <f t="shared" si="37"/>
        <v>0.33983255817465818</v>
      </c>
      <c r="J198" s="30">
        <f t="shared" si="38"/>
        <v>0</v>
      </c>
      <c r="K198" s="30">
        <f t="shared" si="39"/>
        <v>0</v>
      </c>
      <c r="L198" s="18">
        <v>325654.10293599998</v>
      </c>
      <c r="M198" s="18">
        <v>236713.34622499999</v>
      </c>
      <c r="N198" s="18">
        <v>350461</v>
      </c>
      <c r="O198" s="18">
        <v>0</v>
      </c>
      <c r="P198" s="18">
        <v>0</v>
      </c>
      <c r="Q198" s="18">
        <v>0</v>
      </c>
      <c r="R198" s="18">
        <v>348279.38131716667</v>
      </c>
      <c r="S198" s="18">
        <v>350497.60945439729</v>
      </c>
      <c r="T198" s="18">
        <v>79950525142</v>
      </c>
      <c r="U198" s="18">
        <v>164928924757</v>
      </c>
    </row>
    <row r="199" spans="1:21" x14ac:dyDescent="0.45">
      <c r="A199" s="19" t="s">
        <v>522</v>
      </c>
      <c r="B199" s="19">
        <v>11885</v>
      </c>
      <c r="C199" s="19" t="s">
        <v>22</v>
      </c>
      <c r="D199" s="30">
        <f t="shared" ref="D199:D202" si="40">(L199/2)/S199</f>
        <v>0.48396394520780867</v>
      </c>
      <c r="E199" s="30">
        <f t="shared" ref="E199:E202" si="41">(N199)/S199</f>
        <v>1.0976250799226968</v>
      </c>
      <c r="F199" s="30">
        <f t="shared" ref="F199:F202" si="42">(O199)/S199</f>
        <v>0.19510521962831823</v>
      </c>
      <c r="G199" s="13">
        <f t="shared" ref="G199:G202" si="43">T199/1000000</f>
        <v>124243.774672</v>
      </c>
      <c r="H199" s="13">
        <f t="shared" ref="H199:H202" si="44">U199/1000000</f>
        <v>141988.424978</v>
      </c>
      <c r="I199" s="30">
        <f t="shared" ref="I199:I202" si="45">(M199/2)/R199</f>
        <v>0.27749271566953054</v>
      </c>
      <c r="J199" s="30">
        <f t="shared" ref="J199:J202" si="46">(P199)/R199</f>
        <v>1.2002682883217574E-2</v>
      </c>
      <c r="K199" s="30">
        <f t="shared" ref="K199:K202" si="47">(Q199)/R199</f>
        <v>0</v>
      </c>
      <c r="L199" s="18">
        <v>270704.973291</v>
      </c>
      <c r="M199" s="18">
        <v>140657.35957199999</v>
      </c>
      <c r="N199" s="18">
        <v>306978</v>
      </c>
      <c r="O199" s="18">
        <v>54566</v>
      </c>
      <c r="P199" s="18">
        <v>3042</v>
      </c>
      <c r="Q199" s="18">
        <v>0</v>
      </c>
      <c r="R199" s="18">
        <v>253443.33676043327</v>
      </c>
      <c r="S199" s="18">
        <v>279674.73194182094</v>
      </c>
      <c r="T199" s="18">
        <v>124243774672</v>
      </c>
      <c r="U199" s="18">
        <v>141988424978</v>
      </c>
    </row>
    <row r="200" spans="1:21" x14ac:dyDescent="0.45">
      <c r="A200" s="19" t="s">
        <v>524</v>
      </c>
      <c r="B200" s="19">
        <v>11889</v>
      </c>
      <c r="C200" s="19" t="s">
        <v>22</v>
      </c>
      <c r="D200" s="30">
        <f t="shared" si="40"/>
        <v>0.68803038571566277</v>
      </c>
      <c r="E200" s="30">
        <f t="shared" si="41"/>
        <v>1.4249767259730555</v>
      </c>
      <c r="F200" s="30">
        <f t="shared" si="42"/>
        <v>5.5366621434248123E-3</v>
      </c>
      <c r="G200" s="13">
        <f t="shared" si="43"/>
        <v>142071.796928</v>
      </c>
      <c r="H200" s="13">
        <f t="shared" si="44"/>
        <v>197084.27123799999</v>
      </c>
      <c r="I200" s="30">
        <f t="shared" si="45"/>
        <v>0.21140251626897125</v>
      </c>
      <c r="J200" s="30">
        <f t="shared" si="46"/>
        <v>0.24341774740441577</v>
      </c>
      <c r="K200" s="30">
        <f t="shared" si="47"/>
        <v>0</v>
      </c>
      <c r="L200" s="18">
        <v>245802.26636400001</v>
      </c>
      <c r="M200" s="18">
        <v>94476.313149000009</v>
      </c>
      <c r="N200" s="18">
        <v>254540</v>
      </c>
      <c r="O200" s="18">
        <v>989</v>
      </c>
      <c r="P200" s="18">
        <v>54392</v>
      </c>
      <c r="Q200" s="18">
        <v>0</v>
      </c>
      <c r="R200" s="18">
        <v>223451.25028879999</v>
      </c>
      <c r="S200" s="18">
        <v>178627.47886368851</v>
      </c>
      <c r="T200" s="18">
        <v>142071796928</v>
      </c>
      <c r="U200" s="18">
        <v>197084271238</v>
      </c>
    </row>
    <row r="201" spans="1:21" x14ac:dyDescent="0.45">
      <c r="A201" s="19" t="s">
        <v>528</v>
      </c>
      <c r="B201" s="19">
        <v>11912</v>
      </c>
      <c r="C201" s="19" t="s">
        <v>22</v>
      </c>
      <c r="D201" s="30">
        <f t="shared" si="40"/>
        <v>0.33741547275198319</v>
      </c>
      <c r="E201" s="30">
        <f t="shared" si="41"/>
        <v>1.0121819796877565</v>
      </c>
      <c r="F201" s="30">
        <f t="shared" si="42"/>
        <v>0</v>
      </c>
      <c r="G201" s="13">
        <f t="shared" si="43"/>
        <v>0</v>
      </c>
      <c r="H201" s="13">
        <f t="shared" si="44"/>
        <v>3098631.553144</v>
      </c>
      <c r="I201" s="30">
        <f t="shared" si="45"/>
        <v>0.33755226264387511</v>
      </c>
      <c r="J201" s="30">
        <f t="shared" si="46"/>
        <v>0</v>
      </c>
      <c r="K201" s="30">
        <f t="shared" si="47"/>
        <v>0</v>
      </c>
      <c r="L201" s="18">
        <v>3333878.8979760003</v>
      </c>
      <c r="M201" s="18">
        <v>3333878.8979760003</v>
      </c>
      <c r="N201" s="18">
        <v>5000500</v>
      </c>
      <c r="O201" s="18">
        <v>0</v>
      </c>
      <c r="P201" s="18">
        <v>0</v>
      </c>
      <c r="Q201" s="18">
        <v>0</v>
      </c>
      <c r="R201" s="18">
        <v>4938315.1395037668</v>
      </c>
      <c r="S201" s="18">
        <v>4940317.1567454524</v>
      </c>
      <c r="T201" s="18">
        <v>0</v>
      </c>
      <c r="U201" s="18">
        <v>3098631553144</v>
      </c>
    </row>
    <row r="202" spans="1:21" x14ac:dyDescent="0.45">
      <c r="A202" s="19" t="s">
        <v>530</v>
      </c>
      <c r="B202" s="19">
        <v>11900</v>
      </c>
      <c r="C202" s="19" t="s">
        <v>22</v>
      </c>
      <c r="D202" s="30">
        <f t="shared" si="40"/>
        <v>0.45351471108656966</v>
      </c>
      <c r="E202" s="30">
        <f t="shared" si="41"/>
        <v>1.0385870867250082</v>
      </c>
      <c r="F202" s="30">
        <f t="shared" si="42"/>
        <v>2.431983715895487E-2</v>
      </c>
      <c r="G202" s="13">
        <f t="shared" si="43"/>
        <v>0</v>
      </c>
      <c r="H202" s="13">
        <f t="shared" si="44"/>
        <v>400013.812744</v>
      </c>
      <c r="I202" s="30">
        <f t="shared" si="45"/>
        <v>0.45405377176458095</v>
      </c>
      <c r="J202" s="30">
        <f t="shared" si="46"/>
        <v>2.9705546622258924E-3</v>
      </c>
      <c r="K202" s="30">
        <f t="shared" si="47"/>
        <v>2.4348744419485896E-2</v>
      </c>
      <c r="L202" s="18">
        <v>463140.08152800001</v>
      </c>
      <c r="M202" s="18">
        <v>463140.08152800001</v>
      </c>
      <c r="N202" s="18">
        <v>530315</v>
      </c>
      <c r="O202" s="18">
        <v>12418</v>
      </c>
      <c r="P202" s="18">
        <v>1515</v>
      </c>
      <c r="Q202" s="18">
        <v>12418</v>
      </c>
      <c r="R202" s="18">
        <v>510005.7639958667</v>
      </c>
      <c r="S202" s="18">
        <v>510611.97157019348</v>
      </c>
      <c r="T202" s="18">
        <v>0</v>
      </c>
      <c r="U202" s="18">
        <v>400013812744</v>
      </c>
    </row>
    <row r="203" spans="1:21" x14ac:dyDescent="0.45">
      <c r="A203" s="19" t="s">
        <v>563</v>
      </c>
      <c r="B203" s="19">
        <v>11803</v>
      </c>
      <c r="C203" s="19" t="s">
        <v>22</v>
      </c>
      <c r="D203" s="30"/>
      <c r="E203" s="30"/>
      <c r="F203" s="30"/>
      <c r="G203" s="13"/>
      <c r="H203" s="13"/>
      <c r="I203" s="30"/>
      <c r="J203" s="30"/>
      <c r="K203" s="30"/>
      <c r="L203" s="18">
        <v>0</v>
      </c>
      <c r="M203" s="18">
        <v>0</v>
      </c>
      <c r="N203" s="18">
        <v>0</v>
      </c>
      <c r="O203" s="18">
        <v>0</v>
      </c>
      <c r="P203" s="18">
        <v>0</v>
      </c>
      <c r="Q203" s="18">
        <v>0</v>
      </c>
      <c r="R203" s="18">
        <v>0</v>
      </c>
      <c r="S203" s="18">
        <v>0</v>
      </c>
      <c r="T203" s="18" t="e">
        <v>#N/A</v>
      </c>
      <c r="U203" s="18" t="e">
        <v>#N/A</v>
      </c>
    </row>
  </sheetData>
  <autoFilter ref="A2:U203"/>
  <mergeCells count="9">
    <mergeCell ref="I1:K1"/>
    <mergeCell ref="N1:O1"/>
    <mergeCell ref="P1:Q1"/>
    <mergeCell ref="A1:A2"/>
    <mergeCell ref="B1:B2"/>
    <mergeCell ref="C1:C2"/>
    <mergeCell ref="D1:F1"/>
    <mergeCell ref="G1:G2"/>
    <mergeCell ref="H1:H2"/>
  </mergeCells>
  <pageMargins left="0.7" right="0.7" top="0.75" bottom="0.75" header="0.3" footer="0.3"/>
  <pageSetup paperSize="9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3"/>
  <sheetViews>
    <sheetView rightToLeft="1" topLeftCell="A10" workbookViewId="0">
      <selection activeCell="M4" sqref="M4"/>
    </sheetView>
  </sheetViews>
  <sheetFormatPr defaultRowHeight="18" x14ac:dyDescent="0.45"/>
  <cols>
    <col min="1" max="1" width="43.42578125" bestFit="1" customWidth="1"/>
    <col min="2" max="2" width="15.85546875" bestFit="1" customWidth="1"/>
    <col min="3" max="3" width="9.85546875" bestFit="1" customWidth="1"/>
    <col min="4" max="4" width="15.140625" bestFit="1" customWidth="1"/>
    <col min="5" max="5" width="8.7109375" bestFit="1" customWidth="1"/>
    <col min="6" max="6" width="15" bestFit="1" customWidth="1"/>
    <col min="7" max="7" width="8.85546875" bestFit="1" customWidth="1"/>
    <col min="8" max="8" width="11.140625" bestFit="1" customWidth="1"/>
    <col min="9" max="9" width="14" bestFit="1" customWidth="1"/>
    <col min="10" max="10" width="17.5703125" bestFit="1" customWidth="1"/>
    <col min="11" max="11" width="15" bestFit="1" customWidth="1"/>
    <col min="12" max="12" width="14" bestFit="1" customWidth="1"/>
    <col min="13" max="13" width="7" bestFit="1" customWidth="1"/>
    <col min="14" max="14" width="8.140625" bestFit="1" customWidth="1"/>
    <col min="15" max="15" width="7" bestFit="1" customWidth="1"/>
    <col min="16" max="16" width="7.5703125" bestFit="1" customWidth="1"/>
    <col min="17" max="17" width="7" bestFit="1" customWidth="1"/>
    <col min="18" max="18" width="6.85546875" bestFit="1" customWidth="1"/>
    <col min="19" max="20" width="8.85546875" bestFit="1" customWidth="1"/>
    <col min="21" max="21" width="10.140625" style="18" bestFit="1" customWidth="1"/>
    <col min="22" max="24" width="17.28515625" style="18" bestFit="1" customWidth="1"/>
    <col min="25" max="27" width="16.140625" style="18" bestFit="1" customWidth="1"/>
  </cols>
  <sheetData>
    <row r="1" spans="1:27" x14ac:dyDescent="0.45">
      <c r="V1" s="59" t="s">
        <v>540</v>
      </c>
      <c r="W1" s="59"/>
      <c r="X1" s="59"/>
      <c r="Y1" s="59"/>
      <c r="Z1" s="59"/>
      <c r="AA1" s="59"/>
    </row>
    <row r="2" spans="1:27" x14ac:dyDescent="0.45">
      <c r="V2" s="59" t="s">
        <v>573</v>
      </c>
      <c r="W2" s="59"/>
      <c r="X2" s="59"/>
      <c r="Y2" s="60" t="s">
        <v>571</v>
      </c>
      <c r="Z2" s="61"/>
      <c r="AA2" s="62"/>
    </row>
    <row r="3" spans="1:27" ht="78.75" x14ac:dyDescent="0.25">
      <c r="A3" s="40" t="s">
        <v>0</v>
      </c>
      <c r="B3" s="40" t="s">
        <v>1</v>
      </c>
      <c r="C3" s="41" t="s">
        <v>2</v>
      </c>
      <c r="D3" s="40" t="s">
        <v>3</v>
      </c>
      <c r="E3" s="40" t="s">
        <v>4</v>
      </c>
      <c r="F3" s="41" t="s">
        <v>5</v>
      </c>
      <c r="G3" s="42" t="s">
        <v>6</v>
      </c>
      <c r="H3" s="42" t="s">
        <v>531</v>
      </c>
      <c r="I3" s="43" t="s">
        <v>495</v>
      </c>
      <c r="J3" s="44" t="s">
        <v>567</v>
      </c>
      <c r="K3" s="41" t="s">
        <v>7</v>
      </c>
      <c r="L3" s="41" t="s">
        <v>8</v>
      </c>
      <c r="M3" s="45" t="s">
        <v>9</v>
      </c>
      <c r="N3" s="45" t="s">
        <v>10</v>
      </c>
      <c r="O3" s="45" t="s">
        <v>11</v>
      </c>
      <c r="P3" s="45" t="s">
        <v>12</v>
      </c>
      <c r="Q3" s="45" t="s">
        <v>13</v>
      </c>
      <c r="R3" s="46" t="s">
        <v>14</v>
      </c>
      <c r="S3" s="46" t="s">
        <v>15</v>
      </c>
      <c r="T3" s="46" t="s">
        <v>16</v>
      </c>
      <c r="U3" s="38" t="s">
        <v>572</v>
      </c>
      <c r="V3" s="39" t="s">
        <v>561</v>
      </c>
      <c r="W3" s="39" t="s">
        <v>543</v>
      </c>
      <c r="X3" s="39" t="s">
        <v>545</v>
      </c>
      <c r="Y3" s="39" t="s">
        <v>542</v>
      </c>
      <c r="Z3" s="39" t="s">
        <v>562</v>
      </c>
      <c r="AA3" s="39" t="s">
        <v>545</v>
      </c>
    </row>
    <row r="4" spans="1:27" x14ac:dyDescent="0.45">
      <c r="A4" s="11" t="s">
        <v>132</v>
      </c>
      <c r="B4" s="11">
        <v>11091</v>
      </c>
      <c r="C4" s="11" t="s">
        <v>133</v>
      </c>
      <c r="D4" s="11" t="s">
        <v>134</v>
      </c>
      <c r="E4" s="12">
        <v>0</v>
      </c>
      <c r="F4" s="12">
        <v>8000000</v>
      </c>
      <c r="G4" s="12">
        <v>113.53333333333333</v>
      </c>
      <c r="H4" s="12" t="s">
        <v>532</v>
      </c>
      <c r="I4" s="12">
        <v>998140</v>
      </c>
      <c r="J4" s="12">
        <v>1356536</v>
      </c>
      <c r="K4" s="12">
        <v>1105175</v>
      </c>
      <c r="L4" s="12">
        <v>1227440</v>
      </c>
      <c r="M4" s="12">
        <v>9</v>
      </c>
      <c r="N4" s="12">
        <v>77</v>
      </c>
      <c r="O4" s="12">
        <v>36</v>
      </c>
      <c r="P4" s="12">
        <v>23</v>
      </c>
      <c r="Q4" s="12">
        <v>45</v>
      </c>
      <c r="R4" s="11">
        <v>166.89</v>
      </c>
      <c r="S4" s="11">
        <v>146.62</v>
      </c>
      <c r="T4" s="11">
        <v>5.43</v>
      </c>
      <c r="U4" s="20">
        <v>91.288937063457951</v>
      </c>
      <c r="V4" s="20">
        <v>3297426.8278490002</v>
      </c>
      <c r="W4" s="20">
        <v>1682361.9602089999</v>
      </c>
      <c r="X4" s="20">
        <f>V4-W4</f>
        <v>1615064.8676400003</v>
      </c>
      <c r="Y4" s="20">
        <v>40305.097710000002</v>
      </c>
      <c r="Z4" s="20">
        <v>525360.636574</v>
      </c>
      <c r="AA4" s="20">
        <f>Y4-Z4</f>
        <v>-485055.538864</v>
      </c>
    </row>
    <row r="5" spans="1:27" x14ac:dyDescent="0.45">
      <c r="A5" s="11" t="s">
        <v>211</v>
      </c>
      <c r="B5" s="11">
        <v>11281</v>
      </c>
      <c r="C5" s="11" t="s">
        <v>212</v>
      </c>
      <c r="D5" s="11" t="s">
        <v>134</v>
      </c>
      <c r="E5" s="12">
        <v>0</v>
      </c>
      <c r="F5" s="12">
        <v>5000000</v>
      </c>
      <c r="G5" s="12">
        <v>89.63333333333334</v>
      </c>
      <c r="H5" s="12" t="s">
        <v>532</v>
      </c>
      <c r="I5" s="12">
        <v>2225598</v>
      </c>
      <c r="J5" s="12">
        <v>2066208</v>
      </c>
      <c r="K5" s="12">
        <v>3648974</v>
      </c>
      <c r="L5" s="12">
        <v>566244</v>
      </c>
      <c r="M5" s="12">
        <v>11</v>
      </c>
      <c r="N5" s="12">
        <v>100</v>
      </c>
      <c r="O5" s="12">
        <v>0</v>
      </c>
      <c r="P5" s="12">
        <v>0</v>
      </c>
      <c r="Q5" s="12">
        <v>11</v>
      </c>
      <c r="R5" s="11">
        <v>-4.2699999999999996</v>
      </c>
      <c r="S5" s="11">
        <v>-19.010000000000002</v>
      </c>
      <c r="T5" s="11">
        <v>-55.98</v>
      </c>
      <c r="U5" s="20">
        <v>93.411184109620791</v>
      </c>
      <c r="V5" s="20">
        <v>4087117.9080730001</v>
      </c>
      <c r="W5" s="20">
        <v>2105376.46906</v>
      </c>
      <c r="X5" s="20">
        <f t="shared" ref="X5:X68" si="0">V5-W5</f>
        <v>1981741.4390130001</v>
      </c>
      <c r="Y5" s="20">
        <v>89885.447247999997</v>
      </c>
      <c r="Z5" s="20">
        <v>130188.83003500001</v>
      </c>
      <c r="AA5" s="20">
        <f t="shared" ref="AA5:AA68" si="1">Y5-Z5</f>
        <v>-40303.38278700001</v>
      </c>
    </row>
    <row r="6" spans="1:27" x14ac:dyDescent="0.45">
      <c r="A6" s="11" t="s">
        <v>213</v>
      </c>
      <c r="B6" s="11">
        <v>11287</v>
      </c>
      <c r="C6" s="11" t="s">
        <v>214</v>
      </c>
      <c r="D6" s="11" t="s">
        <v>134</v>
      </c>
      <c r="E6" s="12">
        <v>0</v>
      </c>
      <c r="F6" s="12">
        <v>50000000</v>
      </c>
      <c r="G6" s="12">
        <v>88.966666666666669</v>
      </c>
      <c r="H6" s="12" t="s">
        <v>532</v>
      </c>
      <c r="I6" s="12">
        <v>9583836</v>
      </c>
      <c r="J6" s="12">
        <v>9713614</v>
      </c>
      <c r="K6" s="12">
        <v>10359169</v>
      </c>
      <c r="L6" s="12">
        <v>937682</v>
      </c>
      <c r="M6" s="12">
        <v>21</v>
      </c>
      <c r="N6" s="12">
        <v>100</v>
      </c>
      <c r="O6" s="12">
        <v>0</v>
      </c>
      <c r="P6" s="12">
        <v>0</v>
      </c>
      <c r="Q6" s="12">
        <v>21</v>
      </c>
      <c r="R6" s="11">
        <v>0.21</v>
      </c>
      <c r="S6" s="11">
        <v>-6.95</v>
      </c>
      <c r="T6" s="11">
        <v>-13.07</v>
      </c>
      <c r="U6" s="20">
        <v>94.667702241000754</v>
      </c>
      <c r="V6" s="20">
        <v>9821616.1617849991</v>
      </c>
      <c r="W6" s="20">
        <v>6273806.8718410004</v>
      </c>
      <c r="X6" s="20">
        <f t="shared" si="0"/>
        <v>3547809.2899439987</v>
      </c>
      <c r="Y6" s="20">
        <v>553351.79445100005</v>
      </c>
      <c r="Z6" s="20">
        <v>0</v>
      </c>
      <c r="AA6" s="20">
        <f t="shared" si="1"/>
        <v>553351.79445100005</v>
      </c>
    </row>
    <row r="7" spans="1:27" x14ac:dyDescent="0.45">
      <c r="A7" s="11" t="s">
        <v>215</v>
      </c>
      <c r="B7" s="11">
        <v>11286</v>
      </c>
      <c r="C7" s="11" t="s">
        <v>216</v>
      </c>
      <c r="D7" s="11" t="s">
        <v>134</v>
      </c>
      <c r="E7" s="12">
        <v>0</v>
      </c>
      <c r="F7" s="12">
        <v>80000000</v>
      </c>
      <c r="G7" s="12">
        <v>88.833333333333329</v>
      </c>
      <c r="H7" s="12" t="s">
        <v>532</v>
      </c>
      <c r="I7" s="12">
        <v>30648114</v>
      </c>
      <c r="J7" s="12">
        <v>43359388</v>
      </c>
      <c r="K7" s="12">
        <v>43076810</v>
      </c>
      <c r="L7" s="12">
        <v>1006559</v>
      </c>
      <c r="M7" s="12">
        <v>81</v>
      </c>
      <c r="N7" s="12">
        <v>100</v>
      </c>
      <c r="O7" s="12">
        <v>0</v>
      </c>
      <c r="P7" s="12">
        <v>0</v>
      </c>
      <c r="Q7" s="12">
        <v>81</v>
      </c>
      <c r="R7" s="11">
        <v>-2.79</v>
      </c>
      <c r="S7" s="11">
        <v>-6.73</v>
      </c>
      <c r="T7" s="11">
        <v>-24.34</v>
      </c>
      <c r="U7" s="20">
        <v>96.306190017875608</v>
      </c>
      <c r="V7" s="20">
        <v>51790700.554191999</v>
      </c>
      <c r="W7" s="20">
        <v>20950619.681329999</v>
      </c>
      <c r="X7" s="20">
        <f t="shared" si="0"/>
        <v>30840080.872862</v>
      </c>
      <c r="Y7" s="20">
        <v>1147231.071554</v>
      </c>
      <c r="Z7" s="20">
        <v>603462.75325299997</v>
      </c>
      <c r="AA7" s="20">
        <f t="shared" si="1"/>
        <v>543768.31830100005</v>
      </c>
    </row>
    <row r="8" spans="1:27" x14ac:dyDescent="0.45">
      <c r="A8" s="11" t="s">
        <v>221</v>
      </c>
      <c r="B8" s="11">
        <v>11295</v>
      </c>
      <c r="C8" s="11" t="s">
        <v>222</v>
      </c>
      <c r="D8" s="11" t="s">
        <v>134</v>
      </c>
      <c r="E8" s="12">
        <v>0</v>
      </c>
      <c r="F8" s="12">
        <v>5000000</v>
      </c>
      <c r="G8" s="12">
        <v>87.733333333333334</v>
      </c>
      <c r="H8" s="12" t="s">
        <v>532</v>
      </c>
      <c r="I8" s="12">
        <v>14321951</v>
      </c>
      <c r="J8" s="12">
        <v>9787244</v>
      </c>
      <c r="K8" s="12">
        <v>1428171</v>
      </c>
      <c r="L8" s="12">
        <v>6852992</v>
      </c>
      <c r="M8" s="12">
        <v>2</v>
      </c>
      <c r="N8" s="12">
        <v>100</v>
      </c>
      <c r="O8" s="12">
        <v>0</v>
      </c>
      <c r="P8" s="12">
        <v>0</v>
      </c>
      <c r="Q8" s="12">
        <v>2</v>
      </c>
      <c r="R8" s="11">
        <v>6.39</v>
      </c>
      <c r="S8" s="11">
        <v>-10.039999999999999</v>
      </c>
      <c r="T8" s="11">
        <v>-25.44</v>
      </c>
      <c r="U8" s="20">
        <v>100.02149846484991</v>
      </c>
      <c r="V8" s="20">
        <v>54371.784676000003</v>
      </c>
      <c r="W8" s="20">
        <v>234138.471384</v>
      </c>
      <c r="X8" s="20">
        <f t="shared" si="0"/>
        <v>-179766.68670799999</v>
      </c>
      <c r="Y8" s="20">
        <v>17119.269256</v>
      </c>
      <c r="Z8" s="20">
        <v>20065.86377</v>
      </c>
      <c r="AA8" s="20">
        <f t="shared" si="1"/>
        <v>-2946.5945140000003</v>
      </c>
    </row>
    <row r="9" spans="1:27" x14ac:dyDescent="0.45">
      <c r="A9" s="11" t="s">
        <v>229</v>
      </c>
      <c r="B9" s="11">
        <v>11306</v>
      </c>
      <c r="C9" s="11" t="s">
        <v>230</v>
      </c>
      <c r="D9" s="11" t="s">
        <v>134</v>
      </c>
      <c r="E9" s="12">
        <v>0</v>
      </c>
      <c r="F9" s="12">
        <v>2000000</v>
      </c>
      <c r="G9" s="12">
        <v>85.066666666666663</v>
      </c>
      <c r="H9" s="12" t="s">
        <v>532</v>
      </c>
      <c r="I9" s="12">
        <v>272894</v>
      </c>
      <c r="J9" s="12">
        <v>528613</v>
      </c>
      <c r="K9" s="12">
        <v>532227</v>
      </c>
      <c r="L9" s="12">
        <v>993209</v>
      </c>
      <c r="M9" s="12">
        <v>12</v>
      </c>
      <c r="N9" s="12">
        <v>92</v>
      </c>
      <c r="O9" s="12">
        <v>1</v>
      </c>
      <c r="P9" s="12">
        <v>8</v>
      </c>
      <c r="Q9" s="12">
        <v>13</v>
      </c>
      <c r="R9" s="11">
        <v>1.47</v>
      </c>
      <c r="S9" s="11">
        <v>-11.48</v>
      </c>
      <c r="T9" s="11">
        <v>-13.2</v>
      </c>
      <c r="U9" s="20">
        <v>51.183542199706011</v>
      </c>
      <c r="V9" s="20">
        <v>1854449.8884040001</v>
      </c>
      <c r="W9" s="20">
        <v>1484184.712109</v>
      </c>
      <c r="X9" s="20">
        <f t="shared" si="0"/>
        <v>370265.17629500013</v>
      </c>
      <c r="Y9" s="20">
        <v>107172.39513600001</v>
      </c>
      <c r="Z9" s="20">
        <v>97662.665168000007</v>
      </c>
      <c r="AA9" s="20">
        <f t="shared" si="1"/>
        <v>9509.7299679999996</v>
      </c>
    </row>
    <row r="10" spans="1:27" x14ac:dyDescent="0.45">
      <c r="A10" s="11" t="s">
        <v>235</v>
      </c>
      <c r="B10" s="11">
        <v>11318</v>
      </c>
      <c r="C10" s="11" t="s">
        <v>236</v>
      </c>
      <c r="D10" s="11" t="s">
        <v>134</v>
      </c>
      <c r="E10" s="12">
        <v>0</v>
      </c>
      <c r="F10" s="12">
        <v>500000</v>
      </c>
      <c r="G10" s="12">
        <v>83.466666666666669</v>
      </c>
      <c r="H10" s="12" t="s">
        <v>532</v>
      </c>
      <c r="I10" s="12">
        <v>1486848</v>
      </c>
      <c r="J10" s="12">
        <v>1412399</v>
      </c>
      <c r="K10" s="12">
        <v>355435</v>
      </c>
      <c r="L10" s="12">
        <v>3973719</v>
      </c>
      <c r="M10" s="12">
        <v>16</v>
      </c>
      <c r="N10" s="12">
        <v>100</v>
      </c>
      <c r="O10" s="12">
        <v>0</v>
      </c>
      <c r="P10" s="12">
        <v>0</v>
      </c>
      <c r="Q10" s="12">
        <v>16</v>
      </c>
      <c r="R10" s="11">
        <v>0.51</v>
      </c>
      <c r="S10" s="11">
        <v>-7.65</v>
      </c>
      <c r="T10" s="11">
        <v>-28.71</v>
      </c>
      <c r="U10" s="20">
        <v>84.529633890573209</v>
      </c>
      <c r="V10" s="20">
        <v>2624001.8749990002</v>
      </c>
      <c r="W10" s="20">
        <v>1547983.3844630001</v>
      </c>
      <c r="X10" s="20">
        <f t="shared" si="0"/>
        <v>1076018.4905360001</v>
      </c>
      <c r="Y10" s="20">
        <v>153882.42714799999</v>
      </c>
      <c r="Z10" s="20">
        <v>101381.87099</v>
      </c>
      <c r="AA10" s="20">
        <f t="shared" si="1"/>
        <v>52500.556157999992</v>
      </c>
    </row>
    <row r="11" spans="1:27" x14ac:dyDescent="0.45">
      <c r="A11" s="11" t="s">
        <v>239</v>
      </c>
      <c r="B11" s="11">
        <v>11316</v>
      </c>
      <c r="C11" s="11" t="s">
        <v>240</v>
      </c>
      <c r="D11" s="11" t="s">
        <v>134</v>
      </c>
      <c r="E11" s="12">
        <v>0</v>
      </c>
      <c r="F11" s="12">
        <v>600000</v>
      </c>
      <c r="G11" s="12">
        <v>82.7</v>
      </c>
      <c r="H11" s="12" t="s">
        <v>532</v>
      </c>
      <c r="I11" s="12">
        <v>1565181</v>
      </c>
      <c r="J11" s="12">
        <v>993001</v>
      </c>
      <c r="K11" s="12">
        <v>317010</v>
      </c>
      <c r="L11" s="12">
        <v>3132397</v>
      </c>
      <c r="M11" s="12">
        <v>9</v>
      </c>
      <c r="N11" s="12">
        <v>100</v>
      </c>
      <c r="O11" s="12">
        <v>46</v>
      </c>
      <c r="P11" s="12">
        <v>0</v>
      </c>
      <c r="Q11" s="12">
        <v>55</v>
      </c>
      <c r="R11" s="11">
        <v>-3.74</v>
      </c>
      <c r="S11" s="11">
        <v>-16.7</v>
      </c>
      <c r="T11" s="11">
        <v>-25.34</v>
      </c>
      <c r="U11" s="20">
        <v>77.271877547475796</v>
      </c>
      <c r="V11" s="20">
        <v>1971221.0878890001</v>
      </c>
      <c r="W11" s="20">
        <v>2145839.6256949999</v>
      </c>
      <c r="X11" s="20">
        <f t="shared" si="0"/>
        <v>-174618.53780599986</v>
      </c>
      <c r="Y11" s="20">
        <v>8864.2491200000004</v>
      </c>
      <c r="Z11" s="20">
        <v>1438.7283199999999</v>
      </c>
      <c r="AA11" s="20">
        <f t="shared" si="1"/>
        <v>7425.5208000000002</v>
      </c>
    </row>
    <row r="12" spans="1:27" x14ac:dyDescent="0.45">
      <c r="A12" s="11" t="s">
        <v>247</v>
      </c>
      <c r="B12" s="11">
        <v>11324</v>
      </c>
      <c r="C12" s="11" t="s">
        <v>248</v>
      </c>
      <c r="D12" s="11" t="s">
        <v>134</v>
      </c>
      <c r="E12" s="12">
        <v>0</v>
      </c>
      <c r="F12" s="12">
        <v>1000000</v>
      </c>
      <c r="G12" s="12">
        <v>81.333333333333329</v>
      </c>
      <c r="H12" s="12" t="s">
        <v>532</v>
      </c>
      <c r="I12" s="12">
        <v>1854687</v>
      </c>
      <c r="J12" s="12">
        <v>4485704</v>
      </c>
      <c r="K12" s="12">
        <v>774019</v>
      </c>
      <c r="L12" s="12">
        <v>5795341</v>
      </c>
      <c r="M12" s="12">
        <v>5</v>
      </c>
      <c r="N12" s="12">
        <v>100</v>
      </c>
      <c r="O12" s="12">
        <v>0</v>
      </c>
      <c r="P12" s="12">
        <v>0</v>
      </c>
      <c r="Q12" s="12">
        <v>5</v>
      </c>
      <c r="R12" s="11">
        <v>-3.48</v>
      </c>
      <c r="S12" s="11">
        <v>-3.91</v>
      </c>
      <c r="T12" s="11">
        <v>-12.32</v>
      </c>
      <c r="U12" s="20">
        <v>99.905960774538258</v>
      </c>
      <c r="V12" s="20">
        <v>7338065.9014940001</v>
      </c>
      <c r="W12" s="20">
        <v>3374648.4646979999</v>
      </c>
      <c r="X12" s="20">
        <f t="shared" si="0"/>
        <v>3963417.4367960002</v>
      </c>
      <c r="Y12" s="20">
        <v>696379.02533500001</v>
      </c>
      <c r="Z12" s="20">
        <v>541936.24881500006</v>
      </c>
      <c r="AA12" s="20">
        <f t="shared" si="1"/>
        <v>154442.77651999996</v>
      </c>
    </row>
    <row r="13" spans="1:27" x14ac:dyDescent="0.45">
      <c r="A13" s="11" t="s">
        <v>249</v>
      </c>
      <c r="B13" s="11">
        <v>11329</v>
      </c>
      <c r="C13" s="11" t="s">
        <v>250</v>
      </c>
      <c r="D13" s="11" t="s">
        <v>134</v>
      </c>
      <c r="E13" s="12">
        <v>0</v>
      </c>
      <c r="F13" s="12">
        <v>60000000</v>
      </c>
      <c r="G13" s="12">
        <v>81.099999999999994</v>
      </c>
      <c r="H13" s="12" t="s">
        <v>532</v>
      </c>
      <c r="I13" s="12">
        <v>643692</v>
      </c>
      <c r="J13" s="12">
        <v>764556</v>
      </c>
      <c r="K13" s="12">
        <v>242507</v>
      </c>
      <c r="L13" s="12">
        <v>3152716</v>
      </c>
      <c r="M13" s="12">
        <v>7</v>
      </c>
      <c r="N13" s="12">
        <v>100</v>
      </c>
      <c r="O13" s="12">
        <v>0</v>
      </c>
      <c r="P13" s="12">
        <v>0</v>
      </c>
      <c r="Q13" s="12">
        <v>7</v>
      </c>
      <c r="R13" s="11">
        <v>-2.3199999999999998</v>
      </c>
      <c r="S13" s="11">
        <v>-2.48</v>
      </c>
      <c r="T13" s="11">
        <v>-17.91</v>
      </c>
      <c r="U13" s="20">
        <v>66.820901685569936</v>
      </c>
      <c r="V13" s="20">
        <v>947662.65567799995</v>
      </c>
      <c r="W13" s="20">
        <v>1008148.721932</v>
      </c>
      <c r="X13" s="20">
        <f t="shared" si="0"/>
        <v>-60486.066254000063</v>
      </c>
      <c r="Y13" s="20">
        <v>61227.811114999997</v>
      </c>
      <c r="Z13" s="20">
        <v>94173.188089999996</v>
      </c>
      <c r="AA13" s="20">
        <f t="shared" si="1"/>
        <v>-32945.376974999999</v>
      </c>
    </row>
    <row r="14" spans="1:27" x14ac:dyDescent="0.45">
      <c r="A14" s="11" t="s">
        <v>257</v>
      </c>
      <c r="B14" s="11">
        <v>11339</v>
      </c>
      <c r="C14" s="11" t="s">
        <v>258</v>
      </c>
      <c r="D14" s="11" t="s">
        <v>134</v>
      </c>
      <c r="E14" s="12">
        <v>0</v>
      </c>
      <c r="F14" s="12">
        <v>20000000</v>
      </c>
      <c r="G14" s="12">
        <v>80.099999999999994</v>
      </c>
      <c r="H14" s="12" t="s">
        <v>532</v>
      </c>
      <c r="I14" s="12">
        <v>5694801</v>
      </c>
      <c r="J14" s="12">
        <v>19158400</v>
      </c>
      <c r="K14" s="12">
        <v>16009799</v>
      </c>
      <c r="L14" s="12">
        <v>1196667</v>
      </c>
      <c r="M14" s="12">
        <v>14</v>
      </c>
      <c r="N14" s="12">
        <v>100</v>
      </c>
      <c r="O14" s="12">
        <v>1</v>
      </c>
      <c r="P14" s="12">
        <v>0</v>
      </c>
      <c r="Q14" s="12">
        <v>15</v>
      </c>
      <c r="R14" s="11">
        <v>2.1</v>
      </c>
      <c r="S14" s="11">
        <v>-2.02</v>
      </c>
      <c r="T14" s="11">
        <v>-23.6</v>
      </c>
      <c r="U14" s="20">
        <v>97.59500308057001</v>
      </c>
      <c r="V14" s="20">
        <v>17357421.136036001</v>
      </c>
      <c r="W14" s="20">
        <v>2317810.533481</v>
      </c>
      <c r="X14" s="20">
        <f t="shared" si="0"/>
        <v>15039610.602555001</v>
      </c>
      <c r="Y14" s="20">
        <v>362163.05560199998</v>
      </c>
      <c r="Z14" s="20">
        <v>41588.230751000003</v>
      </c>
      <c r="AA14" s="20">
        <f t="shared" si="1"/>
        <v>320574.82485099998</v>
      </c>
    </row>
    <row r="15" spans="1:27" x14ac:dyDescent="0.45">
      <c r="A15" s="11" t="s">
        <v>261</v>
      </c>
      <c r="B15" s="11">
        <v>11346</v>
      </c>
      <c r="C15" s="11" t="s">
        <v>262</v>
      </c>
      <c r="D15" s="11" t="s">
        <v>134</v>
      </c>
      <c r="E15" s="12">
        <v>0</v>
      </c>
      <c r="F15" s="12">
        <v>2000000</v>
      </c>
      <c r="G15" s="12">
        <v>79.166666666666671</v>
      </c>
      <c r="H15" s="12" t="s">
        <v>532</v>
      </c>
      <c r="I15" s="12">
        <v>4052964</v>
      </c>
      <c r="J15" s="12">
        <v>8480671</v>
      </c>
      <c r="K15" s="12">
        <v>891990</v>
      </c>
      <c r="L15" s="12">
        <v>9507586</v>
      </c>
      <c r="M15" s="12">
        <v>6</v>
      </c>
      <c r="N15" s="12">
        <v>100</v>
      </c>
      <c r="O15" s="12">
        <v>0</v>
      </c>
      <c r="P15" s="12">
        <v>0</v>
      </c>
      <c r="Q15" s="12">
        <v>6</v>
      </c>
      <c r="R15" s="11">
        <v>-4.09</v>
      </c>
      <c r="S15" s="11">
        <v>-9.2100000000000009</v>
      </c>
      <c r="T15" s="11">
        <v>-3.55</v>
      </c>
      <c r="U15" s="20">
        <v>89.917339131901286</v>
      </c>
      <c r="V15" s="20">
        <v>12956092.734820999</v>
      </c>
      <c r="W15" s="20">
        <v>7328258.1677430002</v>
      </c>
      <c r="X15" s="20">
        <f t="shared" si="0"/>
        <v>5627834.567077999</v>
      </c>
      <c r="Y15" s="20">
        <v>431986.41190100001</v>
      </c>
      <c r="Z15" s="20">
        <v>227025.24131700001</v>
      </c>
      <c r="AA15" s="20">
        <f t="shared" si="1"/>
        <v>204961.17058400001</v>
      </c>
    </row>
    <row r="16" spans="1:27" x14ac:dyDescent="0.45">
      <c r="A16" s="11" t="s">
        <v>265</v>
      </c>
      <c r="B16" s="11">
        <v>11365</v>
      </c>
      <c r="C16" s="11" t="s">
        <v>266</v>
      </c>
      <c r="D16" s="11" t="s">
        <v>134</v>
      </c>
      <c r="E16" s="12">
        <v>0</v>
      </c>
      <c r="F16" s="12">
        <v>1500000</v>
      </c>
      <c r="G16" s="12">
        <v>78.233333333333334</v>
      </c>
      <c r="H16" s="12" t="s">
        <v>532</v>
      </c>
      <c r="I16" s="12">
        <v>1787967</v>
      </c>
      <c r="J16" s="12">
        <v>1313444</v>
      </c>
      <c r="K16" s="12">
        <v>283516</v>
      </c>
      <c r="L16" s="12">
        <v>4632698</v>
      </c>
      <c r="M16" s="12">
        <v>2</v>
      </c>
      <c r="N16" s="12">
        <v>100</v>
      </c>
      <c r="O16" s="12">
        <v>0</v>
      </c>
      <c r="P16" s="12">
        <v>0</v>
      </c>
      <c r="Q16" s="12">
        <v>2</v>
      </c>
      <c r="R16" s="11">
        <v>7.59</v>
      </c>
      <c r="S16" s="11">
        <v>1.44</v>
      </c>
      <c r="T16" s="11">
        <v>-30.8</v>
      </c>
      <c r="U16" s="20">
        <v>96.619914366079712</v>
      </c>
      <c r="V16" s="20">
        <v>1014945.112937</v>
      </c>
      <c r="W16" s="20">
        <v>567664.57206100004</v>
      </c>
      <c r="X16" s="20">
        <f t="shared" si="0"/>
        <v>447280.54087599996</v>
      </c>
      <c r="Y16" s="20">
        <v>5266.6135999999997</v>
      </c>
      <c r="Z16" s="20">
        <v>16076.489970000001</v>
      </c>
      <c r="AA16" s="20">
        <f t="shared" si="1"/>
        <v>-10809.876370000002</v>
      </c>
    </row>
    <row r="17" spans="1:27" x14ac:dyDescent="0.45">
      <c r="A17" s="11" t="s">
        <v>267</v>
      </c>
      <c r="B17" s="11">
        <v>11359</v>
      </c>
      <c r="C17" s="11" t="s">
        <v>268</v>
      </c>
      <c r="D17" s="11" t="s">
        <v>134</v>
      </c>
      <c r="E17" s="12">
        <v>0</v>
      </c>
      <c r="F17" s="12">
        <v>1344000</v>
      </c>
      <c r="G17" s="12">
        <v>78.099999999999994</v>
      </c>
      <c r="H17" s="12" t="s">
        <v>532</v>
      </c>
      <c r="I17" s="12">
        <v>2878131</v>
      </c>
      <c r="J17" s="12">
        <v>1934870</v>
      </c>
      <c r="K17" s="12">
        <v>891225</v>
      </c>
      <c r="L17" s="12">
        <v>2171031</v>
      </c>
      <c r="M17" s="12">
        <v>8</v>
      </c>
      <c r="N17" s="12">
        <v>100</v>
      </c>
      <c r="O17" s="12">
        <v>0</v>
      </c>
      <c r="P17" s="12">
        <v>0</v>
      </c>
      <c r="Q17" s="12">
        <v>0</v>
      </c>
      <c r="R17" s="11">
        <v>6.53</v>
      </c>
      <c r="S17" s="11">
        <v>-6.12</v>
      </c>
      <c r="T17" s="11">
        <v>-48.62</v>
      </c>
      <c r="U17" s="20">
        <v>88.309195674313656</v>
      </c>
      <c r="V17" s="20">
        <v>1606237.8034339999</v>
      </c>
      <c r="W17" s="20">
        <v>1204329.5767969999</v>
      </c>
      <c r="X17" s="20">
        <f t="shared" si="0"/>
        <v>401908.22663699999</v>
      </c>
      <c r="Y17" s="20">
        <v>86179.336410999997</v>
      </c>
      <c r="Z17" s="20">
        <v>5778.0054579999996</v>
      </c>
      <c r="AA17" s="20">
        <f t="shared" si="1"/>
        <v>80401.330952999997</v>
      </c>
    </row>
    <row r="18" spans="1:27" x14ac:dyDescent="0.45">
      <c r="A18" s="11" t="s">
        <v>269</v>
      </c>
      <c r="B18" s="11">
        <v>11364</v>
      </c>
      <c r="C18" s="11" t="s">
        <v>268</v>
      </c>
      <c r="D18" s="11" t="s">
        <v>134</v>
      </c>
      <c r="E18" s="12">
        <v>0</v>
      </c>
      <c r="F18" s="12">
        <v>20000000</v>
      </c>
      <c r="G18" s="12">
        <v>78.099999999999994</v>
      </c>
      <c r="H18" s="12" t="s">
        <v>532</v>
      </c>
      <c r="I18" s="12">
        <v>81162333</v>
      </c>
      <c r="J18" s="12">
        <v>68052079</v>
      </c>
      <c r="K18" s="12">
        <v>9469344</v>
      </c>
      <c r="L18" s="12">
        <v>7186567</v>
      </c>
      <c r="M18" s="12">
        <v>2</v>
      </c>
      <c r="N18" s="12">
        <v>100</v>
      </c>
      <c r="O18" s="12">
        <v>0</v>
      </c>
      <c r="P18" s="12">
        <v>0</v>
      </c>
      <c r="Q18" s="12">
        <v>2</v>
      </c>
      <c r="R18" s="11">
        <v>-5.9</v>
      </c>
      <c r="S18" s="11">
        <v>-16.399999999999999</v>
      </c>
      <c r="T18" s="11">
        <v>-33.840000000000003</v>
      </c>
      <c r="U18" s="20">
        <v>99.866059150057382</v>
      </c>
      <c r="V18" s="20">
        <v>33643655.222990997</v>
      </c>
      <c r="W18" s="20">
        <v>1726502.6673260001</v>
      </c>
      <c r="X18" s="20">
        <f t="shared" si="0"/>
        <v>31917152.555664998</v>
      </c>
      <c r="Y18" s="20">
        <v>849925.19629400002</v>
      </c>
      <c r="Z18" s="20">
        <v>6030</v>
      </c>
      <c r="AA18" s="20">
        <f t="shared" si="1"/>
        <v>843895.19629400002</v>
      </c>
    </row>
    <row r="19" spans="1:27" x14ac:dyDescent="0.45">
      <c r="A19" s="11" t="s">
        <v>281</v>
      </c>
      <c r="B19" s="11">
        <v>11386</v>
      </c>
      <c r="C19" s="11" t="s">
        <v>282</v>
      </c>
      <c r="D19" s="11" t="s">
        <v>134</v>
      </c>
      <c r="E19" s="12">
        <v>0</v>
      </c>
      <c r="F19" s="12">
        <v>1000000</v>
      </c>
      <c r="G19" s="12">
        <v>75</v>
      </c>
      <c r="H19" s="12" t="s">
        <v>532</v>
      </c>
      <c r="I19" s="12">
        <v>1055952</v>
      </c>
      <c r="J19" s="12">
        <v>891052</v>
      </c>
      <c r="K19" s="12">
        <v>974514</v>
      </c>
      <c r="L19" s="12">
        <v>914355</v>
      </c>
      <c r="M19" s="12">
        <v>4</v>
      </c>
      <c r="N19" s="12">
        <v>100</v>
      </c>
      <c r="O19" s="12">
        <v>0</v>
      </c>
      <c r="P19" s="12">
        <v>0</v>
      </c>
      <c r="Q19" s="12">
        <v>4</v>
      </c>
      <c r="R19" s="11">
        <v>-0.2</v>
      </c>
      <c r="S19" s="11">
        <v>-7.02</v>
      </c>
      <c r="T19" s="11">
        <v>-21.49</v>
      </c>
      <c r="U19" s="20">
        <v>16.230908281430629</v>
      </c>
      <c r="V19" s="20">
        <v>440140.22083399998</v>
      </c>
      <c r="W19" s="20">
        <v>283615.84240000002</v>
      </c>
      <c r="X19" s="20">
        <f t="shared" si="0"/>
        <v>156524.37843399995</v>
      </c>
      <c r="Y19" s="20">
        <v>1831.0050000000001</v>
      </c>
      <c r="Z19" s="20">
        <v>10349.950000000001</v>
      </c>
      <c r="AA19" s="20">
        <f t="shared" si="1"/>
        <v>-8518.9449999999997</v>
      </c>
    </row>
    <row r="20" spans="1:27" x14ac:dyDescent="0.45">
      <c r="A20" s="11" t="s">
        <v>295</v>
      </c>
      <c r="B20" s="11">
        <v>11407</v>
      </c>
      <c r="C20" s="11" t="s">
        <v>296</v>
      </c>
      <c r="D20" s="11" t="s">
        <v>134</v>
      </c>
      <c r="E20" s="12">
        <v>0</v>
      </c>
      <c r="F20" s="12">
        <v>2500000</v>
      </c>
      <c r="G20" s="12">
        <v>71.5</v>
      </c>
      <c r="H20" s="12" t="s">
        <v>532</v>
      </c>
      <c r="I20" s="12">
        <v>1316528</v>
      </c>
      <c r="J20" s="12">
        <v>1132946</v>
      </c>
      <c r="K20" s="12">
        <v>906074</v>
      </c>
      <c r="L20" s="12">
        <v>1250390</v>
      </c>
      <c r="M20" s="12">
        <v>13</v>
      </c>
      <c r="N20" s="12">
        <v>94</v>
      </c>
      <c r="O20" s="12">
        <v>1</v>
      </c>
      <c r="P20" s="12">
        <v>6</v>
      </c>
      <c r="Q20" s="12">
        <v>14</v>
      </c>
      <c r="R20" s="11">
        <v>-0.18</v>
      </c>
      <c r="S20" s="11">
        <v>10.32</v>
      </c>
      <c r="T20" s="11">
        <v>-5.82</v>
      </c>
      <c r="U20" s="20">
        <v>87.111189876228735</v>
      </c>
      <c r="V20" s="20">
        <v>2612800.572342</v>
      </c>
      <c r="W20" s="20">
        <v>2432913.0282800002</v>
      </c>
      <c r="X20" s="20">
        <f t="shared" si="0"/>
        <v>179887.54406199977</v>
      </c>
      <c r="Y20" s="20">
        <v>77362.058000000005</v>
      </c>
      <c r="Z20" s="20">
        <v>77512.977994000001</v>
      </c>
      <c r="AA20" s="20">
        <f t="shared" si="1"/>
        <v>-150.91999399999622</v>
      </c>
    </row>
    <row r="21" spans="1:27" x14ac:dyDescent="0.45">
      <c r="A21" s="11" t="s">
        <v>297</v>
      </c>
      <c r="B21" s="11">
        <v>11410</v>
      </c>
      <c r="C21" s="11" t="s">
        <v>296</v>
      </c>
      <c r="D21" s="11" t="s">
        <v>134</v>
      </c>
      <c r="E21" s="12">
        <v>0</v>
      </c>
      <c r="F21" s="12">
        <v>20000000</v>
      </c>
      <c r="G21" s="12">
        <v>71.5</v>
      </c>
      <c r="H21" s="12" t="s">
        <v>532</v>
      </c>
      <c r="I21" s="12">
        <v>40100971</v>
      </c>
      <c r="J21" s="12">
        <v>37187467</v>
      </c>
      <c r="K21" s="12">
        <v>11471755</v>
      </c>
      <c r="L21" s="12">
        <v>3345153</v>
      </c>
      <c r="M21" s="12">
        <v>7</v>
      </c>
      <c r="N21" s="12">
        <v>100</v>
      </c>
      <c r="O21" s="12">
        <v>0</v>
      </c>
      <c r="P21" s="12">
        <v>0</v>
      </c>
      <c r="Q21" s="12">
        <v>0</v>
      </c>
      <c r="R21" s="11">
        <v>-5.01</v>
      </c>
      <c r="S21" s="11">
        <v>-21.61</v>
      </c>
      <c r="T21" s="11">
        <v>-29.53</v>
      </c>
      <c r="U21" s="20">
        <v>99.850973037828197</v>
      </c>
      <c r="V21" s="20">
        <v>16079926.832358001</v>
      </c>
      <c r="W21" s="20">
        <v>1034691.231145</v>
      </c>
      <c r="X21" s="20">
        <f t="shared" si="0"/>
        <v>15045235.601213001</v>
      </c>
      <c r="Y21" s="20">
        <v>749231.14902799996</v>
      </c>
      <c r="Z21" s="20">
        <v>4060.0770550000002</v>
      </c>
      <c r="AA21" s="20">
        <f t="shared" si="1"/>
        <v>745171.07197299995</v>
      </c>
    </row>
    <row r="22" spans="1:27" x14ac:dyDescent="0.45">
      <c r="A22" s="11" t="s">
        <v>303</v>
      </c>
      <c r="B22" s="11">
        <v>11419</v>
      </c>
      <c r="C22" s="11" t="s">
        <v>304</v>
      </c>
      <c r="D22" s="11" t="s">
        <v>134</v>
      </c>
      <c r="E22" s="12">
        <v>0</v>
      </c>
      <c r="F22" s="12">
        <v>50000000</v>
      </c>
      <c r="G22" s="12">
        <v>70.3</v>
      </c>
      <c r="H22" s="12" t="s">
        <v>532</v>
      </c>
      <c r="I22" s="12">
        <v>17799077</v>
      </c>
      <c r="J22" s="12">
        <v>19396854</v>
      </c>
      <c r="K22" s="12">
        <v>15416665</v>
      </c>
      <c r="L22" s="12">
        <v>1258174</v>
      </c>
      <c r="M22" s="12">
        <v>25</v>
      </c>
      <c r="N22" s="12">
        <v>96</v>
      </c>
      <c r="O22" s="12">
        <v>1</v>
      </c>
      <c r="P22" s="12">
        <v>4</v>
      </c>
      <c r="Q22" s="12">
        <v>26</v>
      </c>
      <c r="R22" s="11">
        <v>-2.64</v>
      </c>
      <c r="S22" s="11">
        <v>-19.079999999999998</v>
      </c>
      <c r="T22" s="11">
        <v>-9.8000000000000007</v>
      </c>
      <c r="U22" s="20">
        <v>97.862728438771072</v>
      </c>
      <c r="V22" s="20">
        <v>11937109.963409999</v>
      </c>
      <c r="W22" s="20">
        <v>8004703.2273960002</v>
      </c>
      <c r="X22" s="20">
        <f t="shared" si="0"/>
        <v>3932406.7360139992</v>
      </c>
      <c r="Y22" s="20">
        <v>150950.73637900001</v>
      </c>
      <c r="Z22" s="20">
        <v>106567.57307</v>
      </c>
      <c r="AA22" s="20">
        <f t="shared" si="1"/>
        <v>44383.16330900001</v>
      </c>
    </row>
    <row r="23" spans="1:27" x14ac:dyDescent="0.45">
      <c r="A23" s="11" t="s">
        <v>307</v>
      </c>
      <c r="B23" s="11">
        <v>11397</v>
      </c>
      <c r="C23" s="11" t="s">
        <v>308</v>
      </c>
      <c r="D23" s="11" t="s">
        <v>134</v>
      </c>
      <c r="E23" s="12">
        <v>0</v>
      </c>
      <c r="F23" s="12">
        <v>150000000</v>
      </c>
      <c r="G23" s="12">
        <v>69.86666666666666</v>
      </c>
      <c r="H23" s="12" t="s">
        <v>532</v>
      </c>
      <c r="I23" s="12">
        <v>86365549</v>
      </c>
      <c r="J23" s="12">
        <v>77410825</v>
      </c>
      <c r="K23" s="12">
        <v>78872841</v>
      </c>
      <c r="L23" s="12">
        <v>981463</v>
      </c>
      <c r="M23" s="12">
        <v>20</v>
      </c>
      <c r="N23" s="12">
        <v>100</v>
      </c>
      <c r="O23" s="12">
        <v>0</v>
      </c>
      <c r="P23" s="12">
        <v>0</v>
      </c>
      <c r="Q23" s="12">
        <v>20</v>
      </c>
      <c r="R23" s="11">
        <v>1.29</v>
      </c>
      <c r="S23" s="11">
        <v>-4.55</v>
      </c>
      <c r="T23" s="11">
        <v>-32.08</v>
      </c>
      <c r="U23" s="20">
        <v>85.112752736753947</v>
      </c>
      <c r="V23" s="20">
        <v>39139840.581533</v>
      </c>
      <c r="W23" s="20">
        <v>4146543.8836460002</v>
      </c>
      <c r="X23" s="20">
        <f t="shared" si="0"/>
        <v>34993296.697887003</v>
      </c>
      <c r="Y23" s="20">
        <v>1910179.9274249999</v>
      </c>
      <c r="Z23" s="20">
        <v>155667.59840300001</v>
      </c>
      <c r="AA23" s="20">
        <f t="shared" si="1"/>
        <v>1754512.3290219998</v>
      </c>
    </row>
    <row r="24" spans="1:27" x14ac:dyDescent="0.45">
      <c r="A24" s="11" t="s">
        <v>311</v>
      </c>
      <c r="B24" s="11">
        <v>11435</v>
      </c>
      <c r="C24" s="11" t="s">
        <v>312</v>
      </c>
      <c r="D24" s="11" t="s">
        <v>134</v>
      </c>
      <c r="E24" s="12">
        <v>0</v>
      </c>
      <c r="F24" s="12">
        <v>2500000</v>
      </c>
      <c r="G24" s="12">
        <v>67.933333333333337</v>
      </c>
      <c r="H24" s="12" t="s">
        <v>532</v>
      </c>
      <c r="I24" s="12">
        <v>29862577</v>
      </c>
      <c r="J24" s="12">
        <v>22155356</v>
      </c>
      <c r="K24" s="12">
        <v>1235620</v>
      </c>
      <c r="L24" s="12">
        <v>17930558</v>
      </c>
      <c r="M24" s="12">
        <v>11</v>
      </c>
      <c r="N24" s="12">
        <v>100</v>
      </c>
      <c r="O24" s="12">
        <v>0</v>
      </c>
      <c r="P24" s="12">
        <v>0</v>
      </c>
      <c r="Q24" s="12">
        <v>11</v>
      </c>
      <c r="R24" s="11">
        <v>-4.78</v>
      </c>
      <c r="S24" s="11">
        <v>-9.07</v>
      </c>
      <c r="T24" s="11">
        <v>-48.42</v>
      </c>
      <c r="U24" s="20">
        <v>99.774150847887896</v>
      </c>
      <c r="V24" s="20">
        <v>8140391.6370139997</v>
      </c>
      <c r="W24" s="20">
        <v>1827599.8961390001</v>
      </c>
      <c r="X24" s="20">
        <f t="shared" si="0"/>
        <v>6312791.7408750001</v>
      </c>
      <c r="Y24" s="20">
        <v>104127.580565</v>
      </c>
      <c r="Z24" s="20">
        <v>0</v>
      </c>
      <c r="AA24" s="20">
        <f t="shared" si="1"/>
        <v>104127.580565</v>
      </c>
    </row>
    <row r="25" spans="1:27" x14ac:dyDescent="0.45">
      <c r="A25" s="11" t="s">
        <v>318</v>
      </c>
      <c r="B25" s="11">
        <v>11443</v>
      </c>
      <c r="C25" s="11" t="s">
        <v>319</v>
      </c>
      <c r="D25" s="11" t="s">
        <v>134</v>
      </c>
      <c r="E25" s="12">
        <v>0</v>
      </c>
      <c r="F25" s="12">
        <v>2000000</v>
      </c>
      <c r="G25" s="12">
        <v>66.566666666666663</v>
      </c>
      <c r="H25" s="12" t="s">
        <v>532</v>
      </c>
      <c r="I25" s="12">
        <v>1832111</v>
      </c>
      <c r="J25" s="12">
        <v>3628788</v>
      </c>
      <c r="K25" s="12">
        <v>559721</v>
      </c>
      <c r="L25" s="12">
        <v>6483207</v>
      </c>
      <c r="M25" s="12">
        <v>3</v>
      </c>
      <c r="N25" s="12">
        <v>100</v>
      </c>
      <c r="O25" s="12">
        <v>0</v>
      </c>
      <c r="P25" s="12">
        <v>0</v>
      </c>
      <c r="Q25" s="12">
        <v>3</v>
      </c>
      <c r="R25" s="11">
        <v>-0.37</v>
      </c>
      <c r="S25" s="11">
        <v>-26.1</v>
      </c>
      <c r="T25" s="11">
        <v>-25.85</v>
      </c>
      <c r="U25" s="20">
        <v>99.993357051239471</v>
      </c>
      <c r="V25" s="20">
        <v>3924570.7121700002</v>
      </c>
      <c r="W25" s="20">
        <v>611776.07843999995</v>
      </c>
      <c r="X25" s="20">
        <f t="shared" si="0"/>
        <v>3312794.6337300004</v>
      </c>
      <c r="Y25" s="20">
        <v>0</v>
      </c>
      <c r="Z25" s="20">
        <v>0</v>
      </c>
      <c r="AA25" s="20">
        <f t="shared" si="1"/>
        <v>0</v>
      </c>
    </row>
    <row r="26" spans="1:27" x14ac:dyDescent="0.45">
      <c r="A26" s="11" t="s">
        <v>320</v>
      </c>
      <c r="B26" s="11">
        <v>11447</v>
      </c>
      <c r="C26" s="11" t="s">
        <v>321</v>
      </c>
      <c r="D26" s="11" t="s">
        <v>134</v>
      </c>
      <c r="E26" s="12">
        <v>0</v>
      </c>
      <c r="F26" s="12">
        <v>10000000</v>
      </c>
      <c r="G26" s="12">
        <v>65.666666666666671</v>
      </c>
      <c r="H26" s="12" t="s">
        <v>532</v>
      </c>
      <c r="I26" s="12">
        <v>16489542</v>
      </c>
      <c r="J26" s="12">
        <v>5477564</v>
      </c>
      <c r="K26" s="12">
        <v>489185</v>
      </c>
      <c r="L26" s="12">
        <v>11197325</v>
      </c>
      <c r="M26" s="12">
        <v>5</v>
      </c>
      <c r="N26" s="12">
        <v>100</v>
      </c>
      <c r="O26" s="12">
        <v>0</v>
      </c>
      <c r="P26" s="12">
        <v>0</v>
      </c>
      <c r="Q26" s="12">
        <v>5</v>
      </c>
      <c r="R26" s="11">
        <v>2.73</v>
      </c>
      <c r="S26" s="11">
        <v>-3.35</v>
      </c>
      <c r="T26" s="11">
        <v>28.11</v>
      </c>
      <c r="U26" s="20">
        <v>88.138051385946738</v>
      </c>
      <c r="V26" s="20">
        <v>8399648.5936799999</v>
      </c>
      <c r="W26" s="20">
        <v>16279051.1041</v>
      </c>
      <c r="X26" s="20">
        <f t="shared" si="0"/>
        <v>-7879402.5104200002</v>
      </c>
      <c r="Y26" s="20">
        <v>3224508.7825699998</v>
      </c>
      <c r="Z26" s="20">
        <v>34500</v>
      </c>
      <c r="AA26" s="20">
        <f t="shared" si="1"/>
        <v>3190008.7825699998</v>
      </c>
    </row>
    <row r="27" spans="1:27" x14ac:dyDescent="0.45">
      <c r="A27" s="11" t="s">
        <v>324</v>
      </c>
      <c r="B27" s="11">
        <v>11446</v>
      </c>
      <c r="C27" s="11" t="s">
        <v>325</v>
      </c>
      <c r="D27" s="11" t="s">
        <v>134</v>
      </c>
      <c r="E27" s="12">
        <v>0</v>
      </c>
      <c r="F27" s="12">
        <v>3530000</v>
      </c>
      <c r="G27" s="12">
        <v>64.333333333333329</v>
      </c>
      <c r="H27" s="12" t="s">
        <v>532</v>
      </c>
      <c r="I27" s="12">
        <v>5414150</v>
      </c>
      <c r="J27" s="12">
        <v>7089313</v>
      </c>
      <c r="K27" s="12">
        <v>1224598</v>
      </c>
      <c r="L27" s="12">
        <v>5789094</v>
      </c>
      <c r="M27" s="12">
        <v>8</v>
      </c>
      <c r="N27" s="12">
        <v>100</v>
      </c>
      <c r="O27" s="12">
        <v>0</v>
      </c>
      <c r="P27" s="12">
        <v>0</v>
      </c>
      <c r="Q27" s="12">
        <v>8</v>
      </c>
      <c r="R27" s="11">
        <v>-4.25</v>
      </c>
      <c r="S27" s="11">
        <v>1.02</v>
      </c>
      <c r="T27" s="11">
        <v>-48.09</v>
      </c>
      <c r="U27" s="20">
        <v>76.39410864677636</v>
      </c>
      <c r="V27" s="20">
        <v>7222900.9192359997</v>
      </c>
      <c r="W27" s="20">
        <v>4060545.2329850001</v>
      </c>
      <c r="X27" s="20">
        <f t="shared" si="0"/>
        <v>3162355.6862509996</v>
      </c>
      <c r="Y27" s="20">
        <v>111219.06499300001</v>
      </c>
      <c r="Z27" s="20">
        <v>37768.833610000001</v>
      </c>
      <c r="AA27" s="20">
        <f t="shared" si="1"/>
        <v>73450.231383000006</v>
      </c>
    </row>
    <row r="28" spans="1:27" x14ac:dyDescent="0.45">
      <c r="A28" s="11" t="s">
        <v>348</v>
      </c>
      <c r="B28" s="11">
        <v>11512</v>
      </c>
      <c r="C28" s="11" t="s">
        <v>349</v>
      </c>
      <c r="D28" s="11" t="s">
        <v>134</v>
      </c>
      <c r="E28" s="12">
        <v>0</v>
      </c>
      <c r="F28" s="12">
        <v>2150000</v>
      </c>
      <c r="G28" s="12">
        <v>55.4</v>
      </c>
      <c r="H28" s="12" t="s">
        <v>532</v>
      </c>
      <c r="I28" s="12">
        <v>6715063</v>
      </c>
      <c r="J28" s="12">
        <v>6730446</v>
      </c>
      <c r="K28" s="12">
        <v>771792</v>
      </c>
      <c r="L28" s="12">
        <v>8720544</v>
      </c>
      <c r="M28" s="12">
        <v>4</v>
      </c>
      <c r="N28" s="12">
        <v>100</v>
      </c>
      <c r="O28" s="12">
        <v>0</v>
      </c>
      <c r="P28" s="12">
        <v>0</v>
      </c>
      <c r="Q28" s="12">
        <v>4</v>
      </c>
      <c r="R28" s="11">
        <v>-2.58</v>
      </c>
      <c r="S28" s="11">
        <v>-9.52</v>
      </c>
      <c r="T28" s="11">
        <v>27.45</v>
      </c>
      <c r="U28" s="20">
        <v>90.785385415393435</v>
      </c>
      <c r="V28" s="20">
        <v>4508120.2750620004</v>
      </c>
      <c r="W28" s="20">
        <v>4910233.5808899999</v>
      </c>
      <c r="X28" s="20">
        <f t="shared" si="0"/>
        <v>-402113.30582799949</v>
      </c>
      <c r="Y28" s="20">
        <v>215828.27504000001</v>
      </c>
      <c r="Z28" s="20">
        <v>20325.422839999999</v>
      </c>
      <c r="AA28" s="20">
        <f t="shared" si="1"/>
        <v>195502.85220000002</v>
      </c>
    </row>
    <row r="29" spans="1:27" x14ac:dyDescent="0.45">
      <c r="A29" s="11" t="s">
        <v>350</v>
      </c>
      <c r="B29" s="11">
        <v>11511</v>
      </c>
      <c r="C29" s="11" t="s">
        <v>349</v>
      </c>
      <c r="D29" s="11" t="s">
        <v>134</v>
      </c>
      <c r="E29" s="12">
        <v>0</v>
      </c>
      <c r="F29" s="12">
        <v>30000000</v>
      </c>
      <c r="G29" s="12">
        <v>55.4</v>
      </c>
      <c r="H29" s="12" t="s">
        <v>532</v>
      </c>
      <c r="I29" s="12">
        <v>9835796</v>
      </c>
      <c r="J29" s="12">
        <v>15113583</v>
      </c>
      <c r="K29" s="12">
        <v>19655605</v>
      </c>
      <c r="L29" s="12">
        <v>768933</v>
      </c>
      <c r="M29" s="12">
        <v>35</v>
      </c>
      <c r="N29" s="12">
        <v>100</v>
      </c>
      <c r="O29" s="12">
        <v>0</v>
      </c>
      <c r="P29" s="12">
        <v>0</v>
      </c>
      <c r="Q29" s="12">
        <v>0</v>
      </c>
      <c r="R29" s="11">
        <v>-6.68</v>
      </c>
      <c r="S29" s="11">
        <v>-25.21</v>
      </c>
      <c r="T29" s="11">
        <v>-33.42</v>
      </c>
      <c r="U29" s="20">
        <v>95.521112063852314</v>
      </c>
      <c r="V29" s="20">
        <v>24056688.971000999</v>
      </c>
      <c r="W29" s="20">
        <v>10660670.248176999</v>
      </c>
      <c r="X29" s="20">
        <f t="shared" si="0"/>
        <v>13396018.722824</v>
      </c>
      <c r="Y29" s="20">
        <v>705367.55334800004</v>
      </c>
      <c r="Z29" s="20">
        <v>388645.08113000001</v>
      </c>
      <c r="AA29" s="20">
        <f t="shared" si="1"/>
        <v>316722.47221800004</v>
      </c>
    </row>
    <row r="30" spans="1:27" x14ac:dyDescent="0.45">
      <c r="A30" s="11" t="s">
        <v>355</v>
      </c>
      <c r="B30" s="11">
        <v>11525</v>
      </c>
      <c r="C30" s="11" t="s">
        <v>356</v>
      </c>
      <c r="D30" s="11" t="s">
        <v>134</v>
      </c>
      <c r="E30" s="12">
        <v>0</v>
      </c>
      <c r="F30" s="12">
        <v>20000000</v>
      </c>
      <c r="G30" s="12">
        <v>52.966666666666669</v>
      </c>
      <c r="H30" s="12" t="s">
        <v>532</v>
      </c>
      <c r="I30" s="12">
        <v>8451698</v>
      </c>
      <c r="J30" s="12">
        <v>15885857</v>
      </c>
      <c r="K30" s="12">
        <v>16343880</v>
      </c>
      <c r="L30" s="12">
        <v>971975</v>
      </c>
      <c r="M30" s="12">
        <v>36</v>
      </c>
      <c r="N30" s="12">
        <v>81</v>
      </c>
      <c r="O30" s="12">
        <v>4</v>
      </c>
      <c r="P30" s="12">
        <v>19</v>
      </c>
      <c r="Q30" s="12">
        <v>40</v>
      </c>
      <c r="R30" s="11">
        <v>-2.12</v>
      </c>
      <c r="S30" s="11">
        <v>-0.7</v>
      </c>
      <c r="T30" s="11">
        <v>11.08</v>
      </c>
      <c r="U30" s="20">
        <v>91.946626504294528</v>
      </c>
      <c r="V30" s="20">
        <v>9950841.0444210004</v>
      </c>
      <c r="W30" s="20">
        <v>9665295.8725979999</v>
      </c>
      <c r="X30" s="20">
        <f t="shared" si="0"/>
        <v>285545.17182300054</v>
      </c>
      <c r="Y30" s="20">
        <v>687244.93566399999</v>
      </c>
      <c r="Z30" s="20">
        <v>335783.62481800001</v>
      </c>
      <c r="AA30" s="20">
        <f t="shared" si="1"/>
        <v>351461.31084599998</v>
      </c>
    </row>
    <row r="31" spans="1:27" x14ac:dyDescent="0.45">
      <c r="A31" s="11" t="s">
        <v>359</v>
      </c>
      <c r="B31" s="11">
        <v>11534</v>
      </c>
      <c r="C31" s="11" t="s">
        <v>360</v>
      </c>
      <c r="D31" s="11" t="s">
        <v>134</v>
      </c>
      <c r="E31" s="12">
        <v>0</v>
      </c>
      <c r="F31" s="12">
        <v>5000000</v>
      </c>
      <c r="G31" s="12">
        <v>51.366666666666667</v>
      </c>
      <c r="H31" s="12" t="s">
        <v>532</v>
      </c>
      <c r="I31" s="12">
        <v>14797375</v>
      </c>
      <c r="J31" s="12">
        <v>11412649</v>
      </c>
      <c r="K31" s="12">
        <v>4821781</v>
      </c>
      <c r="L31" s="12">
        <v>2366894</v>
      </c>
      <c r="M31" s="12">
        <v>8</v>
      </c>
      <c r="N31" s="12">
        <v>89</v>
      </c>
      <c r="O31" s="12">
        <v>1</v>
      </c>
      <c r="P31" s="12">
        <v>11</v>
      </c>
      <c r="Q31" s="12">
        <v>9</v>
      </c>
      <c r="R31" s="11">
        <v>-19.899999999999999</v>
      </c>
      <c r="S31" s="11">
        <v>-49.8</v>
      </c>
      <c r="T31" s="11">
        <v>-66.12</v>
      </c>
      <c r="U31" s="20">
        <v>90.356545965891272</v>
      </c>
      <c r="V31" s="20">
        <v>5524473.0574340001</v>
      </c>
      <c r="W31" s="20">
        <v>1488454.7102300001</v>
      </c>
      <c r="X31" s="20">
        <f t="shared" si="0"/>
        <v>4036018.3472039998</v>
      </c>
      <c r="Y31" s="20">
        <v>173285.20641000001</v>
      </c>
      <c r="Z31" s="20">
        <v>661865.36499999999</v>
      </c>
      <c r="AA31" s="20">
        <f t="shared" si="1"/>
        <v>-488580.15859000001</v>
      </c>
    </row>
    <row r="32" spans="1:27" x14ac:dyDescent="0.45">
      <c r="A32" s="11" t="s">
        <v>361</v>
      </c>
      <c r="B32" s="11">
        <v>11538</v>
      </c>
      <c r="C32" s="11" t="s">
        <v>360</v>
      </c>
      <c r="D32" s="11" t="s">
        <v>134</v>
      </c>
      <c r="E32" s="12">
        <v>0</v>
      </c>
      <c r="F32" s="12">
        <v>20000000</v>
      </c>
      <c r="G32" s="12">
        <v>51.366666666666667</v>
      </c>
      <c r="H32" s="12" t="s">
        <v>532</v>
      </c>
      <c r="I32" s="12">
        <v>18908426</v>
      </c>
      <c r="J32" s="12">
        <v>17213651</v>
      </c>
      <c r="K32" s="12">
        <v>11925352</v>
      </c>
      <c r="L32" s="12">
        <v>1494013</v>
      </c>
      <c r="M32" s="12">
        <v>46</v>
      </c>
      <c r="N32" s="12">
        <v>90</v>
      </c>
      <c r="O32" s="12">
        <v>10</v>
      </c>
      <c r="P32" s="12">
        <v>10</v>
      </c>
      <c r="Q32" s="12">
        <v>56</v>
      </c>
      <c r="R32" s="11">
        <v>8.57</v>
      </c>
      <c r="S32" s="11">
        <v>3.51</v>
      </c>
      <c r="T32" s="11">
        <v>35.700000000000003</v>
      </c>
      <c r="U32" s="20">
        <v>93.827557359603816</v>
      </c>
      <c r="V32" s="20">
        <v>15657269.478711</v>
      </c>
      <c r="W32" s="20">
        <v>17612838.270408001</v>
      </c>
      <c r="X32" s="20">
        <f t="shared" si="0"/>
        <v>-1955568.7916970011</v>
      </c>
      <c r="Y32" s="20">
        <v>336732.83488699998</v>
      </c>
      <c r="Z32" s="20">
        <v>373285.13561499998</v>
      </c>
      <c r="AA32" s="20">
        <f t="shared" si="1"/>
        <v>-36552.300728000002</v>
      </c>
    </row>
    <row r="33" spans="1:27" x14ac:dyDescent="0.45">
      <c r="A33" s="11" t="s">
        <v>364</v>
      </c>
      <c r="B33" s="11">
        <v>11553</v>
      </c>
      <c r="C33" s="11" t="s">
        <v>365</v>
      </c>
      <c r="D33" s="11" t="s">
        <v>134</v>
      </c>
      <c r="E33" s="12">
        <v>0</v>
      </c>
      <c r="F33" s="12">
        <v>30000000</v>
      </c>
      <c r="G33" s="12">
        <v>48.7</v>
      </c>
      <c r="H33" s="12" t="s">
        <v>532</v>
      </c>
      <c r="I33" s="12">
        <v>4490872</v>
      </c>
      <c r="J33" s="12">
        <v>8055936</v>
      </c>
      <c r="K33" s="12">
        <v>5525253</v>
      </c>
      <c r="L33" s="12">
        <v>1458021</v>
      </c>
      <c r="M33" s="12">
        <v>18</v>
      </c>
      <c r="N33" s="12">
        <v>100</v>
      </c>
      <c r="O33" s="12">
        <v>0</v>
      </c>
      <c r="P33" s="12">
        <v>0</v>
      </c>
      <c r="Q33" s="12">
        <v>18</v>
      </c>
      <c r="R33" s="11">
        <v>-3.32</v>
      </c>
      <c r="S33" s="11">
        <v>-5.97</v>
      </c>
      <c r="T33" s="11">
        <v>5.0199999999999996</v>
      </c>
      <c r="U33" s="20">
        <v>76.459964555214967</v>
      </c>
      <c r="V33" s="20">
        <v>14605404.982158</v>
      </c>
      <c r="W33" s="20">
        <v>13380479.855302</v>
      </c>
      <c r="X33" s="20">
        <f t="shared" si="0"/>
        <v>1224925.1268559992</v>
      </c>
      <c r="Y33" s="20">
        <v>812624.88488300005</v>
      </c>
      <c r="Z33" s="20">
        <v>346119.07716300001</v>
      </c>
      <c r="AA33" s="20">
        <f t="shared" si="1"/>
        <v>466505.80772000004</v>
      </c>
    </row>
    <row r="34" spans="1:27" x14ac:dyDescent="0.45">
      <c r="A34" s="11" t="s">
        <v>374</v>
      </c>
      <c r="B34" s="11">
        <v>11595</v>
      </c>
      <c r="C34" s="11" t="s">
        <v>375</v>
      </c>
      <c r="D34" s="11" t="s">
        <v>134</v>
      </c>
      <c r="E34" s="12">
        <v>0</v>
      </c>
      <c r="F34" s="12">
        <v>20000000</v>
      </c>
      <c r="G34" s="12">
        <v>42.4</v>
      </c>
      <c r="H34" s="12" t="s">
        <v>532</v>
      </c>
      <c r="I34" s="12">
        <v>12966107</v>
      </c>
      <c r="J34" s="12">
        <v>9389792</v>
      </c>
      <c r="K34" s="12">
        <v>15691600</v>
      </c>
      <c r="L34" s="12">
        <v>621626</v>
      </c>
      <c r="M34" s="12">
        <v>27</v>
      </c>
      <c r="N34" s="12">
        <v>100</v>
      </c>
      <c r="O34" s="12">
        <v>0</v>
      </c>
      <c r="P34" s="12">
        <v>0</v>
      </c>
      <c r="Q34" s="12">
        <v>0</v>
      </c>
      <c r="R34" s="11">
        <v>-4.3499999999999996</v>
      </c>
      <c r="S34" s="11">
        <v>-18.75</v>
      </c>
      <c r="T34" s="11">
        <v>-39.82</v>
      </c>
      <c r="U34" s="20">
        <v>87.863089155530531</v>
      </c>
      <c r="V34" s="20">
        <v>15943859.229666</v>
      </c>
      <c r="W34" s="20">
        <v>11682283.800123001</v>
      </c>
      <c r="X34" s="20">
        <f t="shared" si="0"/>
        <v>4261575.4295429997</v>
      </c>
      <c r="Y34" s="20">
        <v>6062.7697509999998</v>
      </c>
      <c r="Z34" s="20">
        <v>2860.7054659999999</v>
      </c>
      <c r="AA34" s="20">
        <f t="shared" si="1"/>
        <v>3202.0642849999999</v>
      </c>
    </row>
    <row r="35" spans="1:27" x14ac:dyDescent="0.45">
      <c r="A35" s="11" t="s">
        <v>378</v>
      </c>
      <c r="B35" s="11">
        <v>11607</v>
      </c>
      <c r="C35" s="11" t="s">
        <v>379</v>
      </c>
      <c r="D35" s="11" t="s">
        <v>134</v>
      </c>
      <c r="E35" s="12">
        <v>0</v>
      </c>
      <c r="F35" s="12">
        <v>18240000</v>
      </c>
      <c r="G35" s="12">
        <v>39.6</v>
      </c>
      <c r="H35" s="12" t="s">
        <v>532</v>
      </c>
      <c r="I35" s="12">
        <v>9153144</v>
      </c>
      <c r="J35" s="12">
        <v>12856737</v>
      </c>
      <c r="K35" s="12">
        <v>2894954</v>
      </c>
      <c r="L35" s="12">
        <v>4441085</v>
      </c>
      <c r="M35" s="12">
        <v>7</v>
      </c>
      <c r="N35" s="12">
        <v>100</v>
      </c>
      <c r="O35" s="12">
        <v>0</v>
      </c>
      <c r="P35" s="12">
        <v>0</v>
      </c>
      <c r="Q35" s="12">
        <v>7</v>
      </c>
      <c r="R35" s="11">
        <v>4.0999999999999996</v>
      </c>
      <c r="S35" s="11">
        <v>0.19</v>
      </c>
      <c r="T35" s="11">
        <v>-11.02</v>
      </c>
      <c r="U35" s="20">
        <v>98.164034365380644</v>
      </c>
      <c r="V35" s="20">
        <v>5484359.5158670004</v>
      </c>
      <c r="W35" s="20">
        <v>897160.15289000003</v>
      </c>
      <c r="X35" s="20">
        <f t="shared" si="0"/>
        <v>4587199.362977</v>
      </c>
      <c r="Y35" s="20">
        <v>716934.765105</v>
      </c>
      <c r="Z35" s="20">
        <v>18717.514625</v>
      </c>
      <c r="AA35" s="20">
        <f t="shared" si="1"/>
        <v>698217.25048000005</v>
      </c>
    </row>
    <row r="36" spans="1:27" x14ac:dyDescent="0.45">
      <c r="A36" s="11" t="s">
        <v>380</v>
      </c>
      <c r="B36" s="11">
        <v>11615</v>
      </c>
      <c r="C36" s="11" t="s">
        <v>381</v>
      </c>
      <c r="D36" s="11" t="s">
        <v>134</v>
      </c>
      <c r="E36" s="12">
        <v>0</v>
      </c>
      <c r="F36" s="12">
        <v>100000000</v>
      </c>
      <c r="G36" s="12">
        <v>38.06666666666667</v>
      </c>
      <c r="H36" s="12" t="s">
        <v>532</v>
      </c>
      <c r="I36" s="12">
        <v>54196544</v>
      </c>
      <c r="J36" s="12">
        <v>63876106</v>
      </c>
      <c r="K36" s="12">
        <v>70129130</v>
      </c>
      <c r="L36" s="12">
        <v>973384</v>
      </c>
      <c r="M36" s="12">
        <v>76</v>
      </c>
      <c r="N36" s="12">
        <v>100</v>
      </c>
      <c r="O36" s="12">
        <v>0</v>
      </c>
      <c r="P36" s="12">
        <v>0</v>
      </c>
      <c r="Q36" s="12">
        <v>0</v>
      </c>
      <c r="R36" s="11">
        <v>0.06</v>
      </c>
      <c r="S36" s="11">
        <v>-8.6300000000000008</v>
      </c>
      <c r="T36" s="11">
        <v>-10.48</v>
      </c>
      <c r="U36" s="20">
        <v>93.721260411747565</v>
      </c>
      <c r="V36" s="20">
        <v>82961017.310409993</v>
      </c>
      <c r="W36" s="20">
        <v>53057028.222802997</v>
      </c>
      <c r="X36" s="20">
        <f t="shared" si="0"/>
        <v>29903989.087606996</v>
      </c>
      <c r="Y36" s="20">
        <v>3088140.3404319999</v>
      </c>
      <c r="Z36" s="20">
        <v>1251508.914414</v>
      </c>
      <c r="AA36" s="20">
        <f t="shared" si="1"/>
        <v>1836631.4260179999</v>
      </c>
    </row>
    <row r="37" spans="1:27" x14ac:dyDescent="0.45">
      <c r="A37" s="11" t="s">
        <v>380</v>
      </c>
      <c r="B37" s="11">
        <v>11615</v>
      </c>
      <c r="C37" s="11" t="s">
        <v>381</v>
      </c>
      <c r="D37" s="11" t="s">
        <v>134</v>
      </c>
      <c r="E37" s="12">
        <v>0</v>
      </c>
      <c r="F37" s="12">
        <v>100000000</v>
      </c>
      <c r="G37" s="12">
        <v>38.06666666666667</v>
      </c>
      <c r="H37" s="12" t="s">
        <v>532</v>
      </c>
      <c r="I37" s="12">
        <v>54196544</v>
      </c>
      <c r="J37" s="12">
        <v>63876106</v>
      </c>
      <c r="K37" s="12">
        <v>70129130</v>
      </c>
      <c r="L37" s="12">
        <v>973384</v>
      </c>
      <c r="M37" s="12">
        <v>76</v>
      </c>
      <c r="N37" s="12">
        <v>100</v>
      </c>
      <c r="O37" s="12">
        <v>0</v>
      </c>
      <c r="P37" s="12">
        <v>0</v>
      </c>
      <c r="Q37" s="12">
        <v>0</v>
      </c>
      <c r="R37" s="11">
        <v>0.06</v>
      </c>
      <c r="S37" s="11">
        <v>-8.6300000000000008</v>
      </c>
      <c r="T37" s="11">
        <v>-10.48</v>
      </c>
      <c r="U37" s="20">
        <v>93.721260411747565</v>
      </c>
      <c r="V37" s="20">
        <v>82961017.310409993</v>
      </c>
      <c r="W37" s="20">
        <v>53057028.222802997</v>
      </c>
      <c r="X37" s="20">
        <f t="shared" si="0"/>
        <v>29903989.087606996</v>
      </c>
      <c r="Y37" s="20">
        <v>3088140.3404319999</v>
      </c>
      <c r="Z37" s="20">
        <v>1251508.914414</v>
      </c>
      <c r="AA37" s="20">
        <f t="shared" si="1"/>
        <v>1836631.4260179999</v>
      </c>
    </row>
    <row r="38" spans="1:27" x14ac:dyDescent="0.45">
      <c r="A38" s="11" t="s">
        <v>382</v>
      </c>
      <c r="B38" s="11">
        <v>11618</v>
      </c>
      <c r="C38" s="11" t="s">
        <v>383</v>
      </c>
      <c r="D38" s="11" t="s">
        <v>134</v>
      </c>
      <c r="E38" s="12">
        <v>0</v>
      </c>
      <c r="F38" s="12">
        <v>20000000</v>
      </c>
      <c r="G38" s="12">
        <v>37.700000000000003</v>
      </c>
      <c r="H38" s="12" t="s">
        <v>532</v>
      </c>
      <c r="I38" s="12">
        <v>18308227</v>
      </c>
      <c r="J38" s="12">
        <v>14856059</v>
      </c>
      <c r="K38" s="12">
        <v>17567451</v>
      </c>
      <c r="L38" s="12">
        <v>845658</v>
      </c>
      <c r="M38" s="12">
        <v>55</v>
      </c>
      <c r="N38" s="12">
        <v>99</v>
      </c>
      <c r="O38" s="12">
        <v>8</v>
      </c>
      <c r="P38" s="12">
        <v>1</v>
      </c>
      <c r="Q38" s="12">
        <v>63</v>
      </c>
      <c r="R38" s="11">
        <v>-10.14</v>
      </c>
      <c r="S38" s="11">
        <v>-10.7</v>
      </c>
      <c r="T38" s="11">
        <v>-44.21</v>
      </c>
      <c r="U38" s="20">
        <v>88.302386320229076</v>
      </c>
      <c r="V38" s="20">
        <v>17317026.737962</v>
      </c>
      <c r="W38" s="20">
        <v>17847151.163334001</v>
      </c>
      <c r="X38" s="20">
        <f t="shared" si="0"/>
        <v>-530124.42537200078</v>
      </c>
      <c r="Y38" s="20">
        <v>1024612.817533</v>
      </c>
      <c r="Z38" s="20">
        <v>153337.76405</v>
      </c>
      <c r="AA38" s="20">
        <f t="shared" si="1"/>
        <v>871275.05348300003</v>
      </c>
    </row>
    <row r="39" spans="1:27" x14ac:dyDescent="0.45">
      <c r="A39" s="11" t="s">
        <v>384</v>
      </c>
      <c r="B39" s="11">
        <v>11617</v>
      </c>
      <c r="C39" s="11" t="s">
        <v>385</v>
      </c>
      <c r="D39" s="11" t="s">
        <v>134</v>
      </c>
      <c r="E39" s="12">
        <v>0</v>
      </c>
      <c r="F39" s="12">
        <v>500000000</v>
      </c>
      <c r="G39" s="12">
        <v>37.466666666666669</v>
      </c>
      <c r="H39" s="12" t="s">
        <v>532</v>
      </c>
      <c r="I39" s="12">
        <v>3783176</v>
      </c>
      <c r="J39" s="12">
        <v>4154116</v>
      </c>
      <c r="K39" s="12">
        <v>195152053</v>
      </c>
      <c r="L39" s="12">
        <v>21287</v>
      </c>
      <c r="M39" s="12">
        <v>3</v>
      </c>
      <c r="N39" s="12">
        <v>100</v>
      </c>
      <c r="O39" s="12">
        <v>0</v>
      </c>
      <c r="P39" s="12">
        <v>0</v>
      </c>
      <c r="Q39" s="12">
        <v>3</v>
      </c>
      <c r="R39" s="11">
        <v>-2.67</v>
      </c>
      <c r="S39" s="11">
        <v>-8.6</v>
      </c>
      <c r="T39" s="11">
        <v>-16.239999999999998</v>
      </c>
      <c r="U39" s="20">
        <v>85.477854682701903</v>
      </c>
      <c r="V39" s="20">
        <v>1558797.6209140001</v>
      </c>
      <c r="W39" s="20">
        <v>821718.57775099995</v>
      </c>
      <c r="X39" s="20">
        <f t="shared" si="0"/>
        <v>737079.04316300014</v>
      </c>
      <c r="Y39" s="20">
        <v>7519.79972</v>
      </c>
      <c r="Z39" s="20">
        <v>14651.237010999999</v>
      </c>
      <c r="AA39" s="20">
        <f t="shared" si="1"/>
        <v>-7131.4372909999993</v>
      </c>
    </row>
    <row r="40" spans="1:27" x14ac:dyDescent="0.45">
      <c r="A40" s="11" t="s">
        <v>390</v>
      </c>
      <c r="B40" s="11">
        <v>11633</v>
      </c>
      <c r="C40" s="11" t="s">
        <v>391</v>
      </c>
      <c r="D40" s="11" t="s">
        <v>134</v>
      </c>
      <c r="E40" s="13">
        <v>0</v>
      </c>
      <c r="F40" s="12">
        <v>250000</v>
      </c>
      <c r="G40" s="12">
        <v>35.06666666666667</v>
      </c>
      <c r="H40" s="12" t="s">
        <v>532</v>
      </c>
      <c r="I40" s="12">
        <v>108056</v>
      </c>
      <c r="J40" s="12">
        <v>74607</v>
      </c>
      <c r="K40" s="12">
        <v>117858</v>
      </c>
      <c r="L40" s="12">
        <v>633025</v>
      </c>
      <c r="M40" s="12">
        <v>3</v>
      </c>
      <c r="N40" s="12">
        <v>100</v>
      </c>
      <c r="O40" s="12">
        <v>0</v>
      </c>
      <c r="P40" s="12">
        <v>0</v>
      </c>
      <c r="Q40" s="12">
        <v>3</v>
      </c>
      <c r="R40" s="11">
        <v>3.38</v>
      </c>
      <c r="S40" s="11">
        <v>2.88</v>
      </c>
      <c r="T40" s="11">
        <v>-56.48</v>
      </c>
      <c r="U40" s="20">
        <v>0.43395683212991909</v>
      </c>
      <c r="V40" s="20">
        <v>229470.20723900001</v>
      </c>
      <c r="W40" s="20">
        <v>303760.39695000002</v>
      </c>
      <c r="X40" s="20">
        <f t="shared" si="0"/>
        <v>-74290.189711000014</v>
      </c>
      <c r="Y40" s="20">
        <v>28191.500088000001</v>
      </c>
      <c r="Z40" s="20">
        <v>50749.259688999999</v>
      </c>
      <c r="AA40" s="20">
        <f t="shared" si="1"/>
        <v>-22557.759600999998</v>
      </c>
    </row>
    <row r="41" spans="1:27" x14ac:dyDescent="0.45">
      <c r="A41" s="11" t="s">
        <v>394</v>
      </c>
      <c r="B41" s="11">
        <v>11655</v>
      </c>
      <c r="C41" s="11" t="s">
        <v>395</v>
      </c>
      <c r="D41" s="11" t="s">
        <v>134</v>
      </c>
      <c r="E41" s="13">
        <v>0</v>
      </c>
      <c r="F41" s="12">
        <v>20000000</v>
      </c>
      <c r="G41" s="12">
        <v>30.033333333333335</v>
      </c>
      <c r="H41" s="12" t="s">
        <v>532</v>
      </c>
      <c r="I41" s="12">
        <v>14433706</v>
      </c>
      <c r="J41" s="12">
        <v>13009669</v>
      </c>
      <c r="K41" s="12">
        <v>10124714</v>
      </c>
      <c r="L41" s="12">
        <v>1284953</v>
      </c>
      <c r="M41" s="12">
        <v>32</v>
      </c>
      <c r="N41" s="12">
        <v>88</v>
      </c>
      <c r="O41" s="12">
        <v>3</v>
      </c>
      <c r="P41" s="12">
        <v>12</v>
      </c>
      <c r="Q41" s="12">
        <v>35</v>
      </c>
      <c r="R41" s="11">
        <v>5.34</v>
      </c>
      <c r="S41" s="11">
        <v>-10.64</v>
      </c>
      <c r="T41" s="11">
        <v>-29.46</v>
      </c>
      <c r="U41" s="20">
        <v>98.313043320035405</v>
      </c>
      <c r="V41" s="20">
        <v>11140397.631182</v>
      </c>
      <c r="W41" s="20">
        <v>5905689.3351530004</v>
      </c>
      <c r="X41" s="20">
        <f t="shared" si="0"/>
        <v>5234708.2960289996</v>
      </c>
      <c r="Y41" s="20">
        <v>504528.88019599998</v>
      </c>
      <c r="Z41" s="20">
        <v>244798.815302</v>
      </c>
      <c r="AA41" s="20">
        <f t="shared" si="1"/>
        <v>259730.06489399998</v>
      </c>
    </row>
    <row r="42" spans="1:27" x14ac:dyDescent="0.45">
      <c r="A42" s="11" t="s">
        <v>398</v>
      </c>
      <c r="B42" s="11">
        <v>11664</v>
      </c>
      <c r="C42" s="11" t="s">
        <v>399</v>
      </c>
      <c r="D42" s="11" t="s">
        <v>134</v>
      </c>
      <c r="E42" s="11">
        <v>0</v>
      </c>
      <c r="F42" s="12">
        <v>30000000</v>
      </c>
      <c r="G42" s="12">
        <v>28.833333333333332</v>
      </c>
      <c r="H42" s="12" t="s">
        <v>532</v>
      </c>
      <c r="I42" s="12">
        <v>56622272</v>
      </c>
      <c r="J42" s="12">
        <v>77055571</v>
      </c>
      <c r="K42" s="12">
        <v>31172411</v>
      </c>
      <c r="L42" s="12">
        <v>2471916</v>
      </c>
      <c r="M42" s="12">
        <v>25</v>
      </c>
      <c r="N42" s="12">
        <v>99</v>
      </c>
      <c r="O42" s="12">
        <v>1</v>
      </c>
      <c r="P42" s="12">
        <v>1</v>
      </c>
      <c r="Q42" s="12">
        <v>26</v>
      </c>
      <c r="R42" s="11">
        <v>-3.91</v>
      </c>
      <c r="S42" s="11">
        <v>-16.2</v>
      </c>
      <c r="T42" s="11">
        <v>12.85</v>
      </c>
      <c r="U42" s="20">
        <v>92.785232809464205</v>
      </c>
      <c r="V42" s="20">
        <v>36098540.129851997</v>
      </c>
      <c r="W42" s="20">
        <v>17206058.511635002</v>
      </c>
      <c r="X42" s="20">
        <f t="shared" si="0"/>
        <v>18892481.618216995</v>
      </c>
      <c r="Y42" s="20">
        <v>1468421.0139580001</v>
      </c>
      <c r="Z42" s="20">
        <v>199535.609306</v>
      </c>
      <c r="AA42" s="20">
        <f t="shared" si="1"/>
        <v>1268885.4046520002</v>
      </c>
    </row>
    <row r="43" spans="1:27" x14ac:dyDescent="0.45">
      <c r="A43" s="11" t="s">
        <v>402</v>
      </c>
      <c r="B43" s="11">
        <v>11668</v>
      </c>
      <c r="C43" s="11" t="s">
        <v>403</v>
      </c>
      <c r="D43" s="11" t="s">
        <v>134</v>
      </c>
      <c r="E43" s="11">
        <v>0</v>
      </c>
      <c r="F43" s="12">
        <v>10000000</v>
      </c>
      <c r="G43" s="12">
        <v>28.266666666666666</v>
      </c>
      <c r="H43" s="12" t="s">
        <v>532</v>
      </c>
      <c r="I43" s="12">
        <v>6458268</v>
      </c>
      <c r="J43" s="12">
        <v>7615911</v>
      </c>
      <c r="K43" s="12">
        <v>6973684</v>
      </c>
      <c r="L43" s="12">
        <v>1091918</v>
      </c>
      <c r="M43" s="12">
        <v>25</v>
      </c>
      <c r="N43" s="12">
        <v>96</v>
      </c>
      <c r="O43" s="12">
        <v>1</v>
      </c>
      <c r="P43" s="12">
        <v>4</v>
      </c>
      <c r="Q43" s="12">
        <v>26</v>
      </c>
      <c r="R43" s="11">
        <v>-4.05</v>
      </c>
      <c r="S43" s="11">
        <v>-23.32</v>
      </c>
      <c r="T43" s="11">
        <v>4.4800000000000004</v>
      </c>
      <c r="U43" s="20">
        <v>84.023248714214262</v>
      </c>
      <c r="V43" s="20">
        <v>23778951.459357999</v>
      </c>
      <c r="W43" s="20">
        <v>21703101.998176999</v>
      </c>
      <c r="X43" s="20">
        <f t="shared" si="0"/>
        <v>2075849.4611809999</v>
      </c>
      <c r="Y43" s="20">
        <v>1645499.226516</v>
      </c>
      <c r="Z43" s="20">
        <v>319477.46399999998</v>
      </c>
      <c r="AA43" s="20">
        <f t="shared" si="1"/>
        <v>1326021.7625160001</v>
      </c>
    </row>
    <row r="44" spans="1:27" x14ac:dyDescent="0.45">
      <c r="A44" s="11" t="s">
        <v>406</v>
      </c>
      <c r="B44" s="11">
        <v>11674</v>
      </c>
      <c r="C44" s="11" t="s">
        <v>407</v>
      </c>
      <c r="D44" s="11" t="s">
        <v>134</v>
      </c>
      <c r="E44" s="11">
        <v>0</v>
      </c>
      <c r="F44" s="12">
        <v>6000000</v>
      </c>
      <c r="G44" s="12">
        <v>27.766666666666666</v>
      </c>
      <c r="H44" s="12" t="s">
        <v>532</v>
      </c>
      <c r="I44" s="12">
        <v>2080282</v>
      </c>
      <c r="J44" s="12">
        <v>2167057</v>
      </c>
      <c r="K44" s="12">
        <v>2746544</v>
      </c>
      <c r="L44" s="12">
        <v>789012</v>
      </c>
      <c r="M44" s="12">
        <v>14</v>
      </c>
      <c r="N44" s="12">
        <v>98</v>
      </c>
      <c r="O44" s="12">
        <v>2</v>
      </c>
      <c r="P44" s="12">
        <v>2</v>
      </c>
      <c r="Q44" s="12">
        <v>16</v>
      </c>
      <c r="R44" s="11">
        <v>2.4500000000000002</v>
      </c>
      <c r="S44" s="11">
        <v>-7.66</v>
      </c>
      <c r="T44" s="11">
        <v>-38.9</v>
      </c>
      <c r="U44" s="20">
        <v>85.062889977267261</v>
      </c>
      <c r="V44" s="20">
        <v>3264487.3068929999</v>
      </c>
      <c r="W44" s="20">
        <v>2259264.2181930002</v>
      </c>
      <c r="X44" s="20">
        <f t="shared" si="0"/>
        <v>1005223.0886999997</v>
      </c>
      <c r="Y44" s="20">
        <v>286339.04399799998</v>
      </c>
      <c r="Z44" s="20">
        <v>227702.89318300001</v>
      </c>
      <c r="AA44" s="20">
        <f t="shared" si="1"/>
        <v>58636.150814999972</v>
      </c>
    </row>
    <row r="45" spans="1:27" x14ac:dyDescent="0.45">
      <c r="A45" s="11" t="s">
        <v>410</v>
      </c>
      <c r="B45" s="11">
        <v>11681</v>
      </c>
      <c r="C45" s="11" t="s">
        <v>411</v>
      </c>
      <c r="D45" s="11" t="s">
        <v>134</v>
      </c>
      <c r="E45" s="11">
        <v>0</v>
      </c>
      <c r="F45" s="12">
        <v>5000000</v>
      </c>
      <c r="G45" s="12">
        <v>25.366666666666667</v>
      </c>
      <c r="H45" s="12" t="s">
        <v>532</v>
      </c>
      <c r="I45" s="12">
        <v>541267</v>
      </c>
      <c r="J45" s="12">
        <v>732577</v>
      </c>
      <c r="K45" s="12">
        <v>1177574</v>
      </c>
      <c r="L45" s="12">
        <v>622066</v>
      </c>
      <c r="M45" s="12">
        <v>7</v>
      </c>
      <c r="N45" s="12">
        <v>100</v>
      </c>
      <c r="O45" s="12">
        <v>0</v>
      </c>
      <c r="P45" s="12">
        <v>0</v>
      </c>
      <c r="Q45" s="12">
        <v>7</v>
      </c>
      <c r="R45" s="47"/>
      <c r="S45" s="47"/>
      <c r="T45" s="47"/>
      <c r="U45" s="20">
        <v>83</v>
      </c>
      <c r="V45" s="20">
        <v>1741844.7901910001</v>
      </c>
      <c r="W45" s="20">
        <v>1126502.804729</v>
      </c>
      <c r="X45" s="20">
        <f t="shared" si="0"/>
        <v>615341.98546200013</v>
      </c>
      <c r="Y45" s="20">
        <v>59921.582190000001</v>
      </c>
      <c r="Z45" s="20">
        <v>44448.696843999998</v>
      </c>
      <c r="AA45" s="20">
        <f t="shared" si="1"/>
        <v>15472.885346000003</v>
      </c>
    </row>
    <row r="46" spans="1:27" x14ac:dyDescent="0.45">
      <c r="A46" s="11" t="s">
        <v>412</v>
      </c>
      <c r="B46" s="11">
        <v>11687</v>
      </c>
      <c r="C46" s="11" t="s">
        <v>413</v>
      </c>
      <c r="D46" s="11" t="s">
        <v>134</v>
      </c>
      <c r="E46" s="12">
        <v>0</v>
      </c>
      <c r="F46" s="12">
        <v>500000</v>
      </c>
      <c r="G46" s="12">
        <v>23.733333333333334</v>
      </c>
      <c r="H46" s="12" t="s">
        <v>532</v>
      </c>
      <c r="I46" s="12">
        <v>171891</v>
      </c>
      <c r="J46" s="12">
        <v>326988</v>
      </c>
      <c r="K46" s="12">
        <v>336746</v>
      </c>
      <c r="L46" s="12">
        <v>971022</v>
      </c>
      <c r="M46" s="12">
        <v>7</v>
      </c>
      <c r="N46" s="12">
        <v>100</v>
      </c>
      <c r="O46" s="12">
        <v>0</v>
      </c>
      <c r="P46" s="12">
        <v>0</v>
      </c>
      <c r="Q46" s="12">
        <v>7</v>
      </c>
      <c r="R46" s="11">
        <v>11.64</v>
      </c>
      <c r="S46" s="11">
        <v>-7.87</v>
      </c>
      <c r="T46" s="11">
        <v>-53.42</v>
      </c>
      <c r="U46" s="20">
        <v>98.820932610840117</v>
      </c>
      <c r="V46" s="20">
        <v>175795.79316500001</v>
      </c>
      <c r="W46" s="20">
        <v>197270.86249500001</v>
      </c>
      <c r="X46" s="20">
        <f t="shared" si="0"/>
        <v>-21475.069329999998</v>
      </c>
      <c r="Y46" s="20">
        <v>21850.149539999999</v>
      </c>
      <c r="Z46" s="20">
        <v>8332</v>
      </c>
      <c r="AA46" s="20">
        <f t="shared" si="1"/>
        <v>13518.149539999999</v>
      </c>
    </row>
    <row r="47" spans="1:27" x14ac:dyDescent="0.45">
      <c r="A47" s="11" t="s">
        <v>414</v>
      </c>
      <c r="B47" s="11">
        <v>11679</v>
      </c>
      <c r="C47" s="11" t="s">
        <v>415</v>
      </c>
      <c r="D47" s="11" t="s">
        <v>134</v>
      </c>
      <c r="E47" s="12">
        <v>0</v>
      </c>
      <c r="F47" s="12">
        <v>5000000</v>
      </c>
      <c r="G47" s="12">
        <v>23.366666666666667</v>
      </c>
      <c r="H47" s="12" t="s">
        <v>532</v>
      </c>
      <c r="I47" s="12">
        <v>965521</v>
      </c>
      <c r="J47" s="12">
        <v>1000318</v>
      </c>
      <c r="K47" s="12">
        <v>2057710</v>
      </c>
      <c r="L47" s="12">
        <v>571178</v>
      </c>
      <c r="M47" s="12">
        <v>15</v>
      </c>
      <c r="N47" s="12">
        <v>100</v>
      </c>
      <c r="O47" s="12">
        <v>0</v>
      </c>
      <c r="P47" s="12">
        <v>0</v>
      </c>
      <c r="Q47" s="12">
        <v>0</v>
      </c>
      <c r="R47" s="11">
        <v>-0.82</v>
      </c>
      <c r="S47" s="11">
        <v>-5.6</v>
      </c>
      <c r="T47" s="11">
        <v>-30.28</v>
      </c>
      <c r="U47" s="20">
        <v>88.20642896377079</v>
      </c>
      <c r="V47" s="20">
        <v>2398472.0818579998</v>
      </c>
      <c r="W47" s="20">
        <v>1608689.29382</v>
      </c>
      <c r="X47" s="20">
        <f t="shared" si="0"/>
        <v>789782.78803799977</v>
      </c>
      <c r="Y47" s="20">
        <v>77689.750738999996</v>
      </c>
      <c r="Z47" s="20">
        <v>109486.891604</v>
      </c>
      <c r="AA47" s="20">
        <f t="shared" si="1"/>
        <v>-31797.140865000008</v>
      </c>
    </row>
    <row r="48" spans="1:27" x14ac:dyDescent="0.45">
      <c r="A48" s="11" t="s">
        <v>420</v>
      </c>
      <c r="B48" s="11">
        <v>11688</v>
      </c>
      <c r="C48" s="11" t="s">
        <v>421</v>
      </c>
      <c r="D48" s="11" t="s">
        <v>134</v>
      </c>
      <c r="E48" s="12">
        <v>0</v>
      </c>
      <c r="F48" s="12">
        <v>30000000</v>
      </c>
      <c r="G48" s="12">
        <v>21.6</v>
      </c>
      <c r="H48" s="12" t="s">
        <v>532</v>
      </c>
      <c r="I48" s="12">
        <v>10271086</v>
      </c>
      <c r="J48" s="12">
        <v>11128835</v>
      </c>
      <c r="K48" s="12">
        <v>17270768</v>
      </c>
      <c r="L48" s="12">
        <v>644374</v>
      </c>
      <c r="M48" s="12">
        <v>10</v>
      </c>
      <c r="N48" s="12">
        <v>100</v>
      </c>
      <c r="O48" s="12">
        <v>0</v>
      </c>
      <c r="P48" s="12">
        <v>0</v>
      </c>
      <c r="Q48" s="12">
        <v>10</v>
      </c>
      <c r="R48" s="11">
        <v>-4.1500000000000004</v>
      </c>
      <c r="S48" s="11">
        <v>-15.81</v>
      </c>
      <c r="T48" s="11">
        <v>0.94</v>
      </c>
      <c r="U48" s="20">
        <v>88.990670630333071</v>
      </c>
      <c r="V48" s="20">
        <v>23490618.753439002</v>
      </c>
      <c r="W48" s="20">
        <v>18060430.957442001</v>
      </c>
      <c r="X48" s="20">
        <f t="shared" si="0"/>
        <v>5430187.7959970012</v>
      </c>
      <c r="Y48" s="20">
        <v>1281382.7519499999</v>
      </c>
      <c r="Z48" s="20">
        <v>495065.674122</v>
      </c>
      <c r="AA48" s="20">
        <f t="shared" si="1"/>
        <v>786317.07782799995</v>
      </c>
    </row>
    <row r="49" spans="1:27" x14ac:dyDescent="0.45">
      <c r="A49" s="11" t="s">
        <v>424</v>
      </c>
      <c r="B49" s="11">
        <v>11710</v>
      </c>
      <c r="C49" s="11" t="s">
        <v>425</v>
      </c>
      <c r="D49" s="11" t="s">
        <v>134</v>
      </c>
      <c r="E49" s="12">
        <v>0</v>
      </c>
      <c r="F49" s="12">
        <v>5000000</v>
      </c>
      <c r="G49" s="12">
        <v>20.133333333333333</v>
      </c>
      <c r="H49" s="12" t="s">
        <v>532</v>
      </c>
      <c r="I49" s="12">
        <v>1013859</v>
      </c>
      <c r="J49" s="12">
        <v>910972</v>
      </c>
      <c r="K49" s="12">
        <v>1847777</v>
      </c>
      <c r="L49" s="12">
        <v>493009</v>
      </c>
      <c r="M49" s="12">
        <v>14</v>
      </c>
      <c r="N49" s="12">
        <v>97</v>
      </c>
      <c r="O49" s="12">
        <v>11</v>
      </c>
      <c r="P49" s="12">
        <v>3</v>
      </c>
      <c r="Q49" s="12">
        <v>25</v>
      </c>
      <c r="R49" s="11">
        <v>-2.87</v>
      </c>
      <c r="S49" s="11">
        <v>-19.28</v>
      </c>
      <c r="T49" s="11">
        <v>-43.85</v>
      </c>
      <c r="U49" s="20">
        <v>90.301570006983013</v>
      </c>
      <c r="V49" s="20">
        <v>4569597.9148779996</v>
      </c>
      <c r="W49" s="20">
        <v>4142901.1178609999</v>
      </c>
      <c r="X49" s="20">
        <f t="shared" si="0"/>
        <v>426696.79701699968</v>
      </c>
      <c r="Y49" s="20">
        <v>191921.06286199999</v>
      </c>
      <c r="Z49" s="20">
        <v>197865.80827800001</v>
      </c>
      <c r="AA49" s="20">
        <f t="shared" si="1"/>
        <v>-5944.7454160000198</v>
      </c>
    </row>
    <row r="50" spans="1:27" x14ac:dyDescent="0.45">
      <c r="A50" s="11" t="s">
        <v>426</v>
      </c>
      <c r="B50" s="11">
        <v>11704</v>
      </c>
      <c r="C50" s="11" t="s">
        <v>427</v>
      </c>
      <c r="D50" s="11" t="s">
        <v>134</v>
      </c>
      <c r="E50" s="12">
        <v>0</v>
      </c>
      <c r="F50" s="12">
        <v>1000000</v>
      </c>
      <c r="G50" s="12">
        <v>19.633333333333333</v>
      </c>
      <c r="H50" s="12" t="s">
        <v>532</v>
      </c>
      <c r="I50" s="12">
        <v>194541</v>
      </c>
      <c r="J50" s="12">
        <v>189210</v>
      </c>
      <c r="K50" s="12">
        <v>336313</v>
      </c>
      <c r="L50" s="12">
        <v>562601</v>
      </c>
      <c r="M50" s="12">
        <v>3</v>
      </c>
      <c r="N50" s="12">
        <v>75</v>
      </c>
      <c r="O50" s="12">
        <v>1</v>
      </c>
      <c r="P50" s="12">
        <v>25</v>
      </c>
      <c r="Q50" s="12">
        <v>4</v>
      </c>
      <c r="R50" s="11">
        <v>-21.38</v>
      </c>
      <c r="S50" s="11">
        <v>-35.69</v>
      </c>
      <c r="T50" s="11">
        <v>-27.93</v>
      </c>
      <c r="U50" s="20">
        <v>89.345907618608678</v>
      </c>
      <c r="V50" s="20">
        <v>537338.20316000003</v>
      </c>
      <c r="W50" s="20">
        <v>405914.93302</v>
      </c>
      <c r="X50" s="20">
        <f t="shared" si="0"/>
        <v>131423.27014000004</v>
      </c>
      <c r="Y50" s="20">
        <v>33632.559520000003</v>
      </c>
      <c r="Z50" s="20">
        <v>86273.950159999993</v>
      </c>
      <c r="AA50" s="20">
        <f t="shared" si="1"/>
        <v>-52641.390639999991</v>
      </c>
    </row>
    <row r="51" spans="1:27" x14ac:dyDescent="0.45">
      <c r="A51" s="11" t="s">
        <v>428</v>
      </c>
      <c r="B51" s="11">
        <v>11711</v>
      </c>
      <c r="C51" s="11" t="s">
        <v>427</v>
      </c>
      <c r="D51" s="11" t="s">
        <v>134</v>
      </c>
      <c r="E51" s="12">
        <v>0</v>
      </c>
      <c r="F51" s="12">
        <v>20000000</v>
      </c>
      <c r="G51" s="12">
        <v>19.633333333333333</v>
      </c>
      <c r="H51" s="12" t="s">
        <v>532</v>
      </c>
      <c r="I51" s="12">
        <v>13998232</v>
      </c>
      <c r="J51" s="12">
        <v>24263178</v>
      </c>
      <c r="K51" s="12">
        <v>16128895</v>
      </c>
      <c r="L51" s="12">
        <v>1504329</v>
      </c>
      <c r="M51" s="12">
        <v>6</v>
      </c>
      <c r="N51" s="12">
        <v>100</v>
      </c>
      <c r="O51" s="12">
        <v>0</v>
      </c>
      <c r="P51" s="12">
        <v>0</v>
      </c>
      <c r="Q51" s="12">
        <v>6</v>
      </c>
      <c r="R51" s="11">
        <v>1.77</v>
      </c>
      <c r="S51" s="11">
        <v>3.88</v>
      </c>
      <c r="T51" s="11">
        <v>13.92</v>
      </c>
      <c r="U51" s="20">
        <v>99.970272257118935</v>
      </c>
      <c r="V51" s="20">
        <v>0</v>
      </c>
      <c r="W51" s="20">
        <v>0</v>
      </c>
      <c r="X51" s="20">
        <f t="shared" si="0"/>
        <v>0</v>
      </c>
      <c r="Y51" s="20">
        <v>0</v>
      </c>
      <c r="Z51" s="20">
        <v>0</v>
      </c>
      <c r="AA51" s="20">
        <f t="shared" si="1"/>
        <v>0</v>
      </c>
    </row>
    <row r="52" spans="1:27" x14ac:dyDescent="0.45">
      <c r="A52" s="11" t="s">
        <v>448</v>
      </c>
      <c r="B52" s="11">
        <v>11752</v>
      </c>
      <c r="C52" s="11" t="s">
        <v>449</v>
      </c>
      <c r="D52" s="11" t="s">
        <v>134</v>
      </c>
      <c r="E52" s="12">
        <v>0</v>
      </c>
      <c r="F52" s="12">
        <v>500000</v>
      </c>
      <c r="G52" s="12">
        <v>15.666666666666666</v>
      </c>
      <c r="H52" s="12" t="s">
        <v>532</v>
      </c>
      <c r="I52" s="12">
        <v>397123</v>
      </c>
      <c r="J52" s="12">
        <v>393432</v>
      </c>
      <c r="K52" s="12">
        <v>868325</v>
      </c>
      <c r="L52" s="12">
        <v>453091</v>
      </c>
      <c r="M52" s="12">
        <v>6</v>
      </c>
      <c r="N52" s="12">
        <v>100</v>
      </c>
      <c r="O52" s="12">
        <v>0</v>
      </c>
      <c r="P52" s="12">
        <v>0</v>
      </c>
      <c r="Q52" s="12">
        <v>6</v>
      </c>
      <c r="R52" s="11">
        <v>2.87</v>
      </c>
      <c r="S52" s="11">
        <v>5.09</v>
      </c>
      <c r="T52" s="11">
        <v>-39.24</v>
      </c>
      <c r="U52" s="20">
        <v>94.174237116015036</v>
      </c>
      <c r="V52" s="20">
        <v>1521256.4617089999</v>
      </c>
      <c r="W52" s="20">
        <v>1432665.5040829999</v>
      </c>
      <c r="X52" s="20">
        <f t="shared" si="0"/>
        <v>88590.957626000047</v>
      </c>
      <c r="Y52" s="20">
        <v>45138.556682000002</v>
      </c>
      <c r="Z52" s="20">
        <v>28792.795666999999</v>
      </c>
      <c r="AA52" s="20">
        <f t="shared" si="1"/>
        <v>16345.761015000004</v>
      </c>
    </row>
    <row r="53" spans="1:27" x14ac:dyDescent="0.45">
      <c r="A53" s="11" t="s">
        <v>450</v>
      </c>
      <c r="B53" s="11">
        <v>11755</v>
      </c>
      <c r="C53" s="11" t="s">
        <v>451</v>
      </c>
      <c r="D53" s="11" t="s">
        <v>134</v>
      </c>
      <c r="E53" s="12">
        <v>0</v>
      </c>
      <c r="F53" s="12">
        <v>25000000</v>
      </c>
      <c r="G53" s="12">
        <v>15.5</v>
      </c>
      <c r="H53" s="12" t="s">
        <v>532</v>
      </c>
      <c r="I53" s="12">
        <v>3559259</v>
      </c>
      <c r="J53" s="12">
        <v>9430434</v>
      </c>
      <c r="K53" s="12">
        <v>14146763</v>
      </c>
      <c r="L53" s="12">
        <v>794618</v>
      </c>
      <c r="M53" s="12">
        <v>26</v>
      </c>
      <c r="N53" s="12">
        <v>98</v>
      </c>
      <c r="O53" s="12">
        <v>2</v>
      </c>
      <c r="P53" s="12">
        <v>2</v>
      </c>
      <c r="Q53" s="12">
        <v>28</v>
      </c>
      <c r="R53" s="11">
        <v>0.26</v>
      </c>
      <c r="S53" s="11">
        <v>-14.7</v>
      </c>
      <c r="T53" s="11">
        <v>-17.23</v>
      </c>
      <c r="U53" s="20">
        <v>93.09924650660875</v>
      </c>
      <c r="V53" s="20">
        <v>15023946.872558</v>
      </c>
      <c r="W53" s="20">
        <v>7268039.8812039997</v>
      </c>
      <c r="X53" s="20">
        <f t="shared" si="0"/>
        <v>7755906.9913539998</v>
      </c>
      <c r="Y53" s="20">
        <v>1556639.4973609999</v>
      </c>
      <c r="Z53" s="20">
        <v>1181404.190063</v>
      </c>
      <c r="AA53" s="20">
        <f t="shared" si="1"/>
        <v>375235.30729799997</v>
      </c>
    </row>
    <row r="54" spans="1:27" x14ac:dyDescent="0.45">
      <c r="A54" s="11" t="s">
        <v>452</v>
      </c>
      <c r="B54" s="11">
        <v>11764</v>
      </c>
      <c r="C54" s="11" t="s">
        <v>453</v>
      </c>
      <c r="D54" s="11" t="s">
        <v>134</v>
      </c>
      <c r="E54" s="12">
        <v>0</v>
      </c>
      <c r="F54" s="12">
        <v>39000000</v>
      </c>
      <c r="G54" s="12">
        <v>14.133333333333333</v>
      </c>
      <c r="H54" s="12" t="s">
        <v>532</v>
      </c>
      <c r="I54" s="12">
        <v>11238460</v>
      </c>
      <c r="J54" s="12">
        <v>13910216</v>
      </c>
      <c r="K54" s="12">
        <v>15026937</v>
      </c>
      <c r="L54" s="12">
        <v>925685</v>
      </c>
      <c r="M54" s="12">
        <v>10</v>
      </c>
      <c r="N54" s="12">
        <v>100</v>
      </c>
      <c r="O54" s="12">
        <v>0</v>
      </c>
      <c r="P54" s="12">
        <v>0</v>
      </c>
      <c r="Q54" s="12">
        <v>10</v>
      </c>
      <c r="R54" s="11">
        <v>2.86</v>
      </c>
      <c r="S54" s="11">
        <v>-4.58</v>
      </c>
      <c r="T54" s="11">
        <v>-7.94</v>
      </c>
      <c r="U54" s="20">
        <v>83.781950006261681</v>
      </c>
      <c r="V54" s="20">
        <v>13034266.638613001</v>
      </c>
      <c r="W54" s="20">
        <v>9286927.7685269993</v>
      </c>
      <c r="X54" s="20">
        <f t="shared" si="0"/>
        <v>3747338.8700860012</v>
      </c>
      <c r="Y54" s="20">
        <v>2150042.8280600002</v>
      </c>
      <c r="Z54" s="20">
        <v>151022.72945499999</v>
      </c>
      <c r="AA54" s="20">
        <f t="shared" si="1"/>
        <v>1999020.0986050002</v>
      </c>
    </row>
    <row r="55" spans="1:27" x14ac:dyDescent="0.45">
      <c r="A55" s="11" t="s">
        <v>454</v>
      </c>
      <c r="B55" s="11">
        <v>11759</v>
      </c>
      <c r="C55" s="11" t="s">
        <v>455</v>
      </c>
      <c r="D55" s="11" t="s">
        <v>134</v>
      </c>
      <c r="E55" s="12">
        <v>0</v>
      </c>
      <c r="F55" s="12">
        <v>10000000</v>
      </c>
      <c r="G55" s="12">
        <v>13.933333333333334</v>
      </c>
      <c r="H55" s="12" t="s">
        <v>532</v>
      </c>
      <c r="I55" s="12">
        <v>1298466</v>
      </c>
      <c r="J55" s="12">
        <v>3530188</v>
      </c>
      <c r="K55" s="12">
        <v>3258380</v>
      </c>
      <c r="L55" s="12">
        <v>1083418</v>
      </c>
      <c r="M55" s="12">
        <v>20</v>
      </c>
      <c r="N55" s="12">
        <v>83</v>
      </c>
      <c r="O55" s="12">
        <v>4</v>
      </c>
      <c r="P55" s="12">
        <v>17</v>
      </c>
      <c r="Q55" s="12">
        <v>24</v>
      </c>
      <c r="R55" s="11">
        <v>0.26</v>
      </c>
      <c r="S55" s="11">
        <v>-1.34</v>
      </c>
      <c r="T55" s="11">
        <v>8.8800000000000008</v>
      </c>
      <c r="U55" s="20">
        <v>91.899164800996445</v>
      </c>
      <c r="V55" s="20">
        <v>4174239.8307699999</v>
      </c>
      <c r="W55" s="20">
        <v>2236070.1405500001</v>
      </c>
      <c r="X55" s="20">
        <f t="shared" si="0"/>
        <v>1938169.6902199998</v>
      </c>
      <c r="Y55" s="20">
        <v>240085.35970599999</v>
      </c>
      <c r="Z55" s="20">
        <v>238385.020621</v>
      </c>
      <c r="AA55" s="20">
        <f t="shared" si="1"/>
        <v>1700.3390849999851</v>
      </c>
    </row>
    <row r="56" spans="1:27" x14ac:dyDescent="0.45">
      <c r="A56" s="11" t="s">
        <v>458</v>
      </c>
      <c r="B56" s="11">
        <v>11769</v>
      </c>
      <c r="C56" s="11" t="s">
        <v>459</v>
      </c>
      <c r="D56" s="11" t="s">
        <v>134</v>
      </c>
      <c r="E56" s="12">
        <v>0</v>
      </c>
      <c r="F56" s="12">
        <v>10000000</v>
      </c>
      <c r="G56" s="12">
        <v>13.666666666666666</v>
      </c>
      <c r="H56" s="12" t="s">
        <v>532</v>
      </c>
      <c r="I56" s="12">
        <v>2626354</v>
      </c>
      <c r="J56" s="12">
        <v>4809187</v>
      </c>
      <c r="K56" s="12">
        <v>3410324</v>
      </c>
      <c r="L56" s="12">
        <v>1410185</v>
      </c>
      <c r="M56" s="12">
        <v>2</v>
      </c>
      <c r="N56" s="12">
        <v>100</v>
      </c>
      <c r="O56" s="12">
        <v>1</v>
      </c>
      <c r="P56" s="12">
        <v>0</v>
      </c>
      <c r="Q56" s="12">
        <v>3</v>
      </c>
      <c r="R56" s="11">
        <v>-12.97</v>
      </c>
      <c r="S56" s="11">
        <v>-12.11</v>
      </c>
      <c r="T56" s="11">
        <v>48.51</v>
      </c>
      <c r="U56" s="20">
        <v>91.791999499848359</v>
      </c>
      <c r="V56" s="20">
        <v>2780012.055311</v>
      </c>
      <c r="W56" s="20">
        <v>581482.41899000003</v>
      </c>
      <c r="X56" s="20">
        <f t="shared" si="0"/>
        <v>2198529.6363209998</v>
      </c>
      <c r="Y56" s="20">
        <v>171250.57055999999</v>
      </c>
      <c r="Z56" s="20">
        <v>0</v>
      </c>
      <c r="AA56" s="20">
        <f t="shared" si="1"/>
        <v>171250.57055999999</v>
      </c>
    </row>
    <row r="57" spans="1:27" x14ac:dyDescent="0.45">
      <c r="A57" s="11" t="s">
        <v>462</v>
      </c>
      <c r="B57" s="11">
        <v>11775</v>
      </c>
      <c r="C57" s="11" t="s">
        <v>463</v>
      </c>
      <c r="D57" s="11" t="s">
        <v>134</v>
      </c>
      <c r="E57" s="12">
        <v>0</v>
      </c>
      <c r="F57" s="12">
        <v>1000000</v>
      </c>
      <c r="G57" s="12">
        <v>12.933333333333334</v>
      </c>
      <c r="H57" s="12" t="s">
        <v>532</v>
      </c>
      <c r="I57" s="12">
        <v>296760</v>
      </c>
      <c r="J57" s="12">
        <v>4473738</v>
      </c>
      <c r="K57" s="12">
        <v>3657753</v>
      </c>
      <c r="L57" s="12">
        <v>1287505</v>
      </c>
      <c r="M57" s="12">
        <v>5</v>
      </c>
      <c r="N57" s="12">
        <v>25</v>
      </c>
      <c r="O57" s="12">
        <v>17</v>
      </c>
      <c r="P57" s="12">
        <v>75</v>
      </c>
      <c r="Q57" s="12">
        <v>22</v>
      </c>
      <c r="R57" s="11">
        <v>-1.05</v>
      </c>
      <c r="S57" s="11">
        <v>-14.34</v>
      </c>
      <c r="T57" s="11">
        <v>28.54</v>
      </c>
      <c r="U57" s="20">
        <v>98.505326351317677</v>
      </c>
      <c r="V57" s="20">
        <v>4419013.5702849999</v>
      </c>
      <c r="W57" s="20">
        <v>1152376.049438</v>
      </c>
      <c r="X57" s="20">
        <f t="shared" si="0"/>
        <v>3266637.5208470002</v>
      </c>
      <c r="Y57" s="20">
        <v>134642.37099699999</v>
      </c>
      <c r="Z57" s="20">
        <v>89213.967417000007</v>
      </c>
      <c r="AA57" s="20">
        <f t="shared" si="1"/>
        <v>45428.403579999984</v>
      </c>
    </row>
    <row r="58" spans="1:27" x14ac:dyDescent="0.45">
      <c r="A58" s="11" t="s">
        <v>464</v>
      </c>
      <c r="B58" s="11">
        <v>11783</v>
      </c>
      <c r="C58" s="11" t="s">
        <v>465</v>
      </c>
      <c r="D58" s="11" t="s">
        <v>134</v>
      </c>
      <c r="E58" s="12">
        <v>0</v>
      </c>
      <c r="F58" s="12">
        <v>2000000</v>
      </c>
      <c r="G58" s="12">
        <v>12.866666666666667</v>
      </c>
      <c r="H58" s="12" t="s">
        <v>532</v>
      </c>
      <c r="I58" s="12">
        <v>208738</v>
      </c>
      <c r="J58" s="12">
        <v>710777</v>
      </c>
      <c r="K58" s="12">
        <v>1286521</v>
      </c>
      <c r="L58" s="12">
        <v>552480</v>
      </c>
      <c r="M58" s="12">
        <v>5</v>
      </c>
      <c r="N58" s="12">
        <v>100</v>
      </c>
      <c r="O58" s="12">
        <v>0</v>
      </c>
      <c r="P58" s="12">
        <v>0</v>
      </c>
      <c r="Q58" s="12">
        <v>0</v>
      </c>
      <c r="R58" s="11">
        <v>-21.09</v>
      </c>
      <c r="S58" s="11">
        <v>-30.88</v>
      </c>
      <c r="T58" s="11">
        <v>-45.35</v>
      </c>
      <c r="U58" s="20">
        <v>98.568896683976064</v>
      </c>
      <c r="V58" s="20">
        <v>3202004.0614339998</v>
      </c>
      <c r="W58" s="20">
        <v>2291524.3449070002</v>
      </c>
      <c r="X58" s="20">
        <f t="shared" si="0"/>
        <v>910479.7165269996</v>
      </c>
      <c r="Y58" s="20">
        <v>169743.393664</v>
      </c>
      <c r="Z58" s="20">
        <v>83988.857411999998</v>
      </c>
      <c r="AA58" s="20">
        <f t="shared" si="1"/>
        <v>85754.536252000005</v>
      </c>
    </row>
    <row r="59" spans="1:27" x14ac:dyDescent="0.45">
      <c r="A59" s="11" t="s">
        <v>466</v>
      </c>
      <c r="B59" s="11">
        <v>11777</v>
      </c>
      <c r="C59" s="11" t="s">
        <v>467</v>
      </c>
      <c r="D59" s="11" t="s">
        <v>134</v>
      </c>
      <c r="E59" s="12">
        <v>0</v>
      </c>
      <c r="F59" s="12">
        <v>500000</v>
      </c>
      <c r="G59" s="12">
        <v>12.733333333333333</v>
      </c>
      <c r="H59" s="12" t="s">
        <v>532</v>
      </c>
      <c r="I59" s="12">
        <v>73511</v>
      </c>
      <c r="J59" s="12">
        <v>314884</v>
      </c>
      <c r="K59" s="12">
        <v>309917</v>
      </c>
      <c r="L59" s="12">
        <v>1016026</v>
      </c>
      <c r="M59" s="12">
        <v>1</v>
      </c>
      <c r="N59" s="12">
        <v>99</v>
      </c>
      <c r="O59" s="12">
        <v>6</v>
      </c>
      <c r="P59" s="12">
        <v>1</v>
      </c>
      <c r="Q59" s="12">
        <v>7</v>
      </c>
      <c r="R59" s="11">
        <v>-5.4</v>
      </c>
      <c r="S59" s="11">
        <v>-8.6</v>
      </c>
      <c r="T59" s="11">
        <v>0.42</v>
      </c>
      <c r="U59" s="20">
        <v>98.092441149205968</v>
      </c>
      <c r="V59" s="20">
        <v>1.23</v>
      </c>
      <c r="W59" s="20">
        <v>1.29</v>
      </c>
      <c r="X59" s="20">
        <f t="shared" si="0"/>
        <v>-6.0000000000000053E-2</v>
      </c>
      <c r="Y59" s="20">
        <v>0</v>
      </c>
      <c r="Z59" s="20">
        <v>0</v>
      </c>
      <c r="AA59" s="20">
        <f t="shared" si="1"/>
        <v>0</v>
      </c>
    </row>
    <row r="60" spans="1:27" x14ac:dyDescent="0.45">
      <c r="A60" s="11" t="s">
        <v>472</v>
      </c>
      <c r="B60" s="11">
        <v>11798</v>
      </c>
      <c r="C60" s="11" t="s">
        <v>473</v>
      </c>
      <c r="D60" s="11" t="s">
        <v>134</v>
      </c>
      <c r="E60" s="12">
        <v>0</v>
      </c>
      <c r="F60" s="12">
        <v>500000</v>
      </c>
      <c r="G60" s="12">
        <v>11.5</v>
      </c>
      <c r="H60" s="12" t="s">
        <v>532</v>
      </c>
      <c r="I60" s="12">
        <v>34883</v>
      </c>
      <c r="J60" s="12">
        <v>439331</v>
      </c>
      <c r="K60" s="12">
        <v>451073</v>
      </c>
      <c r="L60" s="12">
        <v>973969</v>
      </c>
      <c r="M60" s="12">
        <v>5</v>
      </c>
      <c r="N60" s="12">
        <v>100</v>
      </c>
      <c r="O60" s="12">
        <v>2</v>
      </c>
      <c r="P60" s="12">
        <v>0</v>
      </c>
      <c r="Q60" s="12">
        <v>7</v>
      </c>
      <c r="R60" s="11">
        <v>-15.04</v>
      </c>
      <c r="S60" s="11">
        <v>-17.61</v>
      </c>
      <c r="T60" s="11">
        <v>0</v>
      </c>
      <c r="U60" s="20">
        <v>95.708021746498133</v>
      </c>
      <c r="V60" s="20">
        <v>1022750.4321710001</v>
      </c>
      <c r="W60" s="20">
        <v>603425.36011100002</v>
      </c>
      <c r="X60" s="20">
        <f t="shared" si="0"/>
        <v>419325.07206000003</v>
      </c>
      <c r="Y60" s="20">
        <v>23455.443652000002</v>
      </c>
      <c r="Z60" s="20">
        <v>21911.75287</v>
      </c>
      <c r="AA60" s="20">
        <f t="shared" si="1"/>
        <v>1543.6907820000015</v>
      </c>
    </row>
    <row r="61" spans="1:27" x14ac:dyDescent="0.45">
      <c r="A61" s="11" t="s">
        <v>476</v>
      </c>
      <c r="B61" s="11">
        <v>11813</v>
      </c>
      <c r="C61" s="11" t="s">
        <v>477</v>
      </c>
      <c r="D61" s="11" t="s">
        <v>134</v>
      </c>
      <c r="E61" s="12">
        <v>0</v>
      </c>
      <c r="F61" s="12">
        <v>10000000</v>
      </c>
      <c r="G61" s="12">
        <v>10.6</v>
      </c>
      <c r="H61" s="12" t="s">
        <v>532</v>
      </c>
      <c r="I61" s="12">
        <v>49859</v>
      </c>
      <c r="J61" s="12">
        <v>9686018</v>
      </c>
      <c r="K61" s="12">
        <v>10000000</v>
      </c>
      <c r="L61" s="12">
        <v>968602</v>
      </c>
      <c r="M61" s="12">
        <v>8</v>
      </c>
      <c r="N61" s="12">
        <v>100</v>
      </c>
      <c r="O61" s="12">
        <v>0</v>
      </c>
      <c r="P61" s="12">
        <v>0</v>
      </c>
      <c r="Q61" s="12">
        <v>8</v>
      </c>
      <c r="R61" s="11">
        <v>-22.76</v>
      </c>
      <c r="S61" s="11">
        <v>-25.3</v>
      </c>
      <c r="T61" s="11">
        <v>0</v>
      </c>
      <c r="U61" s="20">
        <v>95.532021654505996</v>
      </c>
      <c r="V61" s="20">
        <v>14603559.795422999</v>
      </c>
      <c r="W61" s="20">
        <v>1755439.995934</v>
      </c>
      <c r="X61" s="20">
        <f t="shared" si="0"/>
        <v>12848119.799488999</v>
      </c>
      <c r="Y61" s="20">
        <v>450234.79993099999</v>
      </c>
      <c r="Z61" s="20">
        <v>222322.66661399999</v>
      </c>
      <c r="AA61" s="20">
        <f t="shared" si="1"/>
        <v>227912.133317</v>
      </c>
    </row>
    <row r="62" spans="1:27" x14ac:dyDescent="0.45">
      <c r="A62" s="11" t="s">
        <v>482</v>
      </c>
      <c r="B62" s="11">
        <v>11828</v>
      </c>
      <c r="C62" s="11" t="s">
        <v>483</v>
      </c>
      <c r="D62" s="11" t="s">
        <v>134</v>
      </c>
      <c r="E62" s="12">
        <v>0</v>
      </c>
      <c r="F62" s="12">
        <v>3000000</v>
      </c>
      <c r="G62" s="12">
        <v>9.3666666666666671</v>
      </c>
      <c r="H62" s="12" t="s">
        <v>532</v>
      </c>
      <c r="I62" s="12">
        <v>0</v>
      </c>
      <c r="J62" s="12">
        <v>1753347</v>
      </c>
      <c r="K62" s="12">
        <v>1505301</v>
      </c>
      <c r="L62" s="12">
        <v>1164782</v>
      </c>
      <c r="M62" s="12">
        <v>5</v>
      </c>
      <c r="N62" s="12">
        <v>100</v>
      </c>
      <c r="O62" s="12">
        <v>2</v>
      </c>
      <c r="P62" s="12">
        <v>0</v>
      </c>
      <c r="Q62" s="12">
        <v>7</v>
      </c>
      <c r="R62" s="11">
        <v>-4.16</v>
      </c>
      <c r="S62" s="11">
        <v>-15.79</v>
      </c>
      <c r="T62" s="11">
        <v>0</v>
      </c>
      <c r="U62" s="20">
        <v>99.385895718679748</v>
      </c>
      <c r="V62" s="20">
        <v>3149665.8720840001</v>
      </c>
      <c r="W62" s="20">
        <v>1343968.997468</v>
      </c>
      <c r="X62" s="20">
        <f t="shared" si="0"/>
        <v>1805696.8746160001</v>
      </c>
      <c r="Y62" s="20">
        <v>155954.51123199999</v>
      </c>
      <c r="Z62" s="20">
        <v>37239.014949999997</v>
      </c>
      <c r="AA62" s="20">
        <f t="shared" si="1"/>
        <v>118715.49628199999</v>
      </c>
    </row>
    <row r="63" spans="1:27" x14ac:dyDescent="0.45">
      <c r="A63" s="11" t="s">
        <v>484</v>
      </c>
      <c r="B63" s="11">
        <v>11786</v>
      </c>
      <c r="C63" s="11" t="s">
        <v>485</v>
      </c>
      <c r="D63" s="11" t="s">
        <v>134</v>
      </c>
      <c r="E63" s="12">
        <v>0</v>
      </c>
      <c r="F63" s="12">
        <v>6000000</v>
      </c>
      <c r="G63" s="12">
        <v>11.733333333333333</v>
      </c>
      <c r="H63" s="12" t="s">
        <v>532</v>
      </c>
      <c r="I63" s="12">
        <v>0</v>
      </c>
      <c r="J63" s="12">
        <v>630605</v>
      </c>
      <c r="K63" s="12">
        <v>600000</v>
      </c>
      <c r="L63" s="12">
        <v>1051008</v>
      </c>
      <c r="M63" s="12">
        <v>2</v>
      </c>
      <c r="N63" s="12">
        <v>100</v>
      </c>
      <c r="O63" s="12">
        <v>0</v>
      </c>
      <c r="P63" s="12">
        <v>0</v>
      </c>
      <c r="Q63" s="12">
        <v>2</v>
      </c>
      <c r="R63" s="11">
        <v>1.75</v>
      </c>
      <c r="S63" s="11">
        <v>-0.57999999999999996</v>
      </c>
      <c r="T63" s="11">
        <v>0</v>
      </c>
      <c r="U63" s="20">
        <v>38.168426996913304</v>
      </c>
      <c r="V63" s="20">
        <v>517114.71844999999</v>
      </c>
      <c r="W63" s="20">
        <v>254414.50610999999</v>
      </c>
      <c r="X63" s="20">
        <f t="shared" si="0"/>
        <v>262700.21233999997</v>
      </c>
      <c r="Y63" s="20">
        <v>4406.1593999999996</v>
      </c>
      <c r="Z63" s="20">
        <v>4682.4078799999997</v>
      </c>
      <c r="AA63" s="20">
        <f t="shared" si="1"/>
        <v>-276.2484800000002</v>
      </c>
    </row>
    <row r="64" spans="1:27" x14ac:dyDescent="0.45">
      <c r="A64" s="11" t="s">
        <v>486</v>
      </c>
      <c r="B64" s="11">
        <v>11807</v>
      </c>
      <c r="C64" s="11" t="s">
        <v>477</v>
      </c>
      <c r="D64" s="11" t="s">
        <v>134</v>
      </c>
      <c r="E64" s="12">
        <v>0</v>
      </c>
      <c r="F64" s="12">
        <v>500000</v>
      </c>
      <c r="G64" s="12">
        <v>10.6</v>
      </c>
      <c r="H64" s="12" t="s">
        <v>532</v>
      </c>
      <c r="I64" s="12">
        <v>0</v>
      </c>
      <c r="J64" s="12">
        <v>302976</v>
      </c>
      <c r="K64" s="12">
        <v>500000</v>
      </c>
      <c r="L64" s="12">
        <v>605952</v>
      </c>
      <c r="M64" s="12">
        <v>6</v>
      </c>
      <c r="N64" s="12">
        <v>99</v>
      </c>
      <c r="O64" s="12">
        <v>1</v>
      </c>
      <c r="P64" s="12">
        <v>1</v>
      </c>
      <c r="Q64" s="12">
        <v>7</v>
      </c>
      <c r="R64" s="11">
        <v>-32.229999999999997</v>
      </c>
      <c r="S64" s="11">
        <v>-40.24</v>
      </c>
      <c r="T64" s="11">
        <v>0</v>
      </c>
      <c r="U64" s="20">
        <v>84.690140223760579</v>
      </c>
      <c r="V64" s="20">
        <v>1609108.6185369999</v>
      </c>
      <c r="W64" s="20">
        <v>414407.57058100001</v>
      </c>
      <c r="X64" s="20">
        <f t="shared" si="0"/>
        <v>1194701.0479559998</v>
      </c>
      <c r="Y64" s="20">
        <v>277480.01616</v>
      </c>
      <c r="Z64" s="20">
        <v>39333.264253000001</v>
      </c>
      <c r="AA64" s="20">
        <f t="shared" si="1"/>
        <v>238146.751907</v>
      </c>
    </row>
    <row r="65" spans="1:27" x14ac:dyDescent="0.45">
      <c r="A65" s="11" t="s">
        <v>487</v>
      </c>
      <c r="B65" s="11">
        <v>11822</v>
      </c>
      <c r="C65" s="11" t="s">
        <v>488</v>
      </c>
      <c r="D65" s="11" t="s">
        <v>134</v>
      </c>
      <c r="E65" s="12">
        <v>0</v>
      </c>
      <c r="F65" s="12">
        <v>1000000</v>
      </c>
      <c r="G65" s="12">
        <v>10.3</v>
      </c>
      <c r="H65" s="12" t="s">
        <v>532</v>
      </c>
      <c r="I65" s="12">
        <v>0</v>
      </c>
      <c r="J65" s="12">
        <v>687412</v>
      </c>
      <c r="K65" s="12">
        <v>1068752</v>
      </c>
      <c r="L65" s="12">
        <v>643191</v>
      </c>
      <c r="M65" s="12">
        <v>4</v>
      </c>
      <c r="N65" s="12">
        <v>100</v>
      </c>
      <c r="O65" s="12">
        <v>0</v>
      </c>
      <c r="P65" s="12">
        <v>0</v>
      </c>
      <c r="Q65" s="12">
        <v>4</v>
      </c>
      <c r="R65" s="11">
        <v>-15.28</v>
      </c>
      <c r="S65" s="11">
        <v>-36.76</v>
      </c>
      <c r="T65" s="11">
        <v>0</v>
      </c>
      <c r="U65" s="20">
        <v>98.719981480272693</v>
      </c>
      <c r="V65" s="20">
        <v>1418772.0504139999</v>
      </c>
      <c r="W65" s="20">
        <v>286832.184221</v>
      </c>
      <c r="X65" s="20">
        <f t="shared" si="0"/>
        <v>1131939.866193</v>
      </c>
      <c r="Y65" s="20">
        <v>115764.083</v>
      </c>
      <c r="Z65" s="20">
        <v>1828.2624000000001</v>
      </c>
      <c r="AA65" s="20">
        <f t="shared" si="1"/>
        <v>113935.82059999999</v>
      </c>
    </row>
    <row r="66" spans="1:27" x14ac:dyDescent="0.45">
      <c r="A66" s="11" t="s">
        <v>489</v>
      </c>
      <c r="B66" s="11">
        <v>11799</v>
      </c>
      <c r="C66" s="11" t="s">
        <v>490</v>
      </c>
      <c r="D66" s="11" t="s">
        <v>134</v>
      </c>
      <c r="E66" s="12">
        <v>0</v>
      </c>
      <c r="F66" s="12">
        <v>500000</v>
      </c>
      <c r="G66" s="12">
        <v>9.0333333333333332</v>
      </c>
      <c r="H66" s="12" t="s">
        <v>532</v>
      </c>
      <c r="I66" s="12">
        <v>0</v>
      </c>
      <c r="J66" s="12">
        <v>55661</v>
      </c>
      <c r="K66" s="12">
        <v>50000</v>
      </c>
      <c r="L66" s="12">
        <v>1113214</v>
      </c>
      <c r="M66" s="12">
        <v>1</v>
      </c>
      <c r="N66" s="12">
        <v>98</v>
      </c>
      <c r="O66" s="12">
        <v>2</v>
      </c>
      <c r="P66" s="12">
        <v>2</v>
      </c>
      <c r="Q66" s="12">
        <v>3</v>
      </c>
      <c r="R66" s="11">
        <v>0.56000000000000005</v>
      </c>
      <c r="S66" s="11">
        <v>2.15</v>
      </c>
      <c r="T66" s="11">
        <v>0</v>
      </c>
      <c r="U66" s="20">
        <v>0</v>
      </c>
      <c r="V66" s="20">
        <v>0</v>
      </c>
      <c r="W66" s="20">
        <v>0</v>
      </c>
      <c r="X66" s="20">
        <f t="shared" si="0"/>
        <v>0</v>
      </c>
      <c r="Y66" s="20">
        <v>0</v>
      </c>
      <c r="Z66" s="20">
        <v>0</v>
      </c>
      <c r="AA66" s="20">
        <f t="shared" si="1"/>
        <v>0</v>
      </c>
    </row>
    <row r="67" spans="1:27" x14ac:dyDescent="0.45">
      <c r="A67" s="11" t="s">
        <v>491</v>
      </c>
      <c r="B67" s="11">
        <v>11836</v>
      </c>
      <c r="C67" s="11" t="s">
        <v>492</v>
      </c>
      <c r="D67" s="11" t="s">
        <v>134</v>
      </c>
      <c r="E67" s="12">
        <v>0</v>
      </c>
      <c r="F67" s="12">
        <v>400000</v>
      </c>
      <c r="G67" s="12">
        <v>8.1</v>
      </c>
      <c r="H67" s="12" t="s">
        <v>532</v>
      </c>
      <c r="I67" s="12">
        <v>0</v>
      </c>
      <c r="J67" s="12">
        <v>340503</v>
      </c>
      <c r="K67" s="12">
        <v>477816</v>
      </c>
      <c r="L67" s="12">
        <v>712625</v>
      </c>
      <c r="M67" s="12">
        <v>7</v>
      </c>
      <c r="N67" s="12">
        <v>100</v>
      </c>
      <c r="O67" s="12">
        <v>0</v>
      </c>
      <c r="P67" s="12">
        <v>0</v>
      </c>
      <c r="Q67" s="12">
        <v>7</v>
      </c>
      <c r="R67" s="11">
        <v>-2.5</v>
      </c>
      <c r="S67" s="11">
        <v>-16.37</v>
      </c>
      <c r="T67" s="11">
        <v>0</v>
      </c>
      <c r="U67" s="20">
        <v>83.214609217643655</v>
      </c>
      <c r="V67" s="20">
        <v>709689.82244799996</v>
      </c>
      <c r="W67" s="20">
        <v>286749.941017</v>
      </c>
      <c r="X67" s="20">
        <f t="shared" si="0"/>
        <v>422939.88143099996</v>
      </c>
      <c r="Y67" s="20">
        <v>28304.507764999998</v>
      </c>
      <c r="Z67" s="20">
        <v>21502.099921000001</v>
      </c>
      <c r="AA67" s="20">
        <f t="shared" si="1"/>
        <v>6802.4078439999976</v>
      </c>
    </row>
    <row r="68" spans="1:27" x14ac:dyDescent="0.45">
      <c r="A68" s="11" t="s">
        <v>498</v>
      </c>
      <c r="B68" s="11">
        <v>11858</v>
      </c>
      <c r="C68" s="11" t="s">
        <v>499</v>
      </c>
      <c r="D68" s="11" t="s">
        <v>134</v>
      </c>
      <c r="E68" s="12">
        <v>0</v>
      </c>
      <c r="F68" s="12">
        <v>500000</v>
      </c>
      <c r="G68" s="12">
        <v>6.4333333333333336</v>
      </c>
      <c r="H68" s="12" t="s">
        <v>532</v>
      </c>
      <c r="I68" s="12">
        <v>0</v>
      </c>
      <c r="J68" s="12">
        <v>405183</v>
      </c>
      <c r="K68" s="12">
        <v>449416</v>
      </c>
      <c r="L68" s="12">
        <v>901576</v>
      </c>
      <c r="M68" s="12">
        <v>5</v>
      </c>
      <c r="N68" s="12">
        <v>56</v>
      </c>
      <c r="O68" s="12">
        <v>4</v>
      </c>
      <c r="P68" s="12">
        <v>44</v>
      </c>
      <c r="Q68" s="12">
        <v>9</v>
      </c>
      <c r="R68" s="11">
        <v>9.15</v>
      </c>
      <c r="S68" s="11">
        <v>3.6</v>
      </c>
      <c r="T68" s="11">
        <v>0</v>
      </c>
      <c r="U68" s="20">
        <v>58.194794442718887</v>
      </c>
      <c r="V68" s="20">
        <v>453681.15234999999</v>
      </c>
      <c r="W68" s="20">
        <v>184561.62636600001</v>
      </c>
      <c r="X68" s="20">
        <f t="shared" si="0"/>
        <v>269119.52598399995</v>
      </c>
      <c r="Y68" s="20">
        <v>179382.17141000001</v>
      </c>
      <c r="Z68" s="20">
        <v>47454.275185999999</v>
      </c>
      <c r="AA68" s="20">
        <f t="shared" si="1"/>
        <v>131927.89622400003</v>
      </c>
    </row>
    <row r="69" spans="1:27" x14ac:dyDescent="0.45">
      <c r="A69" s="11" t="s">
        <v>514</v>
      </c>
      <c r="B69" s="11">
        <v>11882</v>
      </c>
      <c r="C69" s="11" t="s">
        <v>513</v>
      </c>
      <c r="D69" s="11" t="s">
        <v>134</v>
      </c>
      <c r="E69" s="11">
        <v>0</v>
      </c>
      <c r="F69" s="12">
        <v>1000000</v>
      </c>
      <c r="G69" s="12">
        <v>3.8666666666666667</v>
      </c>
      <c r="H69" s="12" t="s">
        <v>532</v>
      </c>
      <c r="I69" s="12">
        <v>0</v>
      </c>
      <c r="J69" s="12">
        <v>103946</v>
      </c>
      <c r="K69" s="12">
        <v>100000</v>
      </c>
      <c r="L69" s="12">
        <v>1039456</v>
      </c>
      <c r="M69" s="12">
        <v>1</v>
      </c>
      <c r="N69" s="12">
        <v>99</v>
      </c>
      <c r="O69" s="12">
        <v>1</v>
      </c>
      <c r="P69" s="12">
        <v>1</v>
      </c>
      <c r="Q69" s="12">
        <v>2</v>
      </c>
      <c r="R69" s="11">
        <v>1.53</v>
      </c>
      <c r="S69" s="11">
        <v>4.0199999999999996</v>
      </c>
      <c r="T69" s="11">
        <v>0</v>
      </c>
      <c r="U69" s="20">
        <v>0</v>
      </c>
      <c r="V69" s="20">
        <v>0</v>
      </c>
      <c r="W69" s="20">
        <v>0</v>
      </c>
      <c r="X69" s="20">
        <f t="shared" ref="X69:X73" si="2">V69-W69</f>
        <v>0</v>
      </c>
      <c r="Y69" s="20">
        <v>0</v>
      </c>
      <c r="Z69" s="20">
        <v>0</v>
      </c>
      <c r="AA69" s="20">
        <f t="shared" ref="AA69:AA73" si="3">Y69-Z69</f>
        <v>0</v>
      </c>
    </row>
    <row r="70" spans="1:27" x14ac:dyDescent="0.45">
      <c r="A70" s="11" t="s">
        <v>515</v>
      </c>
      <c r="B70" s="11">
        <v>11884</v>
      </c>
      <c r="C70" s="11" t="s">
        <v>513</v>
      </c>
      <c r="D70" s="11" t="s">
        <v>134</v>
      </c>
      <c r="E70" s="11">
        <v>0</v>
      </c>
      <c r="F70" s="12">
        <v>500000</v>
      </c>
      <c r="G70" s="12">
        <v>3.8666666666666667</v>
      </c>
      <c r="H70" s="12" t="s">
        <v>532</v>
      </c>
      <c r="I70" s="12">
        <v>0</v>
      </c>
      <c r="J70" s="12">
        <v>77733</v>
      </c>
      <c r="K70" s="12">
        <v>73898</v>
      </c>
      <c r="L70" s="12">
        <v>1051891</v>
      </c>
      <c r="M70" s="12">
        <v>1</v>
      </c>
      <c r="N70" s="12">
        <v>99</v>
      </c>
      <c r="O70" s="12">
        <v>2</v>
      </c>
      <c r="P70" s="12">
        <v>1</v>
      </c>
      <c r="Q70" s="12">
        <v>3</v>
      </c>
      <c r="R70" s="11">
        <v>1.84</v>
      </c>
      <c r="S70" s="11">
        <v>4.78</v>
      </c>
      <c r="T70" s="11">
        <v>0</v>
      </c>
      <c r="U70" s="20">
        <v>99.067425177284306</v>
      </c>
      <c r="V70" s="20">
        <v>0</v>
      </c>
      <c r="W70" s="20">
        <v>0</v>
      </c>
      <c r="X70" s="20">
        <f t="shared" si="2"/>
        <v>0</v>
      </c>
      <c r="Y70" s="20">
        <v>0</v>
      </c>
      <c r="Z70" s="20">
        <v>0</v>
      </c>
      <c r="AA70" s="20">
        <f t="shared" si="3"/>
        <v>0</v>
      </c>
    </row>
    <row r="71" spans="1:27" x14ac:dyDescent="0.45">
      <c r="A71" s="11" t="s">
        <v>526</v>
      </c>
      <c r="B71" s="11">
        <v>11903</v>
      </c>
      <c r="C71" s="11" t="s">
        <v>527</v>
      </c>
      <c r="D71" s="11" t="s">
        <v>134</v>
      </c>
      <c r="E71" s="11">
        <v>0</v>
      </c>
      <c r="F71" s="12">
        <v>500000</v>
      </c>
      <c r="G71" s="12">
        <v>1.5</v>
      </c>
      <c r="H71" s="12" t="s">
        <v>532</v>
      </c>
      <c r="I71" s="12">
        <v>0</v>
      </c>
      <c r="J71" s="12">
        <v>161129</v>
      </c>
      <c r="K71" s="12">
        <v>202146</v>
      </c>
      <c r="L71" s="12">
        <v>796582</v>
      </c>
      <c r="M71" s="12">
        <v>3</v>
      </c>
      <c r="N71" s="12">
        <v>74</v>
      </c>
      <c r="O71" s="12">
        <v>3</v>
      </c>
      <c r="P71" s="12">
        <v>26</v>
      </c>
      <c r="Q71" s="12">
        <v>6</v>
      </c>
      <c r="R71" s="11">
        <v>-20.239999999999998</v>
      </c>
      <c r="S71" s="11">
        <v>0</v>
      </c>
      <c r="T71" s="11">
        <v>0</v>
      </c>
      <c r="U71" s="20">
        <v>66.335177310305625</v>
      </c>
      <c r="V71" s="20">
        <v>129668.43320299999</v>
      </c>
      <c r="W71" s="20">
        <v>0</v>
      </c>
      <c r="X71" s="20">
        <f t="shared" si="2"/>
        <v>129668.43320299999</v>
      </c>
      <c r="Y71" s="20">
        <v>129668.43320299999</v>
      </c>
      <c r="Z71" s="20">
        <v>0</v>
      </c>
      <c r="AA71" s="20">
        <f t="shared" si="3"/>
        <v>129668.43320299999</v>
      </c>
    </row>
    <row r="72" spans="1:27" x14ac:dyDescent="0.45">
      <c r="A72" s="11" t="s">
        <v>565</v>
      </c>
      <c r="B72" s="11">
        <v>11914</v>
      </c>
      <c r="C72" s="11" t="s">
        <v>564</v>
      </c>
      <c r="D72" s="11" t="s">
        <v>134</v>
      </c>
      <c r="E72" s="11">
        <v>0</v>
      </c>
      <c r="F72" s="13">
        <v>500000</v>
      </c>
      <c r="G72" s="12">
        <v>0.5</v>
      </c>
      <c r="H72" s="12" t="s">
        <v>532</v>
      </c>
      <c r="I72" s="12">
        <v>0</v>
      </c>
      <c r="J72" s="12">
        <v>35018</v>
      </c>
      <c r="K72" s="12">
        <v>35000</v>
      </c>
      <c r="L72" s="12">
        <v>1000514</v>
      </c>
      <c r="M72" s="12">
        <v>2</v>
      </c>
      <c r="N72" s="12">
        <v>100</v>
      </c>
      <c r="O72" s="12">
        <v>0</v>
      </c>
      <c r="P72" s="12">
        <v>0</v>
      </c>
      <c r="Q72" s="12">
        <v>2</v>
      </c>
      <c r="R72" s="11">
        <v>0</v>
      </c>
      <c r="S72" s="11">
        <v>0</v>
      </c>
      <c r="T72" s="11">
        <v>0</v>
      </c>
      <c r="U72" s="20">
        <v>99.842175909366745</v>
      </c>
      <c r="V72" s="20">
        <v>0</v>
      </c>
      <c r="W72" s="20">
        <v>0</v>
      </c>
      <c r="X72" s="20">
        <f t="shared" si="2"/>
        <v>0</v>
      </c>
      <c r="Y72" s="20">
        <v>0</v>
      </c>
      <c r="Z72" s="20">
        <v>0</v>
      </c>
      <c r="AA72" s="20">
        <f t="shared" si="3"/>
        <v>0</v>
      </c>
    </row>
    <row r="73" spans="1:27" x14ac:dyDescent="0.45">
      <c r="A73" s="11" t="s">
        <v>566</v>
      </c>
      <c r="B73" s="11">
        <v>11895</v>
      </c>
      <c r="C73" s="11" t="s">
        <v>525</v>
      </c>
      <c r="D73" s="11" t="s">
        <v>134</v>
      </c>
      <c r="E73" s="11">
        <v>0</v>
      </c>
      <c r="F73" s="13">
        <v>1500000</v>
      </c>
      <c r="G73" s="12">
        <v>2</v>
      </c>
      <c r="H73" s="12" t="s">
        <v>532</v>
      </c>
      <c r="I73" s="12">
        <v>0</v>
      </c>
      <c r="J73" s="12">
        <v>105140</v>
      </c>
      <c r="K73" s="12">
        <v>105000</v>
      </c>
      <c r="L73" s="12">
        <v>1001338</v>
      </c>
      <c r="M73" s="12">
        <v>2</v>
      </c>
      <c r="N73" s="12">
        <v>100</v>
      </c>
      <c r="O73" s="12">
        <v>0</v>
      </c>
      <c r="P73" s="12">
        <v>0</v>
      </c>
      <c r="Q73" s="12">
        <v>2</v>
      </c>
      <c r="R73" s="11">
        <v>0.31</v>
      </c>
      <c r="S73" s="11">
        <v>0</v>
      </c>
      <c r="T73" s="11">
        <v>0</v>
      </c>
      <c r="U73" s="20">
        <v>0</v>
      </c>
      <c r="V73" s="20">
        <v>0</v>
      </c>
      <c r="W73" s="20">
        <v>0</v>
      </c>
      <c r="X73" s="20">
        <f t="shared" si="2"/>
        <v>0</v>
      </c>
      <c r="Y73" s="20">
        <v>0</v>
      </c>
      <c r="Z73" s="20">
        <v>0</v>
      </c>
      <c r="AA73" s="20">
        <f t="shared" si="3"/>
        <v>0</v>
      </c>
    </row>
  </sheetData>
  <mergeCells count="3">
    <mergeCell ref="V1:AA1"/>
    <mergeCell ref="V2:X2"/>
    <mergeCell ref="Y2:AA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Abolfazl Kargozar</dc:creator>
  <cp:lastModifiedBy>Abolfazl Kargozar</cp:lastModifiedBy>
  <dcterms:created xsi:type="dcterms:W3CDTF">2022-02-02T11:40:39Z</dcterms:created>
  <dcterms:modified xsi:type="dcterms:W3CDTF">2022-03-06T09:51:22Z</dcterms:modified>
</cp:coreProperties>
</file>