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ranjanKumar\Mohana\Projects\CreditRiskAnalytics\"/>
    </mc:Choice>
  </mc:AlternateContent>
  <xr:revisionPtr revIDLastSave="0" documentId="13_ncr:1_{DDA2B639-E7C0-4510-97FB-E7ECABDF84B8}" xr6:coauthVersionLast="37" xr6:coauthVersionMax="37" xr10:uidLastSave="{00000000-0000-0000-0000-000000000000}"/>
  <bookViews>
    <workbookView xWindow="0" yWindow="0" windowWidth="23040" windowHeight="9060" activeTab="1" xr2:uid="{00000000-000D-0000-FFFF-FFFF00000000}"/>
  </bookViews>
  <sheets>
    <sheet name="Business Problem" sheetId="8" r:id="rId1"/>
    <sheet name="Gains Table - Dev &amp; Val Sample" sheetId="5" r:id="rId2"/>
  </sheets>
  <calcPr calcId="162913"/>
</workbook>
</file>

<file path=xl/calcChain.xml><?xml version="1.0" encoding="utf-8"?>
<calcChain xmlns="http://schemas.openxmlformats.org/spreadsheetml/2006/main">
  <c r="P19" i="5" l="1"/>
  <c r="J4" i="5"/>
  <c r="E4" i="5"/>
  <c r="C20" i="5"/>
  <c r="C21" i="5"/>
  <c r="C22" i="5"/>
  <c r="C23" i="5"/>
  <c r="C24" i="5"/>
  <c r="C25" i="5"/>
  <c r="C26" i="5"/>
  <c r="C27" i="5"/>
  <c r="C28" i="5"/>
  <c r="C19" i="5"/>
  <c r="C5" i="5"/>
  <c r="C6" i="5"/>
  <c r="C7" i="5"/>
  <c r="C8" i="5"/>
  <c r="C9" i="5"/>
  <c r="C10" i="5"/>
  <c r="C11" i="5"/>
  <c r="C12" i="5"/>
  <c r="C13" i="5"/>
  <c r="C4" i="5"/>
  <c r="C29" i="5" l="1"/>
  <c r="H20" i="5" s="1"/>
  <c r="B29" i="5"/>
  <c r="F23" i="5" s="1"/>
  <c r="E28" i="5"/>
  <c r="E27" i="5"/>
  <c r="E26" i="5"/>
  <c r="E25" i="5"/>
  <c r="E24" i="5"/>
  <c r="E23" i="5"/>
  <c r="E22" i="5"/>
  <c r="E21" i="5"/>
  <c r="E20" i="5"/>
  <c r="B14" i="5"/>
  <c r="C14" i="5"/>
  <c r="H8" i="5" s="1"/>
  <c r="E5" i="5"/>
  <c r="E6" i="5"/>
  <c r="E7" i="5"/>
  <c r="E8" i="5"/>
  <c r="E9" i="5"/>
  <c r="E10" i="5"/>
  <c r="E11" i="5"/>
  <c r="E12" i="5"/>
  <c r="E13" i="5"/>
  <c r="F6" i="5" l="1"/>
  <c r="F8" i="5"/>
  <c r="F13" i="5"/>
  <c r="F5" i="5"/>
  <c r="F12" i="5"/>
  <c r="H11" i="5"/>
  <c r="F9" i="5"/>
  <c r="H7" i="5"/>
  <c r="H4" i="5"/>
  <c r="I4" i="5" s="1"/>
  <c r="H10" i="5"/>
  <c r="F11" i="5"/>
  <c r="F7" i="5"/>
  <c r="H13" i="5"/>
  <c r="H9" i="5"/>
  <c r="H5" i="5"/>
  <c r="H6" i="5"/>
  <c r="D14" i="5"/>
  <c r="E14" i="5" s="1"/>
  <c r="F4" i="5"/>
  <c r="G4" i="5" s="1"/>
  <c r="F10" i="5"/>
  <c r="H12" i="5"/>
  <c r="F25" i="5"/>
  <c r="D29" i="5"/>
  <c r="F26" i="5"/>
  <c r="H27" i="5"/>
  <c r="H26" i="5"/>
  <c r="H19" i="5"/>
  <c r="I19" i="5" s="1"/>
  <c r="I20" i="5" s="1"/>
  <c r="F22" i="5"/>
  <c r="H23" i="5"/>
  <c r="F19" i="5"/>
  <c r="G19" i="5" s="1"/>
  <c r="F21" i="5"/>
  <c r="H22" i="5"/>
  <c r="F28" i="5"/>
  <c r="F24" i="5"/>
  <c r="F20" i="5"/>
  <c r="H25" i="5"/>
  <c r="H21" i="5"/>
  <c r="E19" i="5"/>
  <c r="F27" i="5"/>
  <c r="H28" i="5"/>
  <c r="H24" i="5"/>
  <c r="G20" i="5" l="1"/>
  <c r="J20" i="5" s="1"/>
  <c r="P4" i="5"/>
  <c r="G5" i="5"/>
  <c r="I5" i="5"/>
  <c r="I6" i="5" s="1"/>
  <c r="I7" i="5" s="1"/>
  <c r="I8" i="5" s="1"/>
  <c r="I9" i="5" s="1"/>
  <c r="I10" i="5" s="1"/>
  <c r="I11" i="5" s="1"/>
  <c r="I12" i="5" s="1"/>
  <c r="I13" i="5" s="1"/>
  <c r="J19" i="5"/>
  <c r="I21" i="5"/>
  <c r="I22" i="5" s="1"/>
  <c r="I23" i="5" s="1"/>
  <c r="I24" i="5" s="1"/>
  <c r="I25" i="5" s="1"/>
  <c r="I26" i="5" s="1"/>
  <c r="I27" i="5" s="1"/>
  <c r="I28" i="5" s="1"/>
  <c r="G21" i="5"/>
  <c r="P20" i="5" l="1"/>
  <c r="P5" i="5"/>
  <c r="G6" i="5"/>
  <c r="J5" i="5"/>
  <c r="G22" i="5"/>
  <c r="J21" i="5"/>
  <c r="P21" i="5"/>
  <c r="G7" i="5" l="1"/>
  <c r="J6" i="5"/>
  <c r="P6" i="5"/>
  <c r="G23" i="5"/>
  <c r="J22" i="5"/>
  <c r="P22" i="5"/>
  <c r="J7" i="5" l="1"/>
  <c r="G8" i="5"/>
  <c r="P7" i="5"/>
  <c r="P23" i="5"/>
  <c r="G24" i="5"/>
  <c r="J23" i="5"/>
  <c r="J8" i="5" l="1"/>
  <c r="P8" i="5"/>
  <c r="G9" i="5"/>
  <c r="G25" i="5"/>
  <c r="J24" i="5"/>
  <c r="P24" i="5"/>
  <c r="J9" i="5" l="1"/>
  <c r="P9" i="5"/>
  <c r="G10" i="5"/>
  <c r="G26" i="5"/>
  <c r="J25" i="5"/>
  <c r="P25" i="5"/>
  <c r="J10" i="5" l="1"/>
  <c r="G11" i="5"/>
  <c r="P10" i="5"/>
  <c r="G27" i="5"/>
  <c r="J26" i="5"/>
  <c r="P26" i="5"/>
  <c r="J11" i="5" l="1"/>
  <c r="G12" i="5"/>
  <c r="P11" i="5"/>
  <c r="P27" i="5"/>
  <c r="G28" i="5"/>
  <c r="J27" i="5"/>
  <c r="J12" i="5" l="1"/>
  <c r="G13" i="5"/>
  <c r="P12" i="5"/>
  <c r="J28" i="5"/>
  <c r="J29" i="5" s="1"/>
  <c r="P28" i="5"/>
  <c r="P13" i="5" l="1"/>
  <c r="J13" i="5"/>
  <c r="J14" i="5" s="1"/>
</calcChain>
</file>

<file path=xl/sharedStrings.xml><?xml version="1.0" encoding="utf-8"?>
<sst xmlns="http://schemas.openxmlformats.org/spreadsheetml/2006/main" count="41" uniqueCount="26">
  <si>
    <t>Decile</t>
  </si>
  <si>
    <t>Random Model</t>
  </si>
  <si>
    <t>Lift</t>
  </si>
  <si>
    <t>Baseline</t>
  </si>
  <si>
    <t>Total</t>
  </si>
  <si>
    <t>KS</t>
  </si>
  <si>
    <t>Business Problem</t>
  </si>
  <si>
    <t>Banks play a crucial role in market economies. They decide who can get finance and on what terms and can make or break investment decisions.</t>
  </si>
  <si>
    <t xml:space="preserve">Credit scoring algorithms, which make a guess at the probability of default, are the method banks use to determine whether or not a loan should be granted. </t>
  </si>
  <si>
    <t>This excercise requires to improve on the state of the art in credit scoring, by predicting the probability that somebody will experience financial distress in the next two years.</t>
  </si>
  <si>
    <t xml:space="preserve">For markets and society to function, individuals and companies need access to credit. </t>
  </si>
  <si>
    <t>The goal of this excercise is to build a model that borrowers can use to help make the best financial decisions.</t>
  </si>
  <si>
    <t>Both Training &amp; Testing models should have similar pecentages of bads</t>
  </si>
  <si>
    <t>Both of them should follow rank ordering(at least 5 or 6 deciels)</t>
  </si>
  <si>
    <t>Few Checks</t>
  </si>
  <si>
    <t>First two deciles should give &gt;2 lift</t>
  </si>
  <si>
    <t>KS Should come in first 5 deciles</t>
  </si>
  <si>
    <t>Defaulters</t>
  </si>
  <si>
    <t>Non Defaulters</t>
  </si>
  <si>
    <t>Default PERCENTAGE</t>
  </si>
  <si>
    <t>Default RATE</t>
  </si>
  <si>
    <t>CUMU. Default PERCENT</t>
  </si>
  <si>
    <t>Non Default PERCENT</t>
  </si>
  <si>
    <t>CUMU. Non Default PERCENT</t>
  </si>
  <si>
    <t>Training Sample</t>
  </si>
  <si>
    <t>Test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</si>
</sst>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31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0" fillId="0" borderId="1" xfId="0" applyBorder="1"/>
    <xf numFmtId="0" fontId="4" fillId="0" borderId="1" xfId="0" applyFont="1" applyBorder="1" applyAlignment="1">
      <alignment vertical="top" wrapText="1"/>
    </xf>
    <xf numFmtId="3" fontId="4" fillId="0" borderId="1" xfId="0" applyNumberFormat="1" applyFont="1" applyBorder="1" applyAlignment="1">
      <alignment vertical="top" wrapText="1"/>
    </xf>
    <xf numFmtId="10" fontId="4" fillId="0" borderId="1" xfId="0" applyNumberFormat="1" applyFont="1" applyBorder="1" applyAlignment="1">
      <alignment vertical="top" wrapText="1"/>
    </xf>
    <xf numFmtId="9" fontId="0" fillId="0" borderId="1" xfId="1" applyFont="1" applyBorder="1"/>
    <xf numFmtId="2" fontId="0" fillId="4" borderId="1" xfId="0" applyNumberFormat="1" applyFill="1" applyBorder="1"/>
    <xf numFmtId="2" fontId="0" fillId="0" borderId="1" xfId="0" applyNumberFormat="1" applyBorder="1"/>
    <xf numFmtId="0" fontId="0" fillId="0" borderId="1" xfId="0" applyFill="1" applyBorder="1"/>
    <xf numFmtId="3" fontId="5" fillId="0" borderId="1" xfId="0" applyNumberFormat="1" applyFont="1" applyBorder="1" applyAlignment="1">
      <alignment vertical="top" wrapText="1"/>
    </xf>
    <xf numFmtId="0" fontId="3" fillId="3" borderId="0" xfId="0" applyFont="1" applyFill="1" applyBorder="1" applyAlignment="1">
      <alignment horizontal="center" vertical="top" wrapText="1"/>
    </xf>
    <xf numFmtId="0" fontId="3" fillId="4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 wrapText="1"/>
    </xf>
    <xf numFmtId="10" fontId="4" fillId="2" borderId="0" xfId="0" applyNumberFormat="1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10" fontId="4" fillId="2" borderId="1" xfId="0" applyNumberFormat="1" applyFont="1" applyFill="1" applyBorder="1" applyAlignment="1">
      <alignment vertical="top" wrapText="1"/>
    </xf>
    <xf numFmtId="0" fontId="0" fillId="5" borderId="0" xfId="0" applyFill="1"/>
    <xf numFmtId="0" fontId="6" fillId="5" borderId="0" xfId="2" applyFill="1"/>
    <xf numFmtId="0" fontId="7" fillId="2" borderId="0" xfId="2" applyFont="1" applyFill="1"/>
    <xf numFmtId="0" fontId="6" fillId="2" borderId="0" xfId="2" applyFill="1"/>
    <xf numFmtId="0" fontId="6" fillId="5" borderId="0" xfId="2" applyNumberFormat="1" applyFill="1"/>
    <xf numFmtId="0" fontId="4" fillId="6" borderId="1" xfId="0" applyFont="1" applyFill="1" applyBorder="1" applyAlignment="1">
      <alignment horizontal="center" vertical="top" wrapText="1"/>
    </xf>
    <xf numFmtId="3" fontId="4" fillId="6" borderId="1" xfId="0" applyNumberFormat="1" applyFont="1" applyFill="1" applyBorder="1" applyAlignment="1">
      <alignment vertical="top" wrapText="1"/>
    </xf>
    <xf numFmtId="9" fontId="4" fillId="0" borderId="1" xfId="1" applyFont="1" applyBorder="1" applyAlignment="1">
      <alignment vertical="top" wrapText="1"/>
    </xf>
    <xf numFmtId="0" fontId="8" fillId="8" borderId="0" xfId="0" applyFont="1" applyFill="1" applyAlignment="1">
      <alignment horizontal="right" vertical="center" wrapText="1"/>
    </xf>
    <xf numFmtId="0" fontId="8" fillId="7" borderId="0" xfId="0" applyFont="1" applyFill="1" applyAlignment="1">
      <alignment horizontal="right" vertical="center" wrapText="1"/>
    </xf>
    <xf numFmtId="10" fontId="4" fillId="0" borderId="1" xfId="0" applyNumberFormat="1" applyFont="1" applyFill="1" applyBorder="1" applyAlignment="1">
      <alignment vertical="top" wrapText="1"/>
    </xf>
    <xf numFmtId="17" fontId="0" fillId="0" borderId="0" xfId="0" applyNumberFormat="1"/>
    <xf numFmtId="0" fontId="3" fillId="3" borderId="1" xfId="0" applyFont="1" applyFill="1" applyBorder="1" applyAlignment="1">
      <alignment horizontal="center" vertical="top" wrapText="1"/>
    </xf>
  </cellXfs>
  <cellStyles count="3">
    <cellStyle name="Normal" xfId="0" builtinId="0"/>
    <cellStyle name="Normal_Business Problem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u="sng"/>
            </a:pPr>
            <a:r>
              <a:rPr lang="en-US" sz="1100" b="0" u="sng"/>
              <a:t>Gains</a:t>
            </a:r>
            <a:r>
              <a:rPr lang="en-US" sz="1100" b="0" u="sng" baseline="0"/>
              <a:t> Chart</a:t>
            </a:r>
            <a:endParaRPr lang="en-US" sz="1100" b="0" u="sng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24359000579473"/>
          <c:y val="0.1417116757072972"/>
          <c:w val="0.7563952687732215"/>
          <c:h val="0.56102633590415341"/>
        </c:manualLayout>
      </c:layout>
      <c:lineChart>
        <c:grouping val="standard"/>
        <c:varyColors val="0"/>
        <c:ser>
          <c:idx val="1"/>
          <c:order val="0"/>
          <c:tx>
            <c:v>Dev Sample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'Gains Table - Dev &amp; Val Sample'!$A$3:$A$13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'Gains Table - Dev &amp; Val Sample'!$G$3:$G$13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0.30136986301369861</c:v>
                </c:pt>
                <c:pt idx="2">
                  <c:v>0.51369863013698625</c:v>
                </c:pt>
                <c:pt idx="3">
                  <c:v>0.6369863013698629</c:v>
                </c:pt>
                <c:pt idx="4">
                  <c:v>0.7739726027397259</c:v>
                </c:pt>
                <c:pt idx="5">
                  <c:v>0.8561643835616437</c:v>
                </c:pt>
                <c:pt idx="6">
                  <c:v>0.91095890410958891</c:v>
                </c:pt>
                <c:pt idx="7">
                  <c:v>0.95890410958904093</c:v>
                </c:pt>
                <c:pt idx="8">
                  <c:v>0.98630136986301353</c:v>
                </c:pt>
                <c:pt idx="9">
                  <c:v>0.99999999999999978</c:v>
                </c:pt>
                <c:pt idx="10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6-4417-BDB3-11405E5529CF}"/>
            </c:ext>
          </c:extLst>
        </c:ser>
        <c:ser>
          <c:idx val="0"/>
          <c:order val="1"/>
          <c:tx>
            <c:v>Val Sample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'Gains Table - Dev &amp; Val Sample'!$G$18:$G$28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0.27027027027027029</c:v>
                </c:pt>
                <c:pt idx="2">
                  <c:v>0.54054054054054057</c:v>
                </c:pt>
                <c:pt idx="3">
                  <c:v>0.70270270270270274</c:v>
                </c:pt>
                <c:pt idx="4">
                  <c:v>0.81081081081081086</c:v>
                </c:pt>
                <c:pt idx="5">
                  <c:v>0.91891891891891897</c:v>
                </c:pt>
                <c:pt idx="6">
                  <c:v>0.97297297297297303</c:v>
                </c:pt>
                <c:pt idx="7">
                  <c:v>0.97297297297297303</c:v>
                </c:pt>
                <c:pt idx="8">
                  <c:v>0.97297297297297303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6-4417-BDB3-11405E5529CF}"/>
            </c:ext>
          </c:extLst>
        </c:ser>
        <c:ser>
          <c:idx val="2"/>
          <c:order val="2"/>
          <c:tx>
            <c:strRef>
              <c:f>'Gains Table - Dev &amp; Val Sample'!$O$2</c:f>
              <c:strCache>
                <c:ptCount val="1"/>
                <c:pt idx="0">
                  <c:v>Random Model</c:v>
                </c:pt>
              </c:strCache>
            </c:strRef>
          </c:tx>
          <c:spPr>
            <a:ln w="6350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'Gains Table - Dev &amp; Val Sample'!$A$3:$A$13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'Gains Table - Dev &amp; Val Sample'!$O$3:$O$13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26-4417-BDB3-11405E552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86208"/>
        <c:axId val="156754696"/>
      </c:lineChart>
      <c:catAx>
        <c:axId val="1560862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754696"/>
        <c:crosses val="autoZero"/>
        <c:auto val="1"/>
        <c:lblAlgn val="ctr"/>
        <c:lblOffset val="100"/>
        <c:noMultiLvlLbl val="0"/>
      </c:catAx>
      <c:valAx>
        <c:axId val="1567546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Proportion</a:t>
                </a:r>
                <a:r>
                  <a:rPr lang="en-US" b="0" baseline="0">
                    <a:solidFill>
                      <a:srgbClr val="0070C0"/>
                    </a:solidFill>
                  </a:rPr>
                  <a:t> of Churners</a:t>
                </a:r>
                <a:endParaRPr lang="en-US" b="0">
                  <a:solidFill>
                    <a:srgbClr val="0070C0"/>
                  </a:solidFill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56086208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lt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Lift Chart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23168808174512"/>
          <c:y val="0.13209499854184895"/>
          <c:w val="0.80793062387391601"/>
          <c:h val="0.54225867599883348"/>
        </c:manualLayout>
      </c:layout>
      <c:lineChart>
        <c:grouping val="standard"/>
        <c:varyColors val="0"/>
        <c:ser>
          <c:idx val="0"/>
          <c:order val="0"/>
          <c:tx>
            <c:v>Dev Sample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'Gains Table - Dev &amp; Val Sample'!$A$19:$A$28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'Gains Table - Dev &amp; Val Sample'!$P$4:$P$13</c:f>
              <c:numCache>
                <c:formatCode>0.00</c:formatCode>
                <c:ptCount val="10"/>
                <c:pt idx="0">
                  <c:v>3.0136986301369859</c:v>
                </c:pt>
                <c:pt idx="1">
                  <c:v>2.5684931506849309</c:v>
                </c:pt>
                <c:pt idx="2">
                  <c:v>2.1232876712328763</c:v>
                </c:pt>
                <c:pt idx="3">
                  <c:v>1.9349315068493147</c:v>
                </c:pt>
                <c:pt idx="4">
                  <c:v>1.7123287671232874</c:v>
                </c:pt>
                <c:pt idx="5">
                  <c:v>1.5182648401826482</c:v>
                </c:pt>
                <c:pt idx="6">
                  <c:v>1.3698630136986301</c:v>
                </c:pt>
                <c:pt idx="7">
                  <c:v>1.2328767123287669</c:v>
                </c:pt>
                <c:pt idx="8">
                  <c:v>1.1111111111111109</c:v>
                </c:pt>
                <c:pt idx="9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B-4663-943E-0580C12DBB1E}"/>
            </c:ext>
          </c:extLst>
        </c:ser>
        <c:ser>
          <c:idx val="2"/>
          <c:order val="1"/>
          <c:tx>
            <c:v>Val Sample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'Gains Table - Dev &amp; Val Sample'!$P$19:$P$28</c:f>
              <c:numCache>
                <c:formatCode>0.00</c:formatCode>
                <c:ptCount val="10"/>
                <c:pt idx="0">
                  <c:v>2.7027027027027026</c:v>
                </c:pt>
                <c:pt idx="1">
                  <c:v>2.7027027027027026</c:v>
                </c:pt>
                <c:pt idx="2">
                  <c:v>2.3423423423423424</c:v>
                </c:pt>
                <c:pt idx="3">
                  <c:v>2.0270270270270272</c:v>
                </c:pt>
                <c:pt idx="4">
                  <c:v>1.8378378378378379</c:v>
                </c:pt>
                <c:pt idx="5">
                  <c:v>1.6216216216216217</c:v>
                </c:pt>
                <c:pt idx="6">
                  <c:v>1.3899613899613901</c:v>
                </c:pt>
                <c:pt idx="7">
                  <c:v>1.2162162162162162</c:v>
                </c:pt>
                <c:pt idx="8">
                  <c:v>1.1111111111111112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B-4663-943E-0580C12DBB1E}"/>
            </c:ext>
          </c:extLst>
        </c:ser>
        <c:ser>
          <c:idx val="1"/>
          <c:order val="2"/>
          <c:tx>
            <c:v>Baseline</c:v>
          </c:tx>
          <c:spPr>
            <a:ln w="9525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'Gains Table - Dev &amp; Val Sample'!$A$19:$A$28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'Gains Table - Dev &amp; Val Sample'!$Q$4:$Q$13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B-4663-943E-0580C12DB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551664"/>
        <c:axId val="155594088"/>
      </c:lineChart>
      <c:catAx>
        <c:axId val="22255166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594088"/>
        <c:crosses val="autoZero"/>
        <c:auto val="1"/>
        <c:lblAlgn val="ctr"/>
        <c:lblOffset val="100"/>
        <c:noMultiLvlLbl val="0"/>
      </c:catAx>
      <c:valAx>
        <c:axId val="1555940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Lift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crossAx val="222551664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Bad Rate- Dev and Val Comparison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Dev Sample</c:v>
          </c:tx>
          <c:spPr>
            <a:solidFill>
              <a:schemeClr val="tx2"/>
            </a:solidFill>
            <a:ln>
              <a:solidFill>
                <a:schemeClr val="bg1">
                  <a:lumMod val="95000"/>
                </a:schemeClr>
              </a:solidFill>
            </a:ln>
          </c:spPr>
          <c:invertIfNegative val="0"/>
          <c:cat>
            <c:numRef>
              <c:f>'Gains Table - Dev &amp; Val Sample'!$N$19:$N$28</c:f>
              <c:numCache>
                <c:formatCode>0%</c:formatCode>
                <c:ptCount val="10"/>
              </c:numCache>
            </c:numRef>
          </c:cat>
          <c:val>
            <c:numRef>
              <c:f>'Gains Table - Dev &amp; Val Sample'!$E$4:$E$13</c:f>
              <c:numCache>
                <c:formatCode>0.00%</c:formatCode>
                <c:ptCount val="10"/>
                <c:pt idx="0">
                  <c:v>0.7857142857142857</c:v>
                </c:pt>
                <c:pt idx="1">
                  <c:v>0.5535714285714286</c:v>
                </c:pt>
                <c:pt idx="2">
                  <c:v>0.32142857142857145</c:v>
                </c:pt>
                <c:pt idx="3">
                  <c:v>0.35714285714285715</c:v>
                </c:pt>
                <c:pt idx="4">
                  <c:v>0.21428571428571427</c:v>
                </c:pt>
                <c:pt idx="5">
                  <c:v>0.14285714285714285</c:v>
                </c:pt>
                <c:pt idx="6">
                  <c:v>0.125</c:v>
                </c:pt>
                <c:pt idx="7">
                  <c:v>7.1428571428571425E-2</c:v>
                </c:pt>
                <c:pt idx="8">
                  <c:v>3.5714285714285712E-2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C-4D34-A114-855521E7654A}"/>
            </c:ext>
          </c:extLst>
        </c:ser>
        <c:ser>
          <c:idx val="1"/>
          <c:order val="1"/>
          <c:tx>
            <c:v>Val Sample</c:v>
          </c:tx>
          <c:spPr>
            <a:solidFill>
              <a:srgbClr val="FFFF00"/>
            </a:solidFill>
            <a:ln>
              <a:solidFill>
                <a:schemeClr val="bg1"/>
              </a:solidFill>
            </a:ln>
          </c:spPr>
          <c:invertIfNegative val="0"/>
          <c:cat>
            <c:numRef>
              <c:f>'Gains Table - Dev &amp; Val Sample'!$N$19:$N$28</c:f>
              <c:numCache>
                <c:formatCode>0%</c:formatCode>
                <c:ptCount val="10"/>
              </c:numCache>
            </c:numRef>
          </c:cat>
          <c:val>
            <c:numRef>
              <c:f>'Gains Table - Dev &amp; Val Sample'!$E$19:$E$28</c:f>
              <c:numCache>
                <c:formatCode>0.00%</c:formatCode>
                <c:ptCount val="10"/>
                <c:pt idx="0">
                  <c:v>0.7142857142857143</c:v>
                </c:pt>
                <c:pt idx="1">
                  <c:v>0.7142857142857143</c:v>
                </c:pt>
                <c:pt idx="2">
                  <c:v>0.42857142857142855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0.14285714285714285</c:v>
                </c:pt>
                <c:pt idx="6">
                  <c:v>0</c:v>
                </c:pt>
                <c:pt idx="7">
                  <c:v>0</c:v>
                </c:pt>
                <c:pt idx="8">
                  <c:v>7.1428571428571425E-2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C-4D34-A114-855521E76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832544"/>
        <c:axId val="155126544"/>
      </c:barChart>
      <c:lineChart>
        <c:grouping val="standard"/>
        <c:varyColors val="0"/>
        <c:ser>
          <c:idx val="2"/>
          <c:order val="2"/>
          <c:tx>
            <c:v>Avg. Std Portfolio Churn Rate</c:v>
          </c:tx>
          <c:spPr>
            <a:ln w="6350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strLit>
              <c:ptCount val="1"/>
              <c:pt idx="0">
                <c:v>Std Portfolio Churn Rate</c:v>
              </c:pt>
            </c:strLit>
          </c:cat>
          <c:val>
            <c:numRef>
              <c:f>'Gains Table - Dev &amp; Val Sample'!$N$19:$N$28</c:f>
              <c:numCache>
                <c:formatCode>0%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C-4D34-A114-855521E76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832544"/>
        <c:axId val="155126544"/>
      </c:lineChart>
      <c:catAx>
        <c:axId val="225832544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Decile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5126544"/>
        <c:crosses val="autoZero"/>
        <c:auto val="1"/>
        <c:lblAlgn val="ctr"/>
        <c:lblOffset val="100"/>
        <c:noMultiLvlLbl val="0"/>
      </c:catAx>
      <c:valAx>
        <c:axId val="1551265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Churn Rate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25832544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3</xdr:row>
      <xdr:rowOff>28576</xdr:rowOff>
    </xdr:from>
    <xdr:to>
      <xdr:col>10</xdr:col>
      <xdr:colOff>400050</xdr:colOff>
      <xdr:row>5</xdr:row>
      <xdr:rowOff>152400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820150" y="1076326"/>
          <a:ext cx="257175" cy="50482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419100</xdr:colOff>
      <xdr:row>1</xdr:row>
      <xdr:rowOff>190500</xdr:rowOff>
    </xdr:from>
    <xdr:to>
      <xdr:col>13</xdr:col>
      <xdr:colOff>533400</xdr:colOff>
      <xdr:row>5</xdr:row>
      <xdr:rowOff>123825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9096375" y="762000"/>
          <a:ext cx="1943100" cy="790575"/>
        </a:xfrm>
        <a:prstGeom prst="roundRect">
          <a:avLst/>
        </a:prstGeom>
        <a:ln w="12700">
          <a:prstDash val="dash"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model is able to capture 77% of Churners in the top 4 deciles.</a:t>
          </a:r>
          <a:endParaRPr lang="en-US" sz="1100"/>
        </a:p>
      </xdr:txBody>
    </xdr:sp>
    <xdr:clientData/>
  </xdr:twoCellAnchor>
  <xdr:twoCellAnchor>
    <xdr:from>
      <xdr:col>0</xdr:col>
      <xdr:colOff>493085</xdr:colOff>
      <xdr:row>30</xdr:row>
      <xdr:rowOff>33770</xdr:rowOff>
    </xdr:from>
    <xdr:to>
      <xdr:col>6</xdr:col>
      <xdr:colOff>76199</xdr:colOff>
      <xdr:row>51</xdr:row>
      <xdr:rowOff>50799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225556</xdr:colOff>
      <xdr:row>34</xdr:row>
      <xdr:rowOff>16269</xdr:rowOff>
    </xdr:from>
    <xdr:to>
      <xdr:col>19</xdr:col>
      <xdr:colOff>523213</xdr:colOff>
      <xdr:row>49</xdr:row>
      <xdr:rowOff>40083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43752</xdr:colOff>
      <xdr:row>31</xdr:row>
      <xdr:rowOff>57154</xdr:rowOff>
    </xdr:from>
    <xdr:to>
      <xdr:col>11</xdr:col>
      <xdr:colOff>68011</xdr:colOff>
      <xdr:row>46</xdr:row>
      <xdr:rowOff>171388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A13" sqref="A13"/>
    </sheetView>
  </sheetViews>
  <sheetFormatPr defaultColWidth="9.109375" defaultRowHeight="14.4" x14ac:dyDescent="0.3"/>
  <cols>
    <col min="1" max="16384" width="9.109375" style="18"/>
  </cols>
  <sheetData>
    <row r="1" spans="1:2" x14ac:dyDescent="0.3">
      <c r="A1" s="19"/>
      <c r="B1" s="19"/>
    </row>
    <row r="2" spans="1:2" x14ac:dyDescent="0.3">
      <c r="A2" s="20" t="s">
        <v>6</v>
      </c>
      <c r="B2" s="21"/>
    </row>
    <row r="3" spans="1:2" x14ac:dyDescent="0.3">
      <c r="A3" s="19"/>
      <c r="B3" s="19"/>
    </row>
    <row r="4" spans="1:2" x14ac:dyDescent="0.3">
      <c r="A4" s="19" t="s">
        <v>7</v>
      </c>
      <c r="B4" s="19"/>
    </row>
    <row r="5" spans="1:2" x14ac:dyDescent="0.3">
      <c r="A5" s="19"/>
      <c r="B5" s="19"/>
    </row>
    <row r="6" spans="1:2" x14ac:dyDescent="0.3">
      <c r="A6" s="22" t="s">
        <v>8</v>
      </c>
      <c r="B6" s="19"/>
    </row>
    <row r="7" spans="1:2" x14ac:dyDescent="0.3">
      <c r="A7" s="22" t="s">
        <v>9</v>
      </c>
      <c r="B7" s="19"/>
    </row>
    <row r="8" spans="1:2" x14ac:dyDescent="0.3">
      <c r="A8" s="22"/>
      <c r="B8" s="19"/>
    </row>
    <row r="9" spans="1:2" x14ac:dyDescent="0.3">
      <c r="A9" s="19" t="s">
        <v>10</v>
      </c>
      <c r="B9" s="19"/>
    </row>
    <row r="10" spans="1:2" x14ac:dyDescent="0.3">
      <c r="A10" s="19"/>
      <c r="B10" s="19"/>
    </row>
    <row r="11" spans="1:2" x14ac:dyDescent="0.3">
      <c r="A11" s="19" t="s">
        <v>11</v>
      </c>
      <c r="B11" s="19"/>
    </row>
    <row r="12" spans="1:2" x14ac:dyDescent="0.3">
      <c r="A12" s="19"/>
      <c r="B12" s="19"/>
    </row>
    <row r="13" spans="1:2" x14ac:dyDescent="0.3">
      <c r="A13" s="19"/>
      <c r="B1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S29"/>
  <sheetViews>
    <sheetView showGridLines="0" tabSelected="1" topLeftCell="A17" zoomScale="90" zoomScaleNormal="90" workbookViewId="0">
      <selection activeCell="O33" sqref="O33"/>
    </sheetView>
  </sheetViews>
  <sheetFormatPr defaultRowHeight="14.4" x14ac:dyDescent="0.3"/>
  <cols>
    <col min="1" max="1" width="7.44140625" customWidth="1"/>
    <col min="2" max="2" width="9.88671875" bestFit="1" customWidth="1"/>
    <col min="3" max="3" width="9.44140625" customWidth="1"/>
    <col min="4" max="4" width="9.88671875" bestFit="1" customWidth="1"/>
    <col min="5" max="5" width="13.88671875" customWidth="1"/>
    <col min="6" max="6" width="12.88671875" customWidth="1"/>
    <col min="7" max="10" width="10.5546875" customWidth="1"/>
    <col min="15" max="15" width="14.6640625" bestFit="1" customWidth="1"/>
    <col min="16" max="17" width="8.5546875" bestFit="1" customWidth="1"/>
  </cols>
  <sheetData>
    <row r="1" spans="1:19" x14ac:dyDescent="0.3">
      <c r="A1" s="30" t="s">
        <v>24</v>
      </c>
      <c r="B1" s="30"/>
      <c r="C1" s="30"/>
      <c r="D1" s="30"/>
      <c r="E1" s="30"/>
      <c r="F1" s="30"/>
      <c r="G1" s="30"/>
      <c r="H1" s="12"/>
      <c r="I1" s="12"/>
      <c r="J1" s="12"/>
    </row>
    <row r="2" spans="1:19" ht="36" x14ac:dyDescent="0.3">
      <c r="A2" s="1" t="s">
        <v>0</v>
      </c>
      <c r="B2" s="1" t="s">
        <v>17</v>
      </c>
      <c r="C2" s="1" t="s">
        <v>18</v>
      </c>
      <c r="D2" s="1" t="s">
        <v>4</v>
      </c>
      <c r="E2" s="1" t="s">
        <v>20</v>
      </c>
      <c r="F2" s="1" t="s">
        <v>19</v>
      </c>
      <c r="G2" s="1" t="s">
        <v>21</v>
      </c>
      <c r="H2" s="1" t="s">
        <v>22</v>
      </c>
      <c r="I2" s="1" t="s">
        <v>23</v>
      </c>
      <c r="J2" s="1" t="s">
        <v>5</v>
      </c>
      <c r="O2" s="2" t="s">
        <v>1</v>
      </c>
      <c r="P2" s="2" t="s">
        <v>2</v>
      </c>
      <c r="Q2" s="2" t="s">
        <v>3</v>
      </c>
    </row>
    <row r="3" spans="1:19" ht="1.5" customHeight="1" x14ac:dyDescent="0.3">
      <c r="A3" s="1">
        <v>0</v>
      </c>
      <c r="B3" s="1"/>
      <c r="C3" s="1"/>
      <c r="D3" s="1"/>
      <c r="E3" s="1"/>
      <c r="F3" s="1"/>
      <c r="G3" s="1">
        <v>0</v>
      </c>
      <c r="H3" s="13"/>
      <c r="I3" s="13"/>
      <c r="J3" s="13"/>
      <c r="O3" s="3">
        <v>0</v>
      </c>
      <c r="P3" s="3">
        <v>0</v>
      </c>
      <c r="Q3" s="3">
        <v>1</v>
      </c>
    </row>
    <row r="4" spans="1:19" x14ac:dyDescent="0.3">
      <c r="A4" s="23">
        <v>1</v>
      </c>
      <c r="B4" s="27">
        <v>44</v>
      </c>
      <c r="C4" s="24">
        <f>D4-B4</f>
        <v>12</v>
      </c>
      <c r="D4" s="5">
        <v>56</v>
      </c>
      <c r="E4" s="6">
        <f>B4/D4</f>
        <v>0.7857142857142857</v>
      </c>
      <c r="F4" s="6">
        <f>B4/$B$14</f>
        <v>0.30136986301369861</v>
      </c>
      <c r="G4" s="6">
        <f>F4</f>
        <v>0.30136986301369861</v>
      </c>
      <c r="H4" s="6">
        <f>C4/$C$14</f>
        <v>2.8985507246376812E-2</v>
      </c>
      <c r="I4" s="6">
        <f>H4</f>
        <v>2.8985507246376812E-2</v>
      </c>
      <c r="J4" s="6">
        <f>ABS(G4-I4)</f>
        <v>0.27238435576732178</v>
      </c>
      <c r="O4" s="7">
        <v>0.1</v>
      </c>
      <c r="P4" s="8">
        <f t="shared" ref="P4:P13" si="0">G4/O4</f>
        <v>3.0136986301369859</v>
      </c>
      <c r="Q4" s="3">
        <v>1</v>
      </c>
      <c r="S4" t="s">
        <v>14</v>
      </c>
    </row>
    <row r="5" spans="1:19" x14ac:dyDescent="0.3">
      <c r="A5" s="23">
        <v>2</v>
      </c>
      <c r="B5" s="27">
        <v>31</v>
      </c>
      <c r="C5" s="24">
        <f t="shared" ref="C5:C13" si="1">D5-B5</f>
        <v>25</v>
      </c>
      <c r="D5" s="5">
        <v>56</v>
      </c>
      <c r="E5" s="6">
        <f t="shared" ref="E5:E13" si="2">B5/D5</f>
        <v>0.5535714285714286</v>
      </c>
      <c r="F5" s="6">
        <f t="shared" ref="F5:F13" si="3">B5/$B$14</f>
        <v>0.21232876712328766</v>
      </c>
      <c r="G5" s="6">
        <f>G4+F5</f>
        <v>0.51369863013698625</v>
      </c>
      <c r="H5" s="6">
        <f t="shared" ref="H5:H13" si="4">C5/$C$14</f>
        <v>6.0386473429951688E-2</v>
      </c>
      <c r="I5" s="6">
        <f>I4+H5</f>
        <v>8.9371980676328497E-2</v>
      </c>
      <c r="J5" s="6">
        <f t="shared" ref="J5:J13" si="5">ABS(G5-I5)</f>
        <v>0.42432664946065773</v>
      </c>
      <c r="O5" s="7">
        <v>0.2</v>
      </c>
      <c r="P5" s="9">
        <f t="shared" si="0"/>
        <v>2.5684931506849309</v>
      </c>
      <c r="Q5" s="3">
        <v>1</v>
      </c>
      <c r="S5" t="s">
        <v>12</v>
      </c>
    </row>
    <row r="6" spans="1:19" x14ac:dyDescent="0.3">
      <c r="A6" s="23">
        <v>3</v>
      </c>
      <c r="B6" s="26">
        <v>18</v>
      </c>
      <c r="C6" s="24">
        <f t="shared" si="1"/>
        <v>38</v>
      </c>
      <c r="D6" s="5">
        <v>56</v>
      </c>
      <c r="E6" s="28">
        <f t="shared" si="2"/>
        <v>0.32142857142857145</v>
      </c>
      <c r="F6" s="28">
        <f t="shared" si="3"/>
        <v>0.12328767123287671</v>
      </c>
      <c r="G6" s="28">
        <f t="shared" ref="G6:G13" si="6">G5+F6</f>
        <v>0.6369863013698629</v>
      </c>
      <c r="H6" s="28">
        <f t="shared" si="4"/>
        <v>9.1787439613526575E-2</v>
      </c>
      <c r="I6" s="28">
        <f t="shared" ref="I6:I13" si="7">I5+H6</f>
        <v>0.18115942028985507</v>
      </c>
      <c r="J6" s="28">
        <f t="shared" si="5"/>
        <v>0.4558268810800078</v>
      </c>
      <c r="O6" s="7">
        <v>0.3</v>
      </c>
      <c r="P6" s="9">
        <f t="shared" si="0"/>
        <v>2.1232876712328763</v>
      </c>
      <c r="Q6" s="3">
        <v>1</v>
      </c>
      <c r="S6" t="s">
        <v>13</v>
      </c>
    </row>
    <row r="7" spans="1:19" x14ac:dyDescent="0.3">
      <c r="A7" s="23">
        <v>4</v>
      </c>
      <c r="B7" s="27">
        <v>20</v>
      </c>
      <c r="C7" s="24">
        <f t="shared" si="1"/>
        <v>36</v>
      </c>
      <c r="D7" s="5">
        <v>56</v>
      </c>
      <c r="E7" s="17">
        <f t="shared" si="2"/>
        <v>0.35714285714285715</v>
      </c>
      <c r="F7" s="17">
        <f t="shared" si="3"/>
        <v>0.13698630136986301</v>
      </c>
      <c r="G7" s="17">
        <f t="shared" si="6"/>
        <v>0.7739726027397259</v>
      </c>
      <c r="H7" s="17">
        <f t="shared" si="4"/>
        <v>8.6956521739130432E-2</v>
      </c>
      <c r="I7" s="17">
        <f t="shared" si="7"/>
        <v>0.26811594202898548</v>
      </c>
      <c r="J7" s="17">
        <f t="shared" si="5"/>
        <v>0.50585666071074042</v>
      </c>
      <c r="O7" s="7">
        <v>0.4</v>
      </c>
      <c r="P7" s="9">
        <f t="shared" si="0"/>
        <v>1.9349315068493147</v>
      </c>
      <c r="Q7" s="3">
        <v>1</v>
      </c>
      <c r="S7" t="s">
        <v>15</v>
      </c>
    </row>
    <row r="8" spans="1:19" x14ac:dyDescent="0.3">
      <c r="A8" s="23">
        <v>5</v>
      </c>
      <c r="B8" s="26">
        <v>12</v>
      </c>
      <c r="C8" s="24">
        <f t="shared" si="1"/>
        <v>44</v>
      </c>
      <c r="D8" s="5">
        <v>56</v>
      </c>
      <c r="E8" s="6">
        <f t="shared" si="2"/>
        <v>0.21428571428571427</v>
      </c>
      <c r="F8" s="6">
        <f t="shared" si="3"/>
        <v>8.2191780821917804E-2</v>
      </c>
      <c r="G8" s="6">
        <f t="shared" si="6"/>
        <v>0.8561643835616437</v>
      </c>
      <c r="H8" s="6">
        <f t="shared" si="4"/>
        <v>0.10628019323671498</v>
      </c>
      <c r="I8" s="6">
        <f t="shared" si="7"/>
        <v>0.37439613526570048</v>
      </c>
      <c r="J8" s="6">
        <f t="shared" si="5"/>
        <v>0.48176824829594322</v>
      </c>
      <c r="O8" s="7">
        <v>0.5</v>
      </c>
      <c r="P8" s="9">
        <f t="shared" si="0"/>
        <v>1.7123287671232874</v>
      </c>
      <c r="Q8" s="3">
        <v>1</v>
      </c>
      <c r="S8" t="s">
        <v>16</v>
      </c>
    </row>
    <row r="9" spans="1:19" x14ac:dyDescent="0.3">
      <c r="A9" s="23">
        <v>6</v>
      </c>
      <c r="B9" s="27">
        <v>8</v>
      </c>
      <c r="C9" s="24">
        <f t="shared" si="1"/>
        <v>48</v>
      </c>
      <c r="D9" s="5">
        <v>56</v>
      </c>
      <c r="E9" s="6">
        <f t="shared" si="2"/>
        <v>0.14285714285714285</v>
      </c>
      <c r="F9" s="6">
        <f t="shared" si="3"/>
        <v>5.4794520547945202E-2</v>
      </c>
      <c r="G9" s="6">
        <f t="shared" si="6"/>
        <v>0.91095890410958891</v>
      </c>
      <c r="H9" s="6">
        <f t="shared" si="4"/>
        <v>0.11594202898550725</v>
      </c>
      <c r="I9" s="6">
        <f t="shared" si="7"/>
        <v>0.49033816425120774</v>
      </c>
      <c r="J9" s="6">
        <f t="shared" si="5"/>
        <v>0.42062073985838117</v>
      </c>
      <c r="O9" s="7">
        <v>0.6</v>
      </c>
      <c r="P9" s="9">
        <f t="shared" si="0"/>
        <v>1.5182648401826482</v>
      </c>
      <c r="Q9" s="3">
        <v>1</v>
      </c>
    </row>
    <row r="10" spans="1:19" x14ac:dyDescent="0.3">
      <c r="A10" s="23">
        <v>7</v>
      </c>
      <c r="B10" s="26">
        <v>7</v>
      </c>
      <c r="C10" s="24">
        <f t="shared" si="1"/>
        <v>49</v>
      </c>
      <c r="D10" s="5">
        <v>56</v>
      </c>
      <c r="E10" s="6">
        <f t="shared" si="2"/>
        <v>0.125</v>
      </c>
      <c r="F10" s="6">
        <f t="shared" si="3"/>
        <v>4.7945205479452052E-2</v>
      </c>
      <c r="G10" s="6">
        <f t="shared" si="6"/>
        <v>0.95890410958904093</v>
      </c>
      <c r="H10" s="6">
        <f t="shared" si="4"/>
        <v>0.11835748792270531</v>
      </c>
      <c r="I10" s="6">
        <f t="shared" si="7"/>
        <v>0.60869565217391308</v>
      </c>
      <c r="J10" s="6">
        <f t="shared" si="5"/>
        <v>0.35020845741512785</v>
      </c>
      <c r="O10" s="7">
        <v>0.7</v>
      </c>
      <c r="P10" s="9">
        <f t="shared" si="0"/>
        <v>1.3698630136986301</v>
      </c>
      <c r="Q10" s="3">
        <v>1</v>
      </c>
    </row>
    <row r="11" spans="1:19" x14ac:dyDescent="0.3">
      <c r="A11" s="23">
        <v>8</v>
      </c>
      <c r="B11" s="27">
        <v>4</v>
      </c>
      <c r="C11" s="24">
        <f t="shared" si="1"/>
        <v>52</v>
      </c>
      <c r="D11" s="5">
        <v>56</v>
      </c>
      <c r="E11" s="6">
        <f t="shared" si="2"/>
        <v>7.1428571428571425E-2</v>
      </c>
      <c r="F11" s="6">
        <f t="shared" si="3"/>
        <v>2.7397260273972601E-2</v>
      </c>
      <c r="G11" s="6">
        <f t="shared" si="6"/>
        <v>0.98630136986301353</v>
      </c>
      <c r="H11" s="6">
        <f t="shared" si="4"/>
        <v>0.12560386473429952</v>
      </c>
      <c r="I11" s="6">
        <f t="shared" si="7"/>
        <v>0.7342995169082126</v>
      </c>
      <c r="J11" s="6">
        <f t="shared" si="5"/>
        <v>0.25200185295480093</v>
      </c>
      <c r="O11" s="7">
        <v>0.8</v>
      </c>
      <c r="P11" s="9">
        <f t="shared" si="0"/>
        <v>1.2328767123287669</v>
      </c>
      <c r="Q11" s="3">
        <v>1</v>
      </c>
    </row>
    <row r="12" spans="1:19" x14ac:dyDescent="0.3">
      <c r="A12" s="23">
        <v>9</v>
      </c>
      <c r="B12" s="26">
        <v>2</v>
      </c>
      <c r="C12" s="24">
        <f t="shared" si="1"/>
        <v>54</v>
      </c>
      <c r="D12" s="5">
        <v>56</v>
      </c>
      <c r="E12" s="6">
        <f t="shared" si="2"/>
        <v>3.5714285714285712E-2</v>
      </c>
      <c r="F12" s="6">
        <f t="shared" si="3"/>
        <v>1.3698630136986301E-2</v>
      </c>
      <c r="G12" s="6">
        <f t="shared" si="6"/>
        <v>0.99999999999999978</v>
      </c>
      <c r="H12" s="6">
        <f t="shared" si="4"/>
        <v>0.13043478260869565</v>
      </c>
      <c r="I12" s="6">
        <f t="shared" si="7"/>
        <v>0.86473429951690828</v>
      </c>
      <c r="J12" s="6">
        <f t="shared" si="5"/>
        <v>0.1352657004830915</v>
      </c>
      <c r="O12" s="7">
        <v>0.9</v>
      </c>
      <c r="P12" s="9">
        <f t="shared" si="0"/>
        <v>1.1111111111111109</v>
      </c>
      <c r="Q12" s="3">
        <v>1</v>
      </c>
    </row>
    <row r="13" spans="1:19" x14ac:dyDescent="0.3">
      <c r="A13" s="23">
        <v>10</v>
      </c>
      <c r="B13" s="27">
        <v>0</v>
      </c>
      <c r="C13" s="24">
        <f t="shared" si="1"/>
        <v>56</v>
      </c>
      <c r="D13" s="5">
        <v>56</v>
      </c>
      <c r="E13" s="6">
        <f t="shared" si="2"/>
        <v>0</v>
      </c>
      <c r="F13" s="6">
        <f t="shared" si="3"/>
        <v>0</v>
      </c>
      <c r="G13" s="6">
        <f t="shared" si="6"/>
        <v>0.99999999999999978</v>
      </c>
      <c r="H13" s="6">
        <f t="shared" si="4"/>
        <v>0.13526570048309178</v>
      </c>
      <c r="I13" s="6">
        <f t="shared" si="7"/>
        <v>1</v>
      </c>
      <c r="J13" s="6">
        <f t="shared" si="5"/>
        <v>2.2204460492503131E-16</v>
      </c>
      <c r="O13" s="7">
        <v>1</v>
      </c>
      <c r="P13" s="9">
        <f t="shared" si="0"/>
        <v>0.99999999999999978</v>
      </c>
      <c r="Q13" s="10">
        <v>1</v>
      </c>
    </row>
    <row r="14" spans="1:19" x14ac:dyDescent="0.3">
      <c r="A14" s="4"/>
      <c r="B14" s="11">
        <f>SUM(B4:B13)</f>
        <v>146</v>
      </c>
      <c r="C14" s="11">
        <f>SUM(C4:C13)</f>
        <v>414</v>
      </c>
      <c r="D14" s="11">
        <f>SUM(D4:D13)</f>
        <v>560</v>
      </c>
      <c r="E14" s="25">
        <f>B14/D14</f>
        <v>0.26071428571428573</v>
      </c>
      <c r="F14" s="4"/>
      <c r="G14" s="4"/>
      <c r="H14" s="14"/>
      <c r="I14" s="16" t="s">
        <v>5</v>
      </c>
      <c r="J14" s="15">
        <f>MAX(J4:J13)</f>
        <v>0.50585666071074042</v>
      </c>
    </row>
    <row r="16" spans="1:19" ht="15" customHeight="1" x14ac:dyDescent="0.3">
      <c r="A16" s="30" t="s">
        <v>25</v>
      </c>
      <c r="B16" s="30"/>
      <c r="C16" s="30"/>
      <c r="D16" s="30"/>
      <c r="E16" s="30"/>
      <c r="F16" s="30"/>
      <c r="G16" s="30"/>
      <c r="H16" s="12"/>
      <c r="I16" s="12"/>
      <c r="J16" s="12"/>
    </row>
    <row r="17" spans="1:17" ht="36" x14ac:dyDescent="0.3">
      <c r="A17" s="1" t="s">
        <v>0</v>
      </c>
      <c r="B17" s="1" t="s">
        <v>17</v>
      </c>
      <c r="C17" s="1" t="s">
        <v>18</v>
      </c>
      <c r="D17" s="1" t="s">
        <v>4</v>
      </c>
      <c r="E17" s="1" t="s">
        <v>20</v>
      </c>
      <c r="F17" s="1" t="s">
        <v>19</v>
      </c>
      <c r="G17" s="1" t="s">
        <v>21</v>
      </c>
      <c r="H17" s="1" t="s">
        <v>22</v>
      </c>
      <c r="I17" s="1" t="s">
        <v>23</v>
      </c>
      <c r="J17" s="1" t="s">
        <v>5</v>
      </c>
      <c r="O17" s="2" t="s">
        <v>1</v>
      </c>
      <c r="P17" s="2" t="s">
        <v>2</v>
      </c>
      <c r="Q17" s="2" t="s">
        <v>3</v>
      </c>
    </row>
    <row r="18" spans="1:17" ht="1.5" customHeight="1" x14ac:dyDescent="0.3">
      <c r="A18" s="1">
        <v>0</v>
      </c>
      <c r="B18" s="1"/>
      <c r="C18" s="1"/>
      <c r="D18" s="1">
        <v>14</v>
      </c>
      <c r="E18" s="1"/>
      <c r="F18" s="1"/>
      <c r="G18" s="1">
        <v>0</v>
      </c>
      <c r="H18" s="13"/>
      <c r="I18" s="13"/>
      <c r="J18" s="13"/>
      <c r="O18" s="3">
        <v>0</v>
      </c>
      <c r="P18" s="3"/>
      <c r="Q18" s="3">
        <v>1</v>
      </c>
    </row>
    <row r="19" spans="1:17" x14ac:dyDescent="0.3">
      <c r="A19" s="23">
        <v>1</v>
      </c>
      <c r="B19" s="27">
        <v>10</v>
      </c>
      <c r="C19" s="24">
        <f>D19-B19</f>
        <v>4</v>
      </c>
      <c r="D19" s="5">
        <v>14</v>
      </c>
      <c r="E19" s="6">
        <f>B19/D19</f>
        <v>0.7142857142857143</v>
      </c>
      <c r="F19" s="6">
        <f>B19/$B$29</f>
        <v>0.27027027027027029</v>
      </c>
      <c r="G19" s="6">
        <f>F19</f>
        <v>0.27027027027027029</v>
      </c>
      <c r="H19" s="6">
        <f>C19/$C$29</f>
        <v>3.8834951456310676E-2</v>
      </c>
      <c r="I19" s="6">
        <f>H19</f>
        <v>3.8834951456310676E-2</v>
      </c>
      <c r="J19" s="6">
        <f>ABS(G19-I19)</f>
        <v>0.23143531881395962</v>
      </c>
      <c r="N19" s="7"/>
      <c r="O19" s="7">
        <v>0.1</v>
      </c>
      <c r="P19" s="8">
        <f>G19/O19</f>
        <v>2.7027027027027026</v>
      </c>
      <c r="Q19" s="3">
        <v>1</v>
      </c>
    </row>
    <row r="20" spans="1:17" x14ac:dyDescent="0.3">
      <c r="A20" s="23">
        <v>2</v>
      </c>
      <c r="B20" s="27">
        <v>10</v>
      </c>
      <c r="C20" s="24">
        <f t="shared" ref="C20:C28" si="8">D20-B20</f>
        <v>4</v>
      </c>
      <c r="D20" s="5">
        <v>14</v>
      </c>
      <c r="E20" s="6">
        <f t="shared" ref="E20:E28" si="9">B20/D20</f>
        <v>0.7142857142857143</v>
      </c>
      <c r="F20" s="6">
        <f t="shared" ref="F20:F28" si="10">B20/$B$29</f>
        <v>0.27027027027027029</v>
      </c>
      <c r="G20" s="6">
        <f>G19+F20</f>
        <v>0.54054054054054057</v>
      </c>
      <c r="H20" s="6">
        <f t="shared" ref="H20:H28" si="11">C20/$C$29</f>
        <v>3.8834951456310676E-2</v>
      </c>
      <c r="I20" s="6">
        <f>I19+H20</f>
        <v>7.7669902912621352E-2</v>
      </c>
      <c r="J20" s="6">
        <f t="shared" ref="J20:J28" si="12">ABS(G20-I20)</f>
        <v>0.46287063762791925</v>
      </c>
      <c r="K20" s="29"/>
      <c r="N20" s="7"/>
      <c r="O20" s="7">
        <v>0.2</v>
      </c>
      <c r="P20" s="9">
        <f t="shared" ref="P20:P28" si="13">G20/O20</f>
        <v>2.7027027027027026</v>
      </c>
      <c r="Q20" s="3">
        <v>1</v>
      </c>
    </row>
    <row r="21" spans="1:17" x14ac:dyDescent="0.3">
      <c r="A21" s="23">
        <v>3</v>
      </c>
      <c r="B21" s="26">
        <v>6</v>
      </c>
      <c r="C21" s="24">
        <f t="shared" si="8"/>
        <v>8</v>
      </c>
      <c r="D21" s="5">
        <v>14</v>
      </c>
      <c r="E21" s="28">
        <f t="shared" si="9"/>
        <v>0.42857142857142855</v>
      </c>
      <c r="F21" s="28">
        <f t="shared" si="10"/>
        <v>0.16216216216216217</v>
      </c>
      <c r="G21" s="28">
        <f t="shared" ref="G21:G28" si="14">G20+F21</f>
        <v>0.70270270270270274</v>
      </c>
      <c r="H21" s="28">
        <f t="shared" si="11"/>
        <v>7.7669902912621352E-2</v>
      </c>
      <c r="I21" s="28">
        <f t="shared" ref="I21:I28" si="15">I20+H21</f>
        <v>0.1553398058252427</v>
      </c>
      <c r="J21" s="28">
        <f t="shared" si="12"/>
        <v>0.54736289687745998</v>
      </c>
      <c r="N21" s="7"/>
      <c r="O21" s="7">
        <v>0.3</v>
      </c>
      <c r="P21" s="9">
        <f t="shared" si="13"/>
        <v>2.3423423423423424</v>
      </c>
      <c r="Q21" s="3">
        <v>1</v>
      </c>
    </row>
    <row r="22" spans="1:17" x14ac:dyDescent="0.3">
      <c r="A22" s="23">
        <v>4</v>
      </c>
      <c r="B22" s="27">
        <v>4</v>
      </c>
      <c r="C22" s="24">
        <f t="shared" si="8"/>
        <v>10</v>
      </c>
      <c r="D22" s="5">
        <v>14</v>
      </c>
      <c r="E22" s="6">
        <f t="shared" si="9"/>
        <v>0.2857142857142857</v>
      </c>
      <c r="F22" s="6">
        <f t="shared" si="10"/>
        <v>0.10810810810810811</v>
      </c>
      <c r="G22" s="6">
        <f t="shared" si="14"/>
        <v>0.81081081081081086</v>
      </c>
      <c r="H22" s="6">
        <f t="shared" si="11"/>
        <v>9.7087378640776698E-2</v>
      </c>
      <c r="I22" s="6">
        <f t="shared" si="15"/>
        <v>0.25242718446601942</v>
      </c>
      <c r="J22" s="6">
        <f t="shared" si="12"/>
        <v>0.55838362634479144</v>
      </c>
      <c r="N22" s="7"/>
      <c r="O22" s="7">
        <v>0.4</v>
      </c>
      <c r="P22" s="9">
        <f t="shared" si="13"/>
        <v>2.0270270270270272</v>
      </c>
      <c r="Q22" s="3">
        <v>1</v>
      </c>
    </row>
    <row r="23" spans="1:17" x14ac:dyDescent="0.3">
      <c r="A23" s="23">
        <v>5</v>
      </c>
      <c r="B23" s="26">
        <v>4</v>
      </c>
      <c r="C23" s="24">
        <f t="shared" si="8"/>
        <v>10</v>
      </c>
      <c r="D23" s="5">
        <v>14</v>
      </c>
      <c r="E23" s="17">
        <f t="shared" si="9"/>
        <v>0.2857142857142857</v>
      </c>
      <c r="F23" s="17">
        <f t="shared" si="10"/>
        <v>0.10810810810810811</v>
      </c>
      <c r="G23" s="17">
        <f t="shared" si="14"/>
        <v>0.91891891891891897</v>
      </c>
      <c r="H23" s="17">
        <f t="shared" si="11"/>
        <v>9.7087378640776698E-2</v>
      </c>
      <c r="I23" s="17">
        <f t="shared" si="15"/>
        <v>0.34951456310679613</v>
      </c>
      <c r="J23" s="17">
        <f t="shared" si="12"/>
        <v>0.5694043558121229</v>
      </c>
      <c r="N23" s="7"/>
      <c r="O23" s="7">
        <v>0.5</v>
      </c>
      <c r="P23" s="9">
        <f t="shared" si="13"/>
        <v>1.8378378378378379</v>
      </c>
      <c r="Q23" s="3">
        <v>1</v>
      </c>
    </row>
    <row r="24" spans="1:17" x14ac:dyDescent="0.3">
      <c r="A24" s="23">
        <v>6</v>
      </c>
      <c r="B24" s="27">
        <v>2</v>
      </c>
      <c r="C24" s="24">
        <f t="shared" si="8"/>
        <v>12</v>
      </c>
      <c r="D24" s="5">
        <v>14</v>
      </c>
      <c r="E24" s="6">
        <f t="shared" si="9"/>
        <v>0.14285714285714285</v>
      </c>
      <c r="F24" s="6">
        <f t="shared" si="10"/>
        <v>5.4054054054054057E-2</v>
      </c>
      <c r="G24" s="6">
        <f t="shared" si="14"/>
        <v>0.97297297297297303</v>
      </c>
      <c r="H24" s="6">
        <f t="shared" si="11"/>
        <v>0.11650485436893204</v>
      </c>
      <c r="I24" s="6">
        <f t="shared" si="15"/>
        <v>0.46601941747572817</v>
      </c>
      <c r="J24" s="6">
        <f t="shared" si="12"/>
        <v>0.50695355549724486</v>
      </c>
      <c r="N24" s="7"/>
      <c r="O24" s="7">
        <v>0.6</v>
      </c>
      <c r="P24" s="9">
        <f t="shared" si="13"/>
        <v>1.6216216216216217</v>
      </c>
      <c r="Q24" s="3">
        <v>1</v>
      </c>
    </row>
    <row r="25" spans="1:17" x14ac:dyDescent="0.3">
      <c r="A25" s="23">
        <v>7</v>
      </c>
      <c r="B25" s="26">
        <v>0</v>
      </c>
      <c r="C25" s="24">
        <f t="shared" si="8"/>
        <v>14</v>
      </c>
      <c r="D25" s="5">
        <v>14</v>
      </c>
      <c r="E25" s="6">
        <f t="shared" si="9"/>
        <v>0</v>
      </c>
      <c r="F25" s="6">
        <f t="shared" si="10"/>
        <v>0</v>
      </c>
      <c r="G25" s="6">
        <f t="shared" si="14"/>
        <v>0.97297297297297303</v>
      </c>
      <c r="H25" s="6">
        <f t="shared" si="11"/>
        <v>0.13592233009708737</v>
      </c>
      <c r="I25" s="6">
        <f t="shared" si="15"/>
        <v>0.60194174757281549</v>
      </c>
      <c r="J25" s="6">
        <f t="shared" si="12"/>
        <v>0.37103122540015754</v>
      </c>
      <c r="N25" s="7"/>
      <c r="O25" s="7">
        <v>0.7</v>
      </c>
      <c r="P25" s="9">
        <f t="shared" si="13"/>
        <v>1.3899613899613901</v>
      </c>
      <c r="Q25" s="3">
        <v>1</v>
      </c>
    </row>
    <row r="26" spans="1:17" x14ac:dyDescent="0.3">
      <c r="A26" s="23">
        <v>8</v>
      </c>
      <c r="B26" s="27">
        <v>0</v>
      </c>
      <c r="C26" s="24">
        <f t="shared" si="8"/>
        <v>14</v>
      </c>
      <c r="D26" s="5">
        <v>14</v>
      </c>
      <c r="E26" s="6">
        <f t="shared" si="9"/>
        <v>0</v>
      </c>
      <c r="F26" s="6">
        <f t="shared" si="10"/>
        <v>0</v>
      </c>
      <c r="G26" s="6">
        <f t="shared" si="14"/>
        <v>0.97297297297297303</v>
      </c>
      <c r="H26" s="6">
        <f t="shared" si="11"/>
        <v>0.13592233009708737</v>
      </c>
      <c r="I26" s="6">
        <f t="shared" si="15"/>
        <v>0.73786407766990281</v>
      </c>
      <c r="J26" s="6">
        <f t="shared" si="12"/>
        <v>0.23510889530307022</v>
      </c>
      <c r="N26" s="7"/>
      <c r="O26" s="7">
        <v>0.8</v>
      </c>
      <c r="P26" s="9">
        <f t="shared" si="13"/>
        <v>1.2162162162162162</v>
      </c>
      <c r="Q26" s="3">
        <v>1</v>
      </c>
    </row>
    <row r="27" spans="1:17" x14ac:dyDescent="0.3">
      <c r="A27" s="23">
        <v>9</v>
      </c>
      <c r="B27" s="26">
        <v>1</v>
      </c>
      <c r="C27" s="24">
        <f t="shared" si="8"/>
        <v>13</v>
      </c>
      <c r="D27" s="5">
        <v>14</v>
      </c>
      <c r="E27" s="6">
        <f t="shared" si="9"/>
        <v>7.1428571428571425E-2</v>
      </c>
      <c r="F27" s="6">
        <f t="shared" si="10"/>
        <v>2.7027027027027029E-2</v>
      </c>
      <c r="G27" s="6">
        <f t="shared" si="14"/>
        <v>1</v>
      </c>
      <c r="H27" s="6">
        <f t="shared" si="11"/>
        <v>0.12621359223300971</v>
      </c>
      <c r="I27" s="6">
        <f t="shared" si="15"/>
        <v>0.86407766990291246</v>
      </c>
      <c r="J27" s="6">
        <f t="shared" si="12"/>
        <v>0.13592233009708754</v>
      </c>
      <c r="N27" s="7"/>
      <c r="O27" s="7">
        <v>0.9</v>
      </c>
      <c r="P27" s="9">
        <f t="shared" si="13"/>
        <v>1.1111111111111112</v>
      </c>
      <c r="Q27" s="3">
        <v>1</v>
      </c>
    </row>
    <row r="28" spans="1:17" x14ac:dyDescent="0.3">
      <c r="A28" s="23">
        <v>10</v>
      </c>
      <c r="B28" s="27">
        <v>0</v>
      </c>
      <c r="C28" s="24">
        <f t="shared" si="8"/>
        <v>14</v>
      </c>
      <c r="D28" s="5">
        <v>14</v>
      </c>
      <c r="E28" s="6">
        <f t="shared" si="9"/>
        <v>0</v>
      </c>
      <c r="F28" s="6">
        <f t="shared" si="10"/>
        <v>0</v>
      </c>
      <c r="G28" s="6">
        <f t="shared" si="14"/>
        <v>1</v>
      </c>
      <c r="H28" s="6">
        <f t="shared" si="11"/>
        <v>0.13592233009708737</v>
      </c>
      <c r="I28" s="6">
        <f t="shared" si="15"/>
        <v>0.99999999999999978</v>
      </c>
      <c r="J28" s="6">
        <f t="shared" si="12"/>
        <v>2.2204460492503131E-16</v>
      </c>
      <c r="N28" s="7"/>
      <c r="O28" s="7">
        <v>1</v>
      </c>
      <c r="P28" s="9">
        <f t="shared" si="13"/>
        <v>1</v>
      </c>
      <c r="Q28" s="10">
        <v>1</v>
      </c>
    </row>
    <row r="29" spans="1:17" x14ac:dyDescent="0.3">
      <c r="A29" s="4"/>
      <c r="B29" s="11">
        <f>SUM(B19:B28)</f>
        <v>37</v>
      </c>
      <c r="C29" s="11">
        <f>SUM(C19:C28)</f>
        <v>103</v>
      </c>
      <c r="D29" s="11">
        <f>SUM(D19:D28)</f>
        <v>140</v>
      </c>
      <c r="E29" s="4"/>
      <c r="F29" s="4"/>
      <c r="G29" s="4"/>
      <c r="H29" s="14"/>
      <c r="I29" s="16" t="s">
        <v>5</v>
      </c>
      <c r="J29" s="15">
        <f>MAX(J19:J28)</f>
        <v>0.5694043558121229</v>
      </c>
    </row>
  </sheetData>
  <mergeCells count="2">
    <mergeCell ref="A1:G1"/>
    <mergeCell ref="A16:G16"/>
  </mergeCells>
  <conditionalFormatting sqref="E6:E13 E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{3DA850F6-A252-4C7B-9350-16C0827991E4}</x14:id>
        </ext>
      </extLst>
    </cfRule>
  </conditionalFormatting>
  <conditionalFormatting sqref="E21:E28 E1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{B9F84589-2807-4776-A1CB-5FD5148A4B04}</x14:id>
        </ext>
      </extLst>
    </cfRule>
  </conditionalFormatting>
  <conditionalFormatting sqref="E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{792EB30D-D181-40E0-8C37-FDC8889E7CB8}</x14:id>
        </ext>
      </extLst>
    </cfRule>
  </conditionalFormatting>
  <conditionalFormatting sqref="E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{0503F98B-7444-4F6A-8231-543CAA57F5A1}</x14:id>
        </ext>
      </extLst>
    </cfRule>
  </conditionalFormatting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A850F6-A252-4C7B-9350-16C0827991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E6:E13 E4</xm:sqref>
        </x14:conditionalFormatting>
        <x14:conditionalFormatting xmlns:xm="http://schemas.microsoft.com/office/excel/2006/main">
          <x14:cfRule type="dataBar" id="{B9F84589-2807-4776-A1CB-5FD5148A4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E21:E28 E19</xm:sqref>
        </x14:conditionalFormatting>
        <x14:conditionalFormatting xmlns:xm="http://schemas.microsoft.com/office/excel/2006/main">
          <x14:cfRule type="dataBar" id="{792EB30D-D181-40E0-8C37-FDC8889E7C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0503F98B-7444-4F6A-8231-543CAA57F5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Business Problem</vt:lpstr>
      <vt:lpstr>Gains Table - Dev &amp; Val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Mouli Kotta</dc:creator>
  <cp:lastModifiedBy>NiranjanKumar</cp:lastModifiedBy>
  <dcterms:created xsi:type="dcterms:W3CDTF">2014-11-01T15:25:33Z</dcterms:created>
  <dcterms:modified xsi:type="dcterms:W3CDTF">2018-10-26T02:43:49Z</dcterms:modified>
</cp:coreProperties>
</file>