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71" i="1" l="1"/>
  <c r="S72" i="1"/>
  <c r="S70" i="1"/>
  <c r="P71" i="1"/>
  <c r="P72" i="1" s="1"/>
  <c r="Q71" i="1"/>
  <c r="Q72" i="1" s="1"/>
  <c r="Q70" i="1"/>
  <c r="P70" i="1"/>
  <c r="N72" i="1"/>
  <c r="N71" i="1"/>
  <c r="N70" i="1"/>
  <c r="B55" i="1"/>
  <c r="I70" i="1" l="1"/>
  <c r="K70" i="1" l="1"/>
  <c r="J70" i="1"/>
  <c r="D70" i="1"/>
  <c r="B46" i="1" l="1"/>
  <c r="B47" i="1"/>
  <c r="B48" i="1"/>
  <c r="B49" i="1"/>
  <c r="B50" i="1"/>
  <c r="B51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66" i="1"/>
  <c r="B67" i="1"/>
  <c r="B45" i="1"/>
</calcChain>
</file>

<file path=xl/sharedStrings.xml><?xml version="1.0" encoding="utf-8"?>
<sst xmlns="http://schemas.openxmlformats.org/spreadsheetml/2006/main" count="18" uniqueCount="15">
  <si>
    <t>Input signal</t>
  </si>
  <si>
    <t>Freq -&gt; RPM</t>
  </si>
  <si>
    <t>RPM</t>
  </si>
  <si>
    <t>rad/s</t>
  </si>
  <si>
    <t>thrust</t>
  </si>
  <si>
    <t>mass:</t>
  </si>
  <si>
    <t>g:</t>
  </si>
  <si>
    <t>Ke</t>
  </si>
  <si>
    <t>KT</t>
  </si>
  <si>
    <t>rho</t>
  </si>
  <si>
    <t>A</t>
  </si>
  <si>
    <t>R:</t>
  </si>
  <si>
    <t>Kt</t>
  </si>
  <si>
    <t>w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</si>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</sst>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96866244294958E-2"/>
          <c:y val="5.1400554097404488E-2"/>
          <c:w val="0.7331528230374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Measured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ser>
          <c:idx val="1"/>
          <c:order val="1"/>
          <c:tx>
            <c:v>Measured Freq in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82688"/>
        <c:axId val="82484224"/>
      </c:scatterChart>
      <c:valAx>
        <c:axId val="82482688"/>
        <c:scaling>
          <c:orientation val="minMax"/>
          <c:max val="1200"/>
          <c:min val="762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2484224"/>
        <c:crosses val="autoZero"/>
        <c:crossBetween val="midCat"/>
      </c:valAx>
      <c:valAx>
        <c:axId val="82484224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8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947391372316703E-2"/>
          <c:y val="0.19480351414406533"/>
          <c:w val="0.88032220110417236"/>
          <c:h val="0.57977737614997238"/>
        </c:manualLayout>
      </c:layout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25965328001714E-2"/>
                  <c:y val="0.607749840006342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-0.000000339244394879142x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+ 0.00147434504956117x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- 2.41569368891571x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+ 1,774.46090086588x - 484716.001075454</a:t>
                    </a:r>
                    <a:endParaRPr lang="en-US"/>
                  </a:p>
                </c:rich>
              </c:tx>
              <c:numFmt formatCode="#,##0.0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6608"/>
        <c:axId val="82526592"/>
      </c:scatterChart>
      <c:valAx>
        <c:axId val="82516608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82526592"/>
        <c:crosses val="autoZero"/>
        <c:crossBetween val="midCat"/>
      </c:valAx>
      <c:valAx>
        <c:axId val="82526592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1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39971531771691"/>
          <c:y val="1.9943769553982534E-2"/>
          <c:w val="0.14633278206995284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7980641240308503E-2"/>
          <c:y val="0.19480351414406533"/>
          <c:w val="0.86549801316659158"/>
          <c:h val="0.55495734908136485"/>
        </c:manualLayout>
      </c:layout>
      <c:scatterChart>
        <c:scatterStyle val="smoothMarker"/>
        <c:varyColors val="0"/>
        <c:ser>
          <c:idx val="0"/>
          <c:order val="0"/>
          <c:tx>
            <c:v>Freq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12424684176305E-2"/>
                  <c:y val="0.615045780590959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-0.00000027911645392154x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+ 0.00123072730859431x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- 2.04724806153208x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+ 1,528.10907414317x - 423361.343972544</a:t>
                    </a:r>
                    <a:endParaRPr lang="en-US"/>
                  </a:p>
                </c:rich>
              </c:tx>
              <c:numFmt formatCode="#,##0.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6032"/>
        <c:axId val="82557568"/>
      </c:scatterChart>
      <c:valAx>
        <c:axId val="82556032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82557568"/>
        <c:crosses val="autoZero"/>
        <c:crossBetween val="midCat"/>
      </c:valAx>
      <c:valAx>
        <c:axId val="82557568"/>
        <c:scaling>
          <c:orientation val="minMax"/>
          <c:max val="10260"/>
          <c:min val="28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56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70282850208877"/>
          <c:y val="3.4535650723217334E-2"/>
          <c:w val="0.14081497698997669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59608547122202"/>
          <c:y val="0.12209663909514346"/>
          <c:w val="0.72711555205177159"/>
          <c:h val="0.63110860188569662"/>
        </c:manualLayout>
      </c:layout>
      <c:scatterChart>
        <c:scatterStyle val="smoothMarker"/>
        <c:varyColors val="0"/>
        <c:ser>
          <c:idx val="0"/>
          <c:order val="0"/>
          <c:tx>
            <c:v>Rad/s</c:v>
          </c:tx>
          <c:marker>
            <c:symbol val="none"/>
          </c:marker>
          <c:trendline>
            <c:name>Graph Eq.</c:name>
            <c:trendlineType val="linear"/>
            <c:dispRSqr val="0"/>
            <c:dispEq val="1"/>
            <c:trendlineLbl>
              <c:layout>
                <c:manualLayout>
                  <c:x val="-4.6956108773496194E-2"/>
                  <c:y val="0.71939764271930373"/>
                </c:manualLayout>
              </c:layout>
              <c:numFmt formatCode="#,##0.00000000000000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Sheet1!$B$49:$B$57</c:f>
              <c:numCache>
                <c:formatCode>0.0000000000</c:formatCode>
                <c:ptCount val="9"/>
                <c:pt idx="0">
                  <c:v>1061.1252786275124</c:v>
                </c:pt>
                <c:pt idx="1">
                  <c:v>1068.6651009961281</c:v>
                </c:pt>
                <c:pt idx="2">
                  <c:v>1075.1577258135469</c:v>
                </c:pt>
                <c:pt idx="3">
                  <c:v>1080.7078728348888</c:v>
                </c:pt>
                <c:pt idx="4">
                  <c:v>1086.4674593664702</c:v>
                </c:pt>
                <c:pt idx="5">
                  <c:v>1091.1798483468549</c:v>
                </c:pt>
                <c:pt idx="6">
                  <c:v>1094.4261607555643</c:v>
                </c:pt>
                <c:pt idx="7">
                  <c:v>1098.0913521847522</c:v>
                </c:pt>
                <c:pt idx="8">
                  <c:v>1102.0707028792995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4128"/>
        <c:axId val="87110016"/>
      </c:scatterChart>
      <c:valAx>
        <c:axId val="871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110016"/>
        <c:crosses val="autoZero"/>
        <c:crossBetween val="midCat"/>
      </c:valAx>
      <c:valAx>
        <c:axId val="87110016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87104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08156112572785"/>
          <c:y val="3.1218226907802099E-2"/>
          <c:w val="0.10996503528931675"/>
          <c:h val="0.104942539398063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7382004262889958"/>
                  <c:y val="0.51942222573070862"/>
                </c:manualLayout>
              </c:layout>
              <c:numFmt formatCode="#,##0.00000000000000" sourceLinked="0"/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10133</c:v>
                </c:pt>
                <c:pt idx="1">
                  <c:v>10205</c:v>
                </c:pt>
                <c:pt idx="2">
                  <c:v>10267</c:v>
                </c:pt>
                <c:pt idx="3">
                  <c:v>10320</c:v>
                </c:pt>
                <c:pt idx="4">
                  <c:v>10375</c:v>
                </c:pt>
                <c:pt idx="5">
                  <c:v>10420</c:v>
                </c:pt>
                <c:pt idx="6">
                  <c:v>10451</c:v>
                </c:pt>
                <c:pt idx="7">
                  <c:v>10486</c:v>
                </c:pt>
                <c:pt idx="8">
                  <c:v>10524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29088"/>
        <c:axId val="87147264"/>
      </c:scatterChart>
      <c:valAx>
        <c:axId val="8712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147264"/>
        <c:crosses val="autoZero"/>
        <c:crossBetween val="midCat"/>
      </c:valAx>
      <c:valAx>
        <c:axId val="871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2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33337</xdr:rowOff>
    </xdr:from>
    <xdr:to>
      <xdr:col>17</xdr:col>
      <xdr:colOff>476250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24</xdr:row>
      <xdr:rowOff>80962</xdr:rowOff>
    </xdr:from>
    <xdr:to>
      <xdr:col>8</xdr:col>
      <xdr:colOff>438150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24</xdr:row>
      <xdr:rowOff>71437</xdr:rowOff>
    </xdr:from>
    <xdr:to>
      <xdr:col>19</xdr:col>
      <xdr:colOff>47624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</xdr:colOff>
      <xdr:row>44</xdr:row>
      <xdr:rowOff>4762</xdr:rowOff>
    </xdr:from>
    <xdr:to>
      <xdr:col>15</xdr:col>
      <xdr:colOff>28574</xdr:colOff>
      <xdr:row>67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552450</xdr:colOff>
      <xdr:row>44</xdr:row>
      <xdr:rowOff>4762</xdr:rowOff>
    </xdr:from>
    <xdr:to>
      <xdr:col>24</xdr:col>
      <xdr:colOff>133350</xdr:colOff>
      <xdr:row>66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topLeftCell="G49" zoomScaleNormal="100" workbookViewId="0">
      <selection activeCell="X69" sqref="X69"/>
    </sheetView>
  </sheetViews>
  <sheetFormatPr defaultRowHeight="15" x14ac:dyDescent="0.25"/>
  <cols>
    <col min="1" max="1" width="20.7109375" customWidth="1"/>
    <col min="2" max="2" width="18.28515625" customWidth="1"/>
    <col min="6" max="6" width="9.140625" customWidth="1"/>
    <col min="10" max="10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762</v>
      </c>
      <c r="B2">
        <v>9725</v>
      </c>
      <c r="C2">
        <v>2825</v>
      </c>
    </row>
    <row r="3" spans="1:3" x14ac:dyDescent="0.25">
      <c r="A3">
        <v>770</v>
      </c>
      <c r="B3">
        <v>9850</v>
      </c>
      <c r="C3">
        <v>3189</v>
      </c>
    </row>
    <row r="4" spans="1:3" x14ac:dyDescent="0.25">
      <c r="A4">
        <v>780</v>
      </c>
      <c r="B4">
        <v>9955</v>
      </c>
      <c r="C4">
        <v>3689</v>
      </c>
    </row>
    <row r="5" spans="1:3" x14ac:dyDescent="0.25">
      <c r="A5">
        <v>790</v>
      </c>
      <c r="B5">
        <v>10037</v>
      </c>
      <c r="C5">
        <v>4211</v>
      </c>
    </row>
    <row r="6" spans="1:3" x14ac:dyDescent="0.25">
      <c r="A6">
        <v>800</v>
      </c>
      <c r="B6">
        <v>10133</v>
      </c>
      <c r="C6">
        <v>4683</v>
      </c>
    </row>
    <row r="7" spans="1:3" x14ac:dyDescent="0.25">
      <c r="A7">
        <v>810</v>
      </c>
      <c r="B7">
        <v>10205</v>
      </c>
      <c r="C7">
        <v>5161</v>
      </c>
    </row>
    <row r="8" spans="1:3" x14ac:dyDescent="0.25">
      <c r="A8">
        <v>820</v>
      </c>
      <c r="B8">
        <v>10267</v>
      </c>
      <c r="C8">
        <v>5546</v>
      </c>
    </row>
    <row r="9" spans="1:3" x14ac:dyDescent="0.25">
      <c r="A9">
        <v>830</v>
      </c>
      <c r="B9">
        <v>10320</v>
      </c>
      <c r="C9">
        <v>5874</v>
      </c>
    </row>
    <row r="10" spans="1:3" x14ac:dyDescent="0.25">
      <c r="A10">
        <v>840</v>
      </c>
      <c r="B10">
        <v>10375</v>
      </c>
      <c r="C10">
        <v>6223</v>
      </c>
    </row>
    <row r="11" spans="1:3" x14ac:dyDescent="0.25">
      <c r="A11">
        <v>850</v>
      </c>
      <c r="B11">
        <v>10420</v>
      </c>
      <c r="C11">
        <v>6532</v>
      </c>
    </row>
    <row r="12" spans="1:3" x14ac:dyDescent="0.25">
      <c r="A12">
        <v>860</v>
      </c>
      <c r="B12">
        <v>10451</v>
      </c>
      <c r="C12">
        <v>6795</v>
      </c>
    </row>
    <row r="13" spans="1:3" x14ac:dyDescent="0.25">
      <c r="A13">
        <v>870</v>
      </c>
      <c r="B13">
        <v>10486</v>
      </c>
      <c r="C13">
        <v>7008</v>
      </c>
    </row>
    <row r="14" spans="1:3" x14ac:dyDescent="0.25">
      <c r="A14">
        <v>880</v>
      </c>
      <c r="B14">
        <v>10524</v>
      </c>
      <c r="C14">
        <v>7301</v>
      </c>
    </row>
    <row r="15" spans="1:3" x14ac:dyDescent="0.25">
      <c r="A15">
        <v>890</v>
      </c>
      <c r="B15">
        <v>7555</v>
      </c>
      <c r="C15">
        <v>7534</v>
      </c>
    </row>
    <row r="16" spans="1:3" x14ac:dyDescent="0.25">
      <c r="A16">
        <v>900</v>
      </c>
      <c r="B16">
        <v>7790</v>
      </c>
      <c r="C16">
        <v>7730</v>
      </c>
    </row>
    <row r="17" spans="1:3" x14ac:dyDescent="0.25">
      <c r="A17">
        <v>925</v>
      </c>
      <c r="B17">
        <v>8265</v>
      </c>
      <c r="C17">
        <v>8233</v>
      </c>
    </row>
    <row r="18" spans="1:3" x14ac:dyDescent="0.25">
      <c r="A18">
        <v>950</v>
      </c>
      <c r="B18">
        <v>8614</v>
      </c>
      <c r="C18">
        <v>8552</v>
      </c>
    </row>
    <row r="19" spans="1:3" x14ac:dyDescent="0.25">
      <c r="A19">
        <v>975</v>
      </c>
      <c r="B19">
        <v>8910</v>
      </c>
      <c r="C19">
        <v>8786</v>
      </c>
    </row>
    <row r="20" spans="1:3" x14ac:dyDescent="0.25">
      <c r="A20">
        <v>1000</v>
      </c>
      <c r="B20">
        <v>9160</v>
      </c>
      <c r="C20">
        <v>9129</v>
      </c>
    </row>
    <row r="21" spans="1:3" x14ac:dyDescent="0.25">
      <c r="A21">
        <v>1050</v>
      </c>
      <c r="B21">
        <v>9576</v>
      </c>
      <c r="C21">
        <v>9566</v>
      </c>
    </row>
    <row r="22" spans="1:3" x14ac:dyDescent="0.25">
      <c r="A22">
        <v>1100</v>
      </c>
      <c r="B22">
        <v>9860</v>
      </c>
      <c r="C22">
        <v>9814</v>
      </c>
    </row>
    <row r="23" spans="1:3" x14ac:dyDescent="0.25">
      <c r="A23">
        <v>1150</v>
      </c>
      <c r="B23">
        <v>10089</v>
      </c>
      <c r="C23">
        <v>10071</v>
      </c>
    </row>
    <row r="24" spans="1:3" x14ac:dyDescent="0.25">
      <c r="A24">
        <v>1200</v>
      </c>
      <c r="B24">
        <v>10261</v>
      </c>
      <c r="C24">
        <v>10260</v>
      </c>
    </row>
    <row r="44" spans="1:2" x14ac:dyDescent="0.25">
      <c r="A44" t="s">
        <v>0</v>
      </c>
      <c r="B44" t="s">
        <v>3</v>
      </c>
    </row>
    <row r="45" spans="1:2" x14ac:dyDescent="0.25">
      <c r="A45">
        <v>1100</v>
      </c>
      <c r="B45" s="1">
        <f>B2*2*PI()/60</f>
        <v>1018.3996185386912</v>
      </c>
    </row>
    <row r="46" spans="1:2" x14ac:dyDescent="0.25">
      <c r="A46">
        <v>1125</v>
      </c>
      <c r="B46" s="1">
        <f t="shared" ref="B46:B67" si="0">B3*2*PI()/60</f>
        <v>1031.4895879286487</v>
      </c>
    </row>
    <row r="47" spans="1:2" x14ac:dyDescent="0.25">
      <c r="A47">
        <v>1150</v>
      </c>
      <c r="B47" s="1">
        <f t="shared" si="0"/>
        <v>1042.485162216213</v>
      </c>
    </row>
    <row r="48" spans="1:2" x14ac:dyDescent="0.25">
      <c r="A48">
        <v>1175</v>
      </c>
      <c r="B48" s="1">
        <f t="shared" si="0"/>
        <v>1051.072182136025</v>
      </c>
    </row>
    <row r="49" spans="1:2" x14ac:dyDescent="0.25">
      <c r="A49">
        <v>1200</v>
      </c>
      <c r="B49" s="1">
        <f t="shared" si="0"/>
        <v>1061.1252786275124</v>
      </c>
    </row>
    <row r="50" spans="1:2" x14ac:dyDescent="0.25">
      <c r="A50">
        <v>1225</v>
      </c>
      <c r="B50" s="1">
        <f t="shared" si="0"/>
        <v>1068.6651009961281</v>
      </c>
    </row>
    <row r="51" spans="1:2" x14ac:dyDescent="0.25">
      <c r="A51">
        <v>1250</v>
      </c>
      <c r="B51" s="1">
        <f t="shared" si="0"/>
        <v>1075.1577258135469</v>
      </c>
    </row>
    <row r="52" spans="1:2" x14ac:dyDescent="0.25">
      <c r="A52">
        <v>1275</v>
      </c>
      <c r="B52" s="1">
        <f t="shared" si="0"/>
        <v>1080.7078728348888</v>
      </c>
    </row>
    <row r="53" spans="1:2" x14ac:dyDescent="0.25">
      <c r="A53">
        <v>1300</v>
      </c>
      <c r="B53" s="1">
        <f t="shared" si="0"/>
        <v>1086.4674593664702</v>
      </c>
    </row>
    <row r="54" spans="1:2" x14ac:dyDescent="0.25">
      <c r="A54">
        <v>1325</v>
      </c>
      <c r="B54" s="1">
        <f t="shared" si="0"/>
        <v>1091.1798483468549</v>
      </c>
    </row>
    <row r="55" spans="1:2" x14ac:dyDescent="0.25">
      <c r="A55">
        <v>1350</v>
      </c>
      <c r="B55" s="1">
        <f>B12*2*PI()/60</f>
        <v>1094.4261607555643</v>
      </c>
    </row>
    <row r="56" spans="1:2" x14ac:dyDescent="0.25">
      <c r="A56">
        <v>1375</v>
      </c>
      <c r="B56" s="1">
        <f t="shared" si="0"/>
        <v>1098.0913521847522</v>
      </c>
    </row>
    <row r="57" spans="1:2" x14ac:dyDescent="0.25">
      <c r="A57">
        <v>1400</v>
      </c>
      <c r="B57" s="1">
        <f t="shared" si="0"/>
        <v>1102.0707028792995</v>
      </c>
    </row>
    <row r="58" spans="1:2" x14ac:dyDescent="0.25">
      <c r="A58">
        <v>890</v>
      </c>
      <c r="B58" s="1">
        <f t="shared" si="0"/>
        <v>791.15774992902948</v>
      </c>
    </row>
    <row r="59" spans="1:2" x14ac:dyDescent="0.25">
      <c r="A59">
        <v>900</v>
      </c>
      <c r="B59" s="1">
        <f t="shared" si="0"/>
        <v>815.76689238214965</v>
      </c>
    </row>
    <row r="60" spans="1:2" x14ac:dyDescent="0.25">
      <c r="A60">
        <v>925</v>
      </c>
      <c r="B60" s="1">
        <f t="shared" si="0"/>
        <v>865.50877606398797</v>
      </c>
    </row>
    <row r="61" spans="1:2" x14ac:dyDescent="0.25">
      <c r="A61">
        <v>950</v>
      </c>
      <c r="B61" s="1">
        <f t="shared" si="0"/>
        <v>902.05597060074933</v>
      </c>
    </row>
    <row r="62" spans="1:2" x14ac:dyDescent="0.25">
      <c r="A62">
        <v>975</v>
      </c>
      <c r="B62" s="1">
        <f t="shared" si="0"/>
        <v>933.05301811616857</v>
      </c>
    </row>
    <row r="63" spans="1:2" x14ac:dyDescent="0.25">
      <c r="A63">
        <v>1000</v>
      </c>
      <c r="B63" s="1">
        <f t="shared" si="0"/>
        <v>959.23295689608346</v>
      </c>
    </row>
    <row r="64" spans="1:2" x14ac:dyDescent="0.25">
      <c r="A64">
        <v>1050</v>
      </c>
      <c r="B64" s="1">
        <f t="shared" si="0"/>
        <v>1002.7963750258619</v>
      </c>
    </row>
    <row r="65" spans="1:19" x14ac:dyDescent="0.25">
      <c r="A65">
        <v>1100</v>
      </c>
      <c r="B65" s="1">
        <f t="shared" si="0"/>
        <v>1032.5367854798453</v>
      </c>
    </row>
    <row r="66" spans="1:19" x14ac:dyDescent="0.25">
      <c r="A66">
        <v>1150</v>
      </c>
      <c r="B66" s="1">
        <f t="shared" si="0"/>
        <v>1056.5176094022474</v>
      </c>
    </row>
    <row r="67" spans="1:19" x14ac:dyDescent="0.25">
      <c r="A67">
        <v>1200</v>
      </c>
      <c r="B67" s="1">
        <f t="shared" si="0"/>
        <v>1074.529407282829</v>
      </c>
    </row>
    <row r="69" spans="1:19" x14ac:dyDescent="0.25">
      <c r="A69" t="s">
        <v>4</v>
      </c>
      <c r="B69" t="s">
        <v>7</v>
      </c>
      <c r="C69" t="s">
        <v>8</v>
      </c>
      <c r="D69" t="s">
        <v>10</v>
      </c>
      <c r="E69" t="s">
        <v>9</v>
      </c>
      <c r="F69" t="s">
        <v>12</v>
      </c>
      <c r="G69" t="s">
        <v>13</v>
      </c>
      <c r="I69" t="s">
        <v>14</v>
      </c>
      <c r="J69" t="s">
        <v>8</v>
      </c>
      <c r="K69" t="s">
        <v>7</v>
      </c>
      <c r="L69">
        <v>765</v>
      </c>
      <c r="M69">
        <v>1220</v>
      </c>
      <c r="N69">
        <v>1</v>
      </c>
      <c r="P69">
        <v>1.917</v>
      </c>
      <c r="Q69">
        <v>7861.8</v>
      </c>
    </row>
    <row r="70" spans="1:19" x14ac:dyDescent="0.25">
      <c r="A70">
        <v>3.1360000000000001</v>
      </c>
      <c r="B70">
        <v>1</v>
      </c>
      <c r="C70" s="2">
        <v>2.3999999999999998E-3</v>
      </c>
      <c r="D70">
        <f>POWER(B73/1000,2)*PI()</f>
        <v>0.20268299163899911</v>
      </c>
      <c r="E70">
        <v>1.1839</v>
      </c>
      <c r="F70" s="2">
        <v>1</v>
      </c>
      <c r="G70">
        <v>1061.1199999999999</v>
      </c>
      <c r="I70">
        <f>POWER(B70*C70*SQRT(2*D70*E70)/F70*G70,2)</f>
        <v>3.1125318628378493</v>
      </c>
      <c r="J70">
        <f>SQRT(A70/POWER(B70*SQRT(2*D70*E70)/F70*G70,2))</f>
        <v>2.4090308729008102E-3</v>
      </c>
      <c r="K70">
        <f>SQRT(A70/POWER(C70*SQRT(2*D70*E70)/F70*G70,2))</f>
        <v>1.0037628637086711</v>
      </c>
      <c r="M70">
        <v>1255</v>
      </c>
      <c r="N70">
        <f>M70/M69</f>
        <v>1.028688524590164</v>
      </c>
      <c r="P70">
        <f>P69/N70</f>
        <v>1.8635378486055776</v>
      </c>
      <c r="Q70">
        <f>Q69/N70</f>
        <v>7642.5466135458164</v>
      </c>
      <c r="S70">
        <f>($P$69*M70+$Q$69)/N70</f>
        <v>9981.2866135458153</v>
      </c>
    </row>
    <row r="71" spans="1:19" x14ac:dyDescent="0.25">
      <c r="A71" t="s">
        <v>5</v>
      </c>
      <c r="B71">
        <v>20</v>
      </c>
      <c r="M71">
        <v>1104</v>
      </c>
      <c r="N71">
        <f>M71/M69</f>
        <v>0.90491803278688521</v>
      </c>
      <c r="P71">
        <f t="shared" ref="P71:P72" si="1">P70/N71</f>
        <v>2.0593443616837002</v>
      </c>
      <c r="Q71">
        <f t="shared" ref="Q71:Q72" si="2">Q70/N71</f>
        <v>8445.5678156937465</v>
      </c>
      <c r="S71">
        <f t="shared" ref="S71:S72" si="3">($P$69*M71+$Q$69)/N71</f>
        <v>11026.598695652174</v>
      </c>
    </row>
    <row r="72" spans="1:19" x14ac:dyDescent="0.25">
      <c r="A72" t="s">
        <v>6</v>
      </c>
      <c r="B72">
        <v>9.8000000000000007</v>
      </c>
      <c r="M72">
        <v>1160</v>
      </c>
      <c r="N72">
        <f>M72/M69</f>
        <v>0.95081967213114749</v>
      </c>
      <c r="P72">
        <f t="shared" si="1"/>
        <v>2.1658621734949262</v>
      </c>
      <c r="Q72">
        <f t="shared" si="2"/>
        <v>8882.4075302985966</v>
      </c>
      <c r="S72">
        <f t="shared" si="3"/>
        <v>10607.184827586208</v>
      </c>
    </row>
    <row r="73" spans="1:19" x14ac:dyDescent="0.25">
      <c r="A73" t="s">
        <v>11</v>
      </c>
      <c r="B73">
        <v>254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PAVPK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2016-11-20T23:20:52Z</dcterms:created>
  <dcterms:modified xsi:type="dcterms:W3CDTF">2016-12-08T18:21:06Z</dcterms:modified>
</cp:coreProperties>
</file>