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\Desktop\PET UNIVERSE\"/>
    </mc:Choice>
  </mc:AlternateContent>
  <bookViews>
    <workbookView xWindow="0" yWindow="0" windowWidth="23040" windowHeight="9192" activeTab="9"/>
  </bookViews>
  <sheets>
    <sheet name="1-5" sheetId="1" r:id="rId1"/>
    <sheet name="2-5" sheetId="2" r:id="rId2"/>
    <sheet name="3-5" sheetId="3" r:id="rId3"/>
    <sheet name="5-5" sheetId="4" r:id="rId4"/>
    <sheet name="6-5" sheetId="5" r:id="rId5"/>
    <sheet name="7-5" sheetId="6" r:id="rId6"/>
    <sheet name="8-5" sheetId="8" r:id="rId7"/>
    <sheet name="9-5" sheetId="9" r:id="rId8"/>
    <sheet name="10-5" sheetId="10" r:id="rId9"/>
    <sheet name="12-5" sheetId="11" r:id="rId10"/>
    <sheet name="13-5" sheetId="12" r:id="rId11"/>
    <sheet name="Hoja13" sheetId="13" r:id="rId12"/>
    <sheet name="Hoja14" sheetId="14" r:id="rId13"/>
    <sheet name="Hoja15" sheetId="15" r:id="rId14"/>
    <sheet name="Hoja16" sheetId="16" r:id="rId15"/>
    <sheet name="Hoja17" sheetId="17" r:id="rId16"/>
    <sheet name="Hoja18" sheetId="18" r:id="rId17"/>
    <sheet name="Hoja19" sheetId="19" r:id="rId18"/>
    <sheet name="Hoja20" sheetId="20" r:id="rId19"/>
    <sheet name="Hoja21" sheetId="21" r:id="rId20"/>
    <sheet name="Hoja22" sheetId="22" r:id="rId21"/>
    <sheet name="Hoja23" sheetId="23" r:id="rId22"/>
    <sheet name="Hoja24" sheetId="24" r:id="rId23"/>
    <sheet name="Hoja25" sheetId="25" r:id="rId24"/>
    <sheet name="Hoja26" sheetId="26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  <c r="I16" i="1"/>
  <c r="H15" i="1"/>
  <c r="I12" i="1"/>
  <c r="I13" i="1"/>
  <c r="I14" i="1"/>
  <c r="I11" i="1"/>
  <c r="H13" i="1"/>
  <c r="H12" i="1"/>
  <c r="C44" i="26"/>
  <c r="E42" i="26"/>
  <c r="C42" i="26"/>
  <c r="E41" i="26"/>
  <c r="C41" i="26"/>
  <c r="E40" i="26"/>
  <c r="C40" i="26"/>
  <c r="E39" i="26"/>
  <c r="C39" i="26"/>
  <c r="E38" i="26"/>
  <c r="C38" i="26"/>
  <c r="E37" i="26"/>
  <c r="C37" i="26"/>
  <c r="C43" i="26" s="1"/>
  <c r="E36" i="26"/>
  <c r="E43" i="26" s="1"/>
  <c r="C36" i="26"/>
  <c r="B34" i="26"/>
  <c r="E31" i="26"/>
  <c r="C30" i="26" s="1"/>
  <c r="C29" i="26"/>
  <c r="C31" i="26" s="1"/>
  <c r="C44" i="25"/>
  <c r="E42" i="25"/>
  <c r="C42" i="25"/>
  <c r="E41" i="25"/>
  <c r="C41" i="25"/>
  <c r="E40" i="25"/>
  <c r="C40" i="25"/>
  <c r="E39" i="25"/>
  <c r="C39" i="25"/>
  <c r="E38" i="25"/>
  <c r="C38" i="25"/>
  <c r="E37" i="25"/>
  <c r="C37" i="25"/>
  <c r="C43" i="25" s="1"/>
  <c r="C47" i="25" s="1"/>
  <c r="E36" i="25"/>
  <c r="E43" i="25" s="1"/>
  <c r="C36" i="25"/>
  <c r="B34" i="25"/>
  <c r="E31" i="25"/>
  <c r="C30" i="25" s="1"/>
  <c r="C31" i="25" s="1"/>
  <c r="C29" i="25"/>
  <c r="C44" i="24"/>
  <c r="E42" i="24"/>
  <c r="C42" i="24"/>
  <c r="E41" i="24"/>
  <c r="C41" i="24"/>
  <c r="E40" i="24"/>
  <c r="C40" i="24"/>
  <c r="E39" i="24"/>
  <c r="C39" i="24"/>
  <c r="E38" i="24"/>
  <c r="C38" i="24"/>
  <c r="E37" i="24"/>
  <c r="C37" i="24"/>
  <c r="C43" i="24" s="1"/>
  <c r="E36" i="24"/>
  <c r="E43" i="24" s="1"/>
  <c r="C36" i="24"/>
  <c r="B34" i="24"/>
  <c r="E31" i="24"/>
  <c r="C30" i="24" s="1"/>
  <c r="C29" i="24"/>
  <c r="C31" i="24" s="1"/>
  <c r="C44" i="23"/>
  <c r="E42" i="23"/>
  <c r="C42" i="23"/>
  <c r="E41" i="23"/>
  <c r="C41" i="23"/>
  <c r="E40" i="23"/>
  <c r="C40" i="23"/>
  <c r="E39" i="23"/>
  <c r="C39" i="23"/>
  <c r="E38" i="23"/>
  <c r="C38" i="23"/>
  <c r="E37" i="23"/>
  <c r="C37" i="23"/>
  <c r="C43" i="23" s="1"/>
  <c r="E36" i="23"/>
  <c r="E43" i="23" s="1"/>
  <c r="C36" i="23"/>
  <c r="B34" i="23"/>
  <c r="E31" i="23"/>
  <c r="C30" i="23" s="1"/>
  <c r="C29" i="23"/>
  <c r="C31" i="23" s="1"/>
  <c r="C44" i="22"/>
  <c r="E42" i="22"/>
  <c r="C42" i="22"/>
  <c r="E41" i="22"/>
  <c r="C41" i="22"/>
  <c r="E40" i="22"/>
  <c r="C40" i="22"/>
  <c r="E39" i="22"/>
  <c r="C39" i="22"/>
  <c r="E38" i="22"/>
  <c r="C38" i="22"/>
  <c r="E37" i="22"/>
  <c r="C37" i="22"/>
  <c r="C43" i="22" s="1"/>
  <c r="E36" i="22"/>
  <c r="E43" i="22" s="1"/>
  <c r="C36" i="22"/>
  <c r="B34" i="22"/>
  <c r="E31" i="22"/>
  <c r="C30" i="22" s="1"/>
  <c r="C29" i="22"/>
  <c r="C31" i="22" s="1"/>
  <c r="C44" i="21"/>
  <c r="E42" i="21"/>
  <c r="C42" i="21"/>
  <c r="E41" i="21"/>
  <c r="C41" i="21"/>
  <c r="E40" i="21"/>
  <c r="C40" i="21"/>
  <c r="E39" i="21"/>
  <c r="C39" i="21"/>
  <c r="E38" i="21"/>
  <c r="C38" i="21"/>
  <c r="E37" i="21"/>
  <c r="C37" i="21"/>
  <c r="C43" i="21" s="1"/>
  <c r="E36" i="21"/>
  <c r="E43" i="21" s="1"/>
  <c r="C36" i="21"/>
  <c r="B34" i="21"/>
  <c r="E31" i="21"/>
  <c r="C30" i="21" s="1"/>
  <c r="C29" i="21"/>
  <c r="C31" i="21" s="1"/>
  <c r="C44" i="20"/>
  <c r="E42" i="20"/>
  <c r="C42" i="20"/>
  <c r="E41" i="20"/>
  <c r="C41" i="20"/>
  <c r="E40" i="20"/>
  <c r="C40" i="20"/>
  <c r="E39" i="20"/>
  <c r="C39" i="20"/>
  <c r="E38" i="20"/>
  <c r="C38" i="20"/>
  <c r="E37" i="20"/>
  <c r="C37" i="20"/>
  <c r="C43" i="20" s="1"/>
  <c r="E36" i="20"/>
  <c r="E43" i="20" s="1"/>
  <c r="C36" i="20"/>
  <c r="B34" i="20"/>
  <c r="E31" i="20"/>
  <c r="C30" i="20" s="1"/>
  <c r="C29" i="20"/>
  <c r="C31" i="20" s="1"/>
  <c r="C44" i="19"/>
  <c r="E42" i="19"/>
  <c r="C42" i="19"/>
  <c r="E41" i="19"/>
  <c r="C41" i="19"/>
  <c r="E40" i="19"/>
  <c r="C40" i="19"/>
  <c r="E39" i="19"/>
  <c r="C39" i="19"/>
  <c r="E38" i="19"/>
  <c r="C38" i="19"/>
  <c r="E37" i="19"/>
  <c r="C37" i="19"/>
  <c r="C43" i="19" s="1"/>
  <c r="E36" i="19"/>
  <c r="E43" i="19" s="1"/>
  <c r="C36" i="19"/>
  <c r="B34" i="19"/>
  <c r="E31" i="19"/>
  <c r="C30" i="19" s="1"/>
  <c r="C29" i="19"/>
  <c r="C31" i="19" s="1"/>
  <c r="C44" i="18"/>
  <c r="E42" i="18"/>
  <c r="C42" i="18"/>
  <c r="E41" i="18"/>
  <c r="C41" i="18"/>
  <c r="E40" i="18"/>
  <c r="C40" i="18"/>
  <c r="E39" i="18"/>
  <c r="C39" i="18"/>
  <c r="E38" i="18"/>
  <c r="C38" i="18"/>
  <c r="E37" i="18"/>
  <c r="C37" i="18"/>
  <c r="C43" i="18" s="1"/>
  <c r="C47" i="18" s="1"/>
  <c r="E36" i="18"/>
  <c r="E43" i="18" s="1"/>
  <c r="C36" i="18"/>
  <c r="B34" i="18"/>
  <c r="E31" i="18"/>
  <c r="C30" i="18" s="1"/>
  <c r="C29" i="18"/>
  <c r="C44" i="17"/>
  <c r="E42" i="17"/>
  <c r="C42" i="17"/>
  <c r="E41" i="17"/>
  <c r="C41" i="17"/>
  <c r="E40" i="17"/>
  <c r="C40" i="17"/>
  <c r="E39" i="17"/>
  <c r="C39" i="17"/>
  <c r="E38" i="17"/>
  <c r="C38" i="17"/>
  <c r="E37" i="17"/>
  <c r="C37" i="17"/>
  <c r="C43" i="17" s="1"/>
  <c r="E36" i="17"/>
  <c r="E43" i="17" s="1"/>
  <c r="C36" i="17"/>
  <c r="B34" i="17"/>
  <c r="E31" i="17"/>
  <c r="C30" i="17" s="1"/>
  <c r="C29" i="17"/>
  <c r="C31" i="17" s="1"/>
  <c r="C44" i="16"/>
  <c r="E42" i="16"/>
  <c r="C42" i="16"/>
  <c r="E41" i="16"/>
  <c r="C41" i="16"/>
  <c r="E40" i="16"/>
  <c r="C40" i="16"/>
  <c r="E39" i="16"/>
  <c r="C39" i="16"/>
  <c r="E38" i="16"/>
  <c r="C38" i="16"/>
  <c r="E37" i="16"/>
  <c r="C37" i="16"/>
  <c r="C43" i="16" s="1"/>
  <c r="C47" i="16" s="1"/>
  <c r="E36" i="16"/>
  <c r="E43" i="16" s="1"/>
  <c r="C36" i="16"/>
  <c r="B34" i="16"/>
  <c r="E31" i="16"/>
  <c r="C30" i="16" s="1"/>
  <c r="C29" i="16"/>
  <c r="C44" i="15"/>
  <c r="E42" i="15"/>
  <c r="C42" i="15"/>
  <c r="E41" i="15"/>
  <c r="C41" i="15"/>
  <c r="E40" i="15"/>
  <c r="C40" i="15"/>
  <c r="E39" i="15"/>
  <c r="C39" i="15"/>
  <c r="E38" i="15"/>
  <c r="C38" i="15"/>
  <c r="E37" i="15"/>
  <c r="C37" i="15"/>
  <c r="C43" i="15" s="1"/>
  <c r="C47" i="15" s="1"/>
  <c r="E36" i="15"/>
  <c r="E43" i="15" s="1"/>
  <c r="C36" i="15"/>
  <c r="B34" i="15"/>
  <c r="E31" i="15"/>
  <c r="C30" i="15" s="1"/>
  <c r="C29" i="15"/>
  <c r="C44" i="14"/>
  <c r="E42" i="14"/>
  <c r="C42" i="14"/>
  <c r="E41" i="14"/>
  <c r="C41" i="14"/>
  <c r="E40" i="14"/>
  <c r="C40" i="14"/>
  <c r="E39" i="14"/>
  <c r="C39" i="14"/>
  <c r="E38" i="14"/>
  <c r="C38" i="14"/>
  <c r="E37" i="14"/>
  <c r="C37" i="14"/>
  <c r="C43" i="14" s="1"/>
  <c r="E36" i="14"/>
  <c r="E43" i="14" s="1"/>
  <c r="C36" i="14"/>
  <c r="B34" i="14"/>
  <c r="E31" i="14"/>
  <c r="C30" i="14" s="1"/>
  <c r="C29" i="14"/>
  <c r="C31" i="14" s="1"/>
  <c r="C44" i="13"/>
  <c r="E42" i="13"/>
  <c r="C42" i="13"/>
  <c r="E41" i="13"/>
  <c r="C41" i="13"/>
  <c r="E40" i="13"/>
  <c r="C40" i="13"/>
  <c r="E39" i="13"/>
  <c r="C39" i="13"/>
  <c r="E38" i="13"/>
  <c r="C38" i="13"/>
  <c r="E37" i="13"/>
  <c r="C37" i="13"/>
  <c r="E36" i="13"/>
  <c r="C36" i="13"/>
  <c r="B34" i="13"/>
  <c r="E31" i="13"/>
  <c r="C30" i="13" s="1"/>
  <c r="C29" i="13"/>
  <c r="C31" i="13" s="1"/>
  <c r="C44" i="12"/>
  <c r="E42" i="12"/>
  <c r="C42" i="12"/>
  <c r="E41" i="12"/>
  <c r="C41" i="12"/>
  <c r="E40" i="12"/>
  <c r="C40" i="12"/>
  <c r="E39" i="12"/>
  <c r="C39" i="12"/>
  <c r="E38" i="12"/>
  <c r="C38" i="12"/>
  <c r="E37" i="12"/>
  <c r="C37" i="12"/>
  <c r="E36" i="12"/>
  <c r="C36" i="12"/>
  <c r="B34" i="12"/>
  <c r="E31" i="12"/>
  <c r="C30" i="12" s="1"/>
  <c r="C29" i="12"/>
  <c r="C31" i="12" s="1"/>
  <c r="C44" i="11"/>
  <c r="E42" i="11"/>
  <c r="C42" i="11"/>
  <c r="E41" i="11"/>
  <c r="C41" i="11"/>
  <c r="E40" i="11"/>
  <c r="C40" i="11"/>
  <c r="E39" i="11"/>
  <c r="C39" i="11"/>
  <c r="E38" i="11"/>
  <c r="C38" i="11"/>
  <c r="E37" i="11"/>
  <c r="C37" i="11"/>
  <c r="E36" i="11"/>
  <c r="C36" i="11"/>
  <c r="B34" i="11"/>
  <c r="E31" i="11"/>
  <c r="C30" i="11" s="1"/>
  <c r="C29" i="11"/>
  <c r="C49" i="10"/>
  <c r="E47" i="10"/>
  <c r="C47" i="10"/>
  <c r="E46" i="10"/>
  <c r="C46" i="10"/>
  <c r="E45" i="10"/>
  <c r="C45" i="10"/>
  <c r="E44" i="10"/>
  <c r="C44" i="10"/>
  <c r="E43" i="10"/>
  <c r="C43" i="10"/>
  <c r="E42" i="10"/>
  <c r="C42" i="10"/>
  <c r="E41" i="10"/>
  <c r="C41" i="10"/>
  <c r="B39" i="10"/>
  <c r="E36" i="10"/>
  <c r="C35" i="10" s="1"/>
  <c r="C34" i="10"/>
  <c r="C43" i="9"/>
  <c r="E41" i="9"/>
  <c r="C41" i="9"/>
  <c r="E40" i="9"/>
  <c r="C40" i="9"/>
  <c r="E39" i="9"/>
  <c r="C39" i="9"/>
  <c r="E38" i="9"/>
  <c r="C38" i="9"/>
  <c r="E37" i="9"/>
  <c r="C37" i="9"/>
  <c r="E36" i="9"/>
  <c r="C36" i="9"/>
  <c r="E35" i="9"/>
  <c r="C35" i="9"/>
  <c r="B33" i="9"/>
  <c r="E30" i="9"/>
  <c r="C29" i="9" s="1"/>
  <c r="C28" i="9"/>
  <c r="C44" i="8"/>
  <c r="E42" i="8"/>
  <c r="C42" i="8"/>
  <c r="E41" i="8"/>
  <c r="C41" i="8"/>
  <c r="E40" i="8"/>
  <c r="C40" i="8"/>
  <c r="E39" i="8"/>
  <c r="C39" i="8"/>
  <c r="E38" i="8"/>
  <c r="C38" i="8"/>
  <c r="E37" i="8"/>
  <c r="C37" i="8"/>
  <c r="E36" i="8"/>
  <c r="C36" i="8"/>
  <c r="B34" i="8"/>
  <c r="E31" i="8"/>
  <c r="C30" i="8" s="1"/>
  <c r="C29" i="8"/>
  <c r="C49" i="6"/>
  <c r="E47" i="6"/>
  <c r="C47" i="6"/>
  <c r="E46" i="6"/>
  <c r="C46" i="6"/>
  <c r="E45" i="6"/>
  <c r="C45" i="6"/>
  <c r="E44" i="6"/>
  <c r="C44" i="6"/>
  <c r="E43" i="6"/>
  <c r="C43" i="6"/>
  <c r="E42" i="6"/>
  <c r="C42" i="6"/>
  <c r="E41" i="6"/>
  <c r="C41" i="6"/>
  <c r="B39" i="6"/>
  <c r="E36" i="6"/>
  <c r="C35" i="6" s="1"/>
  <c r="C34" i="6"/>
  <c r="C36" i="6" s="1"/>
  <c r="C44" i="5"/>
  <c r="E42" i="5"/>
  <c r="C42" i="5"/>
  <c r="E41" i="5"/>
  <c r="C41" i="5"/>
  <c r="E40" i="5"/>
  <c r="C40" i="5"/>
  <c r="E39" i="5"/>
  <c r="C39" i="5"/>
  <c r="E38" i="5"/>
  <c r="C38" i="5"/>
  <c r="E37" i="5"/>
  <c r="C37" i="5"/>
  <c r="E36" i="5"/>
  <c r="C36" i="5"/>
  <c r="B34" i="5"/>
  <c r="E31" i="5"/>
  <c r="C30" i="5" s="1"/>
  <c r="C29" i="5"/>
  <c r="C46" i="4"/>
  <c r="E44" i="4"/>
  <c r="C44" i="4"/>
  <c r="E43" i="4"/>
  <c r="C43" i="4"/>
  <c r="E42" i="4"/>
  <c r="C42" i="4"/>
  <c r="E41" i="4"/>
  <c r="C41" i="4"/>
  <c r="E40" i="4"/>
  <c r="C40" i="4"/>
  <c r="E39" i="4"/>
  <c r="C39" i="4"/>
  <c r="E38" i="4"/>
  <c r="C38" i="4"/>
  <c r="B36" i="4"/>
  <c r="E33" i="4"/>
  <c r="C32" i="4" s="1"/>
  <c r="C31" i="4"/>
  <c r="C44" i="3"/>
  <c r="E42" i="3"/>
  <c r="C42" i="3"/>
  <c r="E41" i="3"/>
  <c r="C41" i="3"/>
  <c r="E40" i="3"/>
  <c r="C40" i="3"/>
  <c r="E39" i="3"/>
  <c r="C39" i="3"/>
  <c r="E38" i="3"/>
  <c r="C38" i="3"/>
  <c r="E37" i="3"/>
  <c r="C37" i="3"/>
  <c r="E36" i="3"/>
  <c r="C36" i="3"/>
  <c r="B34" i="3"/>
  <c r="E31" i="3"/>
  <c r="C30" i="3" s="1"/>
  <c r="C29" i="3"/>
  <c r="C44" i="2"/>
  <c r="E42" i="2"/>
  <c r="C42" i="2"/>
  <c r="E41" i="2"/>
  <c r="C41" i="2"/>
  <c r="E40" i="2"/>
  <c r="C40" i="2"/>
  <c r="E39" i="2"/>
  <c r="C39" i="2"/>
  <c r="E38" i="2"/>
  <c r="C38" i="2"/>
  <c r="E37" i="2"/>
  <c r="C37" i="2"/>
  <c r="E36" i="2"/>
  <c r="C36" i="2"/>
  <c r="B34" i="2"/>
  <c r="E31" i="2"/>
  <c r="C30" i="2" s="1"/>
  <c r="C29" i="2"/>
  <c r="C44" i="1"/>
  <c r="E42" i="1"/>
  <c r="C42" i="1"/>
  <c r="E41" i="1"/>
  <c r="C41" i="1"/>
  <c r="E40" i="1"/>
  <c r="C40" i="1"/>
  <c r="E39" i="1"/>
  <c r="C39" i="1"/>
  <c r="E38" i="1"/>
  <c r="C38" i="1"/>
  <c r="E37" i="1"/>
  <c r="C37" i="1"/>
  <c r="E36" i="1"/>
  <c r="E43" i="1" s="1"/>
  <c r="C36" i="1"/>
  <c r="C43" i="1" s="1"/>
  <c r="B34" i="1"/>
  <c r="E31" i="1"/>
  <c r="C30" i="1" s="1"/>
  <c r="C29" i="1"/>
  <c r="C31" i="1" s="1"/>
  <c r="E43" i="13" l="1"/>
  <c r="C43" i="13"/>
  <c r="E43" i="12"/>
  <c r="C43" i="12"/>
  <c r="E43" i="11"/>
  <c r="C31" i="11"/>
  <c r="C43" i="11"/>
  <c r="C47" i="11" s="1"/>
  <c r="C36" i="10"/>
  <c r="E48" i="10"/>
  <c r="C48" i="10"/>
  <c r="E42" i="9"/>
  <c r="C30" i="9"/>
  <c r="C42" i="9"/>
  <c r="C46" i="9" s="1"/>
  <c r="E43" i="8"/>
  <c r="C43" i="8"/>
  <c r="E48" i="6"/>
  <c r="C48" i="6"/>
  <c r="C31" i="5"/>
  <c r="E43" i="5"/>
  <c r="C43" i="5"/>
  <c r="C47" i="5" s="1"/>
  <c r="E45" i="4"/>
  <c r="C45" i="4"/>
  <c r="C31" i="3"/>
  <c r="E43" i="3"/>
  <c r="C43" i="3"/>
  <c r="C43" i="2"/>
  <c r="C31" i="2"/>
  <c r="C47" i="26"/>
  <c r="C47" i="24"/>
  <c r="C47" i="23"/>
  <c r="C47" i="22"/>
  <c r="C47" i="21"/>
  <c r="C47" i="20"/>
  <c r="C47" i="19"/>
  <c r="C31" i="18"/>
  <c r="C47" i="17"/>
  <c r="C31" i="16"/>
  <c r="C31" i="15"/>
  <c r="C47" i="14"/>
  <c r="C31" i="8"/>
  <c r="C33" i="4"/>
  <c r="E43" i="2"/>
  <c r="C47" i="2" s="1"/>
  <c r="C47" i="1"/>
  <c r="C47" i="13" l="1"/>
  <c r="C47" i="12"/>
  <c r="C52" i="10"/>
  <c r="C47" i="8"/>
  <c r="C52" i="6"/>
  <c r="C49" i="4"/>
  <c r="C47" i="3"/>
  <c r="A2" i="9" l="1"/>
  <c r="A1" i="10"/>
  <c r="A2" i="12"/>
  <c r="A2" i="10"/>
  <c r="A1" i="17"/>
  <c r="A1" i="20"/>
  <c r="A1" i="12"/>
  <c r="A2" i="14"/>
  <c r="A1" i="25"/>
  <c r="A2" i="19"/>
  <c r="A2" i="17"/>
  <c r="A2" i="22"/>
  <c r="A2" i="20"/>
  <c r="A1" i="21"/>
  <c r="A2" i="18"/>
  <c r="A1" i="13"/>
  <c r="A1" i="8"/>
  <c r="A1" i="2"/>
  <c r="A1" i="18"/>
  <c r="A2" i="21"/>
  <c r="A2" i="15"/>
  <c r="A2" i="5"/>
  <c r="A1" i="9"/>
  <c r="A1" i="4"/>
  <c r="A2" i="24"/>
  <c r="A1" i="5"/>
  <c r="A1" i="15"/>
  <c r="A2" i="2"/>
  <c r="A2" i="13"/>
  <c r="A1" i="1"/>
  <c r="A1" i="6"/>
  <c r="A1" i="14"/>
  <c r="A1" i="11"/>
  <c r="A2" i="23"/>
  <c r="A1" i="16"/>
  <c r="A1" i="3"/>
  <c r="A2" i="6"/>
  <c r="A1" i="26"/>
  <c r="A1" i="24"/>
  <c r="A1" i="23"/>
  <c r="A2" i="25"/>
  <c r="A1" i="19"/>
  <c r="A1" i="22"/>
  <c r="A2" i="1"/>
  <c r="A2" i="3"/>
  <c r="A2" i="26"/>
  <c r="A2" i="4"/>
  <c r="A2" i="11"/>
  <c r="A2" i="16"/>
  <c r="A2" i="8"/>
</calcChain>
</file>

<file path=xl/sharedStrings.xml><?xml version="1.0" encoding="utf-8"?>
<sst xmlns="http://schemas.openxmlformats.org/spreadsheetml/2006/main" count="1895" uniqueCount="206">
  <si>
    <t>PLANILLA DE CAJA NUEVA</t>
  </si>
  <si>
    <t>PLANILLA DE CAJA</t>
  </si>
  <si>
    <t>JUEVES 01/05/2025</t>
  </si>
  <si>
    <t>FDP</t>
  </si>
  <si>
    <t>INGRESOS</t>
  </si>
  <si>
    <t>MONTO</t>
  </si>
  <si>
    <t>GASTOS/RETIROS</t>
  </si>
  <si>
    <t>INICIO DE CAJA</t>
  </si>
  <si>
    <t>SANTANDER</t>
  </si>
  <si>
    <t>TRA</t>
  </si>
  <si>
    <t>3 CANELON</t>
  </si>
  <si>
    <t xml:space="preserve">3,205K  PEDIGREE AD </t>
  </si>
  <si>
    <t>UPPER CRIADORES 21K</t>
  </si>
  <si>
    <t>EFT</t>
  </si>
  <si>
    <t>2 POUCH PROPLAN AD</t>
  </si>
  <si>
    <t>TOTAL INGRESOS</t>
  </si>
  <si>
    <t>TOTAL GASTOS</t>
  </si>
  <si>
    <t>TOTAL GENERAL</t>
  </si>
  <si>
    <t>EFECTIVO</t>
  </si>
  <si>
    <t>UAL</t>
  </si>
  <si>
    <t>UALA</t>
  </si>
  <si>
    <t>VAT</t>
  </si>
  <si>
    <t>VIUMI APARATITO TACATACA</t>
  </si>
  <si>
    <t>TCR</t>
  </si>
  <si>
    <t>TARJETA DE CREDITO</t>
  </si>
  <si>
    <t>TDB</t>
  </si>
  <si>
    <t>TARJETA DE DEBITO</t>
  </si>
  <si>
    <t>MPG</t>
  </si>
  <si>
    <t>MERCADO PAGO</t>
  </si>
  <si>
    <t>TRANSFERENCIA SANTANDER</t>
  </si>
  <si>
    <t>TOTAL EGRESOS</t>
  </si>
  <si>
    <t>SALDO DE CAJA INICIAL</t>
  </si>
  <si>
    <t>SALDO DE CAJA AL CIERRE</t>
  </si>
  <si>
    <t xml:space="preserve"> </t>
  </si>
  <si>
    <t>PROF VET CORDERO 15K</t>
  </si>
  <si>
    <t>DEFENDER TOP 10-20</t>
  </si>
  <si>
    <t>KENL 25K</t>
  </si>
  <si>
    <t>1K EXCELLENT STERILIZED</t>
  </si>
  <si>
    <t>1K EXCELLENT KITTEN</t>
  </si>
  <si>
    <t>MANOPLA DE SILICONA</t>
  </si>
  <si>
    <t>DEBITO</t>
  </si>
  <si>
    <t>POLO PLUS AD 20K</t>
  </si>
  <si>
    <t xml:space="preserve">3,060K AGILITY URINARY </t>
  </si>
  <si>
    <t>1K CATCHOW AD</t>
  </si>
  <si>
    <t>PROMO BALANCEADO 3K</t>
  </si>
  <si>
    <t>RETIRO</t>
  </si>
  <si>
    <t>PEDIDO VITALCROPS</t>
  </si>
  <si>
    <t>1K COOPERACION</t>
  </si>
  <si>
    <t>THE BEST</t>
  </si>
  <si>
    <t>VIERNES 02/05/2025</t>
  </si>
  <si>
    <t>PROF VET AD 20K</t>
  </si>
  <si>
    <t>4,5k EXCELLENT GATO AD</t>
  </si>
  <si>
    <t>5+1 POUCH WHISKAS</t>
  </si>
  <si>
    <t>SABADO 03/05/2025</t>
  </si>
  <si>
    <t>UPPER ADULTO 15K</t>
  </si>
  <si>
    <t>KEN-L ADUL RAZA PEQUE 7,5K</t>
  </si>
  <si>
    <t>3 PROMO JUGUETES</t>
  </si>
  <si>
    <t>RC MINI AD 3K</t>
  </si>
  <si>
    <t>MAITENANCE CRIADORES 22K</t>
  </si>
  <si>
    <t>2 POUCH WHISKAS</t>
  </si>
  <si>
    <t>3,165K EXCELLENT AD SMALL</t>
  </si>
  <si>
    <t>SIEGER RECOVERY 340g</t>
  </si>
  <si>
    <t>RC MINI +8 3K</t>
  </si>
  <si>
    <t>3 PILICAT 6K</t>
  </si>
  <si>
    <t>ASADITOS</t>
  </si>
  <si>
    <t>EXCELLENT AD 20K</t>
  </si>
  <si>
    <t>0,505k EMINENT MP</t>
  </si>
  <si>
    <t>LUNES 05/05/2025</t>
  </si>
  <si>
    <t>0,900K AGILITY URINARY</t>
  </si>
  <si>
    <t>PALITA</t>
  </si>
  <si>
    <t>1K AGILITY GATO AD</t>
  </si>
  <si>
    <t>POUCH WHISKAS</t>
  </si>
  <si>
    <t>KENL AD 25K</t>
  </si>
  <si>
    <t>EXCELLENT GATO AD</t>
  </si>
  <si>
    <t>KENL AD RP 7,5K</t>
  </si>
  <si>
    <t>PIEDRAS 3K</t>
  </si>
  <si>
    <t>1,650K PEDIGREE AD RP</t>
  </si>
  <si>
    <t>PROMO JUGUETE</t>
  </si>
  <si>
    <t>4,100K PELLET</t>
  </si>
  <si>
    <t>PROF VET 20K CANINO</t>
  </si>
  <si>
    <t>SOBRANTE</t>
  </si>
  <si>
    <t>POLO PLUS 20K</t>
  </si>
  <si>
    <t>4,940K PERFORMANCE AD</t>
  </si>
  <si>
    <t>POUCH PROPLAN AD</t>
  </si>
  <si>
    <t>1,590KG AGILITY AD</t>
  </si>
  <si>
    <t>1,495K EXCELLENT GATO AD</t>
  </si>
  <si>
    <t>3,175K EUKANUBA AD SMALL</t>
  </si>
  <si>
    <t>PIEDRA GATO REAL 10K</t>
  </si>
  <si>
    <t>AGILITY GATO AD 10K</t>
  </si>
  <si>
    <t>CREDITO 3</t>
  </si>
  <si>
    <t>EUKANUBA PUPY SMALL 3K</t>
  </si>
  <si>
    <t>SPINOGEN MAX 9-18</t>
  </si>
  <si>
    <t>1K UPPER AD RP</t>
  </si>
  <si>
    <t>3,050K AGILITY GATO AD</t>
  </si>
  <si>
    <t>1,240K EXCELLENT GATO AD</t>
  </si>
  <si>
    <t>COLLAR GLAM 2</t>
  </si>
  <si>
    <t>AGILITY AD 20K</t>
  </si>
  <si>
    <t>LATA SIEGER RECOVERY</t>
  </si>
  <si>
    <t>2 LATA RC RECOVERY</t>
  </si>
  <si>
    <t>2K AGILITY AD</t>
  </si>
  <si>
    <t>1K NUTRIBON URINARY</t>
  </si>
  <si>
    <t>5+1 PUCH</t>
  </si>
  <si>
    <t>AP AD 20K</t>
  </si>
  <si>
    <t>2 LATA AGILITY+</t>
  </si>
  <si>
    <t>EUKANUBA PUPY MED 15K</t>
  </si>
  <si>
    <t>MIERCOLES 07/05/2025</t>
  </si>
  <si>
    <t>OLD PRINCE AD SMALL CORD 15K</t>
  </si>
  <si>
    <t>PIPETA 4-10K</t>
  </si>
  <si>
    <t>RC MINI SCHNAUZER 3K</t>
  </si>
  <si>
    <t>5 JUNTITOS 15K</t>
  </si>
  <si>
    <t>PERFORMANCE LIGHT 15K</t>
  </si>
  <si>
    <t>PERFORMANCE JR 15K</t>
  </si>
  <si>
    <t>EXCELLENT SENIOR 15K $52600</t>
  </si>
  <si>
    <t>DIABSORB 25K</t>
  </si>
  <si>
    <t>GATOLIMP 1,5K</t>
  </si>
  <si>
    <t>HUESO CORBATA CHICO</t>
  </si>
  <si>
    <t>VISA DEBITO</t>
  </si>
  <si>
    <t>0,520K RC MINI AD</t>
  </si>
  <si>
    <t>6 CARAMELITOS</t>
  </si>
  <si>
    <t>OREJA CERDO</t>
  </si>
  <si>
    <t>0,615K AGILITY AD</t>
  </si>
  <si>
    <t>SIEGER CRIADORES 20K</t>
  </si>
  <si>
    <t>0,295K COOPERACION GATO AD</t>
  </si>
  <si>
    <t>1,150K RC MINI PUPPY</t>
  </si>
  <si>
    <t>1K GATI PESCADO</t>
  </si>
  <si>
    <t>PIPETA S</t>
  </si>
  <si>
    <t>JUEVES 08/05/2025</t>
  </si>
  <si>
    <t>UPPER CACHORRO 15K</t>
  </si>
  <si>
    <t>1K AGILITY URINARY</t>
  </si>
  <si>
    <t>MOISES M</t>
  </si>
  <si>
    <t>2,030K AGILITY AD</t>
  </si>
  <si>
    <t>DEBITO MASTERCARD</t>
  </si>
  <si>
    <t>GATOLIMP 3K</t>
  </si>
  <si>
    <t>3K EXCELLENT STERILIZED</t>
  </si>
  <si>
    <t>12 PROMO JUGUETES</t>
  </si>
  <si>
    <t xml:space="preserve">1,050K CATCHOW CARNE </t>
  </si>
  <si>
    <t>VIERNES 09/05/2025</t>
  </si>
  <si>
    <t>PIPETA M</t>
  </si>
  <si>
    <t>KENL AD 7,5K MYG</t>
  </si>
  <si>
    <t>2K COOPERACION GATO</t>
  </si>
  <si>
    <t>AGILITY+ SALMON 1,5K</t>
  </si>
  <si>
    <t>3K OLD PRINCE AD EQ SMALL</t>
  </si>
  <si>
    <t>CREDITO 1</t>
  </si>
  <si>
    <t>3K AGILITY AD</t>
  </si>
  <si>
    <t>BACAN AD 21K</t>
  </si>
  <si>
    <t xml:space="preserve">2 BOCATTO </t>
  </si>
  <si>
    <t>AP GATO AD 10K 18800</t>
  </si>
  <si>
    <t>5+1 POUCH</t>
  </si>
  <si>
    <t>3,150K EXCELLENT GATO AD</t>
  </si>
  <si>
    <t xml:space="preserve">TALCO PULGUICIDA </t>
  </si>
  <si>
    <t>PIEDRA GATLIMP 3K</t>
  </si>
  <si>
    <t>0,560K CATCHOW GATO AD</t>
  </si>
  <si>
    <t xml:space="preserve">0,650K COOPERACION GATO </t>
  </si>
  <si>
    <t xml:space="preserve">0,540K CAT CHOW GATITO </t>
  </si>
  <si>
    <t>1K AGILITY AD</t>
  </si>
  <si>
    <t>SABADO 10/05/2025</t>
  </si>
  <si>
    <t>UPPER AD RP 8K</t>
  </si>
  <si>
    <t>2,005K AGILITY URINARY</t>
  </si>
  <si>
    <t>1 POUCH CAT CHOW</t>
  </si>
  <si>
    <t>1,005K EXCELLENT GATO AD</t>
  </si>
  <si>
    <t>TOTAL KHAN AD RP 10K</t>
  </si>
  <si>
    <t xml:space="preserve">2 PROT JUNIOR </t>
  </si>
  <si>
    <t>CHAPITA ID</t>
  </si>
  <si>
    <t>ARNES BETA L</t>
  </si>
  <si>
    <t>EXCELLENT SENIOR 15K</t>
  </si>
  <si>
    <t>0,610K GATI PESCADO</t>
  </si>
  <si>
    <t>EMINENT MYG 20K</t>
  </si>
  <si>
    <t xml:space="preserve">AP GATO AD10K </t>
  </si>
  <si>
    <t>AP GATO AD10K 18800</t>
  </si>
  <si>
    <t>LUNES 12/05/2025</t>
  </si>
  <si>
    <t>10 OREJA CERDO</t>
  </si>
  <si>
    <t>1K CONEJO</t>
  </si>
  <si>
    <t>0,765K AGILITY URINARY</t>
  </si>
  <si>
    <t>2,165K OLD PRINCE CORD MYG</t>
  </si>
  <si>
    <t>2,045K OLD PRINCE EQ SMALL</t>
  </si>
  <si>
    <t>PROMO POUCH 5+1</t>
  </si>
  <si>
    <t>PILICAT LAVANDA</t>
  </si>
  <si>
    <t>PIEDRA THE BEST 2K</t>
  </si>
  <si>
    <t>OCICAT</t>
  </si>
  <si>
    <t>3K EXCELLENT GATO AD</t>
  </si>
  <si>
    <t>OLD PRINCE EQ SMALL 3K</t>
  </si>
  <si>
    <t>1,075K PEDIGREE AD RP</t>
  </si>
  <si>
    <t>2 PROMO JUGUETE</t>
  </si>
  <si>
    <t>VUELTO NO ENTREGADO</t>
  </si>
  <si>
    <t>AGILITY AD RP 3K</t>
  </si>
  <si>
    <t>1K UPPER RP</t>
  </si>
  <si>
    <t>1K EXCELLENT GATO AD</t>
  </si>
  <si>
    <t>THE BEST 2K</t>
  </si>
  <si>
    <t>2,045K DOGUI AD</t>
  </si>
  <si>
    <t>UPPER GATO AD 10K</t>
  </si>
  <si>
    <t>5K OLD PRINCE CORD SMALL</t>
  </si>
  <si>
    <t>PROF VET BAJAS CALORIAS 15K</t>
  </si>
  <si>
    <t>0,715KG EXCELLENT STERILIZED</t>
  </si>
  <si>
    <t>3K EXCELLENT AD RP</t>
  </si>
  <si>
    <t>TABLETA 9-18K</t>
  </si>
  <si>
    <t>DOS CANELON</t>
  </si>
  <si>
    <t>COLCHONETA MED LONA</t>
  </si>
  <si>
    <t>1K EXCELLENT AD RP</t>
  </si>
  <si>
    <t>0,315KG EXCELLENT GATO AD</t>
  </si>
  <si>
    <t>MARTES 13/05/2025</t>
  </si>
  <si>
    <t xml:space="preserve">   MIERCOLES 14/05/25</t>
  </si>
  <si>
    <t>0,760KG CAT CHOW AD</t>
  </si>
  <si>
    <t>MICROPOLAR TALLE 4</t>
  </si>
  <si>
    <t>PRETAL REGULABLE LISO 2</t>
  </si>
  <si>
    <t>TRANSFERENCIA NO INGRESO</t>
  </si>
  <si>
    <t>1,015KG UPPER 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</si>
</sst>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164" formatCode="[$$-2C0A]\ #,##0.0;[Red][$$-2C0A]\ #,##0.0"/>
    <numFmt numFmtId="165" formatCode="[$$-2C0A]\ #,##0"/>
    <numFmt numFmtId="166" formatCode="&quot;$&quot;\ #,##0"/>
    <numFmt numFmtId="167" formatCode="[$$-2C0A]\ #,##0.0"/>
    <numFmt numFmtId="170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102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0" fontId="4" fillId="3" borderId="4" xfId="0" applyFont="1" applyFill="1" applyBorder="1" applyAlignment="1">
      <alignment horizontal="center" vertical="center" shrinkToFit="1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shrinkToFit="1"/>
    </xf>
    <xf numFmtId="165" fontId="4" fillId="4" borderId="7" xfId="0" applyNumberFormat="1" applyFont="1" applyFill="1" applyBorder="1" applyAlignment="1">
      <alignment horizontal="right" vertical="center" shrinkToFit="1"/>
    </xf>
    <xf numFmtId="165" fontId="4" fillId="4" borderId="5" xfId="0" applyNumberFormat="1" applyFont="1" applyFill="1" applyBorder="1" applyAlignment="1">
      <alignment horizontal="right" vertical="center" shrinkToFit="1"/>
    </xf>
    <xf numFmtId="0" fontId="4" fillId="4" borderId="6" xfId="0" applyFont="1" applyFill="1" applyBorder="1" applyAlignment="1">
      <alignment horizontal="center" vertical="center" shrinkToFit="1"/>
    </xf>
    <xf numFmtId="0" fontId="2" fillId="4" borderId="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165" fontId="4" fillId="0" borderId="9" xfId="0" applyNumberFormat="1" applyFont="1" applyBorder="1" applyAlignment="1">
      <alignment horizontal="right" vertical="center"/>
    </xf>
    <xf numFmtId="0" fontId="6" fillId="0" borderId="5" xfId="2" applyFont="1" applyBorder="1" applyAlignment="1">
      <alignment vertical="center"/>
    </xf>
    <xf numFmtId="165" fontId="5" fillId="0" borderId="5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165" fontId="5" fillId="5" borderId="5" xfId="0" applyNumberFormat="1" applyFont="1" applyFill="1" applyBorder="1" applyAlignment="1">
      <alignment horizontal="right" vertical="center"/>
    </xf>
    <xf numFmtId="0" fontId="7" fillId="0" borderId="5" xfId="2" applyFont="1" applyBorder="1" applyAlignment="1">
      <alignment vertical="center"/>
    </xf>
    <xf numFmtId="4" fontId="5" fillId="0" borderId="5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8" fillId="0" borderId="5" xfId="0" applyFont="1" applyBorder="1" applyAlignment="1">
      <alignment vertical="center"/>
    </xf>
    <xf numFmtId="166" fontId="5" fillId="0" borderId="0" xfId="0" applyNumberFormat="1" applyFont="1"/>
    <xf numFmtId="0" fontId="2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165" fontId="0" fillId="0" borderId="5" xfId="0" applyNumberFormat="1" applyBorder="1" applyAlignment="1">
      <alignment horizontal="right" vertical="center"/>
    </xf>
    <xf numFmtId="165" fontId="5" fillId="0" borderId="5" xfId="0" applyNumberFormat="1" applyFont="1" applyBorder="1" applyAlignment="1">
      <alignment vertical="center"/>
    </xf>
    <xf numFmtId="166" fontId="0" fillId="0" borderId="5" xfId="1" applyNumberFormat="1" applyFont="1" applyBorder="1" applyAlignment="1">
      <alignment horizontal="right" vertical="center"/>
    </xf>
    <xf numFmtId="165" fontId="5" fillId="0" borderId="5" xfId="0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165" fontId="6" fillId="0" borderId="5" xfId="0" applyNumberFormat="1" applyFont="1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4" fillId="4" borderId="5" xfId="0" applyFont="1" applyFill="1" applyBorder="1" applyAlignment="1">
      <alignment horizontal="center" vertical="center"/>
    </xf>
    <xf numFmtId="165" fontId="4" fillId="6" borderId="5" xfId="0" applyNumberFormat="1" applyFont="1" applyFill="1" applyBorder="1" applyAlignment="1">
      <alignment horizontal="right" vertical="center"/>
    </xf>
    <xf numFmtId="165" fontId="5" fillId="7" borderId="5" xfId="0" applyNumberFormat="1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65" fontId="4" fillId="6" borderId="7" xfId="0" applyNumberFormat="1" applyFont="1" applyFill="1" applyBorder="1" applyAlignment="1">
      <alignment horizontal="right" vertical="center"/>
    </xf>
    <xf numFmtId="0" fontId="4" fillId="4" borderId="7" xfId="0" applyFont="1" applyFill="1" applyBorder="1" applyAlignment="1">
      <alignment horizontal="left" vertical="center"/>
    </xf>
    <xf numFmtId="165" fontId="4" fillId="4" borderId="7" xfId="0" applyNumberFormat="1" applyFont="1" applyFill="1" applyBorder="1" applyAlignment="1">
      <alignment horizontal="right" vertical="center"/>
    </xf>
    <xf numFmtId="167" fontId="2" fillId="4" borderId="12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65" fontId="4" fillId="0" borderId="14" xfId="0" applyNumberFormat="1" applyFont="1" applyBorder="1" applyAlignment="1">
      <alignment horizontal="right" vertical="center"/>
    </xf>
    <xf numFmtId="0" fontId="4" fillId="0" borderId="14" xfId="0" applyFont="1" applyBorder="1" applyAlignment="1">
      <alignment horizontal="left" vertical="center"/>
    </xf>
    <xf numFmtId="167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167" fontId="2" fillId="0" borderId="17" xfId="0" applyNumberFormat="1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shrinkToFit="1"/>
    </xf>
    <xf numFmtId="0" fontId="5" fillId="3" borderId="5" xfId="0" applyFont="1" applyFill="1" applyBorder="1" applyAlignment="1">
      <alignment horizontal="center" vertical="center" shrinkToFit="1"/>
    </xf>
    <xf numFmtId="0" fontId="5" fillId="3" borderId="6" xfId="0" applyFont="1" applyFill="1" applyBorder="1" applyAlignment="1">
      <alignment horizontal="center" vertical="center" shrinkToFi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shrinkToFit="1"/>
    </xf>
    <xf numFmtId="165" fontId="4" fillId="4" borderId="19" xfId="0" applyNumberFormat="1" applyFont="1" applyFill="1" applyBorder="1" applyAlignment="1">
      <alignment horizontal="right" vertical="center" shrinkToFit="1"/>
    </xf>
    <xf numFmtId="0" fontId="4" fillId="4" borderId="20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21" xfId="0" applyFont="1" applyBorder="1"/>
    <xf numFmtId="165" fontId="5" fillId="0" borderId="22" xfId="0" applyNumberFormat="1" applyFont="1" applyBorder="1" applyAlignment="1">
      <alignment horizontal="right" vertical="center"/>
    </xf>
    <xf numFmtId="0" fontId="5" fillId="0" borderId="23" xfId="0" applyFont="1" applyBorder="1"/>
    <xf numFmtId="0" fontId="5" fillId="0" borderId="22" xfId="0" applyFont="1" applyBorder="1"/>
    <xf numFmtId="0" fontId="5" fillId="0" borderId="24" xfId="0" applyFont="1" applyBorder="1"/>
    <xf numFmtId="0" fontId="5" fillId="0" borderId="25" xfId="0" applyFont="1" applyBorder="1"/>
    <xf numFmtId="0" fontId="5" fillId="0" borderId="26" xfId="0" applyFont="1" applyBorder="1"/>
    <xf numFmtId="0" fontId="5" fillId="0" borderId="27" xfId="0" applyFont="1" applyBorder="1"/>
    <xf numFmtId="0" fontId="5" fillId="0" borderId="4" xfId="0" applyFont="1" applyBorder="1"/>
    <xf numFmtId="0" fontId="5" fillId="0" borderId="8" xfId="0" applyFont="1" applyBorder="1"/>
    <xf numFmtId="165" fontId="5" fillId="0" borderId="28" xfId="0" applyNumberFormat="1" applyFont="1" applyBorder="1" applyAlignment="1">
      <alignment horizontal="right" vertical="center"/>
    </xf>
    <xf numFmtId="0" fontId="5" fillId="0" borderId="29" xfId="0" applyFont="1" applyBorder="1"/>
    <xf numFmtId="0" fontId="5" fillId="0" borderId="28" xfId="0" applyFont="1" applyBorder="1"/>
    <xf numFmtId="0" fontId="5" fillId="0" borderId="18" xfId="0" applyFont="1" applyBorder="1"/>
    <xf numFmtId="0" fontId="5" fillId="0" borderId="20" xfId="0" applyFont="1" applyBorder="1"/>
    <xf numFmtId="165" fontId="5" fillId="0" borderId="30" xfId="0" applyNumberFormat="1" applyFont="1" applyBorder="1" applyAlignment="1">
      <alignment horizontal="right" vertical="center"/>
    </xf>
    <xf numFmtId="0" fontId="5" fillId="0" borderId="30" xfId="0" applyFont="1" applyBorder="1" applyAlignment="1">
      <alignment vertical="center"/>
    </xf>
    <xf numFmtId="0" fontId="5" fillId="0" borderId="30" xfId="0" applyFont="1" applyBorder="1"/>
    <xf numFmtId="0" fontId="4" fillId="0" borderId="0" xfId="0" applyFont="1" applyAlignment="1">
      <alignment vertical="center"/>
    </xf>
    <xf numFmtId="0" fontId="5" fillId="0" borderId="17" xfId="0" applyFont="1" applyBorder="1" applyAlignment="1">
      <alignment vertical="center"/>
    </xf>
    <xf numFmtId="165" fontId="5" fillId="0" borderId="0" xfId="0" applyNumberFormat="1" applyFont="1" applyAlignment="1">
      <alignment horizontal="right" vertical="center"/>
    </xf>
    <xf numFmtId="0" fontId="0" fillId="0" borderId="0" xfId="0" applyAlignment="1">
      <alignment vertical="center"/>
    </xf>
    <xf numFmtId="165" fontId="5" fillId="0" borderId="17" xfId="0" applyNumberFormat="1" applyFont="1" applyBorder="1" applyAlignment="1">
      <alignment horizontal="right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9" fillId="0" borderId="32" xfId="0" applyFont="1" applyBorder="1" applyAlignment="1">
      <alignment vertical="center"/>
    </xf>
    <xf numFmtId="165" fontId="0" fillId="0" borderId="33" xfId="0" applyNumberFormat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164" fontId="4" fillId="3" borderId="5" xfId="0" applyNumberFormat="1" applyFont="1" applyFill="1" applyBorder="1" applyAlignment="1">
      <alignment horizontal="center" vertical="center" shrinkToFit="1"/>
    </xf>
    <xf numFmtId="164" fontId="4" fillId="3" borderId="6" xfId="0" applyNumberFormat="1" applyFont="1" applyFill="1" applyBorder="1" applyAlignment="1">
      <alignment horizontal="center" vertical="center" shrinkToFit="1"/>
    </xf>
    <xf numFmtId="14" fontId="4" fillId="3" borderId="5" xfId="0" applyNumberFormat="1" applyFont="1" applyFill="1" applyBorder="1" applyAlignment="1">
      <alignment horizontal="center" vertical="center" shrinkToFit="1"/>
    </xf>
    <xf numFmtId="0" fontId="5" fillId="3" borderId="5" xfId="0" applyFont="1" applyFill="1" applyBorder="1" applyAlignment="1">
      <alignment horizontal="center" vertical="center" shrinkToFit="1"/>
    </xf>
    <xf numFmtId="0" fontId="5" fillId="3" borderId="6" xfId="0" applyFont="1" applyFill="1" applyBorder="1" applyAlignment="1">
      <alignment horizontal="center" vertical="center" shrinkToFit="1"/>
    </xf>
    <xf numFmtId="0" fontId="4" fillId="3" borderId="5" xfId="0" applyFont="1" applyFill="1" applyBorder="1" applyAlignment="1">
      <alignment horizontal="center" vertical="center" shrinkToFit="1"/>
    </xf>
    <xf numFmtId="170" fontId="5" fillId="0" borderId="5" xfId="0" applyNumberFormat="1" applyFont="1" applyBorder="1" applyAlignment="1">
      <alignment vertical="center"/>
    </xf>
    <xf numFmtId="170" fontId="5" fillId="0" borderId="5" xfId="0" applyNumberFormat="1" applyFont="1" applyBorder="1" applyAlignment="1">
      <alignment horizontal="right" vertical="center"/>
    </xf>
    <xf numFmtId="170" fontId="8" fillId="0" borderId="5" xfId="0" applyNumberFormat="1" applyFont="1" applyBorder="1" applyAlignment="1">
      <alignment vertical="center"/>
    </xf>
    <xf numFmtId="170" fontId="0" fillId="0" borderId="5" xfId="0" applyNumberFormat="1" applyBorder="1" applyAlignment="1">
      <alignment horizontal="right" vertical="center"/>
    </xf>
    <xf numFmtId="170" fontId="5" fillId="5" borderId="5" xfId="0" applyNumberFormat="1" applyFont="1" applyFill="1" applyBorder="1" applyAlignment="1">
      <alignment horizontal="right" vertical="center"/>
    </xf>
    <xf numFmtId="170" fontId="5" fillId="0" borderId="0" xfId="0" applyNumberFormat="1" applyFont="1"/>
    <xf numFmtId="170" fontId="0" fillId="0" borderId="5" xfId="1" applyNumberFormat="1" applyFont="1" applyBorder="1" applyAlignment="1">
      <alignment horizontal="right" vertical="center"/>
    </xf>
    <xf numFmtId="170" fontId="6" fillId="0" borderId="5" xfId="0" applyNumberFormat="1" applyFont="1" applyBorder="1" applyAlignment="1">
      <alignment horizontal="right" vertical="center"/>
    </xf>
    <xf numFmtId="170" fontId="0" fillId="0" borderId="0" xfId="0" applyNumberFormat="1" applyAlignment="1">
      <alignment horizontal="right" vertical="center"/>
    </xf>
  </cellXfs>
  <cellStyles count="3">
    <cellStyle name="Moneda" xfId="1" builtinId="4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E24" sqref="E24"/>
    </sheetView>
  </sheetViews>
  <sheetFormatPr baseColWidth="10" defaultRowHeight="14.4" x14ac:dyDescent="0.3"/>
  <cols>
    <col min="1" max="1" width="5" bestFit="1" customWidth="1"/>
    <col min="2" max="2" width="27.88671875" bestFit="1" customWidth="1"/>
    <col min="4" max="4" width="27.77734375" bestFit="1" customWidth="1"/>
    <col min="6" max="6" width="5" bestFit="1" customWidth="1"/>
  </cols>
  <sheetData>
    <row r="1" spans="1:10" x14ac:dyDescent="0.3">
      <c r="A1" s="1">
        <f ca="1">A1:F48+P1:AA1+A1:FDA431:#REF!</f>
        <v>0</v>
      </c>
      <c r="B1" s="85" t="s">
        <v>0</v>
      </c>
      <c r="C1" s="85"/>
      <c r="D1" s="85"/>
      <c r="E1" s="85"/>
      <c r="F1" s="86"/>
    </row>
    <row r="2" spans="1:10" x14ac:dyDescent="0.3">
      <c r="A2" s="2">
        <f ca="1">+A2:FDA31147:FA2:FA297</f>
        <v>0</v>
      </c>
      <c r="B2" s="87" t="s">
        <v>1</v>
      </c>
      <c r="C2" s="87"/>
      <c r="D2" s="87"/>
      <c r="E2" s="87"/>
      <c r="F2" s="88"/>
    </row>
    <row r="3" spans="1:10" x14ac:dyDescent="0.3">
      <c r="A3" s="2"/>
      <c r="B3" s="89" t="s">
        <v>2</v>
      </c>
      <c r="C3" s="90"/>
      <c r="D3" s="90"/>
      <c r="E3" s="90"/>
      <c r="F3" s="91"/>
    </row>
    <row r="4" spans="1:10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10" ht="15" thickBot="1" x14ac:dyDescent="0.35">
      <c r="A5" s="8"/>
      <c r="B5" s="9" t="s">
        <v>7</v>
      </c>
      <c r="C5" s="10">
        <v>6050</v>
      </c>
      <c r="D5" s="11" t="s">
        <v>8</v>
      </c>
      <c r="E5" s="12">
        <v>3300</v>
      </c>
      <c r="F5" s="13" t="s">
        <v>9</v>
      </c>
    </row>
    <row r="6" spans="1:10" x14ac:dyDescent="0.3">
      <c r="A6" s="14" t="s">
        <v>9</v>
      </c>
      <c r="B6" s="15" t="s">
        <v>10</v>
      </c>
      <c r="C6" s="16">
        <v>3300</v>
      </c>
      <c r="D6" s="17" t="s">
        <v>8</v>
      </c>
      <c r="E6" s="12">
        <v>10380</v>
      </c>
      <c r="F6" s="13" t="s">
        <v>9</v>
      </c>
    </row>
    <row r="7" spans="1:10" x14ac:dyDescent="0.3">
      <c r="A7" s="14" t="s">
        <v>9</v>
      </c>
      <c r="B7" s="15" t="s">
        <v>11</v>
      </c>
      <c r="C7" s="16">
        <v>10380</v>
      </c>
      <c r="D7" s="11" t="s">
        <v>8</v>
      </c>
      <c r="E7" s="12">
        <v>36560</v>
      </c>
      <c r="F7" s="13" t="s">
        <v>9</v>
      </c>
    </row>
    <row r="8" spans="1:10" x14ac:dyDescent="0.3">
      <c r="A8" s="14" t="s">
        <v>9</v>
      </c>
      <c r="B8" s="18" t="s">
        <v>12</v>
      </c>
      <c r="C8" s="12">
        <v>36560</v>
      </c>
      <c r="D8" s="19"/>
      <c r="E8" s="12"/>
      <c r="F8" s="13"/>
    </row>
    <row r="9" spans="1:10" x14ac:dyDescent="0.3">
      <c r="A9" s="14" t="s">
        <v>13</v>
      </c>
      <c r="B9" s="20" t="s">
        <v>14</v>
      </c>
      <c r="C9" s="12">
        <v>4600</v>
      </c>
      <c r="D9" s="20"/>
      <c r="E9" s="21"/>
      <c r="F9" s="13"/>
    </row>
    <row r="10" spans="1:10" x14ac:dyDescent="0.3">
      <c r="A10" s="14"/>
      <c r="B10" s="15"/>
      <c r="C10" s="12"/>
      <c r="D10" s="17"/>
      <c r="E10" s="12"/>
      <c r="F10" s="13"/>
    </row>
    <row r="11" spans="1:10" x14ac:dyDescent="0.3">
      <c r="A11" s="22"/>
      <c r="B11" s="23"/>
      <c r="C11" s="24"/>
      <c r="D11" s="23"/>
      <c r="E11" s="24"/>
      <c r="F11" s="13"/>
      <c r="H11">
        <v>22600</v>
      </c>
      <c r="I11">
        <f>H11*5</f>
        <v>113000</v>
      </c>
      <c r="J11">
        <v>11000</v>
      </c>
    </row>
    <row r="12" spans="1:10" x14ac:dyDescent="0.3">
      <c r="A12" s="14"/>
      <c r="B12" s="15"/>
      <c r="C12" s="25"/>
      <c r="D12" s="15"/>
      <c r="E12" s="26"/>
      <c r="F12" s="13"/>
      <c r="G12">
        <v>42730</v>
      </c>
      <c r="H12">
        <f>G12*1.06</f>
        <v>45293.8</v>
      </c>
      <c r="I12">
        <f>H12*2</f>
        <v>90587.6</v>
      </c>
      <c r="J12">
        <v>45293</v>
      </c>
    </row>
    <row r="13" spans="1:10" x14ac:dyDescent="0.3">
      <c r="A13" s="14"/>
      <c r="B13" s="27"/>
      <c r="C13" s="16"/>
      <c r="D13" s="28"/>
      <c r="E13" s="24"/>
      <c r="F13" s="13"/>
      <c r="G13">
        <v>46010</v>
      </c>
      <c r="H13">
        <f>G13*1.06</f>
        <v>48770.600000000006</v>
      </c>
      <c r="I13">
        <f>H13*3</f>
        <v>146311.80000000002</v>
      </c>
      <c r="J13">
        <v>45293</v>
      </c>
    </row>
    <row r="14" spans="1:10" x14ac:dyDescent="0.3">
      <c r="A14" s="14"/>
      <c r="B14" s="27"/>
      <c r="C14" s="16"/>
      <c r="D14" s="11"/>
      <c r="E14" s="29"/>
      <c r="F14" s="13"/>
      <c r="H14">
        <v>550</v>
      </c>
      <c r="I14">
        <f>H14*20</f>
        <v>11000</v>
      </c>
      <c r="J14">
        <v>37771</v>
      </c>
    </row>
    <row r="15" spans="1:10" x14ac:dyDescent="0.3">
      <c r="A15" s="14"/>
      <c r="B15" s="27"/>
      <c r="C15" s="16"/>
      <c r="D15" s="11"/>
      <c r="E15" s="30"/>
      <c r="F15" s="13"/>
      <c r="G15">
        <v>35300</v>
      </c>
      <c r="H15">
        <f>G15*1.07</f>
        <v>37771</v>
      </c>
      <c r="I15">
        <v>37771</v>
      </c>
      <c r="J15">
        <v>48770</v>
      </c>
    </row>
    <row r="16" spans="1:10" x14ac:dyDescent="0.3">
      <c r="A16" s="14"/>
      <c r="B16" s="27"/>
      <c r="C16" s="16"/>
      <c r="D16" s="11"/>
      <c r="E16" s="29"/>
      <c r="F16" s="13"/>
      <c r="I16">
        <f>SUM(I11:I15)</f>
        <v>398670.4</v>
      </c>
      <c r="J16">
        <v>113000</v>
      </c>
    </row>
    <row r="17" spans="1:10" x14ac:dyDescent="0.3">
      <c r="A17" s="14"/>
      <c r="B17" s="27"/>
      <c r="C17" s="16"/>
      <c r="D17" s="11"/>
      <c r="E17" s="29"/>
      <c r="F17" s="13"/>
      <c r="J17">
        <f>SUM(J11:J16)</f>
        <v>301127</v>
      </c>
    </row>
    <row r="18" spans="1:10" x14ac:dyDescent="0.3">
      <c r="A18" s="14"/>
      <c r="B18" s="27"/>
      <c r="C18" s="16"/>
      <c r="D18" s="11"/>
      <c r="E18" s="29"/>
      <c r="F18" s="13"/>
    </row>
    <row r="19" spans="1:10" x14ac:dyDescent="0.3">
      <c r="A19" s="14"/>
      <c r="B19" s="27"/>
      <c r="C19" s="16"/>
      <c r="D19" s="11"/>
      <c r="E19" s="29"/>
      <c r="F19" s="13"/>
    </row>
    <row r="20" spans="1:10" x14ac:dyDescent="0.3">
      <c r="A20" s="14"/>
      <c r="B20" s="27"/>
      <c r="C20" s="16"/>
      <c r="D20" s="11"/>
      <c r="E20" s="29"/>
      <c r="F20" s="13"/>
    </row>
    <row r="21" spans="1:10" x14ac:dyDescent="0.3">
      <c r="A21" s="14"/>
      <c r="B21" s="27"/>
      <c r="C21" s="16"/>
      <c r="D21" s="11"/>
      <c r="E21" s="29"/>
      <c r="F21" s="13"/>
    </row>
    <row r="22" spans="1:10" x14ac:dyDescent="0.3">
      <c r="A22" s="14"/>
      <c r="B22" s="27"/>
      <c r="C22" s="16"/>
      <c r="D22" s="11"/>
      <c r="E22" s="29"/>
      <c r="F22" s="13"/>
    </row>
    <row r="23" spans="1:10" x14ac:dyDescent="0.3">
      <c r="A23" s="14"/>
      <c r="B23" s="27"/>
      <c r="C23" s="16"/>
      <c r="D23" s="11"/>
      <c r="E23" s="29"/>
      <c r="F23" s="13"/>
    </row>
    <row r="24" spans="1:10" x14ac:dyDescent="0.3">
      <c r="A24" s="14"/>
      <c r="B24" s="27"/>
      <c r="C24" s="16"/>
      <c r="D24" s="11"/>
      <c r="E24" s="29"/>
      <c r="F24" s="13"/>
    </row>
    <row r="25" spans="1:10" x14ac:dyDescent="0.3">
      <c r="A25" s="14"/>
      <c r="B25" s="27"/>
      <c r="C25" s="16"/>
      <c r="D25" s="11"/>
      <c r="E25" s="29"/>
      <c r="F25" s="13"/>
    </row>
    <row r="26" spans="1:10" x14ac:dyDescent="0.3">
      <c r="A26" s="14"/>
      <c r="B26" s="27"/>
      <c r="C26" s="16"/>
      <c r="D26" s="11"/>
      <c r="E26" s="29"/>
      <c r="F26" s="13"/>
    </row>
    <row r="27" spans="1:10" x14ac:dyDescent="0.3">
      <c r="A27" s="14"/>
      <c r="B27" s="27"/>
      <c r="C27" s="16"/>
      <c r="D27" s="11"/>
      <c r="E27" s="29"/>
      <c r="F27" s="13"/>
    </row>
    <row r="28" spans="1:10" x14ac:dyDescent="0.3">
      <c r="A28" s="2"/>
      <c r="B28" s="92"/>
      <c r="C28" s="90"/>
      <c r="D28" s="90"/>
      <c r="E28" s="90"/>
      <c r="F28" s="91"/>
    </row>
    <row r="29" spans="1:10" x14ac:dyDescent="0.3">
      <c r="A29" s="8"/>
      <c r="B29" s="31" t="s">
        <v>15</v>
      </c>
      <c r="C29" s="32">
        <f>SUM(C6:C28)</f>
        <v>54840</v>
      </c>
      <c r="D29" s="11"/>
      <c r="E29" s="33"/>
      <c r="F29" s="13"/>
    </row>
    <row r="30" spans="1:10" x14ac:dyDescent="0.3">
      <c r="A30" s="8"/>
      <c r="B30" s="31" t="s">
        <v>16</v>
      </c>
      <c r="C30" s="32">
        <f>(E31)</f>
        <v>50240</v>
      </c>
      <c r="D30" s="11"/>
      <c r="E30" s="12"/>
      <c r="F30" s="13"/>
    </row>
    <row r="31" spans="1:10" ht="15" thickBot="1" x14ac:dyDescent="0.35">
      <c r="A31" s="34"/>
      <c r="B31" s="35" t="s">
        <v>17</v>
      </c>
      <c r="C31" s="36">
        <f>(C29-C30)</f>
        <v>4600</v>
      </c>
      <c r="D31" s="37" t="s">
        <v>16</v>
      </c>
      <c r="E31" s="38">
        <f>SUM(E5:E30)</f>
        <v>50240</v>
      </c>
      <c r="F31" s="39"/>
    </row>
    <row r="32" spans="1:10" x14ac:dyDescent="0.3">
      <c r="A32" s="40"/>
      <c r="B32" s="41"/>
      <c r="C32" s="42"/>
      <c r="D32" s="43"/>
      <c r="E32" s="42"/>
      <c r="F32" s="44"/>
    </row>
    <row r="33" spans="1:6" x14ac:dyDescent="0.3">
      <c r="A33" s="45"/>
      <c r="B33" s="46"/>
      <c r="C33" s="47"/>
      <c r="D33" s="48"/>
      <c r="E33" s="47"/>
      <c r="F33" s="49"/>
    </row>
    <row r="34" spans="1:6" x14ac:dyDescent="0.3">
      <c r="A34" s="2"/>
      <c r="B34" s="50" t="str">
        <f>"RESUMEN "&amp;B3</f>
        <v>RESUMEN JUEVES 01/05/2025</v>
      </c>
      <c r="C34" s="51"/>
      <c r="D34" s="50"/>
      <c r="E34" s="51"/>
      <c r="F34" s="52"/>
    </row>
    <row r="35" spans="1:6" ht="15" thickBot="1" x14ac:dyDescent="0.35">
      <c r="A35" s="53" t="s">
        <v>3</v>
      </c>
      <c r="B35" s="54" t="s">
        <v>4</v>
      </c>
      <c r="C35" s="55" t="s">
        <v>5</v>
      </c>
      <c r="D35" s="54" t="s">
        <v>6</v>
      </c>
      <c r="E35" s="55" t="s">
        <v>5</v>
      </c>
      <c r="F35" s="56" t="s">
        <v>3</v>
      </c>
    </row>
    <row r="36" spans="1:6" ht="15" thickBot="1" x14ac:dyDescent="0.35">
      <c r="A36" s="57" t="s">
        <v>13</v>
      </c>
      <c r="B36" s="58" t="s">
        <v>18</v>
      </c>
      <c r="C36" s="59">
        <f t="shared" ref="C36:C42" si="0">SUMIF($A$6:$A$28,A36,$C$6:$C$28)</f>
        <v>4600</v>
      </c>
      <c r="D36" s="60" t="s">
        <v>18</v>
      </c>
      <c r="E36" s="59">
        <f t="shared" ref="E36:E42" si="1">SUMIF($F$5:$F$30,F36,$E$5:$E$30)</f>
        <v>0</v>
      </c>
      <c r="F36" s="61" t="s">
        <v>13</v>
      </c>
    </row>
    <row r="37" spans="1:6" x14ac:dyDescent="0.3">
      <c r="A37" s="62" t="s">
        <v>19</v>
      </c>
      <c r="B37" s="63" t="s">
        <v>20</v>
      </c>
      <c r="C37" s="59">
        <f t="shared" si="0"/>
        <v>0</v>
      </c>
      <c r="D37" s="64" t="s">
        <v>20</v>
      </c>
      <c r="E37" s="59">
        <f t="shared" si="1"/>
        <v>0</v>
      </c>
      <c r="F37" s="65" t="s">
        <v>19</v>
      </c>
    </row>
    <row r="38" spans="1:6" x14ac:dyDescent="0.3">
      <c r="A38" s="66" t="s">
        <v>21</v>
      </c>
      <c r="B38" s="67" t="s">
        <v>22</v>
      </c>
      <c r="C38" s="68">
        <f t="shared" si="0"/>
        <v>0</v>
      </c>
      <c r="D38" s="69" t="s">
        <v>22</v>
      </c>
      <c r="E38" s="68">
        <f t="shared" si="1"/>
        <v>0</v>
      </c>
      <c r="F38" s="70" t="s">
        <v>21</v>
      </c>
    </row>
    <row r="39" spans="1:6" x14ac:dyDescent="0.3">
      <c r="A39" s="66" t="s">
        <v>23</v>
      </c>
      <c r="B39" s="67" t="s">
        <v>24</v>
      </c>
      <c r="C39" s="68">
        <f t="shared" si="0"/>
        <v>0</v>
      </c>
      <c r="D39" s="69" t="s">
        <v>24</v>
      </c>
      <c r="E39" s="68">
        <f t="shared" si="1"/>
        <v>0</v>
      </c>
      <c r="F39" s="70" t="s">
        <v>23</v>
      </c>
    </row>
    <row r="40" spans="1:6" x14ac:dyDescent="0.3">
      <c r="A40" s="66" t="s">
        <v>25</v>
      </c>
      <c r="B40" s="67" t="s">
        <v>26</v>
      </c>
      <c r="C40" s="68">
        <f t="shared" si="0"/>
        <v>0</v>
      </c>
      <c r="D40" s="69" t="s">
        <v>26</v>
      </c>
      <c r="E40" s="68">
        <f t="shared" si="1"/>
        <v>0</v>
      </c>
      <c r="F40" s="70" t="s">
        <v>25</v>
      </c>
    </row>
    <row r="41" spans="1:6" x14ac:dyDescent="0.3">
      <c r="A41" s="66" t="s">
        <v>27</v>
      </c>
      <c r="B41" s="67" t="s">
        <v>28</v>
      </c>
      <c r="C41" s="68">
        <f t="shared" si="0"/>
        <v>0</v>
      </c>
      <c r="D41" s="69" t="s">
        <v>28</v>
      </c>
      <c r="E41" s="68">
        <f t="shared" si="1"/>
        <v>0</v>
      </c>
      <c r="F41" s="70" t="s">
        <v>27</v>
      </c>
    </row>
    <row r="42" spans="1:6" ht="15" thickBot="1" x14ac:dyDescent="0.35">
      <c r="A42" s="71" t="s">
        <v>9</v>
      </c>
      <c r="B42" s="72" t="s">
        <v>29</v>
      </c>
      <c r="C42" s="73">
        <f t="shared" si="0"/>
        <v>50240</v>
      </c>
      <c r="D42" s="74" t="s">
        <v>29</v>
      </c>
      <c r="E42" s="73">
        <f t="shared" si="1"/>
        <v>50240</v>
      </c>
      <c r="F42" s="75" t="s">
        <v>9</v>
      </c>
    </row>
    <row r="43" spans="1:6" ht="15" thickBot="1" x14ac:dyDescent="0.35">
      <c r="A43" s="45"/>
      <c r="B43" s="76" t="s">
        <v>15</v>
      </c>
      <c r="C43" s="10">
        <f>SUM(C36:C42)</f>
        <v>54840</v>
      </c>
      <c r="D43" s="76" t="s">
        <v>30</v>
      </c>
      <c r="E43" s="10">
        <f>SUM(E36:E42)</f>
        <v>50240</v>
      </c>
      <c r="F43" s="77"/>
    </row>
    <row r="44" spans="1:6" ht="15" thickBot="1" x14ac:dyDescent="0.35">
      <c r="A44" s="45"/>
      <c r="B44" s="76" t="s">
        <v>31</v>
      </c>
      <c r="C44" s="10">
        <f>C5</f>
        <v>6050</v>
      </c>
      <c r="D44" s="19"/>
      <c r="E44" s="78"/>
      <c r="F44" s="77"/>
    </row>
    <row r="45" spans="1:6" x14ac:dyDescent="0.3">
      <c r="A45" s="45"/>
      <c r="B45" s="79"/>
      <c r="C45" s="47"/>
      <c r="D45" s="19"/>
      <c r="E45" s="78"/>
      <c r="F45" s="77"/>
    </row>
    <row r="46" spans="1:6" ht="15" thickBot="1" x14ac:dyDescent="0.35">
      <c r="A46" s="45"/>
      <c r="B46" s="76"/>
      <c r="C46" s="47"/>
      <c r="D46" s="19"/>
      <c r="E46" s="78"/>
      <c r="F46" s="77"/>
    </row>
    <row r="47" spans="1:6" ht="15" thickBot="1" x14ac:dyDescent="0.35">
      <c r="A47" s="45"/>
      <c r="B47" s="76" t="s">
        <v>32</v>
      </c>
      <c r="C47" s="10">
        <f>C43-E43+C44</f>
        <v>10650</v>
      </c>
      <c r="D47" s="19"/>
      <c r="E47" s="78"/>
      <c r="F47" s="77"/>
    </row>
    <row r="48" spans="1:6" x14ac:dyDescent="0.3">
      <c r="A48" s="45"/>
      <c r="B48" s="19"/>
      <c r="C48" s="78"/>
      <c r="D48" s="19"/>
      <c r="E48" s="19"/>
      <c r="F48" s="80"/>
    </row>
    <row r="49" spans="1:6" ht="15" thickBot="1" x14ac:dyDescent="0.35">
      <c r="A49" s="81"/>
      <c r="B49" s="82"/>
      <c r="C49" s="82"/>
      <c r="D49" s="82"/>
      <c r="E49" s="83"/>
      <c r="F49" s="84" t="s">
        <v>33</v>
      </c>
    </row>
  </sheetData>
  <mergeCells count="4">
    <mergeCell ref="B1:F1"/>
    <mergeCell ref="B2:F2"/>
    <mergeCell ref="B3:F3"/>
    <mergeCell ref="B28: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4" workbookViewId="0">
      <selection activeCell="F25" sqref="F25"/>
    </sheetView>
  </sheetViews>
  <sheetFormatPr baseColWidth="10" defaultRowHeight="14.4" x14ac:dyDescent="0.3"/>
  <cols>
    <col min="1" max="1" width="5" bestFit="1" customWidth="1"/>
    <col min="2" max="2" width="27.88671875" bestFit="1" customWidth="1"/>
    <col min="4" max="4" width="27.77734375" bestFit="1" customWidth="1"/>
    <col min="6" max="6" width="5" bestFit="1" customWidth="1"/>
  </cols>
  <sheetData>
    <row r="1" spans="1:6" x14ac:dyDescent="0.3">
      <c r="A1" s="1">
        <f ca="1">A1:F48+P1:AA1+A1:FDA431:#REF!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+A2:FDA31147:FA2:FA297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49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15" thickBot="1" x14ac:dyDescent="0.35">
      <c r="A5" s="8"/>
      <c r="B5" s="9" t="s">
        <v>7</v>
      </c>
      <c r="C5" s="10">
        <v>10650</v>
      </c>
      <c r="D5" s="11" t="s">
        <v>8</v>
      </c>
      <c r="E5" s="12">
        <v>41580</v>
      </c>
      <c r="F5" s="13" t="s">
        <v>9</v>
      </c>
    </row>
    <row r="6" spans="1:6" x14ac:dyDescent="0.3">
      <c r="A6" s="14" t="s">
        <v>9</v>
      </c>
      <c r="B6" s="15" t="s">
        <v>34</v>
      </c>
      <c r="C6" s="16">
        <v>41580</v>
      </c>
      <c r="D6" s="17" t="s">
        <v>8</v>
      </c>
      <c r="E6" s="12">
        <v>51800</v>
      </c>
      <c r="F6" s="13" t="s">
        <v>9</v>
      </c>
    </row>
    <row r="7" spans="1:6" x14ac:dyDescent="0.3">
      <c r="A7" s="14" t="s">
        <v>9</v>
      </c>
      <c r="B7" s="15" t="s">
        <v>36</v>
      </c>
      <c r="C7" s="16">
        <v>51800</v>
      </c>
      <c r="D7" s="11" t="s">
        <v>8</v>
      </c>
      <c r="E7" s="12">
        <v>27700</v>
      </c>
      <c r="F7" s="13" t="s">
        <v>9</v>
      </c>
    </row>
    <row r="8" spans="1:6" x14ac:dyDescent="0.3">
      <c r="A8" s="14" t="s">
        <v>9</v>
      </c>
      <c r="B8" s="18" t="s">
        <v>35</v>
      </c>
      <c r="C8" s="12">
        <v>27700</v>
      </c>
      <c r="D8" s="19" t="s">
        <v>8</v>
      </c>
      <c r="E8" s="12">
        <v>4200</v>
      </c>
      <c r="F8" s="13" t="s">
        <v>9</v>
      </c>
    </row>
    <row r="9" spans="1:6" x14ac:dyDescent="0.3">
      <c r="A9" s="14" t="s">
        <v>9</v>
      </c>
      <c r="B9" s="20" t="s">
        <v>39</v>
      </c>
      <c r="C9" s="12">
        <v>4200</v>
      </c>
      <c r="D9" s="20" t="s">
        <v>8</v>
      </c>
      <c r="E9" s="21">
        <v>19260</v>
      </c>
      <c r="F9" s="13" t="s">
        <v>9</v>
      </c>
    </row>
    <row r="10" spans="1:6" x14ac:dyDescent="0.3">
      <c r="A10" s="14" t="s">
        <v>9</v>
      </c>
      <c r="B10" s="15" t="s">
        <v>37</v>
      </c>
      <c r="C10" s="12">
        <v>9830</v>
      </c>
      <c r="D10" s="17" t="s">
        <v>40</v>
      </c>
      <c r="E10" s="12">
        <v>28990</v>
      </c>
      <c r="F10" s="13" t="s">
        <v>25</v>
      </c>
    </row>
    <row r="11" spans="1:6" x14ac:dyDescent="0.3">
      <c r="A11" s="22" t="s">
        <v>9</v>
      </c>
      <c r="B11" s="23" t="s">
        <v>38</v>
      </c>
      <c r="C11" s="24">
        <v>9430</v>
      </c>
      <c r="D11" s="23" t="s">
        <v>8</v>
      </c>
      <c r="E11" s="24">
        <v>5500</v>
      </c>
      <c r="F11" s="13" t="s">
        <v>9</v>
      </c>
    </row>
    <row r="12" spans="1:6" x14ac:dyDescent="0.3">
      <c r="A12" s="14" t="s">
        <v>25</v>
      </c>
      <c r="B12" s="15" t="s">
        <v>41</v>
      </c>
      <c r="C12" s="25">
        <v>28990</v>
      </c>
      <c r="D12" s="15" t="s">
        <v>8</v>
      </c>
      <c r="E12" s="26">
        <v>3000</v>
      </c>
      <c r="F12" s="13" t="s">
        <v>9</v>
      </c>
    </row>
    <row r="13" spans="1:6" x14ac:dyDescent="0.3">
      <c r="A13" s="14" t="s">
        <v>13</v>
      </c>
      <c r="B13" s="27" t="s">
        <v>42</v>
      </c>
      <c r="C13" s="16">
        <v>18000</v>
      </c>
      <c r="D13" s="28" t="s">
        <v>45</v>
      </c>
      <c r="E13" s="24">
        <v>1150</v>
      </c>
      <c r="F13" s="13" t="s">
        <v>13</v>
      </c>
    </row>
    <row r="14" spans="1:6" x14ac:dyDescent="0.3">
      <c r="A14" s="14" t="s">
        <v>9</v>
      </c>
      <c r="B14" s="27" t="s">
        <v>43</v>
      </c>
      <c r="C14" s="16">
        <v>5500</v>
      </c>
      <c r="D14" s="11" t="s">
        <v>45</v>
      </c>
      <c r="E14" s="29">
        <v>225200</v>
      </c>
      <c r="F14" s="13" t="s">
        <v>13</v>
      </c>
    </row>
    <row r="15" spans="1:6" x14ac:dyDescent="0.3">
      <c r="A15" s="14" t="s">
        <v>9</v>
      </c>
      <c r="B15" s="27" t="s">
        <v>44</v>
      </c>
      <c r="C15" s="16">
        <v>3000</v>
      </c>
      <c r="D15" s="11"/>
      <c r="E15" s="30"/>
      <c r="F15" s="13"/>
    </row>
    <row r="16" spans="1:6" x14ac:dyDescent="0.3">
      <c r="A16" s="14" t="s">
        <v>13</v>
      </c>
      <c r="B16" s="27" t="s">
        <v>46</v>
      </c>
      <c r="C16" s="16">
        <v>218540</v>
      </c>
      <c r="D16" s="11" t="s">
        <v>40</v>
      </c>
      <c r="E16" s="29">
        <v>6200</v>
      </c>
      <c r="F16" s="13" t="s">
        <v>25</v>
      </c>
    </row>
    <row r="17" spans="1:6" x14ac:dyDescent="0.3">
      <c r="A17" s="14" t="s">
        <v>25</v>
      </c>
      <c r="B17" s="27" t="s">
        <v>47</v>
      </c>
      <c r="C17" s="16">
        <v>1700</v>
      </c>
      <c r="D17" s="11" t="s">
        <v>8</v>
      </c>
      <c r="E17" s="29">
        <v>44340</v>
      </c>
      <c r="F17" s="13" t="s">
        <v>9</v>
      </c>
    </row>
    <row r="18" spans="1:6" x14ac:dyDescent="0.3">
      <c r="A18" s="14" t="s">
        <v>25</v>
      </c>
      <c r="B18" s="27" t="s">
        <v>48</v>
      </c>
      <c r="C18" s="16">
        <v>1500</v>
      </c>
      <c r="D18" s="11"/>
      <c r="E18" s="29"/>
      <c r="F18" s="13"/>
    </row>
    <row r="19" spans="1:6" x14ac:dyDescent="0.3">
      <c r="A19" s="14" t="s">
        <v>25</v>
      </c>
      <c r="B19" s="27" t="s">
        <v>44</v>
      </c>
      <c r="C19" s="16">
        <v>3000</v>
      </c>
      <c r="D19" s="11"/>
      <c r="E19" s="29"/>
      <c r="F19" s="13"/>
    </row>
    <row r="20" spans="1:6" x14ac:dyDescent="0.3">
      <c r="A20" s="14" t="s">
        <v>9</v>
      </c>
      <c r="B20" s="27" t="s">
        <v>50</v>
      </c>
      <c r="C20" s="16">
        <v>44340</v>
      </c>
      <c r="D20" s="11"/>
      <c r="E20" s="29"/>
      <c r="F20" s="13"/>
    </row>
    <row r="21" spans="1:6" x14ac:dyDescent="0.3">
      <c r="A21" s="14"/>
      <c r="B21" s="27"/>
      <c r="C21" s="16"/>
      <c r="D21" s="11"/>
      <c r="E21" s="29"/>
      <c r="F21" s="13"/>
    </row>
    <row r="22" spans="1:6" x14ac:dyDescent="0.3">
      <c r="A22" s="14"/>
      <c r="B22" s="27"/>
      <c r="C22" s="16"/>
      <c r="D22" s="11"/>
      <c r="E22" s="29"/>
      <c r="F22" s="13"/>
    </row>
    <row r="23" spans="1:6" x14ac:dyDescent="0.3">
      <c r="A23" s="14"/>
      <c r="B23" s="27"/>
      <c r="C23" s="16"/>
      <c r="D23" s="11"/>
      <c r="E23" s="29"/>
      <c r="F23" s="13"/>
    </row>
    <row r="24" spans="1:6" x14ac:dyDescent="0.3">
      <c r="A24" s="14"/>
      <c r="B24" s="27"/>
      <c r="C24" s="16"/>
      <c r="D24" s="11"/>
      <c r="E24" s="29"/>
      <c r="F24" s="13"/>
    </row>
    <row r="25" spans="1:6" x14ac:dyDescent="0.3">
      <c r="A25" s="14"/>
      <c r="B25" s="27"/>
      <c r="C25" s="16"/>
      <c r="D25" s="11"/>
      <c r="E25" s="29"/>
      <c r="F25" s="13"/>
    </row>
    <row r="26" spans="1:6" x14ac:dyDescent="0.3">
      <c r="A26" s="14"/>
      <c r="B26" s="27"/>
      <c r="C26" s="16"/>
      <c r="D26" s="11"/>
      <c r="E26" s="29"/>
      <c r="F26" s="13"/>
    </row>
    <row r="27" spans="1:6" x14ac:dyDescent="0.3">
      <c r="A27" s="14"/>
      <c r="B27" s="27"/>
      <c r="C27" s="16"/>
      <c r="D27" s="11"/>
      <c r="E27" s="29"/>
      <c r="F27" s="13"/>
    </row>
    <row r="28" spans="1:6" x14ac:dyDescent="0.3">
      <c r="A28" s="2"/>
      <c r="B28" s="92"/>
      <c r="C28" s="90"/>
      <c r="D28" s="90"/>
      <c r="E28" s="90"/>
      <c r="F28" s="91"/>
    </row>
    <row r="29" spans="1:6" x14ac:dyDescent="0.3">
      <c r="A29" s="8"/>
      <c r="B29" s="31" t="s">
        <v>15</v>
      </c>
      <c r="C29" s="32">
        <f>SUM(C6:C28)</f>
        <v>469110</v>
      </c>
      <c r="D29" s="11"/>
      <c r="E29" s="33"/>
      <c r="F29" s="13"/>
    </row>
    <row r="30" spans="1:6" x14ac:dyDescent="0.3">
      <c r="A30" s="8"/>
      <c r="B30" s="31" t="s">
        <v>16</v>
      </c>
      <c r="C30" s="32">
        <f>(E31)</f>
        <v>458920</v>
      </c>
      <c r="D30" s="11"/>
      <c r="E30" s="12"/>
      <c r="F30" s="13"/>
    </row>
    <row r="31" spans="1:6" ht="15" thickBot="1" x14ac:dyDescent="0.35">
      <c r="A31" s="34"/>
      <c r="B31" s="35" t="s">
        <v>17</v>
      </c>
      <c r="C31" s="36">
        <f>(C29-C30)</f>
        <v>10190</v>
      </c>
      <c r="D31" s="37" t="s">
        <v>16</v>
      </c>
      <c r="E31" s="38">
        <f>SUM(E5:E30)</f>
        <v>458920</v>
      </c>
      <c r="F31" s="39"/>
    </row>
    <row r="32" spans="1:6" x14ac:dyDescent="0.3">
      <c r="A32" s="40"/>
      <c r="B32" s="41"/>
      <c r="C32" s="42"/>
      <c r="D32" s="43"/>
      <c r="E32" s="42"/>
      <c r="F32" s="44"/>
    </row>
    <row r="33" spans="1:6" x14ac:dyDescent="0.3">
      <c r="A33" s="45"/>
      <c r="B33" s="46"/>
      <c r="C33" s="47"/>
      <c r="D33" s="48"/>
      <c r="E33" s="47"/>
      <c r="F33" s="49"/>
    </row>
    <row r="34" spans="1:6" x14ac:dyDescent="0.3">
      <c r="A34" s="2"/>
      <c r="B34" s="50" t="str">
        <f>"RESUMEN "&amp;B3</f>
        <v>RESUMEN VIERNES 02/05/2025</v>
      </c>
      <c r="C34" s="51"/>
      <c r="D34" s="50"/>
      <c r="E34" s="51"/>
      <c r="F34" s="52"/>
    </row>
    <row r="35" spans="1:6" ht="15" thickBot="1" x14ac:dyDescent="0.35">
      <c r="A35" s="53" t="s">
        <v>3</v>
      </c>
      <c r="B35" s="54" t="s">
        <v>4</v>
      </c>
      <c r="C35" s="55" t="s">
        <v>5</v>
      </c>
      <c r="D35" s="54" t="s">
        <v>6</v>
      </c>
      <c r="E35" s="55" t="s">
        <v>5</v>
      </c>
      <c r="F35" s="56" t="s">
        <v>3</v>
      </c>
    </row>
    <row r="36" spans="1:6" ht="15" thickBot="1" x14ac:dyDescent="0.35">
      <c r="A36" s="57" t="s">
        <v>13</v>
      </c>
      <c r="B36" s="58" t="s">
        <v>18</v>
      </c>
      <c r="C36" s="59">
        <f t="shared" ref="C36:C42" si="0">SUMIF($A$6:$A$28,A36,$C$6:$C$28)</f>
        <v>236540</v>
      </c>
      <c r="D36" s="60" t="s">
        <v>18</v>
      </c>
      <c r="E36" s="59">
        <f t="shared" ref="E36:E42" si="1">SUMIF($F$5:$F$30,F36,$E$5:$E$30)</f>
        <v>226350</v>
      </c>
      <c r="F36" s="61" t="s">
        <v>13</v>
      </c>
    </row>
    <row r="37" spans="1:6" x14ac:dyDescent="0.3">
      <c r="A37" s="62" t="s">
        <v>19</v>
      </c>
      <c r="B37" s="63" t="s">
        <v>20</v>
      </c>
      <c r="C37" s="59">
        <f t="shared" si="0"/>
        <v>0</v>
      </c>
      <c r="D37" s="64" t="s">
        <v>20</v>
      </c>
      <c r="E37" s="59">
        <f t="shared" si="1"/>
        <v>0</v>
      </c>
      <c r="F37" s="65" t="s">
        <v>19</v>
      </c>
    </row>
    <row r="38" spans="1:6" x14ac:dyDescent="0.3">
      <c r="A38" s="66" t="s">
        <v>21</v>
      </c>
      <c r="B38" s="67" t="s">
        <v>22</v>
      </c>
      <c r="C38" s="68">
        <f t="shared" si="0"/>
        <v>0</v>
      </c>
      <c r="D38" s="69" t="s">
        <v>22</v>
      </c>
      <c r="E38" s="68">
        <f t="shared" si="1"/>
        <v>0</v>
      </c>
      <c r="F38" s="70" t="s">
        <v>21</v>
      </c>
    </row>
    <row r="39" spans="1:6" x14ac:dyDescent="0.3">
      <c r="A39" s="66" t="s">
        <v>23</v>
      </c>
      <c r="B39" s="67" t="s">
        <v>24</v>
      </c>
      <c r="C39" s="68">
        <f t="shared" si="0"/>
        <v>0</v>
      </c>
      <c r="D39" s="69" t="s">
        <v>24</v>
      </c>
      <c r="E39" s="68">
        <f t="shared" si="1"/>
        <v>0</v>
      </c>
      <c r="F39" s="70" t="s">
        <v>23</v>
      </c>
    </row>
    <row r="40" spans="1:6" x14ac:dyDescent="0.3">
      <c r="A40" s="66" t="s">
        <v>25</v>
      </c>
      <c r="B40" s="67" t="s">
        <v>26</v>
      </c>
      <c r="C40" s="68">
        <f t="shared" si="0"/>
        <v>35190</v>
      </c>
      <c r="D40" s="69" t="s">
        <v>26</v>
      </c>
      <c r="E40" s="68">
        <f t="shared" si="1"/>
        <v>35190</v>
      </c>
      <c r="F40" s="70" t="s">
        <v>25</v>
      </c>
    </row>
    <row r="41" spans="1:6" x14ac:dyDescent="0.3">
      <c r="A41" s="66" t="s">
        <v>27</v>
      </c>
      <c r="B41" s="67" t="s">
        <v>28</v>
      </c>
      <c r="C41" s="68">
        <f t="shared" si="0"/>
        <v>0</v>
      </c>
      <c r="D41" s="69" t="s">
        <v>28</v>
      </c>
      <c r="E41" s="68">
        <f t="shared" si="1"/>
        <v>0</v>
      </c>
      <c r="F41" s="70" t="s">
        <v>27</v>
      </c>
    </row>
    <row r="42" spans="1:6" ht="15" thickBot="1" x14ac:dyDescent="0.35">
      <c r="A42" s="71" t="s">
        <v>9</v>
      </c>
      <c r="B42" s="72" t="s">
        <v>29</v>
      </c>
      <c r="C42" s="73">
        <f t="shared" si="0"/>
        <v>197380</v>
      </c>
      <c r="D42" s="74" t="s">
        <v>29</v>
      </c>
      <c r="E42" s="73">
        <f t="shared" si="1"/>
        <v>197380</v>
      </c>
      <c r="F42" s="75" t="s">
        <v>9</v>
      </c>
    </row>
    <row r="43" spans="1:6" ht="15" thickBot="1" x14ac:dyDescent="0.35">
      <c r="A43" s="45"/>
      <c r="B43" s="76" t="s">
        <v>15</v>
      </c>
      <c r="C43" s="10">
        <f>SUM(C36:C42)</f>
        <v>469110</v>
      </c>
      <c r="D43" s="76" t="s">
        <v>30</v>
      </c>
      <c r="E43" s="10">
        <f>SUM(E36:E42)</f>
        <v>458920</v>
      </c>
      <c r="F43" s="77"/>
    </row>
    <row r="44" spans="1:6" ht="15" thickBot="1" x14ac:dyDescent="0.35">
      <c r="A44" s="45"/>
      <c r="B44" s="76" t="s">
        <v>31</v>
      </c>
      <c r="C44" s="10">
        <f>C5</f>
        <v>10650</v>
      </c>
      <c r="D44" s="19"/>
      <c r="E44" s="78"/>
      <c r="F44" s="77"/>
    </row>
    <row r="45" spans="1:6" x14ac:dyDescent="0.3">
      <c r="A45" s="45"/>
      <c r="B45" s="79"/>
      <c r="C45" s="47"/>
      <c r="D45" s="19"/>
      <c r="E45" s="78"/>
      <c r="F45" s="77"/>
    </row>
    <row r="46" spans="1:6" ht="15" thickBot="1" x14ac:dyDescent="0.35">
      <c r="A46" s="45"/>
      <c r="B46" s="76"/>
      <c r="C46" s="47"/>
      <c r="D46" s="19"/>
      <c r="E46" s="78"/>
      <c r="F46" s="77"/>
    </row>
    <row r="47" spans="1:6" ht="15" thickBot="1" x14ac:dyDescent="0.35">
      <c r="A47" s="45"/>
      <c r="B47" s="76" t="s">
        <v>32</v>
      </c>
      <c r="C47" s="10">
        <f>C43-E43+C44</f>
        <v>20840</v>
      </c>
      <c r="D47" s="19"/>
      <c r="E47" s="78"/>
      <c r="F47" s="77"/>
    </row>
    <row r="48" spans="1:6" x14ac:dyDescent="0.3">
      <c r="A48" s="45"/>
      <c r="B48" s="19"/>
      <c r="C48" s="78"/>
      <c r="D48" s="19"/>
      <c r="E48" s="19"/>
      <c r="F48" s="80"/>
    </row>
    <row r="49" spans="1:6" ht="15" thickBot="1" x14ac:dyDescent="0.35">
      <c r="A49" s="81"/>
      <c r="B49" s="82"/>
      <c r="C49" s="82"/>
      <c r="D49" s="82"/>
      <c r="E49" s="83"/>
      <c r="F49" s="84" t="s">
        <v>33</v>
      </c>
    </row>
  </sheetData>
  <mergeCells count="4">
    <mergeCell ref="B1:F1"/>
    <mergeCell ref="B2:F2"/>
    <mergeCell ref="B3:F3"/>
    <mergeCell ref="B28:F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4" workbookViewId="0">
      <selection activeCell="D10" sqref="D10"/>
    </sheetView>
  </sheetViews>
  <sheetFormatPr baseColWidth="10" defaultRowHeight="14.4" x14ac:dyDescent="0.3"/>
  <cols>
    <col min="1" max="1" width="5" bestFit="1" customWidth="1"/>
    <col min="2" max="2" width="27.88671875" bestFit="1" customWidth="1"/>
    <col min="4" max="4" width="27.77734375" bestFit="1" customWidth="1"/>
    <col min="6" max="6" width="5" bestFit="1" customWidth="1"/>
  </cols>
  <sheetData>
    <row r="1" spans="1:6" x14ac:dyDescent="0.3">
      <c r="A1" s="1">
        <f ca="1">A1:F48+P1:AA1+A1:FDA431:#REF!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+A2:FDA31147:FA2:FA297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53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15" thickBot="1" x14ac:dyDescent="0.35">
      <c r="A5" s="8"/>
      <c r="B5" s="9" t="s">
        <v>7</v>
      </c>
      <c r="C5" s="10">
        <v>20840</v>
      </c>
      <c r="D5" s="11" t="s">
        <v>40</v>
      </c>
      <c r="E5" s="12">
        <v>40260</v>
      </c>
      <c r="F5" s="13" t="s">
        <v>25</v>
      </c>
    </row>
    <row r="6" spans="1:6" x14ac:dyDescent="0.3">
      <c r="A6" s="14" t="s">
        <v>25</v>
      </c>
      <c r="B6" s="15" t="s">
        <v>51</v>
      </c>
      <c r="C6" s="16">
        <v>32760</v>
      </c>
      <c r="D6" s="17" t="s">
        <v>8</v>
      </c>
      <c r="E6" s="12">
        <v>6000</v>
      </c>
      <c r="F6" s="13" t="s">
        <v>9</v>
      </c>
    </row>
    <row r="7" spans="1:6" x14ac:dyDescent="0.3">
      <c r="A7" s="14" t="s">
        <v>25</v>
      </c>
      <c r="B7" s="15" t="s">
        <v>52</v>
      </c>
      <c r="C7" s="16">
        <v>7500</v>
      </c>
      <c r="D7" s="11" t="s">
        <v>8</v>
      </c>
      <c r="E7" s="12">
        <v>26890</v>
      </c>
      <c r="F7" s="13" t="s">
        <v>9</v>
      </c>
    </row>
    <row r="8" spans="1:6" x14ac:dyDescent="0.3">
      <c r="A8" s="14" t="s">
        <v>9</v>
      </c>
      <c r="B8" s="18" t="s">
        <v>56</v>
      </c>
      <c r="C8" s="12">
        <v>6000</v>
      </c>
      <c r="D8" s="19" t="s">
        <v>8</v>
      </c>
      <c r="E8" s="12">
        <v>28210</v>
      </c>
      <c r="F8" s="13" t="s">
        <v>9</v>
      </c>
    </row>
    <row r="9" spans="1:6" x14ac:dyDescent="0.3">
      <c r="A9" s="14" t="s">
        <v>9</v>
      </c>
      <c r="B9" s="20" t="s">
        <v>54</v>
      </c>
      <c r="C9" s="12">
        <v>26890</v>
      </c>
      <c r="D9" s="20" t="s">
        <v>8</v>
      </c>
      <c r="E9" s="21">
        <v>31850</v>
      </c>
      <c r="F9" s="13" t="s">
        <v>9</v>
      </c>
    </row>
    <row r="10" spans="1:6" x14ac:dyDescent="0.3">
      <c r="A10" s="14" t="s">
        <v>13</v>
      </c>
      <c r="B10" s="15" t="s">
        <v>55</v>
      </c>
      <c r="C10" s="12">
        <v>22120</v>
      </c>
      <c r="D10" s="17" t="s">
        <v>45</v>
      </c>
      <c r="E10" s="12">
        <v>56200</v>
      </c>
      <c r="F10" s="13" t="s">
        <v>13</v>
      </c>
    </row>
    <row r="11" spans="1:6" x14ac:dyDescent="0.3">
      <c r="A11" s="22" t="s">
        <v>9</v>
      </c>
      <c r="B11" s="23" t="s">
        <v>57</v>
      </c>
      <c r="C11" s="24">
        <v>28210</v>
      </c>
      <c r="D11" s="23" t="s">
        <v>40</v>
      </c>
      <c r="E11" s="24">
        <v>3000</v>
      </c>
      <c r="F11" s="13" t="s">
        <v>25</v>
      </c>
    </row>
    <row r="12" spans="1:6" x14ac:dyDescent="0.3">
      <c r="A12" s="14" t="s">
        <v>9</v>
      </c>
      <c r="B12" s="15" t="s">
        <v>58</v>
      </c>
      <c r="C12" s="25">
        <v>31850</v>
      </c>
      <c r="D12" s="15" t="s">
        <v>8</v>
      </c>
      <c r="E12" s="26">
        <v>30100</v>
      </c>
      <c r="F12" s="13" t="s">
        <v>9</v>
      </c>
    </row>
    <row r="13" spans="1:6" x14ac:dyDescent="0.3">
      <c r="A13" s="14" t="s">
        <v>25</v>
      </c>
      <c r="B13" s="27" t="s">
        <v>59</v>
      </c>
      <c r="C13" s="16">
        <v>3000</v>
      </c>
      <c r="D13" s="28" t="s">
        <v>8</v>
      </c>
      <c r="E13" s="24">
        <v>67580</v>
      </c>
      <c r="F13" s="13" t="s">
        <v>9</v>
      </c>
    </row>
    <row r="14" spans="1:6" x14ac:dyDescent="0.3">
      <c r="A14" s="14" t="s">
        <v>13</v>
      </c>
      <c r="B14" s="27" t="s">
        <v>44</v>
      </c>
      <c r="C14" s="16">
        <v>3000</v>
      </c>
      <c r="D14" s="11"/>
      <c r="E14" s="29"/>
      <c r="F14" s="13"/>
    </row>
    <row r="15" spans="1:6" x14ac:dyDescent="0.3">
      <c r="A15" s="14" t="s">
        <v>13</v>
      </c>
      <c r="B15" s="27" t="s">
        <v>60</v>
      </c>
      <c r="C15" s="16">
        <v>14000</v>
      </c>
      <c r="D15" s="11"/>
      <c r="E15" s="30"/>
      <c r="F15" s="13"/>
    </row>
    <row r="16" spans="1:6" x14ac:dyDescent="0.3">
      <c r="A16" s="14" t="s">
        <v>13</v>
      </c>
      <c r="B16" s="27" t="s">
        <v>61</v>
      </c>
      <c r="C16" s="16">
        <v>7200</v>
      </c>
      <c r="D16" s="11"/>
      <c r="E16" s="29"/>
      <c r="F16" s="13"/>
    </row>
    <row r="17" spans="1:6" x14ac:dyDescent="0.3">
      <c r="A17" s="14" t="s">
        <v>13</v>
      </c>
      <c r="B17" s="27" t="s">
        <v>63</v>
      </c>
      <c r="C17" s="16">
        <v>15300</v>
      </c>
      <c r="D17" s="11"/>
      <c r="E17" s="29"/>
      <c r="F17" s="13"/>
    </row>
    <row r="18" spans="1:6" x14ac:dyDescent="0.3">
      <c r="A18" s="14" t="s">
        <v>9</v>
      </c>
      <c r="B18" s="27" t="s">
        <v>62</v>
      </c>
      <c r="C18" s="16">
        <v>30100</v>
      </c>
      <c r="D18" s="11"/>
      <c r="E18" s="29"/>
      <c r="F18" s="13"/>
    </row>
    <row r="19" spans="1:6" x14ac:dyDescent="0.3">
      <c r="A19" s="14" t="s">
        <v>9</v>
      </c>
      <c r="B19" s="27" t="s">
        <v>64</v>
      </c>
      <c r="C19" s="16">
        <v>2000</v>
      </c>
      <c r="D19" s="11"/>
      <c r="E19" s="29"/>
      <c r="F19" s="13"/>
    </row>
    <row r="20" spans="1:6" x14ac:dyDescent="0.3">
      <c r="A20" s="14" t="s">
        <v>9</v>
      </c>
      <c r="B20" s="27" t="s">
        <v>65</v>
      </c>
      <c r="C20" s="16">
        <v>65580</v>
      </c>
      <c r="D20" s="11"/>
      <c r="E20" s="29"/>
      <c r="F20" s="13"/>
    </row>
    <row r="21" spans="1:6" x14ac:dyDescent="0.3">
      <c r="A21" s="14" t="s">
        <v>13</v>
      </c>
      <c r="B21" s="27" t="s">
        <v>66</v>
      </c>
      <c r="C21" s="16">
        <v>1100</v>
      </c>
      <c r="D21" s="11"/>
      <c r="E21" s="29"/>
      <c r="F21" s="13"/>
    </row>
    <row r="22" spans="1:6" x14ac:dyDescent="0.3">
      <c r="A22" s="14"/>
      <c r="B22" s="27"/>
      <c r="C22" s="16"/>
      <c r="D22" s="11"/>
      <c r="E22" s="29"/>
      <c r="F22" s="13"/>
    </row>
    <row r="23" spans="1:6" x14ac:dyDescent="0.3">
      <c r="A23" s="14"/>
      <c r="B23" s="27"/>
      <c r="C23" s="16"/>
      <c r="D23" s="11"/>
      <c r="E23" s="29"/>
      <c r="F23" s="13"/>
    </row>
    <row r="24" spans="1:6" x14ac:dyDescent="0.3">
      <c r="A24" s="14"/>
      <c r="B24" s="27"/>
      <c r="C24" s="16"/>
      <c r="D24" s="11"/>
      <c r="E24" s="29"/>
      <c r="F24" s="13"/>
    </row>
    <row r="25" spans="1:6" x14ac:dyDescent="0.3">
      <c r="A25" s="14"/>
      <c r="B25" s="27"/>
      <c r="C25" s="16"/>
      <c r="D25" s="11"/>
      <c r="E25" s="29"/>
      <c r="F25" s="13"/>
    </row>
    <row r="26" spans="1:6" x14ac:dyDescent="0.3">
      <c r="A26" s="14"/>
      <c r="B26" s="27"/>
      <c r="C26" s="16"/>
      <c r="D26" s="11"/>
      <c r="E26" s="29"/>
      <c r="F26" s="13"/>
    </row>
    <row r="27" spans="1:6" x14ac:dyDescent="0.3">
      <c r="A27" s="14"/>
      <c r="B27" s="27"/>
      <c r="C27" s="16"/>
      <c r="D27" s="11"/>
      <c r="E27" s="29"/>
      <c r="F27" s="13"/>
    </row>
    <row r="28" spans="1:6" x14ac:dyDescent="0.3">
      <c r="A28" s="2"/>
      <c r="B28" s="92"/>
      <c r="C28" s="90"/>
      <c r="D28" s="90"/>
      <c r="E28" s="90"/>
      <c r="F28" s="91"/>
    </row>
    <row r="29" spans="1:6" x14ac:dyDescent="0.3">
      <c r="A29" s="8"/>
      <c r="B29" s="31" t="s">
        <v>15</v>
      </c>
      <c r="C29" s="32">
        <f>SUM(C6:C28)</f>
        <v>296610</v>
      </c>
      <c r="D29" s="11"/>
      <c r="E29" s="33"/>
      <c r="F29" s="13"/>
    </row>
    <row r="30" spans="1:6" x14ac:dyDescent="0.3">
      <c r="A30" s="8"/>
      <c r="B30" s="31" t="s">
        <v>16</v>
      </c>
      <c r="C30" s="32">
        <f>(E31)</f>
        <v>290090</v>
      </c>
      <c r="D30" s="11"/>
      <c r="E30" s="12"/>
      <c r="F30" s="13"/>
    </row>
    <row r="31" spans="1:6" ht="15" thickBot="1" x14ac:dyDescent="0.35">
      <c r="A31" s="34"/>
      <c r="B31" s="35" t="s">
        <v>17</v>
      </c>
      <c r="C31" s="36">
        <f>(C29-C30)</f>
        <v>6520</v>
      </c>
      <c r="D31" s="37" t="s">
        <v>16</v>
      </c>
      <c r="E31" s="38">
        <f>SUM(E5:E30)</f>
        <v>290090</v>
      </c>
      <c r="F31" s="39"/>
    </row>
    <row r="32" spans="1:6" x14ac:dyDescent="0.3">
      <c r="A32" s="40"/>
      <c r="B32" s="41"/>
      <c r="C32" s="42"/>
      <c r="D32" s="43"/>
      <c r="E32" s="42"/>
      <c r="F32" s="44"/>
    </row>
    <row r="33" spans="1:6" x14ac:dyDescent="0.3">
      <c r="A33" s="45"/>
      <c r="B33" s="46"/>
      <c r="C33" s="47"/>
      <c r="D33" s="48"/>
      <c r="E33" s="47"/>
      <c r="F33" s="49"/>
    </row>
    <row r="34" spans="1:6" x14ac:dyDescent="0.3">
      <c r="A34" s="2"/>
      <c r="B34" s="50" t="str">
        <f>"RESUMEN "&amp;B3</f>
        <v>RESUMEN SABADO 03/05/2025</v>
      </c>
      <c r="C34" s="51"/>
      <c r="D34" s="50"/>
      <c r="E34" s="51"/>
      <c r="F34" s="52"/>
    </row>
    <row r="35" spans="1:6" ht="15" thickBot="1" x14ac:dyDescent="0.35">
      <c r="A35" s="53" t="s">
        <v>3</v>
      </c>
      <c r="B35" s="54" t="s">
        <v>4</v>
      </c>
      <c r="C35" s="55" t="s">
        <v>5</v>
      </c>
      <c r="D35" s="54" t="s">
        <v>6</v>
      </c>
      <c r="E35" s="55" t="s">
        <v>5</v>
      </c>
      <c r="F35" s="56" t="s">
        <v>3</v>
      </c>
    </row>
    <row r="36" spans="1:6" ht="15" thickBot="1" x14ac:dyDescent="0.35">
      <c r="A36" s="57" t="s">
        <v>13</v>
      </c>
      <c r="B36" s="58" t="s">
        <v>18</v>
      </c>
      <c r="C36" s="59">
        <f t="shared" ref="C36:C42" si="0">SUMIF($A$6:$A$28,A36,$C$6:$C$28)</f>
        <v>62720</v>
      </c>
      <c r="D36" s="60" t="s">
        <v>18</v>
      </c>
      <c r="E36" s="59">
        <f t="shared" ref="E36:E42" si="1">SUMIF($F$5:$F$30,F36,$E$5:$E$30)</f>
        <v>56200</v>
      </c>
      <c r="F36" s="61" t="s">
        <v>13</v>
      </c>
    </row>
    <row r="37" spans="1:6" x14ac:dyDescent="0.3">
      <c r="A37" s="62" t="s">
        <v>19</v>
      </c>
      <c r="B37" s="63" t="s">
        <v>20</v>
      </c>
      <c r="C37" s="59">
        <f t="shared" si="0"/>
        <v>0</v>
      </c>
      <c r="D37" s="64" t="s">
        <v>20</v>
      </c>
      <c r="E37" s="59">
        <f t="shared" si="1"/>
        <v>0</v>
      </c>
      <c r="F37" s="65" t="s">
        <v>19</v>
      </c>
    </row>
    <row r="38" spans="1:6" x14ac:dyDescent="0.3">
      <c r="A38" s="66" t="s">
        <v>21</v>
      </c>
      <c r="B38" s="67" t="s">
        <v>22</v>
      </c>
      <c r="C38" s="68">
        <f t="shared" si="0"/>
        <v>0</v>
      </c>
      <c r="D38" s="69" t="s">
        <v>22</v>
      </c>
      <c r="E38" s="68">
        <f t="shared" si="1"/>
        <v>0</v>
      </c>
      <c r="F38" s="70" t="s">
        <v>21</v>
      </c>
    </row>
    <row r="39" spans="1:6" x14ac:dyDescent="0.3">
      <c r="A39" s="66" t="s">
        <v>23</v>
      </c>
      <c r="B39" s="67" t="s">
        <v>24</v>
      </c>
      <c r="C39" s="68">
        <f t="shared" si="0"/>
        <v>0</v>
      </c>
      <c r="D39" s="69" t="s">
        <v>24</v>
      </c>
      <c r="E39" s="68">
        <f t="shared" si="1"/>
        <v>0</v>
      </c>
      <c r="F39" s="70" t="s">
        <v>23</v>
      </c>
    </row>
    <row r="40" spans="1:6" x14ac:dyDescent="0.3">
      <c r="A40" s="66" t="s">
        <v>25</v>
      </c>
      <c r="B40" s="67" t="s">
        <v>26</v>
      </c>
      <c r="C40" s="68">
        <f t="shared" si="0"/>
        <v>43260</v>
      </c>
      <c r="D40" s="69" t="s">
        <v>26</v>
      </c>
      <c r="E40" s="68">
        <f t="shared" si="1"/>
        <v>43260</v>
      </c>
      <c r="F40" s="70" t="s">
        <v>25</v>
      </c>
    </row>
    <row r="41" spans="1:6" x14ac:dyDescent="0.3">
      <c r="A41" s="66" t="s">
        <v>27</v>
      </c>
      <c r="B41" s="67" t="s">
        <v>28</v>
      </c>
      <c r="C41" s="68">
        <f t="shared" si="0"/>
        <v>0</v>
      </c>
      <c r="D41" s="69" t="s">
        <v>28</v>
      </c>
      <c r="E41" s="68">
        <f t="shared" si="1"/>
        <v>0</v>
      </c>
      <c r="F41" s="70" t="s">
        <v>27</v>
      </c>
    </row>
    <row r="42" spans="1:6" ht="15" thickBot="1" x14ac:dyDescent="0.35">
      <c r="A42" s="71" t="s">
        <v>9</v>
      </c>
      <c r="B42" s="72" t="s">
        <v>29</v>
      </c>
      <c r="C42" s="73">
        <f t="shared" si="0"/>
        <v>190630</v>
      </c>
      <c r="D42" s="74" t="s">
        <v>29</v>
      </c>
      <c r="E42" s="73">
        <f t="shared" si="1"/>
        <v>190630</v>
      </c>
      <c r="F42" s="75" t="s">
        <v>9</v>
      </c>
    </row>
    <row r="43" spans="1:6" ht="15" thickBot="1" x14ac:dyDescent="0.35">
      <c r="A43" s="45"/>
      <c r="B43" s="76" t="s">
        <v>15</v>
      </c>
      <c r="C43" s="10">
        <f>SUM(C36:C42)</f>
        <v>296610</v>
      </c>
      <c r="D43" s="76" t="s">
        <v>30</v>
      </c>
      <c r="E43" s="10">
        <f>SUM(E36:E42)</f>
        <v>290090</v>
      </c>
      <c r="F43" s="77"/>
    </row>
    <row r="44" spans="1:6" ht="15" thickBot="1" x14ac:dyDescent="0.35">
      <c r="A44" s="45"/>
      <c r="B44" s="76" t="s">
        <v>31</v>
      </c>
      <c r="C44" s="10">
        <f>C5</f>
        <v>20840</v>
      </c>
      <c r="D44" s="19"/>
      <c r="E44" s="78"/>
      <c r="F44" s="77"/>
    </row>
    <row r="45" spans="1:6" x14ac:dyDescent="0.3">
      <c r="A45" s="45"/>
      <c r="B45" s="79"/>
      <c r="C45" s="47"/>
      <c r="D45" s="19"/>
      <c r="E45" s="78"/>
      <c r="F45" s="77"/>
    </row>
    <row r="46" spans="1:6" ht="15" thickBot="1" x14ac:dyDescent="0.35">
      <c r="A46" s="45"/>
      <c r="B46" s="76"/>
      <c r="C46" s="47"/>
      <c r="D46" s="19"/>
      <c r="E46" s="78"/>
      <c r="F46" s="77"/>
    </row>
    <row r="47" spans="1:6" ht="15" thickBot="1" x14ac:dyDescent="0.35">
      <c r="A47" s="45"/>
      <c r="B47" s="76" t="s">
        <v>32</v>
      </c>
      <c r="C47" s="10">
        <f>C43-E43+C44</f>
        <v>27360</v>
      </c>
      <c r="D47" s="19"/>
      <c r="E47" s="78"/>
      <c r="F47" s="77"/>
    </row>
    <row r="48" spans="1:6" x14ac:dyDescent="0.3">
      <c r="A48" s="45"/>
      <c r="B48" s="19"/>
      <c r="C48" s="78"/>
      <c r="D48" s="19"/>
      <c r="E48" s="19"/>
      <c r="F48" s="80"/>
    </row>
    <row r="49" spans="1:6" ht="15" thickBot="1" x14ac:dyDescent="0.35">
      <c r="A49" s="81"/>
      <c r="B49" s="82"/>
      <c r="C49" s="82"/>
      <c r="D49" s="82"/>
      <c r="E49" s="83"/>
      <c r="F49" s="84" t="s">
        <v>33</v>
      </c>
    </row>
  </sheetData>
  <mergeCells count="4">
    <mergeCell ref="B1:F1"/>
    <mergeCell ref="B2:F2"/>
    <mergeCell ref="B3:F3"/>
    <mergeCell ref="B28:F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B9" sqref="B9"/>
    </sheetView>
  </sheetViews>
  <sheetFormatPr baseColWidth="10" defaultRowHeight="14.4" x14ac:dyDescent="0.3"/>
  <cols>
    <col min="1" max="1" width="5" bestFit="1" customWidth="1"/>
    <col min="2" max="2" width="27.77734375" bestFit="1" customWidth="1"/>
    <col min="4" max="4" width="27.77734375" bestFit="1" customWidth="1"/>
    <col min="6" max="6" width="5" bestFit="1" customWidth="1"/>
  </cols>
  <sheetData>
    <row r="1" spans="1:6" x14ac:dyDescent="0.3">
      <c r="A1" s="1">
        <f ca="1">A1:F50+P1:AA1+A1:FDA433:#REF!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+A2:FDA31149:FA2:FA299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67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15" thickBot="1" x14ac:dyDescent="0.35">
      <c r="A5" s="8"/>
      <c r="B5" s="9" t="s">
        <v>7</v>
      </c>
      <c r="C5" s="10">
        <v>27360</v>
      </c>
      <c r="D5" s="11" t="s">
        <v>8</v>
      </c>
      <c r="E5" s="12">
        <v>900</v>
      </c>
      <c r="F5" s="13" t="s">
        <v>9</v>
      </c>
    </row>
    <row r="6" spans="1:6" x14ac:dyDescent="0.3">
      <c r="A6" s="14" t="s">
        <v>13</v>
      </c>
      <c r="B6" s="15" t="s">
        <v>44</v>
      </c>
      <c r="C6" s="16">
        <v>3000</v>
      </c>
      <c r="D6" s="17" t="s">
        <v>8</v>
      </c>
      <c r="E6" s="12">
        <v>6020</v>
      </c>
      <c r="F6" s="13" t="s">
        <v>9</v>
      </c>
    </row>
    <row r="7" spans="1:6" x14ac:dyDescent="0.3">
      <c r="A7" s="14" t="s">
        <v>13</v>
      </c>
      <c r="B7" s="15" t="s">
        <v>68</v>
      </c>
      <c r="C7" s="16">
        <v>6000</v>
      </c>
      <c r="D7" s="11" t="s">
        <v>40</v>
      </c>
      <c r="E7" s="12">
        <v>6200</v>
      </c>
      <c r="F7" s="13" t="s">
        <v>25</v>
      </c>
    </row>
    <row r="8" spans="1:6" x14ac:dyDescent="0.3">
      <c r="A8" s="14" t="s">
        <v>9</v>
      </c>
      <c r="B8" s="18" t="s">
        <v>69</v>
      </c>
      <c r="C8" s="12">
        <v>900</v>
      </c>
      <c r="D8" s="19" t="s">
        <v>45</v>
      </c>
      <c r="E8" s="12">
        <v>167190</v>
      </c>
      <c r="F8" s="13" t="s">
        <v>13</v>
      </c>
    </row>
    <row r="9" spans="1:6" x14ac:dyDescent="0.3">
      <c r="A9" s="14" t="s">
        <v>9</v>
      </c>
      <c r="B9" s="20" t="s">
        <v>70</v>
      </c>
      <c r="C9" s="12">
        <v>6020</v>
      </c>
      <c r="D9" s="20" t="s">
        <v>8</v>
      </c>
      <c r="E9" s="21">
        <v>26000</v>
      </c>
      <c r="F9" s="13" t="s">
        <v>9</v>
      </c>
    </row>
    <row r="10" spans="1:6" x14ac:dyDescent="0.3">
      <c r="A10" s="14" t="s">
        <v>13</v>
      </c>
      <c r="B10" s="15" t="s">
        <v>71</v>
      </c>
      <c r="C10" s="12">
        <v>1500</v>
      </c>
      <c r="D10" s="17" t="s">
        <v>8</v>
      </c>
      <c r="E10" s="12">
        <v>20700</v>
      </c>
      <c r="F10" s="13" t="s">
        <v>9</v>
      </c>
    </row>
    <row r="11" spans="1:6" x14ac:dyDescent="0.3">
      <c r="A11" s="22" t="s">
        <v>13</v>
      </c>
      <c r="B11" s="23" t="s">
        <v>72</v>
      </c>
      <c r="C11" s="24">
        <v>51800</v>
      </c>
      <c r="D11" s="23" t="s">
        <v>8</v>
      </c>
      <c r="E11" s="24">
        <v>7300</v>
      </c>
      <c r="F11" s="13" t="s">
        <v>9</v>
      </c>
    </row>
    <row r="12" spans="1:6" x14ac:dyDescent="0.3">
      <c r="A12" s="14" t="s">
        <v>13</v>
      </c>
      <c r="B12" s="15" t="s">
        <v>73</v>
      </c>
      <c r="C12" s="25">
        <v>22200</v>
      </c>
      <c r="D12" s="15" t="s">
        <v>8</v>
      </c>
      <c r="E12" s="26">
        <v>8400</v>
      </c>
      <c r="F12" s="13" t="s">
        <v>9</v>
      </c>
    </row>
    <row r="13" spans="1:6" x14ac:dyDescent="0.3">
      <c r="A13" s="14" t="s">
        <v>13</v>
      </c>
      <c r="B13" s="27" t="s">
        <v>74</v>
      </c>
      <c r="C13" s="16">
        <v>22120</v>
      </c>
      <c r="D13" s="28" t="s">
        <v>8</v>
      </c>
      <c r="E13" s="24">
        <v>12095</v>
      </c>
      <c r="F13" s="13" t="s">
        <v>9</v>
      </c>
    </row>
    <row r="14" spans="1:6" x14ac:dyDescent="0.3">
      <c r="A14" s="14" t="s">
        <v>13</v>
      </c>
      <c r="B14" s="27" t="s">
        <v>52</v>
      </c>
      <c r="C14" s="16">
        <v>7500</v>
      </c>
      <c r="D14" s="11"/>
      <c r="E14" s="29"/>
      <c r="F14" s="13"/>
    </row>
    <row r="15" spans="1:6" x14ac:dyDescent="0.3">
      <c r="A15" s="14" t="s">
        <v>13</v>
      </c>
      <c r="B15" s="27" t="s">
        <v>44</v>
      </c>
      <c r="C15" s="16">
        <v>3000</v>
      </c>
      <c r="D15" s="11"/>
      <c r="E15" s="30"/>
      <c r="F15" s="13"/>
    </row>
    <row r="16" spans="1:6" x14ac:dyDescent="0.3">
      <c r="A16" s="14" t="s">
        <v>13</v>
      </c>
      <c r="B16" s="27" t="s">
        <v>75</v>
      </c>
      <c r="C16" s="16">
        <v>2200</v>
      </c>
      <c r="D16" s="11"/>
      <c r="E16" s="29"/>
      <c r="F16" s="13"/>
    </row>
    <row r="17" spans="1:6" x14ac:dyDescent="0.3">
      <c r="A17" s="14" t="s">
        <v>25</v>
      </c>
      <c r="B17" s="27" t="s">
        <v>76</v>
      </c>
      <c r="C17" s="16">
        <v>6200</v>
      </c>
      <c r="D17" s="11"/>
      <c r="E17" s="29"/>
      <c r="F17" s="13"/>
    </row>
    <row r="18" spans="1:6" x14ac:dyDescent="0.3">
      <c r="A18" s="14" t="s">
        <v>13</v>
      </c>
      <c r="B18" s="27" t="s">
        <v>77</v>
      </c>
      <c r="C18" s="16">
        <v>2000</v>
      </c>
      <c r="D18" s="11"/>
      <c r="E18" s="29"/>
      <c r="F18" s="13"/>
    </row>
    <row r="19" spans="1:6" x14ac:dyDescent="0.3">
      <c r="A19" s="14" t="s">
        <v>13</v>
      </c>
      <c r="B19" s="27" t="s">
        <v>78</v>
      </c>
      <c r="C19" s="16">
        <v>4000</v>
      </c>
      <c r="D19" s="11"/>
      <c r="E19" s="29"/>
      <c r="F19" s="13"/>
    </row>
    <row r="20" spans="1:6" x14ac:dyDescent="0.3">
      <c r="A20" s="14" t="s">
        <v>13</v>
      </c>
      <c r="B20" s="27" t="s">
        <v>79</v>
      </c>
      <c r="C20" s="16">
        <v>25000</v>
      </c>
      <c r="D20" s="11"/>
      <c r="E20" s="29"/>
      <c r="F20" s="13"/>
    </row>
    <row r="21" spans="1:6" x14ac:dyDescent="0.3">
      <c r="A21" s="14" t="s">
        <v>13</v>
      </c>
      <c r="B21" s="27" t="s">
        <v>80</v>
      </c>
      <c r="C21" s="16">
        <v>2000</v>
      </c>
      <c r="D21" s="11"/>
      <c r="E21" s="29"/>
      <c r="F21" s="13"/>
    </row>
    <row r="22" spans="1:6" x14ac:dyDescent="0.3">
      <c r="A22" s="14" t="s">
        <v>9</v>
      </c>
      <c r="B22" s="27" t="s">
        <v>81</v>
      </c>
      <c r="C22" s="16">
        <v>26000</v>
      </c>
      <c r="D22" s="11"/>
      <c r="E22" s="29"/>
      <c r="F22" s="13"/>
    </row>
    <row r="23" spans="1:6" x14ac:dyDescent="0.3">
      <c r="A23" s="14" t="s">
        <v>9</v>
      </c>
      <c r="B23" s="27" t="s">
        <v>82</v>
      </c>
      <c r="C23" s="16">
        <v>20700</v>
      </c>
      <c r="D23" s="11"/>
      <c r="E23" s="29"/>
      <c r="F23" s="13"/>
    </row>
    <row r="24" spans="1:6" x14ac:dyDescent="0.3">
      <c r="A24" s="14" t="s">
        <v>9</v>
      </c>
      <c r="B24" s="27" t="s">
        <v>84</v>
      </c>
      <c r="C24" s="16">
        <v>5000</v>
      </c>
      <c r="D24" s="11"/>
      <c r="E24" s="29"/>
      <c r="F24" s="13"/>
    </row>
    <row r="25" spans="1:6" x14ac:dyDescent="0.3">
      <c r="A25" s="14" t="s">
        <v>9</v>
      </c>
      <c r="B25" s="27" t="s">
        <v>83</v>
      </c>
      <c r="C25" s="16">
        <v>2300</v>
      </c>
      <c r="D25" s="11"/>
      <c r="E25" s="29"/>
      <c r="F25" s="13"/>
    </row>
    <row r="26" spans="1:6" x14ac:dyDescent="0.3">
      <c r="A26" s="14" t="s">
        <v>9</v>
      </c>
      <c r="B26" s="27" t="s">
        <v>85</v>
      </c>
      <c r="C26" s="16">
        <v>12095</v>
      </c>
      <c r="D26" s="11"/>
      <c r="E26" s="29"/>
      <c r="F26" s="13"/>
    </row>
    <row r="27" spans="1:6" x14ac:dyDescent="0.3">
      <c r="A27" s="14" t="s">
        <v>13</v>
      </c>
      <c r="B27" s="27" t="s">
        <v>86</v>
      </c>
      <c r="C27" s="16">
        <v>14950</v>
      </c>
      <c r="D27" s="11"/>
      <c r="E27" s="29"/>
      <c r="F27" s="13"/>
    </row>
    <row r="28" spans="1:6" x14ac:dyDescent="0.3">
      <c r="A28" s="14" t="s">
        <v>9</v>
      </c>
      <c r="B28" s="27" t="s">
        <v>103</v>
      </c>
      <c r="C28" s="16">
        <v>8400</v>
      </c>
      <c r="D28" s="11"/>
      <c r="E28" s="29"/>
      <c r="F28" s="13"/>
    </row>
    <row r="29" spans="1:6" x14ac:dyDescent="0.3">
      <c r="A29" s="14"/>
      <c r="B29" s="27"/>
      <c r="C29" s="16"/>
      <c r="D29" s="11"/>
      <c r="E29" s="29"/>
      <c r="F29" s="13"/>
    </row>
    <row r="30" spans="1:6" x14ac:dyDescent="0.3">
      <c r="A30" s="2"/>
      <c r="B30" s="92"/>
      <c r="C30" s="90"/>
      <c r="D30" s="90"/>
      <c r="E30" s="90"/>
      <c r="F30" s="91"/>
    </row>
    <row r="31" spans="1:6" x14ac:dyDescent="0.3">
      <c r="A31" s="8"/>
      <c r="B31" s="31" t="s">
        <v>15</v>
      </c>
      <c r="C31" s="32">
        <f>SUM(C6:C30)</f>
        <v>254885</v>
      </c>
      <c r="D31" s="11"/>
      <c r="E31" s="33"/>
      <c r="F31" s="13"/>
    </row>
    <row r="32" spans="1:6" x14ac:dyDescent="0.3">
      <c r="A32" s="8"/>
      <c r="B32" s="31" t="s">
        <v>16</v>
      </c>
      <c r="C32" s="32">
        <f>(E33)</f>
        <v>254805</v>
      </c>
      <c r="D32" s="11"/>
      <c r="E32" s="12"/>
      <c r="F32" s="13"/>
    </row>
    <row r="33" spans="1:6" ht="15" thickBot="1" x14ac:dyDescent="0.35">
      <c r="A33" s="34"/>
      <c r="B33" s="35" t="s">
        <v>17</v>
      </c>
      <c r="C33" s="36">
        <f>(C31-C32)</f>
        <v>80</v>
      </c>
      <c r="D33" s="37" t="s">
        <v>16</v>
      </c>
      <c r="E33" s="38">
        <f>SUM(E5:E32)</f>
        <v>254805</v>
      </c>
      <c r="F33" s="39"/>
    </row>
    <row r="34" spans="1:6" x14ac:dyDescent="0.3">
      <c r="A34" s="40"/>
      <c r="B34" s="41"/>
      <c r="C34" s="42"/>
      <c r="D34" s="43"/>
      <c r="E34" s="42"/>
      <c r="F34" s="44"/>
    </row>
    <row r="35" spans="1:6" x14ac:dyDescent="0.3">
      <c r="A35" s="45"/>
      <c r="B35" s="46"/>
      <c r="C35" s="47"/>
      <c r="D35" s="48"/>
      <c r="E35" s="47"/>
      <c r="F35" s="49"/>
    </row>
    <row r="36" spans="1:6" x14ac:dyDescent="0.3">
      <c r="A36" s="2"/>
      <c r="B36" s="50" t="str">
        <f>"RESUMEN "&amp;B3</f>
        <v>RESUMEN LUNES 05/05/2025</v>
      </c>
      <c r="C36" s="51"/>
      <c r="D36" s="50"/>
      <c r="E36" s="51"/>
      <c r="F36" s="52"/>
    </row>
    <row r="37" spans="1:6" ht="15" thickBot="1" x14ac:dyDescent="0.35">
      <c r="A37" s="53" t="s">
        <v>3</v>
      </c>
      <c r="B37" s="54" t="s">
        <v>4</v>
      </c>
      <c r="C37" s="55" t="s">
        <v>5</v>
      </c>
      <c r="D37" s="54" t="s">
        <v>6</v>
      </c>
      <c r="E37" s="55" t="s">
        <v>5</v>
      </c>
      <c r="F37" s="56" t="s">
        <v>3</v>
      </c>
    </row>
    <row r="38" spans="1:6" ht="15" thickBot="1" x14ac:dyDescent="0.35">
      <c r="A38" s="57" t="s">
        <v>13</v>
      </c>
      <c r="B38" s="58" t="s">
        <v>18</v>
      </c>
      <c r="C38" s="59">
        <f t="shared" ref="C38:C44" si="0">SUMIF($A$6:$A$30,A38,$C$6:$C$30)</f>
        <v>167270</v>
      </c>
      <c r="D38" s="60" t="s">
        <v>18</v>
      </c>
      <c r="E38" s="59">
        <f t="shared" ref="E38:E44" si="1">SUMIF($F$5:$F$32,F38,$E$5:$E$32)</f>
        <v>167190</v>
      </c>
      <c r="F38" s="61" t="s">
        <v>13</v>
      </c>
    </row>
    <row r="39" spans="1:6" x14ac:dyDescent="0.3">
      <c r="A39" s="62" t="s">
        <v>19</v>
      </c>
      <c r="B39" s="63" t="s">
        <v>20</v>
      </c>
      <c r="C39" s="59">
        <f t="shared" si="0"/>
        <v>0</v>
      </c>
      <c r="D39" s="64" t="s">
        <v>20</v>
      </c>
      <c r="E39" s="59">
        <f t="shared" si="1"/>
        <v>0</v>
      </c>
      <c r="F39" s="65" t="s">
        <v>19</v>
      </c>
    </row>
    <row r="40" spans="1:6" x14ac:dyDescent="0.3">
      <c r="A40" s="66" t="s">
        <v>21</v>
      </c>
      <c r="B40" s="67" t="s">
        <v>22</v>
      </c>
      <c r="C40" s="68">
        <f t="shared" si="0"/>
        <v>0</v>
      </c>
      <c r="D40" s="69" t="s">
        <v>22</v>
      </c>
      <c r="E40" s="68">
        <f t="shared" si="1"/>
        <v>0</v>
      </c>
      <c r="F40" s="70" t="s">
        <v>21</v>
      </c>
    </row>
    <row r="41" spans="1:6" x14ac:dyDescent="0.3">
      <c r="A41" s="66" t="s">
        <v>23</v>
      </c>
      <c r="B41" s="67" t="s">
        <v>24</v>
      </c>
      <c r="C41" s="68">
        <f t="shared" si="0"/>
        <v>0</v>
      </c>
      <c r="D41" s="69" t="s">
        <v>24</v>
      </c>
      <c r="E41" s="68">
        <f t="shared" si="1"/>
        <v>0</v>
      </c>
      <c r="F41" s="70" t="s">
        <v>23</v>
      </c>
    </row>
    <row r="42" spans="1:6" x14ac:dyDescent="0.3">
      <c r="A42" s="66" t="s">
        <v>25</v>
      </c>
      <c r="B42" s="67" t="s">
        <v>26</v>
      </c>
      <c r="C42" s="68">
        <f t="shared" si="0"/>
        <v>6200</v>
      </c>
      <c r="D42" s="69" t="s">
        <v>26</v>
      </c>
      <c r="E42" s="68">
        <f t="shared" si="1"/>
        <v>6200</v>
      </c>
      <c r="F42" s="70" t="s">
        <v>25</v>
      </c>
    </row>
    <row r="43" spans="1:6" x14ac:dyDescent="0.3">
      <c r="A43" s="66" t="s">
        <v>27</v>
      </c>
      <c r="B43" s="67" t="s">
        <v>28</v>
      </c>
      <c r="C43" s="68">
        <f t="shared" si="0"/>
        <v>0</v>
      </c>
      <c r="D43" s="69" t="s">
        <v>28</v>
      </c>
      <c r="E43" s="68">
        <f t="shared" si="1"/>
        <v>0</v>
      </c>
      <c r="F43" s="70" t="s">
        <v>27</v>
      </c>
    </row>
    <row r="44" spans="1:6" ht="15" thickBot="1" x14ac:dyDescent="0.35">
      <c r="A44" s="71" t="s">
        <v>9</v>
      </c>
      <c r="B44" s="72" t="s">
        <v>29</v>
      </c>
      <c r="C44" s="73">
        <f t="shared" si="0"/>
        <v>81415</v>
      </c>
      <c r="D44" s="74" t="s">
        <v>29</v>
      </c>
      <c r="E44" s="73">
        <f t="shared" si="1"/>
        <v>81415</v>
      </c>
      <c r="F44" s="75" t="s">
        <v>9</v>
      </c>
    </row>
    <row r="45" spans="1:6" ht="15" thickBot="1" x14ac:dyDescent="0.35">
      <c r="A45" s="45"/>
      <c r="B45" s="76" t="s">
        <v>15</v>
      </c>
      <c r="C45" s="10">
        <f>SUM(C38:C44)</f>
        <v>254885</v>
      </c>
      <c r="D45" s="76" t="s">
        <v>30</v>
      </c>
      <c r="E45" s="10">
        <f>SUM(E38:E44)</f>
        <v>254805</v>
      </c>
      <c r="F45" s="77"/>
    </row>
    <row r="46" spans="1:6" ht="15" thickBot="1" x14ac:dyDescent="0.35">
      <c r="A46" s="45"/>
      <c r="B46" s="76" t="s">
        <v>31</v>
      </c>
      <c r="C46" s="10">
        <f>C5</f>
        <v>27360</v>
      </c>
      <c r="D46" s="19"/>
      <c r="E46" s="78"/>
      <c r="F46" s="77"/>
    </row>
    <row r="47" spans="1:6" x14ac:dyDescent="0.3">
      <c r="A47" s="45"/>
      <c r="B47" s="79"/>
      <c r="C47" s="47"/>
      <c r="D47" s="19"/>
      <c r="E47" s="78"/>
      <c r="F47" s="77"/>
    </row>
    <row r="48" spans="1:6" ht="15" thickBot="1" x14ac:dyDescent="0.35">
      <c r="A48" s="45"/>
      <c r="B48" s="76"/>
      <c r="C48" s="47"/>
      <c r="D48" s="19"/>
      <c r="E48" s="78"/>
      <c r="F48" s="77"/>
    </row>
    <row r="49" spans="1:6" ht="15" thickBot="1" x14ac:dyDescent="0.35">
      <c r="A49" s="45"/>
      <c r="B49" s="76" t="s">
        <v>32</v>
      </c>
      <c r="C49" s="10">
        <f>C45-E45+C46</f>
        <v>27440</v>
      </c>
      <c r="D49" s="19"/>
      <c r="E49" s="78"/>
      <c r="F49" s="77"/>
    </row>
    <row r="50" spans="1:6" x14ac:dyDescent="0.3">
      <c r="A50" s="45"/>
      <c r="B50" s="19"/>
      <c r="C50" s="78"/>
      <c r="D50" s="19"/>
      <c r="E50" s="19"/>
      <c r="F50" s="80"/>
    </row>
    <row r="51" spans="1:6" ht="15" thickBot="1" x14ac:dyDescent="0.35">
      <c r="A51" s="81"/>
      <c r="B51" s="82"/>
      <c r="C51" s="82"/>
      <c r="D51" s="82"/>
      <c r="E51" s="83"/>
      <c r="F51" s="84" t="s">
        <v>33</v>
      </c>
    </row>
  </sheetData>
  <mergeCells count="4">
    <mergeCell ref="B1:F1"/>
    <mergeCell ref="B2:F2"/>
    <mergeCell ref="B3:F3"/>
    <mergeCell ref="B30:F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22" workbookViewId="0">
      <selection activeCell="D11" sqref="D11"/>
    </sheetView>
  </sheetViews>
  <sheetFormatPr baseColWidth="10" defaultRowHeight="14.4" x14ac:dyDescent="0.3"/>
  <cols>
    <col min="1" max="1" width="5" bestFit="1" customWidth="1"/>
    <col min="2" max="2" width="27.88671875" bestFit="1" customWidth="1"/>
    <col min="4" max="4" width="27.77734375" bestFit="1" customWidth="1"/>
    <col min="6" max="6" width="5" bestFit="1" customWidth="1"/>
  </cols>
  <sheetData>
    <row r="1" spans="1:6" x14ac:dyDescent="0.3">
      <c r="A1" s="1">
        <f ca="1">A1:F48+P1:AA1+A1:FDA431:#REF!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+A2:FDA31147:FA2:FA297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2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15" thickBot="1" x14ac:dyDescent="0.35">
      <c r="A5" s="8"/>
      <c r="B5" s="9" t="s">
        <v>7</v>
      </c>
      <c r="C5" s="10">
        <v>27440</v>
      </c>
      <c r="D5" s="11" t="s">
        <v>89</v>
      </c>
      <c r="E5" s="12">
        <v>58300</v>
      </c>
      <c r="F5" s="13" t="s">
        <v>23</v>
      </c>
    </row>
    <row r="6" spans="1:6" x14ac:dyDescent="0.3">
      <c r="A6" s="14" t="s">
        <v>13</v>
      </c>
      <c r="B6" s="15" t="s">
        <v>87</v>
      </c>
      <c r="C6" s="16">
        <v>7500</v>
      </c>
      <c r="D6" s="17" t="s">
        <v>8</v>
      </c>
      <c r="E6" s="12">
        <v>18600</v>
      </c>
      <c r="F6" s="13" t="s">
        <v>9</v>
      </c>
    </row>
    <row r="7" spans="1:6" x14ac:dyDescent="0.3">
      <c r="A7" s="14" t="s">
        <v>23</v>
      </c>
      <c r="B7" s="15" t="s">
        <v>88</v>
      </c>
      <c r="C7" s="16">
        <v>58300</v>
      </c>
      <c r="D7" s="11" t="s">
        <v>8</v>
      </c>
      <c r="E7" s="12">
        <v>12900</v>
      </c>
      <c r="F7" s="13" t="s">
        <v>9</v>
      </c>
    </row>
    <row r="8" spans="1:6" x14ac:dyDescent="0.3">
      <c r="A8" s="14" t="s">
        <v>9</v>
      </c>
      <c r="B8" s="18" t="s">
        <v>90</v>
      </c>
      <c r="C8" s="12">
        <v>18600</v>
      </c>
      <c r="D8" s="19" t="s">
        <v>8</v>
      </c>
      <c r="E8" s="12">
        <v>16560</v>
      </c>
      <c r="F8" s="13" t="s">
        <v>9</v>
      </c>
    </row>
    <row r="9" spans="1:6" x14ac:dyDescent="0.3">
      <c r="A9" s="14" t="s">
        <v>13</v>
      </c>
      <c r="B9" s="20" t="s">
        <v>44</v>
      </c>
      <c r="C9" s="12">
        <v>3000</v>
      </c>
      <c r="D9" s="20" t="s">
        <v>8</v>
      </c>
      <c r="E9" s="21">
        <v>10000</v>
      </c>
      <c r="F9" s="13" t="s">
        <v>9</v>
      </c>
    </row>
    <row r="10" spans="1:6" x14ac:dyDescent="0.3">
      <c r="A10" s="14" t="s">
        <v>9</v>
      </c>
      <c r="B10" s="15" t="s">
        <v>92</v>
      </c>
      <c r="C10" s="12">
        <v>2500</v>
      </c>
      <c r="D10" s="17" t="s">
        <v>8</v>
      </c>
      <c r="E10" s="12">
        <v>59600</v>
      </c>
      <c r="F10" s="13" t="s">
        <v>9</v>
      </c>
    </row>
    <row r="11" spans="1:6" x14ac:dyDescent="0.3">
      <c r="A11" s="22" t="s">
        <v>9</v>
      </c>
      <c r="B11" s="23" t="s">
        <v>91</v>
      </c>
      <c r="C11" s="24">
        <v>10400</v>
      </c>
      <c r="D11" s="23" t="s">
        <v>8</v>
      </c>
      <c r="E11" s="24">
        <v>17660</v>
      </c>
      <c r="F11" s="13" t="s">
        <v>9</v>
      </c>
    </row>
    <row r="12" spans="1:6" x14ac:dyDescent="0.3">
      <c r="A12" s="14" t="s">
        <v>9</v>
      </c>
      <c r="B12" s="15" t="s">
        <v>93</v>
      </c>
      <c r="C12" s="25">
        <v>16560</v>
      </c>
      <c r="D12" s="15" t="s">
        <v>8</v>
      </c>
      <c r="E12" s="26">
        <v>22500</v>
      </c>
      <c r="F12" s="13" t="s">
        <v>9</v>
      </c>
    </row>
    <row r="13" spans="1:6" x14ac:dyDescent="0.3">
      <c r="A13" s="14" t="s">
        <v>9</v>
      </c>
      <c r="B13" s="27" t="s">
        <v>94</v>
      </c>
      <c r="C13" s="16">
        <v>10000</v>
      </c>
      <c r="D13" s="28"/>
      <c r="E13" s="24"/>
      <c r="F13" s="13"/>
    </row>
    <row r="14" spans="1:6" x14ac:dyDescent="0.3">
      <c r="A14" s="14" t="s">
        <v>9</v>
      </c>
      <c r="B14" s="27" t="s">
        <v>95</v>
      </c>
      <c r="C14" s="16">
        <v>5600</v>
      </c>
      <c r="D14" s="11"/>
      <c r="E14" s="29"/>
      <c r="F14" s="13"/>
    </row>
    <row r="15" spans="1:6" x14ac:dyDescent="0.3">
      <c r="A15" s="14" t="s">
        <v>9</v>
      </c>
      <c r="B15" s="27" t="s">
        <v>96</v>
      </c>
      <c r="C15" s="16">
        <v>54000</v>
      </c>
      <c r="D15" s="11"/>
      <c r="E15" s="30"/>
      <c r="F15" s="13"/>
    </row>
    <row r="16" spans="1:6" x14ac:dyDescent="0.3">
      <c r="A16" s="14" t="s">
        <v>13</v>
      </c>
      <c r="B16" s="27" t="s">
        <v>97</v>
      </c>
      <c r="C16" s="16">
        <v>7200</v>
      </c>
      <c r="D16" s="11"/>
      <c r="E16" s="29"/>
      <c r="F16" s="13"/>
    </row>
    <row r="17" spans="1:6" x14ac:dyDescent="0.3">
      <c r="A17" s="14" t="s">
        <v>13</v>
      </c>
      <c r="B17" s="27" t="s">
        <v>98</v>
      </c>
      <c r="C17" s="16">
        <v>13200</v>
      </c>
      <c r="D17" s="11"/>
      <c r="E17" s="29"/>
      <c r="F17" s="13"/>
    </row>
    <row r="18" spans="1:6" x14ac:dyDescent="0.3">
      <c r="A18" s="14" t="s">
        <v>9</v>
      </c>
      <c r="B18" s="27" t="s">
        <v>101</v>
      </c>
      <c r="C18" s="16">
        <v>7500</v>
      </c>
      <c r="D18" s="11"/>
      <c r="E18" s="29"/>
      <c r="F18" s="13"/>
    </row>
    <row r="19" spans="1:6" x14ac:dyDescent="0.3">
      <c r="A19" s="14" t="s">
        <v>9</v>
      </c>
      <c r="B19" s="27" t="s">
        <v>99</v>
      </c>
      <c r="C19" s="16">
        <v>6300</v>
      </c>
      <c r="D19" s="11"/>
      <c r="E19" s="29"/>
      <c r="F19" s="13"/>
    </row>
    <row r="20" spans="1:6" x14ac:dyDescent="0.3">
      <c r="A20" s="14" t="s">
        <v>9</v>
      </c>
      <c r="B20" s="27" t="s">
        <v>100</v>
      </c>
      <c r="C20" s="16">
        <v>3860</v>
      </c>
      <c r="D20" s="11"/>
      <c r="E20" s="29"/>
      <c r="F20" s="13"/>
    </row>
    <row r="21" spans="1:6" x14ac:dyDescent="0.3">
      <c r="A21" s="14" t="s">
        <v>9</v>
      </c>
      <c r="B21" s="27" t="s">
        <v>102</v>
      </c>
      <c r="C21" s="16">
        <v>22500</v>
      </c>
      <c r="D21" s="11"/>
      <c r="E21" s="29"/>
      <c r="F21" s="13"/>
    </row>
    <row r="22" spans="1:6" x14ac:dyDescent="0.3">
      <c r="A22" s="14"/>
      <c r="B22" s="27"/>
      <c r="C22" s="16"/>
      <c r="D22" s="11"/>
      <c r="E22" s="29"/>
      <c r="F22" s="13"/>
    </row>
    <row r="23" spans="1:6" x14ac:dyDescent="0.3">
      <c r="A23" s="14"/>
      <c r="B23" s="27"/>
      <c r="C23" s="16"/>
      <c r="D23" s="11"/>
      <c r="E23" s="29"/>
      <c r="F23" s="13"/>
    </row>
    <row r="24" spans="1:6" x14ac:dyDescent="0.3">
      <c r="A24" s="14"/>
      <c r="B24" s="27"/>
      <c r="C24" s="16"/>
      <c r="D24" s="11"/>
      <c r="E24" s="29"/>
      <c r="F24" s="13"/>
    </row>
    <row r="25" spans="1:6" x14ac:dyDescent="0.3">
      <c r="A25" s="14"/>
      <c r="B25" s="27"/>
      <c r="C25" s="16"/>
      <c r="D25" s="11"/>
      <c r="E25" s="29"/>
      <c r="F25" s="13"/>
    </row>
    <row r="26" spans="1:6" x14ac:dyDescent="0.3">
      <c r="A26" s="14"/>
      <c r="B26" s="27"/>
      <c r="C26" s="16"/>
      <c r="D26" s="11"/>
      <c r="E26" s="29"/>
      <c r="F26" s="13"/>
    </row>
    <row r="27" spans="1:6" x14ac:dyDescent="0.3">
      <c r="A27" s="14"/>
      <c r="B27" s="27"/>
      <c r="C27" s="16"/>
      <c r="D27" s="11"/>
      <c r="E27" s="29"/>
      <c r="F27" s="13"/>
    </row>
    <row r="28" spans="1:6" x14ac:dyDescent="0.3">
      <c r="A28" s="2"/>
      <c r="B28" s="92"/>
      <c r="C28" s="90"/>
      <c r="D28" s="90"/>
      <c r="E28" s="90"/>
      <c r="F28" s="91"/>
    </row>
    <row r="29" spans="1:6" x14ac:dyDescent="0.3">
      <c r="A29" s="8"/>
      <c r="B29" s="31" t="s">
        <v>15</v>
      </c>
      <c r="C29" s="32">
        <f>SUM(C6:C28)</f>
        <v>247020</v>
      </c>
      <c r="D29" s="11"/>
      <c r="E29" s="33"/>
      <c r="F29" s="13"/>
    </row>
    <row r="30" spans="1:6" x14ac:dyDescent="0.3">
      <c r="A30" s="8"/>
      <c r="B30" s="31" t="s">
        <v>16</v>
      </c>
      <c r="C30" s="32">
        <f>(E31)</f>
        <v>216120</v>
      </c>
      <c r="D30" s="11"/>
      <c r="E30" s="12"/>
      <c r="F30" s="13"/>
    </row>
    <row r="31" spans="1:6" ht="15" thickBot="1" x14ac:dyDescent="0.35">
      <c r="A31" s="34"/>
      <c r="B31" s="35" t="s">
        <v>17</v>
      </c>
      <c r="C31" s="36">
        <f>(C29-C30)</f>
        <v>30900</v>
      </c>
      <c r="D31" s="37" t="s">
        <v>16</v>
      </c>
      <c r="E31" s="38">
        <f>SUM(E5:E30)</f>
        <v>216120</v>
      </c>
      <c r="F31" s="39"/>
    </row>
    <row r="32" spans="1:6" x14ac:dyDescent="0.3">
      <c r="A32" s="40"/>
      <c r="B32" s="41"/>
      <c r="C32" s="42"/>
      <c r="D32" s="43"/>
      <c r="E32" s="42"/>
      <c r="F32" s="44"/>
    </row>
    <row r="33" spans="1:6" x14ac:dyDescent="0.3">
      <c r="A33" s="45"/>
      <c r="B33" s="46"/>
      <c r="C33" s="47"/>
      <c r="D33" s="48"/>
      <c r="E33" s="47"/>
      <c r="F33" s="49"/>
    </row>
    <row r="34" spans="1:6" x14ac:dyDescent="0.3">
      <c r="A34" s="2"/>
      <c r="B34" s="50" t="str">
        <f>"RESUMEN "&amp;B3</f>
        <v>RESUMEN JUEVES 01/05/2025</v>
      </c>
      <c r="C34" s="51"/>
      <c r="D34" s="50"/>
      <c r="E34" s="51"/>
      <c r="F34" s="52"/>
    </row>
    <row r="35" spans="1:6" ht="15" thickBot="1" x14ac:dyDescent="0.35">
      <c r="A35" s="53" t="s">
        <v>3</v>
      </c>
      <c r="B35" s="54" t="s">
        <v>4</v>
      </c>
      <c r="C35" s="55" t="s">
        <v>5</v>
      </c>
      <c r="D35" s="54" t="s">
        <v>6</v>
      </c>
      <c r="E35" s="55" t="s">
        <v>5</v>
      </c>
      <c r="F35" s="56" t="s">
        <v>3</v>
      </c>
    </row>
    <row r="36" spans="1:6" ht="15" thickBot="1" x14ac:dyDescent="0.35">
      <c r="A36" s="57" t="s">
        <v>13</v>
      </c>
      <c r="B36" s="58" t="s">
        <v>18</v>
      </c>
      <c r="C36" s="59">
        <f t="shared" ref="C36:C42" si="0">SUMIF($A$6:$A$28,A36,$C$6:$C$28)</f>
        <v>30900</v>
      </c>
      <c r="D36" s="60" t="s">
        <v>18</v>
      </c>
      <c r="E36" s="59">
        <f t="shared" ref="E36:E42" si="1">SUMIF($F$5:$F$30,F36,$E$5:$E$30)</f>
        <v>0</v>
      </c>
      <c r="F36" s="61" t="s">
        <v>13</v>
      </c>
    </row>
    <row r="37" spans="1:6" x14ac:dyDescent="0.3">
      <c r="A37" s="62" t="s">
        <v>19</v>
      </c>
      <c r="B37" s="63" t="s">
        <v>20</v>
      </c>
      <c r="C37" s="59">
        <f t="shared" si="0"/>
        <v>0</v>
      </c>
      <c r="D37" s="64" t="s">
        <v>20</v>
      </c>
      <c r="E37" s="59">
        <f t="shared" si="1"/>
        <v>0</v>
      </c>
      <c r="F37" s="65" t="s">
        <v>19</v>
      </c>
    </row>
    <row r="38" spans="1:6" x14ac:dyDescent="0.3">
      <c r="A38" s="66" t="s">
        <v>21</v>
      </c>
      <c r="B38" s="67" t="s">
        <v>22</v>
      </c>
      <c r="C38" s="68">
        <f t="shared" si="0"/>
        <v>0</v>
      </c>
      <c r="D38" s="69" t="s">
        <v>22</v>
      </c>
      <c r="E38" s="68">
        <f t="shared" si="1"/>
        <v>0</v>
      </c>
      <c r="F38" s="70" t="s">
        <v>21</v>
      </c>
    </row>
    <row r="39" spans="1:6" x14ac:dyDescent="0.3">
      <c r="A39" s="66" t="s">
        <v>23</v>
      </c>
      <c r="B39" s="67" t="s">
        <v>24</v>
      </c>
      <c r="C39" s="68">
        <f t="shared" si="0"/>
        <v>58300</v>
      </c>
      <c r="D39" s="69" t="s">
        <v>24</v>
      </c>
      <c r="E39" s="68">
        <f t="shared" si="1"/>
        <v>58300</v>
      </c>
      <c r="F39" s="70" t="s">
        <v>23</v>
      </c>
    </row>
    <row r="40" spans="1:6" x14ac:dyDescent="0.3">
      <c r="A40" s="66" t="s">
        <v>25</v>
      </c>
      <c r="B40" s="67" t="s">
        <v>26</v>
      </c>
      <c r="C40" s="68">
        <f t="shared" si="0"/>
        <v>0</v>
      </c>
      <c r="D40" s="69" t="s">
        <v>26</v>
      </c>
      <c r="E40" s="68">
        <f t="shared" si="1"/>
        <v>0</v>
      </c>
      <c r="F40" s="70" t="s">
        <v>25</v>
      </c>
    </row>
    <row r="41" spans="1:6" x14ac:dyDescent="0.3">
      <c r="A41" s="66" t="s">
        <v>27</v>
      </c>
      <c r="B41" s="67" t="s">
        <v>28</v>
      </c>
      <c r="C41" s="68">
        <f t="shared" si="0"/>
        <v>0</v>
      </c>
      <c r="D41" s="69" t="s">
        <v>28</v>
      </c>
      <c r="E41" s="68">
        <f t="shared" si="1"/>
        <v>0</v>
      </c>
      <c r="F41" s="70" t="s">
        <v>27</v>
      </c>
    </row>
    <row r="42" spans="1:6" ht="15" thickBot="1" x14ac:dyDescent="0.35">
      <c r="A42" s="71" t="s">
        <v>9</v>
      </c>
      <c r="B42" s="72" t="s">
        <v>29</v>
      </c>
      <c r="C42" s="73">
        <f t="shared" si="0"/>
        <v>157820</v>
      </c>
      <c r="D42" s="74" t="s">
        <v>29</v>
      </c>
      <c r="E42" s="73">
        <f t="shared" si="1"/>
        <v>157820</v>
      </c>
      <c r="F42" s="75" t="s">
        <v>9</v>
      </c>
    </row>
    <row r="43" spans="1:6" ht="15" thickBot="1" x14ac:dyDescent="0.35">
      <c r="A43" s="45"/>
      <c r="B43" s="76" t="s">
        <v>15</v>
      </c>
      <c r="C43" s="10">
        <f>SUM(C36:C42)</f>
        <v>247020</v>
      </c>
      <c r="D43" s="76" t="s">
        <v>30</v>
      </c>
      <c r="E43" s="10">
        <f>SUM(E36:E42)</f>
        <v>216120</v>
      </c>
      <c r="F43" s="77"/>
    </row>
    <row r="44" spans="1:6" ht="15" thickBot="1" x14ac:dyDescent="0.35">
      <c r="A44" s="45"/>
      <c r="B44" s="76" t="s">
        <v>31</v>
      </c>
      <c r="C44" s="10">
        <f>C5</f>
        <v>27440</v>
      </c>
      <c r="D44" s="19"/>
      <c r="E44" s="78"/>
      <c r="F44" s="77"/>
    </row>
    <row r="45" spans="1:6" x14ac:dyDescent="0.3">
      <c r="A45" s="45"/>
      <c r="B45" s="79"/>
      <c r="C45" s="47"/>
      <c r="D45" s="19"/>
      <c r="E45" s="78"/>
      <c r="F45" s="77"/>
    </row>
    <row r="46" spans="1:6" ht="15" thickBot="1" x14ac:dyDescent="0.35">
      <c r="A46" s="45"/>
      <c r="B46" s="76"/>
      <c r="C46" s="47"/>
      <c r="D46" s="19"/>
      <c r="E46" s="78"/>
      <c r="F46" s="77"/>
    </row>
    <row r="47" spans="1:6" ht="15" thickBot="1" x14ac:dyDescent="0.35">
      <c r="A47" s="45"/>
      <c r="B47" s="76" t="s">
        <v>32</v>
      </c>
      <c r="C47" s="10">
        <f>C43-E43+C44</f>
        <v>58340</v>
      </c>
      <c r="D47" s="19"/>
      <c r="E47" s="78"/>
      <c r="F47" s="77"/>
    </row>
    <row r="48" spans="1:6" x14ac:dyDescent="0.3">
      <c r="A48" s="45"/>
      <c r="B48" s="19"/>
      <c r="C48" s="78"/>
      <c r="D48" s="19"/>
      <c r="E48" s="19"/>
      <c r="F48" s="80"/>
    </row>
    <row r="49" spans="1:6" ht="15" thickBot="1" x14ac:dyDescent="0.35">
      <c r="A49" s="81"/>
      <c r="B49" s="82"/>
      <c r="C49" s="82"/>
      <c r="D49" s="82"/>
      <c r="E49" s="83"/>
      <c r="F49" s="84" t="s">
        <v>33</v>
      </c>
    </row>
  </sheetData>
  <mergeCells count="4">
    <mergeCell ref="B1:F1"/>
    <mergeCell ref="B2:F2"/>
    <mergeCell ref="B3:F3"/>
    <mergeCell ref="B28:F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D14" sqref="D14"/>
    </sheetView>
  </sheetViews>
  <sheetFormatPr baseColWidth="10" defaultRowHeight="14.4" x14ac:dyDescent="0.3"/>
  <cols>
    <col min="1" max="1" width="5" bestFit="1" customWidth="1"/>
    <col min="2" max="2" width="31.5546875" bestFit="1" customWidth="1"/>
    <col min="4" max="4" width="27.77734375" bestFit="1" customWidth="1"/>
    <col min="6" max="6" width="5" bestFit="1" customWidth="1"/>
  </cols>
  <sheetData>
    <row r="1" spans="1:6" x14ac:dyDescent="0.3">
      <c r="A1" s="1">
        <f ca="1">A1:F53+P1:AA1+A1:FDA436:#REF!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+A2:FDA31152:FA2:FA302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105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15" thickBot="1" x14ac:dyDescent="0.35">
      <c r="A5" s="8"/>
      <c r="B5" s="9" t="s">
        <v>7</v>
      </c>
      <c r="C5" s="10">
        <v>58340</v>
      </c>
      <c r="D5" s="11" t="s">
        <v>8</v>
      </c>
      <c r="E5" s="12">
        <v>70400</v>
      </c>
      <c r="F5" s="13" t="s">
        <v>9</v>
      </c>
    </row>
    <row r="6" spans="1:6" x14ac:dyDescent="0.3">
      <c r="A6" s="14" t="s">
        <v>9</v>
      </c>
      <c r="B6" s="15" t="s">
        <v>106</v>
      </c>
      <c r="C6" s="16">
        <v>70400</v>
      </c>
      <c r="D6" s="17" t="s">
        <v>45</v>
      </c>
      <c r="E6" s="12">
        <v>53000</v>
      </c>
      <c r="F6" s="13" t="s">
        <v>13</v>
      </c>
    </row>
    <row r="7" spans="1:6" x14ac:dyDescent="0.3">
      <c r="A7" s="14" t="s">
        <v>13</v>
      </c>
      <c r="B7" s="15" t="s">
        <v>104</v>
      </c>
      <c r="C7" s="16">
        <v>53000</v>
      </c>
      <c r="D7" s="11" t="s">
        <v>45</v>
      </c>
      <c r="E7" s="12">
        <v>165821</v>
      </c>
      <c r="F7" s="13" t="s">
        <v>13</v>
      </c>
    </row>
    <row r="8" spans="1:6" x14ac:dyDescent="0.3">
      <c r="A8" s="14" t="s">
        <v>13</v>
      </c>
      <c r="B8" s="18" t="s">
        <v>108</v>
      </c>
      <c r="C8" s="12">
        <v>31000</v>
      </c>
      <c r="D8" s="19" t="s">
        <v>8</v>
      </c>
      <c r="E8" s="12">
        <v>10650</v>
      </c>
      <c r="F8" s="13" t="s">
        <v>9</v>
      </c>
    </row>
    <row r="9" spans="1:6" x14ac:dyDescent="0.3">
      <c r="A9" s="14" t="s">
        <v>13</v>
      </c>
      <c r="B9" s="20" t="s">
        <v>107</v>
      </c>
      <c r="C9" s="12">
        <v>4000</v>
      </c>
      <c r="D9" s="20" t="s">
        <v>8</v>
      </c>
      <c r="E9" s="21">
        <v>3800</v>
      </c>
      <c r="F9" s="13" t="s">
        <v>9</v>
      </c>
    </row>
    <row r="10" spans="1:6" x14ac:dyDescent="0.3">
      <c r="A10" s="14" t="s">
        <v>13</v>
      </c>
      <c r="B10" s="15" t="s">
        <v>109</v>
      </c>
      <c r="C10" s="12">
        <v>54100</v>
      </c>
      <c r="D10" s="17" t="s">
        <v>8</v>
      </c>
      <c r="E10" s="12">
        <v>10000</v>
      </c>
      <c r="F10" s="13" t="s">
        <v>9</v>
      </c>
    </row>
    <row r="11" spans="1:6" x14ac:dyDescent="0.3">
      <c r="A11" s="22" t="s">
        <v>13</v>
      </c>
      <c r="B11" s="23" t="s">
        <v>110</v>
      </c>
      <c r="C11" s="24">
        <v>50100</v>
      </c>
      <c r="D11" s="23" t="s">
        <v>116</v>
      </c>
      <c r="E11" s="24">
        <v>9076</v>
      </c>
      <c r="F11" s="13" t="s">
        <v>25</v>
      </c>
    </row>
    <row r="12" spans="1:6" x14ac:dyDescent="0.3">
      <c r="A12" s="14" t="s">
        <v>13</v>
      </c>
      <c r="B12" s="15" t="s">
        <v>111</v>
      </c>
      <c r="C12" s="25">
        <v>48000</v>
      </c>
      <c r="D12" s="15" t="s">
        <v>45</v>
      </c>
      <c r="E12" s="26">
        <v>106700</v>
      </c>
      <c r="F12" s="13" t="s">
        <v>13</v>
      </c>
    </row>
    <row r="13" spans="1:6" x14ac:dyDescent="0.3">
      <c r="A13" s="14" t="s">
        <v>13</v>
      </c>
      <c r="B13" s="27" t="s">
        <v>112</v>
      </c>
      <c r="C13" s="16">
        <v>13621</v>
      </c>
      <c r="D13" s="28" t="s">
        <v>45</v>
      </c>
      <c r="E13" s="24">
        <v>5200</v>
      </c>
      <c r="F13" s="13" t="s">
        <v>13</v>
      </c>
    </row>
    <row r="14" spans="1:6" x14ac:dyDescent="0.3">
      <c r="A14" s="14" t="s">
        <v>9</v>
      </c>
      <c r="B14" s="27" t="s">
        <v>113</v>
      </c>
      <c r="C14" s="16">
        <v>9550</v>
      </c>
      <c r="D14" s="11" t="s">
        <v>8</v>
      </c>
      <c r="E14" s="29">
        <v>2000</v>
      </c>
      <c r="F14" s="13" t="s">
        <v>9</v>
      </c>
    </row>
    <row r="15" spans="1:6" x14ac:dyDescent="0.3">
      <c r="A15" s="14" t="s">
        <v>9</v>
      </c>
      <c r="B15" s="27" t="s">
        <v>114</v>
      </c>
      <c r="C15" s="16">
        <v>1100</v>
      </c>
      <c r="D15" s="11"/>
      <c r="E15" s="30"/>
      <c r="F15" s="13"/>
    </row>
    <row r="16" spans="1:6" x14ac:dyDescent="0.3">
      <c r="A16" s="14" t="s">
        <v>9</v>
      </c>
      <c r="B16" s="27" t="s">
        <v>77</v>
      </c>
      <c r="C16" s="16">
        <v>2000</v>
      </c>
      <c r="D16" s="11"/>
      <c r="E16" s="29"/>
      <c r="F16" s="13"/>
    </row>
    <row r="17" spans="1:6" x14ac:dyDescent="0.3">
      <c r="A17" s="14" t="s">
        <v>9</v>
      </c>
      <c r="B17" s="27" t="s">
        <v>37</v>
      </c>
      <c r="C17" s="16">
        <v>10000</v>
      </c>
      <c r="D17" s="11"/>
      <c r="E17" s="29"/>
      <c r="F17" s="13"/>
    </row>
    <row r="18" spans="1:6" x14ac:dyDescent="0.3">
      <c r="A18" s="14" t="s">
        <v>9</v>
      </c>
      <c r="B18" s="27" t="s">
        <v>115</v>
      </c>
      <c r="C18" s="16">
        <v>1800</v>
      </c>
      <c r="D18" s="11"/>
      <c r="E18" s="29"/>
      <c r="F18" s="13"/>
    </row>
    <row r="19" spans="1:6" x14ac:dyDescent="0.3">
      <c r="A19" s="14" t="s">
        <v>25</v>
      </c>
      <c r="B19" s="27" t="s">
        <v>117</v>
      </c>
      <c r="C19" s="16">
        <v>5320</v>
      </c>
      <c r="D19" s="11"/>
      <c r="E19" s="29"/>
      <c r="F19" s="13"/>
    </row>
    <row r="20" spans="1:6" x14ac:dyDescent="0.3">
      <c r="A20" s="14" t="s">
        <v>25</v>
      </c>
      <c r="B20" s="27" t="s">
        <v>118</v>
      </c>
      <c r="C20" s="16">
        <v>600</v>
      </c>
      <c r="D20" s="11"/>
      <c r="E20" s="29"/>
      <c r="F20" s="13"/>
    </row>
    <row r="21" spans="1:6" x14ac:dyDescent="0.3">
      <c r="A21" s="14" t="s">
        <v>25</v>
      </c>
      <c r="B21" s="27" t="s">
        <v>119</v>
      </c>
      <c r="C21" s="16">
        <v>1200</v>
      </c>
      <c r="D21" s="11"/>
      <c r="E21" s="29"/>
      <c r="F21" s="13"/>
    </row>
    <row r="22" spans="1:6" x14ac:dyDescent="0.3">
      <c r="A22" s="14" t="s">
        <v>25</v>
      </c>
      <c r="B22" s="27" t="s">
        <v>120</v>
      </c>
      <c r="C22" s="16">
        <v>1956</v>
      </c>
      <c r="D22" s="11"/>
      <c r="E22" s="29"/>
      <c r="F22" s="13"/>
    </row>
    <row r="23" spans="1:6" x14ac:dyDescent="0.3">
      <c r="A23" s="14" t="s">
        <v>13</v>
      </c>
      <c r="B23" s="27" t="s">
        <v>121</v>
      </c>
      <c r="C23" s="16">
        <v>60000</v>
      </c>
      <c r="D23" s="11"/>
      <c r="E23" s="29"/>
      <c r="F23" s="13"/>
    </row>
    <row r="24" spans="1:6" x14ac:dyDescent="0.3">
      <c r="A24" s="14" t="s">
        <v>13</v>
      </c>
      <c r="B24" s="27" t="s">
        <v>122</v>
      </c>
      <c r="C24" s="16">
        <v>500</v>
      </c>
      <c r="D24" s="11"/>
      <c r="E24" s="29"/>
      <c r="F24" s="13"/>
    </row>
    <row r="25" spans="1:6" x14ac:dyDescent="0.3">
      <c r="A25" s="14" t="s">
        <v>9</v>
      </c>
      <c r="B25" s="27" t="s">
        <v>125</v>
      </c>
      <c r="C25" s="16">
        <v>2000</v>
      </c>
      <c r="D25" s="11"/>
      <c r="E25" s="29"/>
      <c r="F25" s="13"/>
    </row>
    <row r="26" spans="1:6" x14ac:dyDescent="0.3">
      <c r="A26" s="14"/>
      <c r="B26" s="27"/>
      <c r="C26" s="16"/>
      <c r="D26" s="11"/>
      <c r="E26" s="29"/>
      <c r="F26" s="13"/>
    </row>
    <row r="27" spans="1:6" x14ac:dyDescent="0.3">
      <c r="A27" s="14"/>
      <c r="B27" s="27"/>
      <c r="C27" s="16"/>
      <c r="D27" s="11"/>
      <c r="E27" s="29"/>
      <c r="F27" s="13"/>
    </row>
    <row r="28" spans="1:6" x14ac:dyDescent="0.3">
      <c r="A28" s="14"/>
      <c r="B28" s="27"/>
      <c r="C28" s="16"/>
      <c r="D28" s="11"/>
      <c r="E28" s="29"/>
      <c r="F28" s="13"/>
    </row>
    <row r="29" spans="1:6" x14ac:dyDescent="0.3">
      <c r="A29" s="14"/>
      <c r="B29" s="27"/>
      <c r="C29" s="16"/>
      <c r="D29" s="11"/>
      <c r="E29" s="29"/>
      <c r="F29" s="13"/>
    </row>
    <row r="30" spans="1:6" x14ac:dyDescent="0.3">
      <c r="A30" s="14"/>
      <c r="B30" s="27"/>
      <c r="C30" s="16"/>
      <c r="D30" s="11"/>
      <c r="E30" s="29"/>
      <c r="F30" s="13"/>
    </row>
    <row r="31" spans="1:6" x14ac:dyDescent="0.3">
      <c r="A31" s="14"/>
      <c r="B31" s="27"/>
      <c r="C31" s="16"/>
      <c r="D31" s="11"/>
      <c r="E31" s="29"/>
      <c r="F31" s="13"/>
    </row>
    <row r="32" spans="1:6" x14ac:dyDescent="0.3">
      <c r="A32" s="14"/>
      <c r="B32" s="27"/>
      <c r="C32" s="16"/>
      <c r="D32" s="11"/>
      <c r="E32" s="29"/>
      <c r="F32" s="13"/>
    </row>
    <row r="33" spans="1:6" x14ac:dyDescent="0.3">
      <c r="A33" s="2"/>
      <c r="B33" s="92"/>
      <c r="C33" s="90"/>
      <c r="D33" s="90"/>
      <c r="E33" s="90"/>
      <c r="F33" s="91"/>
    </row>
    <row r="34" spans="1:6" x14ac:dyDescent="0.3">
      <c r="A34" s="8"/>
      <c r="B34" s="31" t="s">
        <v>15</v>
      </c>
      <c r="C34" s="32">
        <f>SUM(C6:C33)</f>
        <v>420247</v>
      </c>
      <c r="D34" s="11"/>
      <c r="E34" s="33"/>
      <c r="F34" s="13"/>
    </row>
    <row r="35" spans="1:6" x14ac:dyDescent="0.3">
      <c r="A35" s="8"/>
      <c r="B35" s="31" t="s">
        <v>16</v>
      </c>
      <c r="C35" s="32">
        <f>(E36)</f>
        <v>436647</v>
      </c>
      <c r="D35" s="11"/>
      <c r="E35" s="12"/>
      <c r="F35" s="13"/>
    </row>
    <row r="36" spans="1:6" ht="15" thickBot="1" x14ac:dyDescent="0.35">
      <c r="A36" s="34"/>
      <c r="B36" s="35" t="s">
        <v>17</v>
      </c>
      <c r="C36" s="36">
        <f>(C34-C35)</f>
        <v>-16400</v>
      </c>
      <c r="D36" s="37" t="s">
        <v>16</v>
      </c>
      <c r="E36" s="38">
        <f>SUM(E5:E35)</f>
        <v>436647</v>
      </c>
      <c r="F36" s="39"/>
    </row>
    <row r="37" spans="1:6" x14ac:dyDescent="0.3">
      <c r="A37" s="40"/>
      <c r="B37" s="41"/>
      <c r="C37" s="42"/>
      <c r="D37" s="43"/>
      <c r="E37" s="42"/>
      <c r="F37" s="44"/>
    </row>
    <row r="38" spans="1:6" x14ac:dyDescent="0.3">
      <c r="A38" s="45"/>
      <c r="B38" s="46"/>
      <c r="C38" s="47"/>
      <c r="D38" s="48"/>
      <c r="E38" s="47"/>
      <c r="F38" s="49"/>
    </row>
    <row r="39" spans="1:6" x14ac:dyDescent="0.3">
      <c r="A39" s="2"/>
      <c r="B39" s="50" t="str">
        <f>"RESUMEN "&amp;B3</f>
        <v>RESUMEN MIERCOLES 07/05/2025</v>
      </c>
      <c r="C39" s="51"/>
      <c r="D39" s="50"/>
      <c r="E39" s="51"/>
      <c r="F39" s="52"/>
    </row>
    <row r="40" spans="1:6" ht="15" thickBot="1" x14ac:dyDescent="0.35">
      <c r="A40" s="53" t="s">
        <v>3</v>
      </c>
      <c r="B40" s="54" t="s">
        <v>4</v>
      </c>
      <c r="C40" s="55" t="s">
        <v>5</v>
      </c>
      <c r="D40" s="54" t="s">
        <v>6</v>
      </c>
      <c r="E40" s="55" t="s">
        <v>5</v>
      </c>
      <c r="F40" s="56" t="s">
        <v>3</v>
      </c>
    </row>
    <row r="41" spans="1:6" ht="15" thickBot="1" x14ac:dyDescent="0.35">
      <c r="A41" s="57" t="s">
        <v>13</v>
      </c>
      <c r="B41" s="58" t="s">
        <v>18</v>
      </c>
      <c r="C41" s="59">
        <f t="shared" ref="C41:C47" si="0">SUMIF($A$6:$A$33,A41,$C$6:$C$33)</f>
        <v>314321</v>
      </c>
      <c r="D41" s="60" t="s">
        <v>18</v>
      </c>
      <c r="E41" s="59">
        <f t="shared" ref="E41:E47" si="1">SUMIF($F$5:$F$35,F41,$E$5:$E$35)</f>
        <v>330721</v>
      </c>
      <c r="F41" s="61" t="s">
        <v>13</v>
      </c>
    </row>
    <row r="42" spans="1:6" x14ac:dyDescent="0.3">
      <c r="A42" s="62" t="s">
        <v>19</v>
      </c>
      <c r="B42" s="63" t="s">
        <v>20</v>
      </c>
      <c r="C42" s="59">
        <f t="shared" si="0"/>
        <v>0</v>
      </c>
      <c r="D42" s="64" t="s">
        <v>20</v>
      </c>
      <c r="E42" s="59">
        <f t="shared" si="1"/>
        <v>0</v>
      </c>
      <c r="F42" s="65" t="s">
        <v>19</v>
      </c>
    </row>
    <row r="43" spans="1:6" x14ac:dyDescent="0.3">
      <c r="A43" s="66" t="s">
        <v>21</v>
      </c>
      <c r="B43" s="67" t="s">
        <v>22</v>
      </c>
      <c r="C43" s="68">
        <f t="shared" si="0"/>
        <v>0</v>
      </c>
      <c r="D43" s="69" t="s">
        <v>22</v>
      </c>
      <c r="E43" s="68">
        <f t="shared" si="1"/>
        <v>0</v>
      </c>
      <c r="F43" s="70" t="s">
        <v>21</v>
      </c>
    </row>
    <row r="44" spans="1:6" x14ac:dyDescent="0.3">
      <c r="A44" s="66" t="s">
        <v>23</v>
      </c>
      <c r="B44" s="67" t="s">
        <v>24</v>
      </c>
      <c r="C44" s="68">
        <f t="shared" si="0"/>
        <v>0</v>
      </c>
      <c r="D44" s="69" t="s">
        <v>24</v>
      </c>
      <c r="E44" s="68">
        <f t="shared" si="1"/>
        <v>0</v>
      </c>
      <c r="F44" s="70" t="s">
        <v>23</v>
      </c>
    </row>
    <row r="45" spans="1:6" x14ac:dyDescent="0.3">
      <c r="A45" s="66" t="s">
        <v>25</v>
      </c>
      <c r="B45" s="67" t="s">
        <v>26</v>
      </c>
      <c r="C45" s="68">
        <f t="shared" si="0"/>
        <v>9076</v>
      </c>
      <c r="D45" s="69" t="s">
        <v>26</v>
      </c>
      <c r="E45" s="68">
        <f t="shared" si="1"/>
        <v>9076</v>
      </c>
      <c r="F45" s="70" t="s">
        <v>25</v>
      </c>
    </row>
    <row r="46" spans="1:6" x14ac:dyDescent="0.3">
      <c r="A46" s="66" t="s">
        <v>27</v>
      </c>
      <c r="B46" s="67" t="s">
        <v>28</v>
      </c>
      <c r="C46" s="68">
        <f t="shared" si="0"/>
        <v>0</v>
      </c>
      <c r="D46" s="69" t="s">
        <v>28</v>
      </c>
      <c r="E46" s="68">
        <f t="shared" si="1"/>
        <v>0</v>
      </c>
      <c r="F46" s="70" t="s">
        <v>27</v>
      </c>
    </row>
    <row r="47" spans="1:6" ht="15" thickBot="1" x14ac:dyDescent="0.35">
      <c r="A47" s="71" t="s">
        <v>9</v>
      </c>
      <c r="B47" s="72" t="s">
        <v>29</v>
      </c>
      <c r="C47" s="73">
        <f t="shared" si="0"/>
        <v>96850</v>
      </c>
      <c r="D47" s="74" t="s">
        <v>29</v>
      </c>
      <c r="E47" s="73">
        <f t="shared" si="1"/>
        <v>96850</v>
      </c>
      <c r="F47" s="75" t="s">
        <v>9</v>
      </c>
    </row>
    <row r="48" spans="1:6" ht="15" thickBot="1" x14ac:dyDescent="0.35">
      <c r="A48" s="45"/>
      <c r="B48" s="76" t="s">
        <v>15</v>
      </c>
      <c r="C48" s="10">
        <f>SUM(C41:C47)</f>
        <v>420247</v>
      </c>
      <c r="D48" s="76" t="s">
        <v>30</v>
      </c>
      <c r="E48" s="10">
        <f>SUM(E41:E47)</f>
        <v>436647</v>
      </c>
      <c r="F48" s="77"/>
    </row>
    <row r="49" spans="1:6" ht="15" thickBot="1" x14ac:dyDescent="0.35">
      <c r="A49" s="45"/>
      <c r="B49" s="76" t="s">
        <v>31</v>
      </c>
      <c r="C49" s="10">
        <f>C5</f>
        <v>58340</v>
      </c>
      <c r="D49" s="19"/>
      <c r="E49" s="78"/>
      <c r="F49" s="77"/>
    </row>
    <row r="50" spans="1:6" x14ac:dyDescent="0.3">
      <c r="A50" s="45"/>
      <c r="B50" s="79"/>
      <c r="C50" s="47"/>
      <c r="D50" s="19"/>
      <c r="E50" s="78"/>
      <c r="F50" s="77"/>
    </row>
    <row r="51" spans="1:6" ht="15" thickBot="1" x14ac:dyDescent="0.35">
      <c r="A51" s="45"/>
      <c r="B51" s="76"/>
      <c r="C51" s="47"/>
      <c r="D51" s="19"/>
      <c r="E51" s="78"/>
      <c r="F51" s="77"/>
    </row>
    <row r="52" spans="1:6" ht="15" thickBot="1" x14ac:dyDescent="0.35">
      <c r="A52" s="45"/>
      <c r="B52" s="76" t="s">
        <v>32</v>
      </c>
      <c r="C52" s="10">
        <f>C48-E48+C49</f>
        <v>41940</v>
      </c>
      <c r="D52" s="19"/>
      <c r="E52" s="78"/>
      <c r="F52" s="77"/>
    </row>
    <row r="53" spans="1:6" x14ac:dyDescent="0.3">
      <c r="A53" s="45"/>
      <c r="B53" s="19"/>
      <c r="C53" s="78"/>
      <c r="D53" s="19"/>
      <c r="E53" s="19"/>
      <c r="F53" s="80"/>
    </row>
    <row r="54" spans="1:6" ht="15" thickBot="1" x14ac:dyDescent="0.35">
      <c r="A54" s="81"/>
      <c r="B54" s="82"/>
      <c r="C54" s="82"/>
      <c r="D54" s="82"/>
      <c r="E54" s="83"/>
      <c r="F54" s="84" t="s">
        <v>33</v>
      </c>
    </row>
  </sheetData>
  <mergeCells count="4">
    <mergeCell ref="B1:F1"/>
    <mergeCell ref="B2:F2"/>
    <mergeCell ref="B3:F3"/>
    <mergeCell ref="B33:F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D12" sqref="D12"/>
    </sheetView>
  </sheetViews>
  <sheetFormatPr baseColWidth="10" defaultRowHeight="14.4" x14ac:dyDescent="0.3"/>
  <cols>
    <col min="1" max="1" width="5" bestFit="1" customWidth="1"/>
    <col min="2" max="2" width="29.44140625" bestFit="1" customWidth="1"/>
    <col min="4" max="4" width="27.77734375" bestFit="1" customWidth="1"/>
    <col min="6" max="6" width="5" bestFit="1" customWidth="1"/>
  </cols>
  <sheetData>
    <row r="1" spans="1:6" x14ac:dyDescent="0.3">
      <c r="A1" s="1">
        <f ca="1">A1:F48+P1:AA1+A1:FDA431:#REF!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+A2:FDA31147:FA2:FA297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126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15" thickBot="1" x14ac:dyDescent="0.35">
      <c r="A5" s="8"/>
      <c r="B5" s="9" t="s">
        <v>7</v>
      </c>
      <c r="C5" s="10">
        <v>41940</v>
      </c>
      <c r="D5" s="11" t="s">
        <v>8</v>
      </c>
      <c r="E5" s="12">
        <v>13050</v>
      </c>
      <c r="F5" s="13" t="s">
        <v>9</v>
      </c>
    </row>
    <row r="6" spans="1:6" x14ac:dyDescent="0.3">
      <c r="A6" s="14" t="s">
        <v>9</v>
      </c>
      <c r="B6" s="15" t="s">
        <v>123</v>
      </c>
      <c r="C6" s="16">
        <v>10000</v>
      </c>
      <c r="D6" s="17" t="s">
        <v>20</v>
      </c>
      <c r="E6" s="12">
        <v>30000</v>
      </c>
      <c r="F6" s="13" t="s">
        <v>19</v>
      </c>
    </row>
    <row r="7" spans="1:6" x14ac:dyDescent="0.3">
      <c r="A7" s="14" t="s">
        <v>9</v>
      </c>
      <c r="B7" s="15" t="s">
        <v>124</v>
      </c>
      <c r="C7" s="16">
        <v>3050</v>
      </c>
      <c r="D7" s="11" t="s">
        <v>8</v>
      </c>
      <c r="E7" s="12">
        <v>23500</v>
      </c>
      <c r="F7" s="13" t="s">
        <v>9</v>
      </c>
    </row>
    <row r="8" spans="1:6" x14ac:dyDescent="0.3">
      <c r="A8" s="14" t="s">
        <v>13</v>
      </c>
      <c r="B8" s="27" t="s">
        <v>112</v>
      </c>
      <c r="C8" s="12">
        <v>33500</v>
      </c>
      <c r="D8" s="19" t="s">
        <v>8</v>
      </c>
      <c r="E8" s="12">
        <v>6540</v>
      </c>
      <c r="F8" s="13" t="s">
        <v>9</v>
      </c>
    </row>
    <row r="9" spans="1:6" x14ac:dyDescent="0.3">
      <c r="A9" s="14" t="s">
        <v>13</v>
      </c>
      <c r="B9" s="20" t="s">
        <v>72</v>
      </c>
      <c r="C9" s="12">
        <v>51800</v>
      </c>
      <c r="D9" s="20" t="s">
        <v>131</v>
      </c>
      <c r="E9" s="21">
        <v>6455</v>
      </c>
      <c r="F9" s="13" t="s">
        <v>25</v>
      </c>
    </row>
    <row r="10" spans="1:6" x14ac:dyDescent="0.3">
      <c r="A10" s="14" t="s">
        <v>19</v>
      </c>
      <c r="B10" s="15" t="s">
        <v>127</v>
      </c>
      <c r="C10" s="12">
        <v>30000</v>
      </c>
      <c r="D10" s="17" t="s">
        <v>131</v>
      </c>
      <c r="E10" s="12">
        <v>2200</v>
      </c>
      <c r="F10" s="13" t="s">
        <v>25</v>
      </c>
    </row>
    <row r="11" spans="1:6" x14ac:dyDescent="0.3">
      <c r="A11" s="22" t="s">
        <v>9</v>
      </c>
      <c r="B11" s="23" t="s">
        <v>129</v>
      </c>
      <c r="C11" s="24">
        <v>23500</v>
      </c>
      <c r="D11" s="23" t="s">
        <v>8</v>
      </c>
      <c r="E11" s="24">
        <v>26550</v>
      </c>
      <c r="F11" s="13" t="s">
        <v>9</v>
      </c>
    </row>
    <row r="12" spans="1:6" x14ac:dyDescent="0.3">
      <c r="A12" s="14" t="s">
        <v>9</v>
      </c>
      <c r="B12" s="15" t="s">
        <v>128</v>
      </c>
      <c r="C12" s="25">
        <v>6540</v>
      </c>
      <c r="D12" s="15" t="s">
        <v>8</v>
      </c>
      <c r="E12" s="26">
        <v>12000</v>
      </c>
      <c r="F12" s="13" t="s">
        <v>9</v>
      </c>
    </row>
    <row r="13" spans="1:6" x14ac:dyDescent="0.3">
      <c r="A13" s="14" t="s">
        <v>25</v>
      </c>
      <c r="B13" s="27" t="s">
        <v>130</v>
      </c>
      <c r="C13" s="16">
        <v>6455</v>
      </c>
      <c r="D13" s="28"/>
      <c r="E13" s="24"/>
      <c r="F13" s="13"/>
    </row>
    <row r="14" spans="1:6" x14ac:dyDescent="0.3">
      <c r="A14" s="14" t="s">
        <v>25</v>
      </c>
      <c r="B14" s="27" t="s">
        <v>75</v>
      </c>
      <c r="C14" s="16">
        <v>2200</v>
      </c>
      <c r="D14" s="11"/>
      <c r="E14" s="29"/>
      <c r="F14" s="13"/>
    </row>
    <row r="15" spans="1:6" x14ac:dyDescent="0.3">
      <c r="A15" s="14" t="s">
        <v>9</v>
      </c>
      <c r="B15" s="27" t="s">
        <v>133</v>
      </c>
      <c r="C15" s="16">
        <v>26550</v>
      </c>
      <c r="D15" s="11"/>
      <c r="E15" s="30"/>
      <c r="F15" s="13"/>
    </row>
    <row r="16" spans="1:6" x14ac:dyDescent="0.3">
      <c r="A16" s="14" t="s">
        <v>9</v>
      </c>
      <c r="B16" s="27" t="s">
        <v>134</v>
      </c>
      <c r="C16" s="16">
        <v>12000</v>
      </c>
      <c r="D16" s="11"/>
      <c r="E16" s="29"/>
      <c r="F16" s="13"/>
    </row>
    <row r="17" spans="1:6" x14ac:dyDescent="0.3">
      <c r="A17" s="14"/>
      <c r="B17" s="27"/>
      <c r="C17" s="16"/>
      <c r="D17" s="11"/>
      <c r="E17" s="29"/>
      <c r="F17" s="13"/>
    </row>
    <row r="18" spans="1:6" x14ac:dyDescent="0.3">
      <c r="A18" s="14"/>
      <c r="B18" s="27"/>
      <c r="C18" s="16"/>
      <c r="D18" s="11"/>
      <c r="E18" s="29"/>
      <c r="F18" s="13"/>
    </row>
    <row r="19" spans="1:6" x14ac:dyDescent="0.3">
      <c r="A19" s="14"/>
      <c r="B19" s="27"/>
      <c r="C19" s="16"/>
      <c r="D19" s="11"/>
      <c r="E19" s="29"/>
      <c r="F19" s="13"/>
    </row>
    <row r="20" spans="1:6" x14ac:dyDescent="0.3">
      <c r="A20" s="14"/>
      <c r="B20" s="27"/>
      <c r="C20" s="16"/>
      <c r="D20" s="11"/>
      <c r="E20" s="29"/>
      <c r="F20" s="13"/>
    </row>
    <row r="21" spans="1:6" x14ac:dyDescent="0.3">
      <c r="A21" s="14"/>
      <c r="B21" s="27"/>
      <c r="C21" s="16"/>
      <c r="D21" s="11"/>
      <c r="E21" s="29"/>
      <c r="F21" s="13"/>
    </row>
    <row r="22" spans="1:6" x14ac:dyDescent="0.3">
      <c r="A22" s="14"/>
      <c r="B22" s="27"/>
      <c r="C22" s="16"/>
      <c r="D22" s="11"/>
      <c r="E22" s="29"/>
      <c r="F22" s="13"/>
    </row>
    <row r="23" spans="1:6" x14ac:dyDescent="0.3">
      <c r="A23" s="14"/>
      <c r="B23" s="27"/>
      <c r="C23" s="16"/>
      <c r="D23" s="11"/>
      <c r="E23" s="29"/>
      <c r="F23" s="13"/>
    </row>
    <row r="24" spans="1:6" x14ac:dyDescent="0.3">
      <c r="A24" s="14"/>
      <c r="B24" s="27"/>
      <c r="C24" s="16"/>
      <c r="D24" s="11"/>
      <c r="E24" s="29"/>
      <c r="F24" s="13"/>
    </row>
    <row r="25" spans="1:6" x14ac:dyDescent="0.3">
      <c r="A25" s="14"/>
      <c r="B25" s="27"/>
      <c r="C25" s="16"/>
      <c r="D25" s="11"/>
      <c r="E25" s="29"/>
      <c r="F25" s="13"/>
    </row>
    <row r="26" spans="1:6" x14ac:dyDescent="0.3">
      <c r="A26" s="14"/>
      <c r="B26" s="27"/>
      <c r="C26" s="16"/>
      <c r="D26" s="11"/>
      <c r="E26" s="29"/>
      <c r="F26" s="13"/>
    </row>
    <row r="27" spans="1:6" x14ac:dyDescent="0.3">
      <c r="A27" s="14"/>
      <c r="B27" s="27"/>
      <c r="C27" s="16"/>
      <c r="D27" s="11"/>
      <c r="E27" s="29"/>
      <c r="F27" s="13"/>
    </row>
    <row r="28" spans="1:6" x14ac:dyDescent="0.3">
      <c r="A28" s="2"/>
      <c r="B28" s="92"/>
      <c r="C28" s="90"/>
      <c r="D28" s="90"/>
      <c r="E28" s="90"/>
      <c r="F28" s="91"/>
    </row>
    <row r="29" spans="1:6" x14ac:dyDescent="0.3">
      <c r="A29" s="8"/>
      <c r="B29" s="31" t="s">
        <v>15</v>
      </c>
      <c r="C29" s="32">
        <f>SUM(C6:C28)</f>
        <v>205595</v>
      </c>
      <c r="D29" s="11"/>
      <c r="E29" s="33"/>
      <c r="F29" s="13"/>
    </row>
    <row r="30" spans="1:6" x14ac:dyDescent="0.3">
      <c r="A30" s="8"/>
      <c r="B30" s="31" t="s">
        <v>16</v>
      </c>
      <c r="C30" s="32">
        <f>(E31)</f>
        <v>120295</v>
      </c>
      <c r="D30" s="11"/>
      <c r="E30" s="12"/>
      <c r="F30" s="13"/>
    </row>
    <row r="31" spans="1:6" ht="15" thickBot="1" x14ac:dyDescent="0.35">
      <c r="A31" s="34"/>
      <c r="B31" s="35" t="s">
        <v>17</v>
      </c>
      <c r="C31" s="36">
        <f>(C29-C30)</f>
        <v>85300</v>
      </c>
      <c r="D31" s="37" t="s">
        <v>16</v>
      </c>
      <c r="E31" s="38">
        <f>SUM(E5:E30)</f>
        <v>120295</v>
      </c>
      <c r="F31" s="39"/>
    </row>
    <row r="32" spans="1:6" x14ac:dyDescent="0.3">
      <c r="A32" s="40"/>
      <c r="B32" s="41"/>
      <c r="C32" s="42"/>
      <c r="D32" s="43"/>
      <c r="E32" s="42"/>
      <c r="F32" s="44"/>
    </row>
    <row r="33" spans="1:6" x14ac:dyDescent="0.3">
      <c r="A33" s="45"/>
      <c r="B33" s="46"/>
      <c r="C33" s="47"/>
      <c r="D33" s="48"/>
      <c r="E33" s="47"/>
      <c r="F33" s="49"/>
    </row>
    <row r="34" spans="1:6" x14ac:dyDescent="0.3">
      <c r="A34" s="2"/>
      <c r="B34" s="50" t="str">
        <f>"RESUMEN "&amp;B3</f>
        <v>RESUMEN JUEVES 08/05/2025</v>
      </c>
      <c r="C34" s="51"/>
      <c r="D34" s="50"/>
      <c r="E34" s="51"/>
      <c r="F34" s="52"/>
    </row>
    <row r="35" spans="1:6" ht="15" thickBot="1" x14ac:dyDescent="0.35">
      <c r="A35" s="53" t="s">
        <v>3</v>
      </c>
      <c r="B35" s="54" t="s">
        <v>4</v>
      </c>
      <c r="C35" s="55" t="s">
        <v>5</v>
      </c>
      <c r="D35" s="54" t="s">
        <v>6</v>
      </c>
      <c r="E35" s="55" t="s">
        <v>5</v>
      </c>
      <c r="F35" s="56" t="s">
        <v>3</v>
      </c>
    </row>
    <row r="36" spans="1:6" ht="15" thickBot="1" x14ac:dyDescent="0.35">
      <c r="A36" s="57" t="s">
        <v>13</v>
      </c>
      <c r="B36" s="58" t="s">
        <v>18</v>
      </c>
      <c r="C36" s="59">
        <f t="shared" ref="C36:C42" si="0">SUMIF($A$6:$A$28,A36,$C$6:$C$28)</f>
        <v>85300</v>
      </c>
      <c r="D36" s="60" t="s">
        <v>18</v>
      </c>
      <c r="E36" s="59">
        <f t="shared" ref="E36:E42" si="1">SUMIF($F$5:$F$30,F36,$E$5:$E$30)</f>
        <v>0</v>
      </c>
      <c r="F36" s="61" t="s">
        <v>13</v>
      </c>
    </row>
    <row r="37" spans="1:6" x14ac:dyDescent="0.3">
      <c r="A37" s="62" t="s">
        <v>19</v>
      </c>
      <c r="B37" s="63" t="s">
        <v>20</v>
      </c>
      <c r="C37" s="59">
        <f t="shared" si="0"/>
        <v>30000</v>
      </c>
      <c r="D37" s="64" t="s">
        <v>20</v>
      </c>
      <c r="E37" s="59">
        <f t="shared" si="1"/>
        <v>30000</v>
      </c>
      <c r="F37" s="65" t="s">
        <v>19</v>
      </c>
    </row>
    <row r="38" spans="1:6" x14ac:dyDescent="0.3">
      <c r="A38" s="66" t="s">
        <v>21</v>
      </c>
      <c r="B38" s="67" t="s">
        <v>22</v>
      </c>
      <c r="C38" s="68">
        <f t="shared" si="0"/>
        <v>0</v>
      </c>
      <c r="D38" s="69" t="s">
        <v>22</v>
      </c>
      <c r="E38" s="68">
        <f t="shared" si="1"/>
        <v>0</v>
      </c>
      <c r="F38" s="70" t="s">
        <v>21</v>
      </c>
    </row>
    <row r="39" spans="1:6" x14ac:dyDescent="0.3">
      <c r="A39" s="66" t="s">
        <v>23</v>
      </c>
      <c r="B39" s="67" t="s">
        <v>24</v>
      </c>
      <c r="C39" s="68">
        <f t="shared" si="0"/>
        <v>0</v>
      </c>
      <c r="D39" s="69" t="s">
        <v>24</v>
      </c>
      <c r="E39" s="68">
        <f t="shared" si="1"/>
        <v>0</v>
      </c>
      <c r="F39" s="70" t="s">
        <v>23</v>
      </c>
    </row>
    <row r="40" spans="1:6" x14ac:dyDescent="0.3">
      <c r="A40" s="66" t="s">
        <v>25</v>
      </c>
      <c r="B40" s="67" t="s">
        <v>26</v>
      </c>
      <c r="C40" s="68">
        <f t="shared" si="0"/>
        <v>8655</v>
      </c>
      <c r="D40" s="69" t="s">
        <v>26</v>
      </c>
      <c r="E40" s="68">
        <f t="shared" si="1"/>
        <v>8655</v>
      </c>
      <c r="F40" s="70" t="s">
        <v>25</v>
      </c>
    </row>
    <row r="41" spans="1:6" x14ac:dyDescent="0.3">
      <c r="A41" s="66" t="s">
        <v>27</v>
      </c>
      <c r="B41" s="67" t="s">
        <v>28</v>
      </c>
      <c r="C41" s="68">
        <f t="shared" si="0"/>
        <v>0</v>
      </c>
      <c r="D41" s="69" t="s">
        <v>28</v>
      </c>
      <c r="E41" s="68">
        <f t="shared" si="1"/>
        <v>0</v>
      </c>
      <c r="F41" s="70" t="s">
        <v>27</v>
      </c>
    </row>
    <row r="42" spans="1:6" ht="15" thickBot="1" x14ac:dyDescent="0.35">
      <c r="A42" s="71" t="s">
        <v>9</v>
      </c>
      <c r="B42" s="72" t="s">
        <v>29</v>
      </c>
      <c r="C42" s="73">
        <f t="shared" si="0"/>
        <v>81640</v>
      </c>
      <c r="D42" s="74" t="s">
        <v>29</v>
      </c>
      <c r="E42" s="73">
        <f t="shared" si="1"/>
        <v>81640</v>
      </c>
      <c r="F42" s="75" t="s">
        <v>9</v>
      </c>
    </row>
    <row r="43" spans="1:6" ht="15" thickBot="1" x14ac:dyDescent="0.35">
      <c r="A43" s="45"/>
      <c r="B43" s="76" t="s">
        <v>15</v>
      </c>
      <c r="C43" s="10">
        <f>SUM(C36:C42)</f>
        <v>205595</v>
      </c>
      <c r="D43" s="76" t="s">
        <v>30</v>
      </c>
      <c r="E43" s="10">
        <f>SUM(E36:E42)</f>
        <v>120295</v>
      </c>
      <c r="F43" s="77"/>
    </row>
    <row r="44" spans="1:6" ht="15" thickBot="1" x14ac:dyDescent="0.35">
      <c r="A44" s="45"/>
      <c r="B44" s="76" t="s">
        <v>31</v>
      </c>
      <c r="C44" s="10">
        <f>C5</f>
        <v>41940</v>
      </c>
      <c r="D44" s="19"/>
      <c r="E44" s="78"/>
      <c r="F44" s="77"/>
    </row>
    <row r="45" spans="1:6" x14ac:dyDescent="0.3">
      <c r="A45" s="45"/>
      <c r="B45" s="79"/>
      <c r="C45" s="47"/>
      <c r="D45" s="19"/>
      <c r="E45" s="78"/>
      <c r="F45" s="77"/>
    </row>
    <row r="46" spans="1:6" ht="15" thickBot="1" x14ac:dyDescent="0.35">
      <c r="A46" s="45"/>
      <c r="B46" s="76"/>
      <c r="C46" s="47"/>
      <c r="D46" s="19"/>
      <c r="E46" s="78"/>
      <c r="F46" s="77"/>
    </row>
    <row r="47" spans="1:6" ht="15" thickBot="1" x14ac:dyDescent="0.35">
      <c r="A47" s="45"/>
      <c r="B47" s="76" t="s">
        <v>32</v>
      </c>
      <c r="C47" s="10">
        <f>C43-E43+C44</f>
        <v>127240</v>
      </c>
      <c r="D47" s="19"/>
      <c r="E47" s="78"/>
      <c r="F47" s="77"/>
    </row>
    <row r="48" spans="1:6" x14ac:dyDescent="0.3">
      <c r="A48" s="45"/>
      <c r="B48" s="19"/>
      <c r="C48" s="78"/>
      <c r="D48" s="19"/>
      <c r="E48" s="19"/>
      <c r="F48" s="80"/>
    </row>
    <row r="49" spans="1:6" ht="15" thickBot="1" x14ac:dyDescent="0.35">
      <c r="A49" s="81"/>
      <c r="B49" s="82"/>
      <c r="C49" s="82"/>
      <c r="D49" s="82"/>
      <c r="E49" s="83"/>
      <c r="F49" s="84" t="s">
        <v>33</v>
      </c>
    </row>
  </sheetData>
  <mergeCells count="4">
    <mergeCell ref="B1:F1"/>
    <mergeCell ref="B2:F2"/>
    <mergeCell ref="B3:F3"/>
    <mergeCell ref="B28:F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D12" sqref="D12"/>
    </sheetView>
  </sheetViews>
  <sheetFormatPr baseColWidth="10" defaultRowHeight="14.4" x14ac:dyDescent="0.3"/>
  <cols>
    <col min="1" max="1" width="5" bestFit="1" customWidth="1"/>
    <col min="2" max="2" width="27.88671875" bestFit="1" customWidth="1"/>
    <col min="4" max="4" width="27.77734375" bestFit="1" customWidth="1"/>
    <col min="6" max="6" width="5" bestFit="1" customWidth="1"/>
    <col min="10" max="10" width="20.6640625" bestFit="1" customWidth="1"/>
  </cols>
  <sheetData>
    <row r="1" spans="1:6" x14ac:dyDescent="0.3">
      <c r="A1" s="1">
        <f ca="1">A1:F47+P1:AA1+A1:FDA430:#REF!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+A2:FDA31146:FA2:FA296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136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15" thickBot="1" x14ac:dyDescent="0.35">
      <c r="A5" s="8"/>
      <c r="B5" s="9" t="s">
        <v>7</v>
      </c>
      <c r="C5" s="10">
        <v>127240</v>
      </c>
      <c r="D5" s="11" t="s">
        <v>40</v>
      </c>
      <c r="E5" s="12">
        <v>2200</v>
      </c>
      <c r="F5" s="13" t="s">
        <v>25</v>
      </c>
    </row>
    <row r="6" spans="1:6" x14ac:dyDescent="0.3">
      <c r="A6" s="14" t="s">
        <v>25</v>
      </c>
      <c r="B6" s="15" t="s">
        <v>132</v>
      </c>
      <c r="C6" s="16">
        <v>2200</v>
      </c>
      <c r="D6" s="11" t="s">
        <v>8</v>
      </c>
      <c r="E6" s="12">
        <v>23500</v>
      </c>
      <c r="F6" s="13" t="s">
        <v>9</v>
      </c>
    </row>
    <row r="7" spans="1:6" x14ac:dyDescent="0.3">
      <c r="A7" s="14" t="s">
        <v>13</v>
      </c>
      <c r="B7" s="18" t="s">
        <v>135</v>
      </c>
      <c r="C7" s="12">
        <v>5500</v>
      </c>
      <c r="D7" s="19" t="s">
        <v>8</v>
      </c>
      <c r="E7" s="12">
        <v>3400</v>
      </c>
      <c r="F7" s="13" t="s">
        <v>9</v>
      </c>
    </row>
    <row r="8" spans="1:6" x14ac:dyDescent="0.3">
      <c r="A8" s="14" t="s">
        <v>9</v>
      </c>
      <c r="B8" s="20" t="s">
        <v>138</v>
      </c>
      <c r="C8" s="12">
        <v>23500</v>
      </c>
      <c r="D8" s="20" t="s">
        <v>8</v>
      </c>
      <c r="E8" s="21">
        <v>12030</v>
      </c>
      <c r="F8" s="13" t="s">
        <v>9</v>
      </c>
    </row>
    <row r="9" spans="1:6" x14ac:dyDescent="0.3">
      <c r="A9" s="14" t="s">
        <v>13</v>
      </c>
      <c r="B9" s="15" t="s">
        <v>137</v>
      </c>
      <c r="C9" s="12">
        <v>4000</v>
      </c>
      <c r="D9" s="17" t="s">
        <v>142</v>
      </c>
      <c r="E9" s="12">
        <v>30050</v>
      </c>
      <c r="F9" s="13" t="s">
        <v>23</v>
      </c>
    </row>
    <row r="10" spans="1:6" x14ac:dyDescent="0.3">
      <c r="A10" s="22" t="s">
        <v>13</v>
      </c>
      <c r="B10" s="23" t="s">
        <v>121</v>
      </c>
      <c r="C10" s="24">
        <v>65000</v>
      </c>
      <c r="D10" s="23" t="s">
        <v>40</v>
      </c>
      <c r="E10" s="24">
        <v>3000</v>
      </c>
      <c r="F10" s="13" t="s">
        <v>25</v>
      </c>
    </row>
    <row r="11" spans="1:6" x14ac:dyDescent="0.3">
      <c r="A11" s="14" t="s">
        <v>9</v>
      </c>
      <c r="B11" s="15" t="s">
        <v>139</v>
      </c>
      <c r="C11" s="25">
        <v>3400</v>
      </c>
      <c r="D11" s="15" t="s">
        <v>8</v>
      </c>
      <c r="E11" s="26">
        <v>8580</v>
      </c>
      <c r="F11" s="13" t="s">
        <v>9</v>
      </c>
    </row>
    <row r="12" spans="1:6" x14ac:dyDescent="0.3">
      <c r="A12" s="14" t="s">
        <v>13</v>
      </c>
      <c r="B12" s="27" t="s">
        <v>140</v>
      </c>
      <c r="C12" s="16">
        <v>12250</v>
      </c>
      <c r="D12" s="28" t="s">
        <v>45</v>
      </c>
      <c r="E12" s="24">
        <v>297840</v>
      </c>
      <c r="F12" s="13" t="s">
        <v>13</v>
      </c>
    </row>
    <row r="13" spans="1:6" x14ac:dyDescent="0.3">
      <c r="A13" s="14" t="s">
        <v>9</v>
      </c>
      <c r="B13" s="27" t="s">
        <v>141</v>
      </c>
      <c r="C13" s="16">
        <v>12030</v>
      </c>
      <c r="D13" s="11"/>
      <c r="E13" s="29"/>
      <c r="F13" s="13"/>
    </row>
    <row r="14" spans="1:6" x14ac:dyDescent="0.3">
      <c r="A14" s="14" t="s">
        <v>13</v>
      </c>
      <c r="B14" s="27" t="s">
        <v>121</v>
      </c>
      <c r="C14" s="16">
        <v>65000</v>
      </c>
      <c r="D14" s="11"/>
      <c r="E14" s="30"/>
      <c r="F14" s="13"/>
    </row>
    <row r="15" spans="1:6" x14ac:dyDescent="0.3">
      <c r="A15" s="14" t="s">
        <v>9</v>
      </c>
      <c r="B15" s="27" t="s">
        <v>143</v>
      </c>
      <c r="C15" s="16">
        <v>8580</v>
      </c>
      <c r="D15" s="11"/>
      <c r="E15" s="29"/>
      <c r="F15" s="13"/>
    </row>
    <row r="16" spans="1:6" x14ac:dyDescent="0.3">
      <c r="A16" s="14" t="s">
        <v>25</v>
      </c>
      <c r="B16" s="27" t="s">
        <v>44</v>
      </c>
      <c r="C16" s="16">
        <v>3000</v>
      </c>
      <c r="D16" s="11"/>
      <c r="E16" s="29"/>
      <c r="F16" s="13"/>
    </row>
    <row r="17" spans="1:6" x14ac:dyDescent="0.3">
      <c r="A17" s="14" t="s">
        <v>23</v>
      </c>
      <c r="B17" s="27" t="s">
        <v>144</v>
      </c>
      <c r="C17" s="16">
        <v>30050</v>
      </c>
      <c r="D17" s="11"/>
      <c r="E17" s="29"/>
      <c r="F17" s="13"/>
    </row>
    <row r="18" spans="1:6" x14ac:dyDescent="0.3">
      <c r="A18" s="14" t="s">
        <v>13</v>
      </c>
      <c r="B18" s="27" t="s">
        <v>145</v>
      </c>
      <c r="C18" s="16">
        <v>34080</v>
      </c>
      <c r="D18" s="11"/>
      <c r="E18" s="29"/>
      <c r="F18" s="13"/>
    </row>
    <row r="19" spans="1:6" x14ac:dyDescent="0.3">
      <c r="A19" s="14" t="s">
        <v>13</v>
      </c>
      <c r="B19" s="27" t="s">
        <v>146</v>
      </c>
      <c r="C19" s="16">
        <v>7920</v>
      </c>
      <c r="D19" s="11"/>
      <c r="E19" s="29"/>
      <c r="F19" s="13"/>
    </row>
    <row r="20" spans="1:6" x14ac:dyDescent="0.3">
      <c r="A20" s="14"/>
      <c r="B20" s="27"/>
      <c r="C20" s="16"/>
      <c r="D20" s="11"/>
      <c r="E20" s="29"/>
      <c r="F20" s="13"/>
    </row>
    <row r="21" spans="1:6" x14ac:dyDescent="0.3">
      <c r="A21" s="14"/>
      <c r="B21" s="27"/>
      <c r="C21" s="16"/>
      <c r="D21" s="11"/>
      <c r="E21" s="29"/>
      <c r="F21" s="13"/>
    </row>
    <row r="22" spans="1:6" x14ac:dyDescent="0.3">
      <c r="A22" s="14"/>
      <c r="B22" s="27"/>
      <c r="C22" s="16"/>
      <c r="D22" s="11"/>
      <c r="E22" s="29"/>
      <c r="F22" s="13"/>
    </row>
    <row r="23" spans="1:6" x14ac:dyDescent="0.3">
      <c r="A23" s="14"/>
      <c r="B23" s="27"/>
      <c r="C23" s="16"/>
      <c r="D23" s="11"/>
      <c r="E23" s="29"/>
      <c r="F23" s="13"/>
    </row>
    <row r="24" spans="1:6" x14ac:dyDescent="0.3">
      <c r="A24" s="14"/>
      <c r="B24" s="27"/>
      <c r="C24" s="16"/>
      <c r="D24" s="11"/>
      <c r="E24" s="29"/>
      <c r="F24" s="13"/>
    </row>
    <row r="25" spans="1:6" x14ac:dyDescent="0.3">
      <c r="A25" s="14"/>
      <c r="B25" s="27"/>
      <c r="C25" s="16"/>
      <c r="D25" s="11"/>
      <c r="E25" s="29"/>
      <c r="F25" s="13"/>
    </row>
    <row r="26" spans="1:6" x14ac:dyDescent="0.3">
      <c r="A26" s="14"/>
      <c r="B26" s="27"/>
      <c r="C26" s="16"/>
      <c r="D26" s="11"/>
      <c r="E26" s="29"/>
      <c r="F26" s="13"/>
    </row>
    <row r="27" spans="1:6" x14ac:dyDescent="0.3">
      <c r="A27" s="2"/>
      <c r="B27" s="92"/>
      <c r="C27" s="90"/>
      <c r="D27" s="90"/>
      <c r="E27" s="90"/>
      <c r="F27" s="91"/>
    </row>
    <row r="28" spans="1:6" x14ac:dyDescent="0.3">
      <c r="A28" s="8"/>
      <c r="B28" s="31" t="s">
        <v>15</v>
      </c>
      <c r="C28" s="32">
        <f>SUM(C6:C27)</f>
        <v>276510</v>
      </c>
      <c r="D28" s="11"/>
      <c r="E28" s="33"/>
      <c r="F28" s="13"/>
    </row>
    <row r="29" spans="1:6" x14ac:dyDescent="0.3">
      <c r="A29" s="8"/>
      <c r="B29" s="31" t="s">
        <v>16</v>
      </c>
      <c r="C29" s="32">
        <f>(E30)</f>
        <v>380600</v>
      </c>
      <c r="D29" s="11"/>
      <c r="E29" s="12"/>
      <c r="F29" s="13"/>
    </row>
    <row r="30" spans="1:6" ht="15" thickBot="1" x14ac:dyDescent="0.35">
      <c r="A30" s="34"/>
      <c r="B30" s="35" t="s">
        <v>17</v>
      </c>
      <c r="C30" s="36">
        <f>(C28-C29)</f>
        <v>-104090</v>
      </c>
      <c r="D30" s="37" t="s">
        <v>16</v>
      </c>
      <c r="E30" s="38">
        <f>SUM(E5:E29)</f>
        <v>380600</v>
      </c>
      <c r="F30" s="39"/>
    </row>
    <row r="31" spans="1:6" x14ac:dyDescent="0.3">
      <c r="A31" s="40"/>
      <c r="B31" s="41"/>
      <c r="C31" s="42"/>
      <c r="D31" s="43"/>
      <c r="E31" s="42"/>
      <c r="F31" s="44"/>
    </row>
    <row r="32" spans="1:6" x14ac:dyDescent="0.3">
      <c r="A32" s="45"/>
      <c r="B32" s="46"/>
      <c r="C32" s="47"/>
      <c r="D32" s="48"/>
      <c r="E32" s="47"/>
      <c r="F32" s="49"/>
    </row>
    <row r="33" spans="1:6" x14ac:dyDescent="0.3">
      <c r="A33" s="2"/>
      <c r="B33" s="50" t="str">
        <f>"RESUMEN "&amp;B3</f>
        <v>RESUMEN VIERNES 09/05/2025</v>
      </c>
      <c r="C33" s="51"/>
      <c r="D33" s="50"/>
      <c r="E33" s="51"/>
      <c r="F33" s="52"/>
    </row>
    <row r="34" spans="1:6" ht="15" thickBot="1" x14ac:dyDescent="0.35">
      <c r="A34" s="53" t="s">
        <v>3</v>
      </c>
      <c r="B34" s="54" t="s">
        <v>4</v>
      </c>
      <c r="C34" s="55" t="s">
        <v>5</v>
      </c>
      <c r="D34" s="54" t="s">
        <v>6</v>
      </c>
      <c r="E34" s="55" t="s">
        <v>5</v>
      </c>
      <c r="F34" s="56" t="s">
        <v>3</v>
      </c>
    </row>
    <row r="35" spans="1:6" ht="15" thickBot="1" x14ac:dyDescent="0.35">
      <c r="A35" s="57" t="s">
        <v>13</v>
      </c>
      <c r="B35" s="58" t="s">
        <v>18</v>
      </c>
      <c r="C35" s="59">
        <f t="shared" ref="C35:C41" si="0">SUMIF($A$6:$A$27,A35,$C$6:$C$27)</f>
        <v>193750</v>
      </c>
      <c r="D35" s="60" t="s">
        <v>18</v>
      </c>
      <c r="E35" s="59">
        <f t="shared" ref="E35:E41" si="1">SUMIF($F$5:$F$29,F35,$E$5:$E$29)</f>
        <v>297840</v>
      </c>
      <c r="F35" s="61" t="s">
        <v>13</v>
      </c>
    </row>
    <row r="36" spans="1:6" x14ac:dyDescent="0.3">
      <c r="A36" s="62" t="s">
        <v>19</v>
      </c>
      <c r="B36" s="63" t="s">
        <v>20</v>
      </c>
      <c r="C36" s="59">
        <f t="shared" si="0"/>
        <v>0</v>
      </c>
      <c r="D36" s="64" t="s">
        <v>20</v>
      </c>
      <c r="E36" s="59">
        <f t="shared" si="1"/>
        <v>0</v>
      </c>
      <c r="F36" s="65" t="s">
        <v>19</v>
      </c>
    </row>
    <row r="37" spans="1:6" x14ac:dyDescent="0.3">
      <c r="A37" s="66" t="s">
        <v>21</v>
      </c>
      <c r="B37" s="67" t="s">
        <v>22</v>
      </c>
      <c r="C37" s="68">
        <f t="shared" si="0"/>
        <v>0</v>
      </c>
      <c r="D37" s="69" t="s">
        <v>22</v>
      </c>
      <c r="E37" s="68">
        <f t="shared" si="1"/>
        <v>0</v>
      </c>
      <c r="F37" s="70" t="s">
        <v>21</v>
      </c>
    </row>
    <row r="38" spans="1:6" x14ac:dyDescent="0.3">
      <c r="A38" s="66" t="s">
        <v>23</v>
      </c>
      <c r="B38" s="67" t="s">
        <v>24</v>
      </c>
      <c r="C38" s="68">
        <f t="shared" si="0"/>
        <v>30050</v>
      </c>
      <c r="D38" s="69" t="s">
        <v>24</v>
      </c>
      <c r="E38" s="68">
        <f t="shared" si="1"/>
        <v>30050</v>
      </c>
      <c r="F38" s="70" t="s">
        <v>23</v>
      </c>
    </row>
    <row r="39" spans="1:6" x14ac:dyDescent="0.3">
      <c r="A39" s="66" t="s">
        <v>25</v>
      </c>
      <c r="B39" s="67" t="s">
        <v>26</v>
      </c>
      <c r="C39" s="68">
        <f t="shared" si="0"/>
        <v>5200</v>
      </c>
      <c r="D39" s="69" t="s">
        <v>26</v>
      </c>
      <c r="E39" s="68">
        <f t="shared" si="1"/>
        <v>5200</v>
      </c>
      <c r="F39" s="70" t="s">
        <v>25</v>
      </c>
    </row>
    <row r="40" spans="1:6" x14ac:dyDescent="0.3">
      <c r="A40" s="66" t="s">
        <v>27</v>
      </c>
      <c r="B40" s="67" t="s">
        <v>28</v>
      </c>
      <c r="C40" s="68">
        <f t="shared" si="0"/>
        <v>0</v>
      </c>
      <c r="D40" s="69" t="s">
        <v>28</v>
      </c>
      <c r="E40" s="68">
        <f t="shared" si="1"/>
        <v>0</v>
      </c>
      <c r="F40" s="70" t="s">
        <v>27</v>
      </c>
    </row>
    <row r="41" spans="1:6" ht="15" thickBot="1" x14ac:dyDescent="0.35">
      <c r="A41" s="71" t="s">
        <v>9</v>
      </c>
      <c r="B41" s="72" t="s">
        <v>29</v>
      </c>
      <c r="C41" s="73">
        <f t="shared" si="0"/>
        <v>47510</v>
      </c>
      <c r="D41" s="74" t="s">
        <v>29</v>
      </c>
      <c r="E41" s="73">
        <f t="shared" si="1"/>
        <v>47510</v>
      </c>
      <c r="F41" s="75" t="s">
        <v>9</v>
      </c>
    </row>
    <row r="42" spans="1:6" ht="15" thickBot="1" x14ac:dyDescent="0.35">
      <c r="A42" s="45"/>
      <c r="B42" s="76" t="s">
        <v>15</v>
      </c>
      <c r="C42" s="10">
        <f>SUM(C35:C41)</f>
        <v>276510</v>
      </c>
      <c r="D42" s="76" t="s">
        <v>30</v>
      </c>
      <c r="E42" s="10">
        <f>SUM(E35:E41)</f>
        <v>380600</v>
      </c>
      <c r="F42" s="77"/>
    </row>
    <row r="43" spans="1:6" ht="15" thickBot="1" x14ac:dyDescent="0.35">
      <c r="A43" s="45"/>
      <c r="B43" s="76" t="s">
        <v>31</v>
      </c>
      <c r="C43" s="10">
        <f>C5</f>
        <v>127240</v>
      </c>
      <c r="D43" s="19"/>
      <c r="E43" s="78"/>
      <c r="F43" s="77"/>
    </row>
    <row r="44" spans="1:6" x14ac:dyDescent="0.3">
      <c r="A44" s="45"/>
      <c r="B44" s="79"/>
      <c r="C44" s="47"/>
      <c r="D44" s="19"/>
      <c r="E44" s="78"/>
      <c r="F44" s="77"/>
    </row>
    <row r="45" spans="1:6" ht="15" thickBot="1" x14ac:dyDescent="0.35">
      <c r="A45" s="45"/>
      <c r="B45" s="76"/>
      <c r="C45" s="47"/>
      <c r="D45" s="19"/>
      <c r="E45" s="78"/>
      <c r="F45" s="77"/>
    </row>
    <row r="46" spans="1:6" ht="15" thickBot="1" x14ac:dyDescent="0.35">
      <c r="A46" s="45"/>
      <c r="B46" s="76" t="s">
        <v>32</v>
      </c>
      <c r="C46" s="10">
        <f>C42-E42+C43</f>
        <v>23150</v>
      </c>
      <c r="D46" s="19"/>
      <c r="E46" s="78"/>
      <c r="F46" s="77"/>
    </row>
    <row r="47" spans="1:6" x14ac:dyDescent="0.3">
      <c r="A47" s="45"/>
      <c r="B47" s="19"/>
      <c r="C47" s="78"/>
      <c r="D47" s="19"/>
      <c r="E47" s="19"/>
      <c r="F47" s="80"/>
    </row>
    <row r="48" spans="1:6" ht="15" thickBot="1" x14ac:dyDescent="0.35">
      <c r="A48" s="81"/>
      <c r="B48" s="82"/>
      <c r="C48" s="82"/>
      <c r="D48" s="82"/>
      <c r="E48" s="83"/>
      <c r="F48" s="84" t="s">
        <v>33</v>
      </c>
    </row>
  </sheetData>
  <mergeCells count="4">
    <mergeCell ref="B1:F1"/>
    <mergeCell ref="B2:F2"/>
    <mergeCell ref="B3:F3"/>
    <mergeCell ref="B27:F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E10" sqref="E10"/>
    </sheetView>
  </sheetViews>
  <sheetFormatPr baseColWidth="10" defaultRowHeight="14.4" x14ac:dyDescent="0.3"/>
  <cols>
    <col min="1" max="1" width="5" bestFit="1" customWidth="1"/>
    <col min="2" max="2" width="27.88671875" bestFit="1" customWidth="1"/>
    <col min="4" max="4" width="27.77734375" bestFit="1" customWidth="1"/>
    <col min="6" max="6" width="5" bestFit="1" customWidth="1"/>
    <col min="9" max="9" width="13.88671875" bestFit="1" customWidth="1"/>
  </cols>
  <sheetData>
    <row r="1" spans="1:6" x14ac:dyDescent="0.3">
      <c r="A1" s="1">
        <f ca="1">A1:F53+P1:AA1+A1:FDA436:#REF!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+A2:FDA31152:FA2:FA302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155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15" thickBot="1" x14ac:dyDescent="0.35">
      <c r="A5" s="8"/>
      <c r="B5" s="9" t="s">
        <v>7</v>
      </c>
      <c r="C5" s="10">
        <v>23150</v>
      </c>
      <c r="D5" s="11" t="s">
        <v>8</v>
      </c>
      <c r="E5" s="12">
        <v>32430</v>
      </c>
      <c r="F5" s="13" t="s">
        <v>9</v>
      </c>
    </row>
    <row r="6" spans="1:6" x14ac:dyDescent="0.3">
      <c r="A6" s="14" t="s">
        <v>9</v>
      </c>
      <c r="B6" s="15" t="s">
        <v>148</v>
      </c>
      <c r="C6" s="16">
        <v>22930</v>
      </c>
      <c r="D6" s="17" t="s">
        <v>8</v>
      </c>
      <c r="E6" s="12">
        <v>5200</v>
      </c>
      <c r="F6" s="13" t="s">
        <v>9</v>
      </c>
    </row>
    <row r="7" spans="1:6" x14ac:dyDescent="0.3">
      <c r="A7" s="14" t="s">
        <v>9</v>
      </c>
      <c r="B7" s="15" t="s">
        <v>147</v>
      </c>
      <c r="C7" s="16">
        <v>7500</v>
      </c>
      <c r="D7" s="11" t="s">
        <v>8</v>
      </c>
      <c r="E7" s="12">
        <v>3130</v>
      </c>
      <c r="F7" s="13" t="s">
        <v>9</v>
      </c>
    </row>
    <row r="8" spans="1:6" x14ac:dyDescent="0.3">
      <c r="A8" s="14" t="s">
        <v>9</v>
      </c>
      <c r="B8" s="18" t="s">
        <v>77</v>
      </c>
      <c r="C8" s="12">
        <v>2000</v>
      </c>
      <c r="D8" s="19" t="s">
        <v>8</v>
      </c>
      <c r="E8" s="12">
        <v>3180</v>
      </c>
      <c r="F8" s="13" t="s">
        <v>9</v>
      </c>
    </row>
    <row r="9" spans="1:6" x14ac:dyDescent="0.3">
      <c r="A9" s="14" t="s">
        <v>13</v>
      </c>
      <c r="B9" s="20" t="s">
        <v>149</v>
      </c>
      <c r="C9" s="12">
        <v>4400</v>
      </c>
      <c r="D9" s="20" t="s">
        <v>8</v>
      </c>
      <c r="E9" s="21">
        <v>3000</v>
      </c>
      <c r="F9" s="13" t="s">
        <v>9</v>
      </c>
    </row>
    <row r="10" spans="1:6" x14ac:dyDescent="0.3">
      <c r="A10" s="14" t="s">
        <v>9</v>
      </c>
      <c r="B10" s="15" t="s">
        <v>150</v>
      </c>
      <c r="C10" s="12">
        <v>2200</v>
      </c>
      <c r="D10" s="17" t="s">
        <v>45</v>
      </c>
      <c r="E10" s="12">
        <v>305299</v>
      </c>
      <c r="F10" s="13" t="s">
        <v>13</v>
      </c>
    </row>
    <row r="11" spans="1:6" x14ac:dyDescent="0.3">
      <c r="A11" s="22" t="s">
        <v>9</v>
      </c>
      <c r="B11" s="23" t="s">
        <v>151</v>
      </c>
      <c r="C11" s="24">
        <v>3000</v>
      </c>
      <c r="D11" s="23" t="s">
        <v>8</v>
      </c>
      <c r="E11" s="24">
        <v>2000</v>
      </c>
      <c r="F11" s="13" t="s">
        <v>9</v>
      </c>
    </row>
    <row r="12" spans="1:6" x14ac:dyDescent="0.3">
      <c r="A12" s="14" t="s">
        <v>13</v>
      </c>
      <c r="B12" s="15" t="s">
        <v>152</v>
      </c>
      <c r="C12" s="25">
        <v>1100</v>
      </c>
      <c r="D12" s="15" t="s">
        <v>8</v>
      </c>
      <c r="E12" s="26">
        <v>36200</v>
      </c>
      <c r="F12" s="13" t="s">
        <v>9</v>
      </c>
    </row>
    <row r="13" spans="1:6" x14ac:dyDescent="0.3">
      <c r="A13" s="14" t="s">
        <v>9</v>
      </c>
      <c r="B13" s="27" t="s">
        <v>153</v>
      </c>
      <c r="C13" s="16">
        <v>3130</v>
      </c>
      <c r="D13" s="28"/>
      <c r="E13" s="24"/>
      <c r="F13" s="13"/>
    </row>
    <row r="14" spans="1:6" x14ac:dyDescent="0.3">
      <c r="A14" s="14" t="s">
        <v>9</v>
      </c>
      <c r="B14" s="27" t="s">
        <v>154</v>
      </c>
      <c r="C14" s="16">
        <v>3180</v>
      </c>
      <c r="D14" s="11"/>
      <c r="E14" s="29"/>
      <c r="F14" s="13"/>
    </row>
    <row r="15" spans="1:6" x14ac:dyDescent="0.3">
      <c r="A15" s="14" t="s">
        <v>9</v>
      </c>
      <c r="B15" s="27" t="s">
        <v>44</v>
      </c>
      <c r="C15" s="16">
        <v>3000</v>
      </c>
      <c r="D15" s="11"/>
      <c r="E15" s="30"/>
      <c r="F15" s="13"/>
    </row>
    <row r="16" spans="1:6" x14ac:dyDescent="0.3">
      <c r="A16" s="14" t="s">
        <v>13</v>
      </c>
      <c r="B16" s="27" t="s">
        <v>156</v>
      </c>
      <c r="C16" s="16">
        <v>18500</v>
      </c>
      <c r="D16" s="11"/>
      <c r="E16" s="29"/>
      <c r="F16" s="13"/>
    </row>
    <row r="17" spans="1:6" x14ac:dyDescent="0.3">
      <c r="A17" s="14" t="s">
        <v>13</v>
      </c>
      <c r="B17" s="27" t="s">
        <v>44</v>
      </c>
      <c r="C17" s="16">
        <v>3000</v>
      </c>
      <c r="D17" s="11"/>
      <c r="E17" s="29"/>
      <c r="F17" s="13"/>
    </row>
    <row r="18" spans="1:6" x14ac:dyDescent="0.3">
      <c r="A18" s="14" t="s">
        <v>13</v>
      </c>
      <c r="B18" s="27" t="s">
        <v>158</v>
      </c>
      <c r="C18" s="16">
        <v>1500</v>
      </c>
      <c r="D18" s="11"/>
      <c r="E18" s="29"/>
      <c r="F18" s="13"/>
    </row>
    <row r="19" spans="1:6" x14ac:dyDescent="0.3">
      <c r="A19" s="14" t="s">
        <v>13</v>
      </c>
      <c r="B19" s="27" t="s">
        <v>157</v>
      </c>
      <c r="C19" s="16">
        <v>13100</v>
      </c>
      <c r="D19" s="11"/>
      <c r="E19" s="29"/>
      <c r="F19" s="13"/>
    </row>
    <row r="20" spans="1:6" x14ac:dyDescent="0.3">
      <c r="A20" s="14" t="s">
        <v>13</v>
      </c>
      <c r="B20" s="27" t="s">
        <v>159</v>
      </c>
      <c r="C20" s="16">
        <v>8100</v>
      </c>
      <c r="D20" s="11"/>
      <c r="E20" s="29"/>
      <c r="F20" s="13"/>
    </row>
    <row r="21" spans="1:6" x14ac:dyDescent="0.3">
      <c r="A21" s="14" t="s">
        <v>13</v>
      </c>
      <c r="B21" s="27" t="s">
        <v>57</v>
      </c>
      <c r="C21" s="16">
        <v>28000</v>
      </c>
      <c r="D21" s="11"/>
      <c r="E21" s="29"/>
      <c r="F21" s="13"/>
    </row>
    <row r="22" spans="1:6" x14ac:dyDescent="0.3">
      <c r="A22" s="14" t="s">
        <v>13</v>
      </c>
      <c r="B22" s="27" t="s">
        <v>160</v>
      </c>
      <c r="C22" s="16">
        <v>21440</v>
      </c>
      <c r="D22" s="11"/>
      <c r="E22" s="29"/>
      <c r="F22" s="13"/>
    </row>
    <row r="23" spans="1:6" x14ac:dyDescent="0.3">
      <c r="A23" s="14" t="s">
        <v>13</v>
      </c>
      <c r="B23" s="27" t="s">
        <v>161</v>
      </c>
      <c r="C23" s="16">
        <v>42000</v>
      </c>
      <c r="D23" s="11"/>
      <c r="E23" s="29"/>
      <c r="F23" s="13"/>
    </row>
    <row r="24" spans="1:6" x14ac:dyDescent="0.3">
      <c r="A24" s="14" t="s">
        <v>13</v>
      </c>
      <c r="B24" s="27" t="s">
        <v>162</v>
      </c>
      <c r="C24" s="16">
        <v>3100</v>
      </c>
      <c r="D24" s="11"/>
      <c r="E24" s="29"/>
      <c r="F24" s="13"/>
    </row>
    <row r="25" spans="1:6" x14ac:dyDescent="0.3">
      <c r="A25" s="14" t="s">
        <v>13</v>
      </c>
      <c r="B25" s="27" t="s">
        <v>163</v>
      </c>
      <c r="C25" s="16">
        <v>9500</v>
      </c>
      <c r="D25" s="11"/>
      <c r="E25" s="29"/>
      <c r="F25" s="13"/>
    </row>
    <row r="26" spans="1:6" x14ac:dyDescent="0.3">
      <c r="A26" s="14" t="s">
        <v>13</v>
      </c>
      <c r="B26" s="27" t="s">
        <v>111</v>
      </c>
      <c r="C26" s="16">
        <v>65500</v>
      </c>
      <c r="D26" s="11"/>
      <c r="E26" s="29"/>
      <c r="F26" s="13"/>
    </row>
    <row r="27" spans="1:6" x14ac:dyDescent="0.3">
      <c r="A27" s="14" t="s">
        <v>13</v>
      </c>
      <c r="B27" s="27" t="s">
        <v>164</v>
      </c>
      <c r="C27" s="16">
        <v>38979</v>
      </c>
      <c r="D27" s="11"/>
      <c r="E27" s="29"/>
      <c r="F27" s="13"/>
    </row>
    <row r="28" spans="1:6" x14ac:dyDescent="0.3">
      <c r="A28" s="14" t="s">
        <v>9</v>
      </c>
      <c r="B28" s="27" t="s">
        <v>165</v>
      </c>
      <c r="C28" s="16">
        <v>2000</v>
      </c>
      <c r="D28" s="11"/>
      <c r="E28" s="29"/>
      <c r="F28" s="13"/>
    </row>
    <row r="29" spans="1:6" x14ac:dyDescent="0.3">
      <c r="A29" s="14" t="s">
        <v>13</v>
      </c>
      <c r="B29" s="27" t="s">
        <v>167</v>
      </c>
      <c r="C29" s="16">
        <v>18800</v>
      </c>
      <c r="D29" s="11"/>
      <c r="E29" s="29"/>
      <c r="F29" s="13"/>
    </row>
    <row r="30" spans="1:6" x14ac:dyDescent="0.3">
      <c r="A30" s="14" t="s">
        <v>13</v>
      </c>
      <c r="B30" s="27" t="s">
        <v>168</v>
      </c>
      <c r="C30" s="16">
        <v>10880</v>
      </c>
      <c r="D30" s="11"/>
      <c r="E30" s="29"/>
      <c r="F30" s="13"/>
    </row>
    <row r="31" spans="1:6" x14ac:dyDescent="0.3">
      <c r="A31" s="14" t="s">
        <v>9</v>
      </c>
      <c r="B31" s="27" t="s">
        <v>166</v>
      </c>
      <c r="C31" s="16">
        <v>36200</v>
      </c>
      <c r="D31" s="11"/>
      <c r="E31" s="29"/>
      <c r="F31" s="13"/>
    </row>
    <row r="32" spans="1:6" x14ac:dyDescent="0.3">
      <c r="A32" s="14" t="s">
        <v>13</v>
      </c>
      <c r="B32" s="27" t="s">
        <v>166</v>
      </c>
      <c r="C32" s="16">
        <v>100</v>
      </c>
      <c r="D32" s="11"/>
      <c r="E32" s="29"/>
      <c r="F32" s="13"/>
    </row>
    <row r="33" spans="1:6" x14ac:dyDescent="0.3">
      <c r="A33" s="2"/>
      <c r="B33" s="92"/>
      <c r="C33" s="90"/>
      <c r="D33" s="90"/>
      <c r="E33" s="90"/>
      <c r="F33" s="91"/>
    </row>
    <row r="34" spans="1:6" x14ac:dyDescent="0.3">
      <c r="A34" s="8"/>
      <c r="B34" s="31" t="s">
        <v>15</v>
      </c>
      <c r="C34" s="32">
        <f>SUM(C6:C33)</f>
        <v>373139</v>
      </c>
      <c r="D34" s="11"/>
      <c r="E34" s="33"/>
      <c r="F34" s="13"/>
    </row>
    <row r="35" spans="1:6" x14ac:dyDescent="0.3">
      <c r="A35" s="8"/>
      <c r="B35" s="31" t="s">
        <v>16</v>
      </c>
      <c r="C35" s="32">
        <f>(E36)</f>
        <v>390439</v>
      </c>
      <c r="D35" s="11"/>
      <c r="E35" s="12"/>
      <c r="F35" s="13"/>
    </row>
    <row r="36" spans="1:6" ht="15" thickBot="1" x14ac:dyDescent="0.35">
      <c r="A36" s="34"/>
      <c r="B36" s="35" t="s">
        <v>17</v>
      </c>
      <c r="C36" s="36">
        <f>(C34-C35)</f>
        <v>-17300</v>
      </c>
      <c r="D36" s="37" t="s">
        <v>16</v>
      </c>
      <c r="E36" s="38">
        <f>SUM(E5:E35)</f>
        <v>390439</v>
      </c>
      <c r="F36" s="39"/>
    </row>
    <row r="37" spans="1:6" x14ac:dyDescent="0.3">
      <c r="A37" s="40"/>
      <c r="B37" s="41"/>
      <c r="C37" s="42"/>
      <c r="D37" s="43"/>
      <c r="E37" s="42"/>
      <c r="F37" s="44"/>
    </row>
    <row r="38" spans="1:6" x14ac:dyDescent="0.3">
      <c r="A38" s="45"/>
      <c r="B38" s="46"/>
      <c r="C38" s="47"/>
      <c r="D38" s="48"/>
      <c r="E38" s="47"/>
      <c r="F38" s="49"/>
    </row>
    <row r="39" spans="1:6" x14ac:dyDescent="0.3">
      <c r="A39" s="2"/>
      <c r="B39" s="50" t="str">
        <f>"RESUMEN "&amp;B3</f>
        <v>RESUMEN SABADO 10/05/2025</v>
      </c>
      <c r="C39" s="51"/>
      <c r="D39" s="50"/>
      <c r="E39" s="51"/>
      <c r="F39" s="52"/>
    </row>
    <row r="40" spans="1:6" ht="15" thickBot="1" x14ac:dyDescent="0.35">
      <c r="A40" s="53" t="s">
        <v>3</v>
      </c>
      <c r="B40" s="54" t="s">
        <v>4</v>
      </c>
      <c r="C40" s="55" t="s">
        <v>5</v>
      </c>
      <c r="D40" s="54" t="s">
        <v>6</v>
      </c>
      <c r="E40" s="55" t="s">
        <v>5</v>
      </c>
      <c r="F40" s="56" t="s">
        <v>3</v>
      </c>
    </row>
    <row r="41" spans="1:6" ht="15" thickBot="1" x14ac:dyDescent="0.35">
      <c r="A41" s="57" t="s">
        <v>13</v>
      </c>
      <c r="B41" s="58" t="s">
        <v>18</v>
      </c>
      <c r="C41" s="59">
        <f t="shared" ref="C41:C47" si="0">SUMIF($A$6:$A$33,A41,$C$6:$C$33)</f>
        <v>287999</v>
      </c>
      <c r="D41" s="60" t="s">
        <v>18</v>
      </c>
      <c r="E41" s="59">
        <f t="shared" ref="E41:E47" si="1">SUMIF($F$5:$F$35,F41,$E$5:$E$35)</f>
        <v>305299</v>
      </c>
      <c r="F41" s="61" t="s">
        <v>13</v>
      </c>
    </row>
    <row r="42" spans="1:6" x14ac:dyDescent="0.3">
      <c r="A42" s="62" t="s">
        <v>19</v>
      </c>
      <c r="B42" s="63" t="s">
        <v>20</v>
      </c>
      <c r="C42" s="59">
        <f t="shared" si="0"/>
        <v>0</v>
      </c>
      <c r="D42" s="64" t="s">
        <v>20</v>
      </c>
      <c r="E42" s="59">
        <f t="shared" si="1"/>
        <v>0</v>
      </c>
      <c r="F42" s="65" t="s">
        <v>19</v>
      </c>
    </row>
    <row r="43" spans="1:6" x14ac:dyDescent="0.3">
      <c r="A43" s="66" t="s">
        <v>21</v>
      </c>
      <c r="B43" s="67" t="s">
        <v>22</v>
      </c>
      <c r="C43" s="68">
        <f t="shared" si="0"/>
        <v>0</v>
      </c>
      <c r="D43" s="69" t="s">
        <v>22</v>
      </c>
      <c r="E43" s="68">
        <f t="shared" si="1"/>
        <v>0</v>
      </c>
      <c r="F43" s="70" t="s">
        <v>21</v>
      </c>
    </row>
    <row r="44" spans="1:6" x14ac:dyDescent="0.3">
      <c r="A44" s="66" t="s">
        <v>23</v>
      </c>
      <c r="B44" s="67" t="s">
        <v>24</v>
      </c>
      <c r="C44" s="68">
        <f t="shared" si="0"/>
        <v>0</v>
      </c>
      <c r="D44" s="69" t="s">
        <v>24</v>
      </c>
      <c r="E44" s="68">
        <f t="shared" si="1"/>
        <v>0</v>
      </c>
      <c r="F44" s="70" t="s">
        <v>23</v>
      </c>
    </row>
    <row r="45" spans="1:6" x14ac:dyDescent="0.3">
      <c r="A45" s="66" t="s">
        <v>25</v>
      </c>
      <c r="B45" s="67" t="s">
        <v>26</v>
      </c>
      <c r="C45" s="68">
        <f t="shared" si="0"/>
        <v>0</v>
      </c>
      <c r="D45" s="69" t="s">
        <v>26</v>
      </c>
      <c r="E45" s="68">
        <f t="shared" si="1"/>
        <v>0</v>
      </c>
      <c r="F45" s="70" t="s">
        <v>25</v>
      </c>
    </row>
    <row r="46" spans="1:6" x14ac:dyDescent="0.3">
      <c r="A46" s="66" t="s">
        <v>27</v>
      </c>
      <c r="B46" s="67" t="s">
        <v>28</v>
      </c>
      <c r="C46" s="68">
        <f t="shared" si="0"/>
        <v>0</v>
      </c>
      <c r="D46" s="69" t="s">
        <v>28</v>
      </c>
      <c r="E46" s="68">
        <f t="shared" si="1"/>
        <v>0</v>
      </c>
      <c r="F46" s="70" t="s">
        <v>27</v>
      </c>
    </row>
    <row r="47" spans="1:6" ht="15" thickBot="1" x14ac:dyDescent="0.35">
      <c r="A47" s="71" t="s">
        <v>9</v>
      </c>
      <c r="B47" s="72" t="s">
        <v>29</v>
      </c>
      <c r="C47" s="73">
        <f t="shared" si="0"/>
        <v>85140</v>
      </c>
      <c r="D47" s="74" t="s">
        <v>29</v>
      </c>
      <c r="E47" s="73">
        <f t="shared" si="1"/>
        <v>85140</v>
      </c>
      <c r="F47" s="75" t="s">
        <v>9</v>
      </c>
    </row>
    <row r="48" spans="1:6" ht="15" thickBot="1" x14ac:dyDescent="0.35">
      <c r="A48" s="45"/>
      <c r="B48" s="76" t="s">
        <v>15</v>
      </c>
      <c r="C48" s="10">
        <f>SUM(C41:C47)</f>
        <v>373139</v>
      </c>
      <c r="D48" s="76" t="s">
        <v>30</v>
      </c>
      <c r="E48" s="10">
        <f>SUM(E41:E47)</f>
        <v>390439</v>
      </c>
      <c r="F48" s="77"/>
    </row>
    <row r="49" spans="1:6" ht="15" thickBot="1" x14ac:dyDescent="0.35">
      <c r="A49" s="45"/>
      <c r="B49" s="76" t="s">
        <v>31</v>
      </c>
      <c r="C49" s="10">
        <f>C5</f>
        <v>23150</v>
      </c>
      <c r="D49" s="19"/>
      <c r="E49" s="78"/>
      <c r="F49" s="77"/>
    </row>
    <row r="50" spans="1:6" x14ac:dyDescent="0.3">
      <c r="A50" s="45"/>
      <c r="B50" s="79"/>
      <c r="C50" s="47"/>
      <c r="D50" s="19"/>
      <c r="E50" s="78"/>
      <c r="F50" s="77"/>
    </row>
    <row r="51" spans="1:6" ht="15" thickBot="1" x14ac:dyDescent="0.35">
      <c r="A51" s="45"/>
      <c r="B51" s="76"/>
      <c r="C51" s="47"/>
      <c r="D51" s="19"/>
      <c r="E51" s="78"/>
      <c r="F51" s="77"/>
    </row>
    <row r="52" spans="1:6" ht="15" thickBot="1" x14ac:dyDescent="0.35">
      <c r="A52" s="45"/>
      <c r="B52" s="76" t="s">
        <v>32</v>
      </c>
      <c r="C52" s="10">
        <f>C48-E48+C49</f>
        <v>5850</v>
      </c>
      <c r="D52" s="19"/>
      <c r="E52" s="78"/>
      <c r="F52" s="77"/>
    </row>
    <row r="53" spans="1:6" x14ac:dyDescent="0.3">
      <c r="A53" s="45"/>
      <c r="B53" s="19"/>
      <c r="C53" s="78"/>
      <c r="D53" s="19"/>
      <c r="E53" s="19"/>
      <c r="F53" s="80"/>
    </row>
    <row r="54" spans="1:6" ht="15" thickBot="1" x14ac:dyDescent="0.35">
      <c r="A54" s="81"/>
      <c r="B54" s="82"/>
      <c r="C54" s="82"/>
      <c r="D54" s="82"/>
      <c r="E54" s="83"/>
      <c r="F54" s="84" t="s">
        <v>33</v>
      </c>
    </row>
  </sheetData>
  <mergeCells count="4">
    <mergeCell ref="B1:F1"/>
    <mergeCell ref="B2:F2"/>
    <mergeCell ref="B3:F3"/>
    <mergeCell ref="B33:F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0" workbookViewId="0">
      <selection activeCell="C47" sqref="C47"/>
    </sheetView>
  </sheetViews>
  <sheetFormatPr baseColWidth="10" defaultRowHeight="14.4" x14ac:dyDescent="0.3"/>
  <cols>
    <col min="1" max="1" width="5" bestFit="1" customWidth="1"/>
    <col min="2" max="2" width="27.88671875" bestFit="1" customWidth="1"/>
    <col min="4" max="4" width="27.77734375" bestFit="1" customWidth="1"/>
    <col min="6" max="6" width="5" bestFit="1" customWidth="1"/>
  </cols>
  <sheetData>
    <row r="1" spans="1:6" x14ac:dyDescent="0.3">
      <c r="A1" s="1">
        <f ca="1">A1:F48+P1:AA1+A1:FDA431:#REF!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+A2:FDA31147:FA2:FA297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169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15" thickBot="1" x14ac:dyDescent="0.35">
      <c r="A5" s="8"/>
      <c r="B5" s="9" t="s">
        <v>7</v>
      </c>
      <c r="C5" s="10">
        <v>2850</v>
      </c>
      <c r="D5" s="11" t="s">
        <v>40</v>
      </c>
      <c r="E5" s="12">
        <v>12000</v>
      </c>
      <c r="F5" s="13" t="s">
        <v>25</v>
      </c>
    </row>
    <row r="6" spans="1:6" x14ac:dyDescent="0.3">
      <c r="A6" s="14" t="s">
        <v>25</v>
      </c>
      <c r="B6" s="15" t="s">
        <v>170</v>
      </c>
      <c r="C6" s="16">
        <v>12000</v>
      </c>
      <c r="D6" s="17" t="s">
        <v>8</v>
      </c>
      <c r="E6" s="12">
        <v>14190</v>
      </c>
      <c r="F6" s="13" t="s">
        <v>9</v>
      </c>
    </row>
    <row r="7" spans="1:6" x14ac:dyDescent="0.3">
      <c r="A7" s="14" t="s">
        <v>13</v>
      </c>
      <c r="B7" s="15" t="s">
        <v>172</v>
      </c>
      <c r="C7" s="16">
        <v>5000</v>
      </c>
      <c r="D7" s="11" t="s">
        <v>8</v>
      </c>
      <c r="E7" s="12">
        <v>9120</v>
      </c>
      <c r="F7" s="13" t="s">
        <v>9</v>
      </c>
    </row>
    <row r="8" spans="1:6" x14ac:dyDescent="0.3">
      <c r="A8" s="14" t="s">
        <v>13</v>
      </c>
      <c r="B8" s="18" t="s">
        <v>171</v>
      </c>
      <c r="C8" s="12">
        <v>1000</v>
      </c>
      <c r="D8" s="19" t="s">
        <v>8</v>
      </c>
      <c r="E8" s="12">
        <v>16200</v>
      </c>
      <c r="F8" s="13" t="s">
        <v>9</v>
      </c>
    </row>
    <row r="9" spans="1:6" x14ac:dyDescent="0.3">
      <c r="A9" s="14" t="s">
        <v>9</v>
      </c>
      <c r="B9" s="20" t="s">
        <v>173</v>
      </c>
      <c r="C9" s="12">
        <v>12190</v>
      </c>
      <c r="D9" s="20" t="s">
        <v>40</v>
      </c>
      <c r="E9" s="21">
        <v>21840</v>
      </c>
      <c r="F9" s="13" t="s">
        <v>25</v>
      </c>
    </row>
    <row r="10" spans="1:6" x14ac:dyDescent="0.3">
      <c r="A10" s="14" t="s">
        <v>9</v>
      </c>
      <c r="B10" s="15" t="s">
        <v>77</v>
      </c>
      <c r="C10" s="12">
        <v>2000</v>
      </c>
      <c r="D10" s="17" t="s">
        <v>8</v>
      </c>
      <c r="E10" s="12">
        <v>3710</v>
      </c>
      <c r="F10" s="13" t="s">
        <v>9</v>
      </c>
    </row>
    <row r="11" spans="1:6" x14ac:dyDescent="0.3">
      <c r="A11" s="22" t="s">
        <v>9</v>
      </c>
      <c r="B11" s="23" t="s">
        <v>174</v>
      </c>
      <c r="C11" s="24">
        <v>9120</v>
      </c>
      <c r="D11" s="23" t="s">
        <v>45</v>
      </c>
      <c r="E11" s="24">
        <v>79650</v>
      </c>
      <c r="F11" s="13" t="s">
        <v>13</v>
      </c>
    </row>
    <row r="12" spans="1:6" x14ac:dyDescent="0.3">
      <c r="A12" s="14" t="s">
        <v>9</v>
      </c>
      <c r="B12" s="15" t="s">
        <v>177</v>
      </c>
      <c r="C12" s="25">
        <v>3000</v>
      </c>
      <c r="D12" s="15"/>
      <c r="E12" s="26"/>
      <c r="F12" s="13"/>
    </row>
    <row r="13" spans="1:6" x14ac:dyDescent="0.3">
      <c r="A13" s="14" t="s">
        <v>9</v>
      </c>
      <c r="B13" s="27" t="s">
        <v>175</v>
      </c>
      <c r="C13" s="16">
        <v>7500</v>
      </c>
      <c r="D13" s="28"/>
      <c r="E13" s="24"/>
      <c r="F13" s="13"/>
    </row>
    <row r="14" spans="1:6" x14ac:dyDescent="0.3">
      <c r="A14" s="14" t="s">
        <v>9</v>
      </c>
      <c r="B14" s="27" t="s">
        <v>176</v>
      </c>
      <c r="C14" s="16">
        <v>5700</v>
      </c>
      <c r="D14" s="11"/>
      <c r="E14" s="29"/>
      <c r="F14" s="13"/>
    </row>
    <row r="15" spans="1:6" x14ac:dyDescent="0.3">
      <c r="A15" s="14" t="s">
        <v>25</v>
      </c>
      <c r="B15" s="27" t="s">
        <v>179</v>
      </c>
      <c r="C15" s="16">
        <v>21840</v>
      </c>
      <c r="D15" s="11"/>
      <c r="E15" s="30"/>
      <c r="F15" s="13"/>
    </row>
    <row r="16" spans="1:6" x14ac:dyDescent="0.3">
      <c r="A16" s="14" t="s">
        <v>13</v>
      </c>
      <c r="B16" s="27" t="s">
        <v>178</v>
      </c>
      <c r="C16" s="16">
        <v>3300</v>
      </c>
      <c r="D16" s="11"/>
      <c r="E16" s="29"/>
      <c r="F16" s="13"/>
    </row>
    <row r="17" spans="1:6" x14ac:dyDescent="0.3">
      <c r="A17" s="14" t="s">
        <v>13</v>
      </c>
      <c r="B17" s="27" t="s">
        <v>180</v>
      </c>
      <c r="C17" s="16">
        <v>12000</v>
      </c>
      <c r="D17" s="11"/>
      <c r="E17" s="29"/>
      <c r="F17" s="13"/>
    </row>
    <row r="18" spans="1:6" x14ac:dyDescent="0.3">
      <c r="A18" s="14" t="s">
        <v>9</v>
      </c>
      <c r="B18" s="27" t="s">
        <v>180</v>
      </c>
      <c r="C18" s="16">
        <v>3710</v>
      </c>
      <c r="D18" s="11"/>
      <c r="E18" s="29"/>
      <c r="F18" s="13"/>
    </row>
    <row r="19" spans="1:6" x14ac:dyDescent="0.3">
      <c r="A19" s="14" t="s">
        <v>13</v>
      </c>
      <c r="B19" s="27" t="s">
        <v>181</v>
      </c>
      <c r="C19" s="16">
        <v>4000</v>
      </c>
      <c r="D19" s="11"/>
      <c r="E19" s="29"/>
      <c r="F19" s="13"/>
    </row>
    <row r="20" spans="1:6" x14ac:dyDescent="0.3">
      <c r="A20" s="14" t="s">
        <v>13</v>
      </c>
      <c r="B20" s="27" t="s">
        <v>182</v>
      </c>
      <c r="C20" s="16">
        <v>4000</v>
      </c>
      <c r="D20" s="11"/>
      <c r="E20" s="29"/>
      <c r="F20" s="13"/>
    </row>
    <row r="21" spans="1:6" x14ac:dyDescent="0.3">
      <c r="A21" s="14" t="s">
        <v>13</v>
      </c>
      <c r="B21" s="27" t="s">
        <v>81</v>
      </c>
      <c r="C21" s="16">
        <v>25500</v>
      </c>
      <c r="D21" s="11"/>
      <c r="E21" s="29"/>
      <c r="F21" s="13"/>
    </row>
    <row r="22" spans="1:6" x14ac:dyDescent="0.3">
      <c r="A22" s="14" t="s">
        <v>13</v>
      </c>
      <c r="B22" s="27" t="s">
        <v>81</v>
      </c>
      <c r="C22" s="16">
        <v>25000</v>
      </c>
      <c r="D22" s="11"/>
      <c r="E22" s="29"/>
      <c r="F22" s="13"/>
    </row>
    <row r="23" spans="1:6" x14ac:dyDescent="0.3">
      <c r="A23" s="14" t="s">
        <v>13</v>
      </c>
      <c r="B23" s="27" t="s">
        <v>183</v>
      </c>
      <c r="C23" s="16">
        <v>2000</v>
      </c>
      <c r="D23" s="11"/>
      <c r="E23" s="29"/>
      <c r="F23" s="13"/>
    </row>
    <row r="24" spans="1:6" x14ac:dyDescent="0.3">
      <c r="A24" s="14"/>
      <c r="B24" s="27"/>
      <c r="C24" s="16"/>
      <c r="D24" s="11"/>
      <c r="E24" s="29"/>
      <c r="F24" s="13"/>
    </row>
    <row r="25" spans="1:6" x14ac:dyDescent="0.3">
      <c r="A25" s="14"/>
      <c r="B25" s="27"/>
      <c r="C25" s="16"/>
      <c r="D25" s="11"/>
      <c r="E25" s="29"/>
      <c r="F25" s="13"/>
    </row>
    <row r="26" spans="1:6" x14ac:dyDescent="0.3">
      <c r="A26" s="14"/>
      <c r="B26" s="27"/>
      <c r="C26" s="16"/>
      <c r="D26" s="11"/>
      <c r="E26" s="29"/>
      <c r="F26" s="13"/>
    </row>
    <row r="27" spans="1:6" x14ac:dyDescent="0.3">
      <c r="A27" s="14"/>
      <c r="B27" s="27"/>
      <c r="C27" s="16"/>
      <c r="D27" s="11"/>
      <c r="E27" s="29"/>
      <c r="F27" s="13"/>
    </row>
    <row r="28" spans="1:6" x14ac:dyDescent="0.3">
      <c r="A28" s="2"/>
      <c r="B28" s="92"/>
      <c r="C28" s="90"/>
      <c r="D28" s="90"/>
      <c r="E28" s="90"/>
      <c r="F28" s="91"/>
    </row>
    <row r="29" spans="1:6" x14ac:dyDescent="0.3">
      <c r="A29" s="8"/>
      <c r="B29" s="31" t="s">
        <v>15</v>
      </c>
      <c r="C29" s="32">
        <f>SUM(C6:C28)</f>
        <v>158860</v>
      </c>
      <c r="D29" s="11"/>
      <c r="E29" s="33"/>
      <c r="F29" s="13"/>
    </row>
    <row r="30" spans="1:6" x14ac:dyDescent="0.3">
      <c r="A30" s="8"/>
      <c r="B30" s="31" t="s">
        <v>16</v>
      </c>
      <c r="C30" s="32">
        <f>(E31)</f>
        <v>156710</v>
      </c>
      <c r="D30" s="11"/>
      <c r="E30" s="12"/>
      <c r="F30" s="13"/>
    </row>
    <row r="31" spans="1:6" ht="15" thickBot="1" x14ac:dyDescent="0.35">
      <c r="A31" s="34"/>
      <c r="B31" s="35" t="s">
        <v>17</v>
      </c>
      <c r="C31" s="36">
        <f>(C29-C30)</f>
        <v>2150</v>
      </c>
      <c r="D31" s="37" t="s">
        <v>16</v>
      </c>
      <c r="E31" s="38">
        <f>SUM(E5:E30)</f>
        <v>156710</v>
      </c>
      <c r="F31" s="39"/>
    </row>
    <row r="32" spans="1:6" x14ac:dyDescent="0.3">
      <c r="A32" s="40"/>
      <c r="B32" s="41"/>
      <c r="C32" s="42"/>
      <c r="D32" s="43"/>
      <c r="E32" s="42"/>
      <c r="F32" s="44"/>
    </row>
    <row r="33" spans="1:6" x14ac:dyDescent="0.3">
      <c r="A33" s="45"/>
      <c r="B33" s="46"/>
      <c r="C33" s="47"/>
      <c r="D33" s="48"/>
      <c r="E33" s="47"/>
      <c r="F33" s="49"/>
    </row>
    <row r="34" spans="1:6" x14ac:dyDescent="0.3">
      <c r="A34" s="2"/>
      <c r="B34" s="50" t="str">
        <f>"RESUMEN "&amp;B3</f>
        <v>RESUMEN LUNES 12/05/2025</v>
      </c>
      <c r="C34" s="51"/>
      <c r="D34" s="50"/>
      <c r="E34" s="51"/>
      <c r="F34" s="52"/>
    </row>
    <row r="35" spans="1:6" ht="15" thickBot="1" x14ac:dyDescent="0.35">
      <c r="A35" s="53" t="s">
        <v>3</v>
      </c>
      <c r="B35" s="54" t="s">
        <v>4</v>
      </c>
      <c r="C35" s="55" t="s">
        <v>5</v>
      </c>
      <c r="D35" s="54" t="s">
        <v>6</v>
      </c>
      <c r="E35" s="55" t="s">
        <v>5</v>
      </c>
      <c r="F35" s="56" t="s">
        <v>3</v>
      </c>
    </row>
    <row r="36" spans="1:6" ht="15" thickBot="1" x14ac:dyDescent="0.35">
      <c r="A36" s="57" t="s">
        <v>13</v>
      </c>
      <c r="B36" s="58" t="s">
        <v>18</v>
      </c>
      <c r="C36" s="59">
        <f t="shared" ref="C36:C42" si="0">SUMIF($A$6:$A$28,A36,$C$6:$C$28)</f>
        <v>81800</v>
      </c>
      <c r="D36" s="60" t="s">
        <v>18</v>
      </c>
      <c r="E36" s="59">
        <f t="shared" ref="E36:E42" si="1">SUMIF($F$5:$F$30,F36,$E$5:$E$30)</f>
        <v>79650</v>
      </c>
      <c r="F36" s="61" t="s">
        <v>13</v>
      </c>
    </row>
    <row r="37" spans="1:6" x14ac:dyDescent="0.3">
      <c r="A37" s="62" t="s">
        <v>19</v>
      </c>
      <c r="B37" s="63" t="s">
        <v>20</v>
      </c>
      <c r="C37" s="59">
        <f t="shared" si="0"/>
        <v>0</v>
      </c>
      <c r="D37" s="64" t="s">
        <v>20</v>
      </c>
      <c r="E37" s="59">
        <f t="shared" si="1"/>
        <v>0</v>
      </c>
      <c r="F37" s="65" t="s">
        <v>19</v>
      </c>
    </row>
    <row r="38" spans="1:6" x14ac:dyDescent="0.3">
      <c r="A38" s="66" t="s">
        <v>21</v>
      </c>
      <c r="B38" s="67" t="s">
        <v>22</v>
      </c>
      <c r="C38" s="68">
        <f t="shared" si="0"/>
        <v>0</v>
      </c>
      <c r="D38" s="69" t="s">
        <v>22</v>
      </c>
      <c r="E38" s="68">
        <f t="shared" si="1"/>
        <v>0</v>
      </c>
      <c r="F38" s="70" t="s">
        <v>21</v>
      </c>
    </row>
    <row r="39" spans="1:6" x14ac:dyDescent="0.3">
      <c r="A39" s="66" t="s">
        <v>23</v>
      </c>
      <c r="B39" s="67" t="s">
        <v>24</v>
      </c>
      <c r="C39" s="68">
        <f t="shared" si="0"/>
        <v>0</v>
      </c>
      <c r="D39" s="69" t="s">
        <v>24</v>
      </c>
      <c r="E39" s="68">
        <f t="shared" si="1"/>
        <v>0</v>
      </c>
      <c r="F39" s="70" t="s">
        <v>23</v>
      </c>
    </row>
    <row r="40" spans="1:6" x14ac:dyDescent="0.3">
      <c r="A40" s="66" t="s">
        <v>25</v>
      </c>
      <c r="B40" s="67" t="s">
        <v>26</v>
      </c>
      <c r="C40" s="68">
        <f t="shared" si="0"/>
        <v>33840</v>
      </c>
      <c r="D40" s="69" t="s">
        <v>26</v>
      </c>
      <c r="E40" s="68">
        <f t="shared" si="1"/>
        <v>33840</v>
      </c>
      <c r="F40" s="70" t="s">
        <v>25</v>
      </c>
    </row>
    <row r="41" spans="1:6" x14ac:dyDescent="0.3">
      <c r="A41" s="66" t="s">
        <v>27</v>
      </c>
      <c r="B41" s="67" t="s">
        <v>28</v>
      </c>
      <c r="C41" s="68">
        <f t="shared" si="0"/>
        <v>0</v>
      </c>
      <c r="D41" s="69" t="s">
        <v>28</v>
      </c>
      <c r="E41" s="68">
        <f t="shared" si="1"/>
        <v>0</v>
      </c>
      <c r="F41" s="70" t="s">
        <v>27</v>
      </c>
    </row>
    <row r="42" spans="1:6" ht="15" thickBot="1" x14ac:dyDescent="0.35">
      <c r="A42" s="71" t="s">
        <v>9</v>
      </c>
      <c r="B42" s="72" t="s">
        <v>29</v>
      </c>
      <c r="C42" s="73">
        <f t="shared" si="0"/>
        <v>43220</v>
      </c>
      <c r="D42" s="74" t="s">
        <v>29</v>
      </c>
      <c r="E42" s="73">
        <f t="shared" si="1"/>
        <v>43220</v>
      </c>
      <c r="F42" s="75" t="s">
        <v>9</v>
      </c>
    </row>
    <row r="43" spans="1:6" ht="15" thickBot="1" x14ac:dyDescent="0.35">
      <c r="A43" s="45"/>
      <c r="B43" s="76" t="s">
        <v>15</v>
      </c>
      <c r="C43" s="10">
        <f>SUM(C36:C42)</f>
        <v>158860</v>
      </c>
      <c r="D43" s="76" t="s">
        <v>30</v>
      </c>
      <c r="E43" s="10">
        <f>SUM(E36:E42)</f>
        <v>156710</v>
      </c>
      <c r="F43" s="77"/>
    </row>
    <row r="44" spans="1:6" ht="15" thickBot="1" x14ac:dyDescent="0.35">
      <c r="A44" s="45"/>
      <c r="B44" s="76" t="s">
        <v>31</v>
      </c>
      <c r="C44" s="10">
        <f>C5</f>
        <v>2850</v>
      </c>
      <c r="D44" s="19"/>
      <c r="E44" s="78"/>
      <c r="F44" s="77"/>
    </row>
    <row r="45" spans="1:6" x14ac:dyDescent="0.3">
      <c r="A45" s="45"/>
      <c r="B45" s="79"/>
      <c r="C45" s="47"/>
      <c r="D45" s="19"/>
      <c r="E45" s="78"/>
      <c r="F45" s="77"/>
    </row>
    <row r="46" spans="1:6" ht="15" thickBot="1" x14ac:dyDescent="0.35">
      <c r="A46" s="45"/>
      <c r="B46" s="76"/>
      <c r="C46" s="47"/>
      <c r="D46" s="19"/>
      <c r="E46" s="78"/>
      <c r="F46" s="77"/>
    </row>
    <row r="47" spans="1:6" ht="15" thickBot="1" x14ac:dyDescent="0.35">
      <c r="A47" s="45"/>
      <c r="B47" s="76" t="s">
        <v>32</v>
      </c>
      <c r="C47" s="10">
        <f>C43-E43+C44</f>
        <v>5000</v>
      </c>
      <c r="D47" s="19"/>
      <c r="E47" s="78"/>
      <c r="F47" s="77"/>
    </row>
    <row r="48" spans="1:6" x14ac:dyDescent="0.3">
      <c r="A48" s="45"/>
      <c r="B48" s="19"/>
      <c r="C48" s="78"/>
      <c r="D48" s="19"/>
      <c r="E48" s="19"/>
      <c r="F48" s="80"/>
    </row>
    <row r="49" spans="1:6" ht="15" thickBot="1" x14ac:dyDescent="0.35">
      <c r="A49" s="81"/>
      <c r="B49" s="82"/>
      <c r="C49" s="82"/>
      <c r="D49" s="82"/>
      <c r="E49" s="83"/>
      <c r="F49" s="84" t="s">
        <v>33</v>
      </c>
    </row>
  </sheetData>
  <mergeCells count="4">
    <mergeCell ref="B1:F1"/>
    <mergeCell ref="B2:F2"/>
    <mergeCell ref="B3:F3"/>
    <mergeCell ref="B28:F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C13" sqref="C13"/>
    </sheetView>
  </sheetViews>
  <sheetFormatPr baseColWidth="10" defaultRowHeight="14.4" x14ac:dyDescent="0.3"/>
  <cols>
    <col min="1" max="1" width="5" bestFit="1" customWidth="1"/>
    <col min="2" max="2" width="30.109375" bestFit="1" customWidth="1"/>
    <col min="4" max="4" width="27.77734375" bestFit="1" customWidth="1"/>
    <col min="6" max="6" width="5" bestFit="1" customWidth="1"/>
  </cols>
  <sheetData>
    <row r="1" spans="1:6" x14ac:dyDescent="0.3">
      <c r="A1" s="1">
        <f ca="1">A1:F48+P1:AA1+A1:FDA431:#REF!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+A2:FDA31147:FA2:FA297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199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15" thickBot="1" x14ac:dyDescent="0.35">
      <c r="A5" s="8"/>
      <c r="B5" s="9" t="s">
        <v>7</v>
      </c>
      <c r="C5" s="10">
        <v>5000</v>
      </c>
      <c r="D5" s="11" t="s">
        <v>8</v>
      </c>
      <c r="E5" s="12">
        <v>13820</v>
      </c>
      <c r="F5" s="13" t="s">
        <v>9</v>
      </c>
    </row>
    <row r="6" spans="1:6" x14ac:dyDescent="0.3">
      <c r="A6" s="14" t="s">
        <v>9</v>
      </c>
      <c r="B6" s="15" t="s">
        <v>184</v>
      </c>
      <c r="C6" s="16">
        <v>13820</v>
      </c>
      <c r="D6" s="17" t="s">
        <v>8</v>
      </c>
      <c r="E6" s="12">
        <v>2470</v>
      </c>
      <c r="F6" s="13" t="s">
        <v>9</v>
      </c>
    </row>
    <row r="7" spans="1:6" x14ac:dyDescent="0.3">
      <c r="A7" s="14" t="s">
        <v>9</v>
      </c>
      <c r="B7" s="15" t="s">
        <v>185</v>
      </c>
      <c r="C7" s="16">
        <v>2470</v>
      </c>
      <c r="D7" s="11" t="s">
        <v>8</v>
      </c>
      <c r="E7" s="12">
        <v>2000</v>
      </c>
      <c r="F7" s="13" t="s">
        <v>9</v>
      </c>
    </row>
    <row r="8" spans="1:6" x14ac:dyDescent="0.3">
      <c r="A8" s="14" t="s">
        <v>9</v>
      </c>
      <c r="B8" s="18" t="s">
        <v>77</v>
      </c>
      <c r="C8" s="12">
        <v>2000</v>
      </c>
      <c r="D8" s="19" t="s">
        <v>8</v>
      </c>
      <c r="E8" s="12">
        <v>9590</v>
      </c>
      <c r="F8" s="13" t="s">
        <v>9</v>
      </c>
    </row>
    <row r="9" spans="1:6" x14ac:dyDescent="0.3">
      <c r="A9" s="14" t="s">
        <v>13</v>
      </c>
      <c r="B9" s="20" t="s">
        <v>97</v>
      </c>
      <c r="C9" s="12">
        <v>7200</v>
      </c>
      <c r="D9" s="20" t="s">
        <v>40</v>
      </c>
      <c r="E9" s="21">
        <v>4230</v>
      </c>
      <c r="F9" s="13" t="s">
        <v>25</v>
      </c>
    </row>
    <row r="10" spans="1:6" x14ac:dyDescent="0.3">
      <c r="A10" s="14" t="s">
        <v>13</v>
      </c>
      <c r="B10" s="15" t="s">
        <v>98</v>
      </c>
      <c r="C10" s="12">
        <v>14000</v>
      </c>
      <c r="D10" s="17" t="s">
        <v>8</v>
      </c>
      <c r="E10" s="12">
        <v>9830</v>
      </c>
      <c r="F10" s="13" t="s">
        <v>9</v>
      </c>
    </row>
    <row r="11" spans="1:6" x14ac:dyDescent="0.3">
      <c r="A11" s="22" t="s">
        <v>9</v>
      </c>
      <c r="B11" s="23" t="s">
        <v>187</v>
      </c>
      <c r="C11" s="24">
        <v>1500</v>
      </c>
      <c r="D11" s="23" t="s">
        <v>8</v>
      </c>
      <c r="E11" s="24">
        <v>25350</v>
      </c>
      <c r="F11" s="13" t="s">
        <v>9</v>
      </c>
    </row>
    <row r="12" spans="1:6" x14ac:dyDescent="0.3">
      <c r="A12" s="14" t="s">
        <v>9</v>
      </c>
      <c r="B12" s="15" t="s">
        <v>186</v>
      </c>
      <c r="C12" s="25">
        <v>8090</v>
      </c>
      <c r="D12" s="15" t="s">
        <v>8</v>
      </c>
      <c r="E12" s="26">
        <v>38150</v>
      </c>
      <c r="F12" s="13" t="s">
        <v>9</v>
      </c>
    </row>
    <row r="13" spans="1:6" x14ac:dyDescent="0.3">
      <c r="A13" s="14" t="s">
        <v>9</v>
      </c>
      <c r="B13" s="27" t="s">
        <v>37</v>
      </c>
      <c r="C13" s="16">
        <v>9830</v>
      </c>
      <c r="D13" s="28" t="s">
        <v>8</v>
      </c>
      <c r="E13" s="24">
        <v>15490</v>
      </c>
      <c r="F13" s="13" t="s">
        <v>9</v>
      </c>
    </row>
    <row r="14" spans="1:6" x14ac:dyDescent="0.3">
      <c r="A14" s="14" t="s">
        <v>9</v>
      </c>
      <c r="B14" s="27" t="s">
        <v>190</v>
      </c>
      <c r="C14" s="16">
        <v>25350</v>
      </c>
      <c r="D14" s="11" t="s">
        <v>8</v>
      </c>
      <c r="E14" s="29">
        <v>10400</v>
      </c>
      <c r="F14" s="13" t="s">
        <v>9</v>
      </c>
    </row>
    <row r="15" spans="1:6" x14ac:dyDescent="0.3">
      <c r="A15" s="14" t="s">
        <v>13</v>
      </c>
      <c r="B15" s="27" t="s">
        <v>140</v>
      </c>
      <c r="C15" s="16">
        <v>12000</v>
      </c>
      <c r="D15" s="11" t="s">
        <v>8</v>
      </c>
      <c r="E15" s="30">
        <v>7000</v>
      </c>
      <c r="F15" s="13" t="s">
        <v>9</v>
      </c>
    </row>
    <row r="16" spans="1:6" x14ac:dyDescent="0.3">
      <c r="A16" s="14" t="s">
        <v>9</v>
      </c>
      <c r="B16" s="27" t="s">
        <v>191</v>
      </c>
      <c r="C16" s="16">
        <v>38150</v>
      </c>
      <c r="D16" s="11" t="s">
        <v>8</v>
      </c>
      <c r="E16" s="29">
        <v>22220</v>
      </c>
      <c r="F16" s="13" t="s">
        <v>9</v>
      </c>
    </row>
    <row r="17" spans="1:6" x14ac:dyDescent="0.3">
      <c r="A17" s="14" t="s">
        <v>25</v>
      </c>
      <c r="B17" s="27" t="s">
        <v>188</v>
      </c>
      <c r="C17" s="16">
        <v>4230</v>
      </c>
      <c r="D17" s="11" t="s">
        <v>45</v>
      </c>
      <c r="E17" s="29">
        <v>57300</v>
      </c>
      <c r="F17" s="13" t="s">
        <v>13</v>
      </c>
    </row>
    <row r="18" spans="1:6" x14ac:dyDescent="0.3">
      <c r="A18" s="14" t="s">
        <v>13</v>
      </c>
      <c r="B18" s="27" t="s">
        <v>189</v>
      </c>
      <c r="C18" s="16">
        <v>24350</v>
      </c>
      <c r="D18" s="11"/>
      <c r="E18" s="29"/>
      <c r="F18" s="13"/>
    </row>
    <row r="19" spans="1:6" x14ac:dyDescent="0.3">
      <c r="A19" s="14" t="s">
        <v>9</v>
      </c>
      <c r="B19" s="27" t="s">
        <v>193</v>
      </c>
      <c r="C19" s="16">
        <v>13290</v>
      </c>
      <c r="D19" s="11"/>
      <c r="E19" s="29"/>
      <c r="F19" s="13"/>
    </row>
    <row r="20" spans="1:6" x14ac:dyDescent="0.3">
      <c r="A20" s="14" t="s">
        <v>9</v>
      </c>
      <c r="B20" s="27" t="s">
        <v>195</v>
      </c>
      <c r="C20" s="16">
        <v>2200</v>
      </c>
      <c r="D20" s="11"/>
      <c r="E20" s="29"/>
      <c r="F20" s="13"/>
    </row>
    <row r="21" spans="1:6" x14ac:dyDescent="0.3">
      <c r="A21" s="14" t="s">
        <v>9</v>
      </c>
      <c r="B21" s="27" t="s">
        <v>194</v>
      </c>
      <c r="C21" s="16">
        <v>10400</v>
      </c>
      <c r="D21" s="11"/>
      <c r="E21" s="29"/>
      <c r="F21" s="13"/>
    </row>
    <row r="22" spans="1:6" x14ac:dyDescent="0.3">
      <c r="A22" s="14" t="s">
        <v>9</v>
      </c>
      <c r="B22" s="27" t="s">
        <v>192</v>
      </c>
      <c r="C22" s="16">
        <v>7000</v>
      </c>
      <c r="D22" s="11"/>
      <c r="E22" s="29"/>
      <c r="F22" s="13"/>
    </row>
    <row r="23" spans="1:6" x14ac:dyDescent="0.3">
      <c r="A23" s="14" t="s">
        <v>9</v>
      </c>
      <c r="B23" s="27" t="s">
        <v>196</v>
      </c>
      <c r="C23" s="16">
        <v>14700</v>
      </c>
      <c r="D23" s="11"/>
      <c r="E23" s="29"/>
      <c r="F23" s="13"/>
    </row>
    <row r="24" spans="1:6" x14ac:dyDescent="0.3">
      <c r="A24" s="14" t="s">
        <v>9</v>
      </c>
      <c r="B24" s="27" t="s">
        <v>197</v>
      </c>
      <c r="C24" s="16">
        <v>4920</v>
      </c>
      <c r="D24" s="11"/>
      <c r="E24" s="29"/>
      <c r="F24" s="13"/>
    </row>
    <row r="25" spans="1:6" x14ac:dyDescent="0.3">
      <c r="A25" s="14" t="s">
        <v>9</v>
      </c>
      <c r="B25" s="27" t="s">
        <v>198</v>
      </c>
      <c r="C25" s="16">
        <v>2600</v>
      </c>
      <c r="D25" s="11"/>
      <c r="E25" s="29"/>
      <c r="F25" s="13"/>
    </row>
    <row r="26" spans="1:6" x14ac:dyDescent="0.3">
      <c r="A26" s="14"/>
      <c r="B26" s="27"/>
      <c r="C26" s="16"/>
      <c r="D26" s="11"/>
      <c r="E26" s="29"/>
      <c r="F26" s="13"/>
    </row>
    <row r="27" spans="1:6" x14ac:dyDescent="0.3">
      <c r="A27" s="14"/>
      <c r="B27" s="27"/>
      <c r="C27" s="16"/>
      <c r="D27" s="11"/>
      <c r="E27" s="29"/>
      <c r="F27" s="13"/>
    </row>
    <row r="28" spans="1:6" x14ac:dyDescent="0.3">
      <c r="A28" s="2"/>
      <c r="B28" s="92"/>
      <c r="C28" s="90"/>
      <c r="D28" s="90"/>
      <c r="E28" s="90"/>
      <c r="F28" s="91"/>
    </row>
    <row r="29" spans="1:6" x14ac:dyDescent="0.3">
      <c r="A29" s="8"/>
      <c r="B29" s="31" t="s">
        <v>15</v>
      </c>
      <c r="C29" s="32">
        <f>SUM(C6:C28)</f>
        <v>218100</v>
      </c>
      <c r="D29" s="11"/>
      <c r="E29" s="33"/>
      <c r="F29" s="13"/>
    </row>
    <row r="30" spans="1:6" x14ac:dyDescent="0.3">
      <c r="A30" s="8"/>
      <c r="B30" s="31" t="s">
        <v>16</v>
      </c>
      <c r="C30" s="32">
        <f>(E31)</f>
        <v>217850</v>
      </c>
      <c r="D30" s="11"/>
      <c r="E30" s="12"/>
      <c r="F30" s="13"/>
    </row>
    <row r="31" spans="1:6" ht="15" thickBot="1" x14ac:dyDescent="0.35">
      <c r="A31" s="34"/>
      <c r="B31" s="35" t="s">
        <v>17</v>
      </c>
      <c r="C31" s="36">
        <f>(C29-C30)</f>
        <v>250</v>
      </c>
      <c r="D31" s="37" t="s">
        <v>16</v>
      </c>
      <c r="E31" s="38">
        <f>SUM(E5:E30)</f>
        <v>217850</v>
      </c>
      <c r="F31" s="39"/>
    </row>
    <row r="32" spans="1:6" x14ac:dyDescent="0.3">
      <c r="A32" s="40"/>
      <c r="B32" s="41"/>
      <c r="C32" s="42"/>
      <c r="D32" s="43"/>
      <c r="E32" s="42"/>
      <c r="F32" s="44"/>
    </row>
    <row r="33" spans="1:6" x14ac:dyDescent="0.3">
      <c r="A33" s="45"/>
      <c r="B33" s="46"/>
      <c r="C33" s="47"/>
      <c r="D33" s="48"/>
      <c r="E33" s="47"/>
      <c r="F33" s="49"/>
    </row>
    <row r="34" spans="1:6" x14ac:dyDescent="0.3">
      <c r="A34" s="2"/>
      <c r="B34" s="50" t="str">
        <f>"RESUMEN "&amp;B3</f>
        <v>RESUMEN MARTES 13/05/2025</v>
      </c>
      <c r="C34" s="51"/>
      <c r="D34" s="50"/>
      <c r="E34" s="51"/>
      <c r="F34" s="52"/>
    </row>
    <row r="35" spans="1:6" ht="15" thickBot="1" x14ac:dyDescent="0.35">
      <c r="A35" s="53" t="s">
        <v>3</v>
      </c>
      <c r="B35" s="54" t="s">
        <v>4</v>
      </c>
      <c r="C35" s="55" t="s">
        <v>5</v>
      </c>
      <c r="D35" s="54" t="s">
        <v>6</v>
      </c>
      <c r="E35" s="55" t="s">
        <v>5</v>
      </c>
      <c r="F35" s="56" t="s">
        <v>3</v>
      </c>
    </row>
    <row r="36" spans="1:6" ht="15" thickBot="1" x14ac:dyDescent="0.35">
      <c r="A36" s="57" t="s">
        <v>13</v>
      </c>
      <c r="B36" s="58" t="s">
        <v>18</v>
      </c>
      <c r="C36" s="59">
        <f t="shared" ref="C36:C42" si="0">SUMIF($A$6:$A$28,A36,$C$6:$C$28)</f>
        <v>57550</v>
      </c>
      <c r="D36" s="60" t="s">
        <v>18</v>
      </c>
      <c r="E36" s="59">
        <f t="shared" ref="E36:E42" si="1">SUMIF($F$5:$F$30,F36,$E$5:$E$30)</f>
        <v>57300</v>
      </c>
      <c r="F36" s="61" t="s">
        <v>13</v>
      </c>
    </row>
    <row r="37" spans="1:6" x14ac:dyDescent="0.3">
      <c r="A37" s="62" t="s">
        <v>19</v>
      </c>
      <c r="B37" s="63" t="s">
        <v>20</v>
      </c>
      <c r="C37" s="59">
        <f t="shared" si="0"/>
        <v>0</v>
      </c>
      <c r="D37" s="64" t="s">
        <v>20</v>
      </c>
      <c r="E37" s="59">
        <f t="shared" si="1"/>
        <v>0</v>
      </c>
      <c r="F37" s="65" t="s">
        <v>19</v>
      </c>
    </row>
    <row r="38" spans="1:6" x14ac:dyDescent="0.3">
      <c r="A38" s="66" t="s">
        <v>21</v>
      </c>
      <c r="B38" s="67" t="s">
        <v>22</v>
      </c>
      <c r="C38" s="68">
        <f t="shared" si="0"/>
        <v>0</v>
      </c>
      <c r="D38" s="69" t="s">
        <v>22</v>
      </c>
      <c r="E38" s="68">
        <f t="shared" si="1"/>
        <v>0</v>
      </c>
      <c r="F38" s="70" t="s">
        <v>21</v>
      </c>
    </row>
    <row r="39" spans="1:6" x14ac:dyDescent="0.3">
      <c r="A39" s="66" t="s">
        <v>23</v>
      </c>
      <c r="B39" s="67" t="s">
        <v>24</v>
      </c>
      <c r="C39" s="68">
        <f t="shared" si="0"/>
        <v>0</v>
      </c>
      <c r="D39" s="69" t="s">
        <v>24</v>
      </c>
      <c r="E39" s="68">
        <f t="shared" si="1"/>
        <v>0</v>
      </c>
      <c r="F39" s="70" t="s">
        <v>23</v>
      </c>
    </row>
    <row r="40" spans="1:6" x14ac:dyDescent="0.3">
      <c r="A40" s="66" t="s">
        <v>25</v>
      </c>
      <c r="B40" s="67" t="s">
        <v>26</v>
      </c>
      <c r="C40" s="68">
        <f t="shared" si="0"/>
        <v>4230</v>
      </c>
      <c r="D40" s="69" t="s">
        <v>26</v>
      </c>
      <c r="E40" s="68">
        <f t="shared" si="1"/>
        <v>4230</v>
      </c>
      <c r="F40" s="70" t="s">
        <v>25</v>
      </c>
    </row>
    <row r="41" spans="1:6" x14ac:dyDescent="0.3">
      <c r="A41" s="66" t="s">
        <v>27</v>
      </c>
      <c r="B41" s="67" t="s">
        <v>28</v>
      </c>
      <c r="C41" s="68">
        <f t="shared" si="0"/>
        <v>0</v>
      </c>
      <c r="D41" s="69" t="s">
        <v>28</v>
      </c>
      <c r="E41" s="68">
        <f t="shared" si="1"/>
        <v>0</v>
      </c>
      <c r="F41" s="70" t="s">
        <v>27</v>
      </c>
    </row>
    <row r="42" spans="1:6" ht="15" thickBot="1" x14ac:dyDescent="0.35">
      <c r="A42" s="71" t="s">
        <v>9</v>
      </c>
      <c r="B42" s="72" t="s">
        <v>29</v>
      </c>
      <c r="C42" s="73">
        <f t="shared" si="0"/>
        <v>156320</v>
      </c>
      <c r="D42" s="74" t="s">
        <v>29</v>
      </c>
      <c r="E42" s="73">
        <f t="shared" si="1"/>
        <v>156320</v>
      </c>
      <c r="F42" s="75" t="s">
        <v>9</v>
      </c>
    </row>
    <row r="43" spans="1:6" ht="15" thickBot="1" x14ac:dyDescent="0.35">
      <c r="A43" s="45"/>
      <c r="B43" s="76" t="s">
        <v>15</v>
      </c>
      <c r="C43" s="10">
        <f>SUM(C36:C42)</f>
        <v>218100</v>
      </c>
      <c r="D43" s="76" t="s">
        <v>30</v>
      </c>
      <c r="E43" s="10">
        <f>SUM(E36:E42)</f>
        <v>217850</v>
      </c>
      <c r="F43" s="77"/>
    </row>
    <row r="44" spans="1:6" ht="15" thickBot="1" x14ac:dyDescent="0.35">
      <c r="A44" s="45"/>
      <c r="B44" s="76" t="s">
        <v>31</v>
      </c>
      <c r="C44" s="10">
        <f>C5</f>
        <v>5000</v>
      </c>
      <c r="D44" s="19"/>
      <c r="E44" s="78"/>
      <c r="F44" s="77"/>
    </row>
    <row r="45" spans="1:6" x14ac:dyDescent="0.3">
      <c r="A45" s="45"/>
      <c r="B45" s="79"/>
      <c r="C45" s="47"/>
      <c r="D45" s="19"/>
      <c r="E45" s="78"/>
      <c r="F45" s="77"/>
    </row>
    <row r="46" spans="1:6" ht="15" thickBot="1" x14ac:dyDescent="0.35">
      <c r="A46" s="45"/>
      <c r="B46" s="76"/>
      <c r="C46" s="47"/>
      <c r="D46" s="19"/>
      <c r="E46" s="78"/>
      <c r="F46" s="77"/>
    </row>
    <row r="47" spans="1:6" ht="15" thickBot="1" x14ac:dyDescent="0.35">
      <c r="A47" s="45"/>
      <c r="B47" s="76" t="s">
        <v>32</v>
      </c>
      <c r="C47" s="10">
        <f>C43-E43+C44</f>
        <v>5250</v>
      </c>
      <c r="D47" s="19"/>
      <c r="E47" s="78"/>
      <c r="F47" s="77"/>
    </row>
    <row r="48" spans="1:6" x14ac:dyDescent="0.3">
      <c r="A48" s="45"/>
      <c r="B48" s="19"/>
      <c r="C48" s="78"/>
      <c r="D48" s="19"/>
      <c r="E48" s="19"/>
      <c r="F48" s="80"/>
    </row>
    <row r="49" spans="1:6" ht="15" thickBot="1" x14ac:dyDescent="0.35">
      <c r="A49" s="81"/>
      <c r="B49" s="82"/>
      <c r="C49" s="82"/>
      <c r="D49" s="82"/>
      <c r="E49" s="83"/>
      <c r="F49" s="84" t="s">
        <v>33</v>
      </c>
    </row>
  </sheetData>
  <mergeCells count="4">
    <mergeCell ref="B1:F1"/>
    <mergeCell ref="B2:F2"/>
    <mergeCell ref="B3:F3"/>
    <mergeCell ref="B28:F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J25" sqref="J25"/>
    </sheetView>
  </sheetViews>
  <sheetFormatPr baseColWidth="10" defaultRowHeight="14.4" x14ac:dyDescent="0.3"/>
  <cols>
    <col min="1" max="1" width="5" bestFit="1" customWidth="1"/>
    <col min="2" max="2" width="31.109375" bestFit="1" customWidth="1"/>
    <col min="4" max="4" width="27.77734375" bestFit="1" customWidth="1"/>
    <col min="6" max="6" width="5" bestFit="1" customWidth="1"/>
  </cols>
  <sheetData>
    <row r="1" spans="1:6" x14ac:dyDescent="0.3">
      <c r="A1" s="1">
        <f ca="1">A1:F48+P1:AA1+A1:FDA431:#REF!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+A2:FDA31147:FA2:FA297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200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15" thickBot="1" x14ac:dyDescent="0.35">
      <c r="A5" s="8"/>
      <c r="B5" s="9" t="s">
        <v>7</v>
      </c>
      <c r="C5" s="10">
        <v>5250</v>
      </c>
      <c r="D5" s="11" t="s">
        <v>204</v>
      </c>
      <c r="E5" s="94">
        <v>14500</v>
      </c>
      <c r="F5" s="13" t="s">
        <v>9</v>
      </c>
    </row>
    <row r="6" spans="1:6" x14ac:dyDescent="0.3">
      <c r="A6" s="14" t="s">
        <v>13</v>
      </c>
      <c r="B6" s="15" t="s">
        <v>201</v>
      </c>
      <c r="C6" s="93">
        <v>4000</v>
      </c>
      <c r="D6" s="17"/>
      <c r="E6" s="94"/>
      <c r="F6" s="13"/>
    </row>
    <row r="7" spans="1:6" x14ac:dyDescent="0.3">
      <c r="A7" s="14" t="s">
        <v>9</v>
      </c>
      <c r="B7" t="s">
        <v>202</v>
      </c>
      <c r="C7" s="93">
        <v>7600</v>
      </c>
      <c r="D7" s="11"/>
      <c r="E7" s="94"/>
      <c r="F7" s="13"/>
    </row>
    <row r="8" spans="1:6" x14ac:dyDescent="0.3">
      <c r="A8" s="14" t="s">
        <v>9</v>
      </c>
      <c r="B8" s="18" t="s">
        <v>77</v>
      </c>
      <c r="C8" s="94">
        <v>2000</v>
      </c>
      <c r="D8" s="19"/>
      <c r="E8" s="94"/>
      <c r="F8" s="13"/>
    </row>
    <row r="9" spans="1:6" x14ac:dyDescent="0.3">
      <c r="A9" s="14" t="s">
        <v>9</v>
      </c>
      <c r="B9" t="s">
        <v>203</v>
      </c>
      <c r="C9" s="95">
        <v>4900</v>
      </c>
      <c r="D9" s="20"/>
      <c r="E9" s="98"/>
      <c r="F9" s="13"/>
    </row>
    <row r="10" spans="1:6" x14ac:dyDescent="0.3">
      <c r="A10" s="14" t="s">
        <v>13</v>
      </c>
      <c r="B10" s="15" t="s">
        <v>205</v>
      </c>
      <c r="C10" s="94">
        <v>2500</v>
      </c>
      <c r="D10" s="17"/>
      <c r="E10" s="94"/>
      <c r="F10" s="13"/>
    </row>
    <row r="11" spans="1:6" x14ac:dyDescent="0.3">
      <c r="A11" s="22"/>
      <c r="B11" s="23"/>
      <c r="C11" s="96"/>
      <c r="D11" s="23"/>
      <c r="E11" s="96"/>
      <c r="F11" s="13"/>
    </row>
    <row r="12" spans="1:6" x14ac:dyDescent="0.3">
      <c r="A12" s="14"/>
      <c r="B12" s="15"/>
      <c r="C12" s="93"/>
      <c r="D12" s="15"/>
      <c r="E12" s="99"/>
      <c r="F12" s="13"/>
    </row>
    <row r="13" spans="1:6" x14ac:dyDescent="0.3">
      <c r="A13" s="14"/>
      <c r="B13" s="27"/>
      <c r="C13" s="97"/>
      <c r="D13" s="28"/>
      <c r="E13" s="96"/>
      <c r="F13" s="13"/>
    </row>
    <row r="14" spans="1:6" x14ac:dyDescent="0.3">
      <c r="A14" s="14"/>
      <c r="B14" s="27"/>
      <c r="C14" s="97"/>
      <c r="D14" s="11"/>
      <c r="E14" s="100"/>
      <c r="F14" s="13"/>
    </row>
    <row r="15" spans="1:6" x14ac:dyDescent="0.3">
      <c r="A15" s="14"/>
      <c r="B15" s="27"/>
      <c r="C15" s="97"/>
      <c r="D15" s="11"/>
      <c r="E15" s="101"/>
      <c r="F15" s="13"/>
    </row>
    <row r="16" spans="1:6" x14ac:dyDescent="0.3">
      <c r="A16" s="14"/>
      <c r="B16" s="27"/>
      <c r="C16" s="97"/>
      <c r="D16" s="11"/>
      <c r="E16" s="100"/>
      <c r="F16" s="13"/>
    </row>
    <row r="17" spans="1:6" x14ac:dyDescent="0.3">
      <c r="A17" s="14"/>
      <c r="B17" s="27"/>
      <c r="C17" s="97"/>
      <c r="D17" s="11"/>
      <c r="E17" s="100"/>
      <c r="F17" s="13"/>
    </row>
    <row r="18" spans="1:6" x14ac:dyDescent="0.3">
      <c r="A18" s="14"/>
      <c r="B18" s="27"/>
      <c r="C18" s="97"/>
      <c r="D18" s="11"/>
      <c r="E18" s="100"/>
      <c r="F18" s="13"/>
    </row>
    <row r="19" spans="1:6" x14ac:dyDescent="0.3">
      <c r="A19" s="14"/>
      <c r="B19" s="27"/>
      <c r="C19" s="97"/>
      <c r="D19" s="11"/>
      <c r="E19" s="100"/>
      <c r="F19" s="13"/>
    </row>
    <row r="20" spans="1:6" x14ac:dyDescent="0.3">
      <c r="A20" s="14"/>
      <c r="B20" s="27"/>
      <c r="C20" s="97"/>
      <c r="D20" s="11"/>
      <c r="E20" s="100"/>
      <c r="F20" s="13"/>
    </row>
    <row r="21" spans="1:6" x14ac:dyDescent="0.3">
      <c r="A21" s="14"/>
      <c r="B21" s="27"/>
      <c r="C21" s="97"/>
      <c r="D21" s="11"/>
      <c r="E21" s="100"/>
      <c r="F21" s="13"/>
    </row>
    <row r="22" spans="1:6" x14ac:dyDescent="0.3">
      <c r="A22" s="14"/>
      <c r="B22" s="27"/>
      <c r="C22" s="97"/>
      <c r="D22" s="11"/>
      <c r="E22" s="100"/>
      <c r="F22" s="13"/>
    </row>
    <row r="23" spans="1:6" x14ac:dyDescent="0.3">
      <c r="A23" s="14"/>
      <c r="B23" s="27"/>
      <c r="C23" s="97"/>
      <c r="D23" s="11"/>
      <c r="E23" s="100"/>
      <c r="F23" s="13"/>
    </row>
    <row r="24" spans="1:6" x14ac:dyDescent="0.3">
      <c r="A24" s="14"/>
      <c r="B24" s="27"/>
      <c r="C24" s="97"/>
      <c r="D24" s="11"/>
      <c r="E24" s="100"/>
      <c r="F24" s="13"/>
    </row>
    <row r="25" spans="1:6" x14ac:dyDescent="0.3">
      <c r="A25" s="14"/>
      <c r="B25" s="27"/>
      <c r="C25" s="97"/>
      <c r="D25" s="11"/>
      <c r="E25" s="100"/>
      <c r="F25" s="13"/>
    </row>
    <row r="26" spans="1:6" x14ac:dyDescent="0.3">
      <c r="A26" s="14"/>
      <c r="B26" s="27"/>
      <c r="C26" s="97"/>
      <c r="D26" s="11"/>
      <c r="E26" s="100"/>
      <c r="F26" s="13"/>
    </row>
    <row r="27" spans="1:6" x14ac:dyDescent="0.3">
      <c r="A27" s="14"/>
      <c r="B27" s="27"/>
      <c r="C27" s="97"/>
      <c r="D27" s="11"/>
      <c r="E27" s="100"/>
      <c r="F27" s="13"/>
    </row>
    <row r="28" spans="1:6" x14ac:dyDescent="0.3">
      <c r="A28" s="2"/>
      <c r="B28" s="92"/>
      <c r="C28" s="90"/>
      <c r="D28" s="90"/>
      <c r="E28" s="90"/>
      <c r="F28" s="91"/>
    </row>
    <row r="29" spans="1:6" x14ac:dyDescent="0.3">
      <c r="A29" s="8"/>
      <c r="B29" s="31" t="s">
        <v>15</v>
      </c>
      <c r="C29" s="32">
        <f>SUM(C6:C28)</f>
        <v>21000</v>
      </c>
      <c r="D29" s="11"/>
      <c r="E29" s="33"/>
      <c r="F29" s="13"/>
    </row>
    <row r="30" spans="1:6" x14ac:dyDescent="0.3">
      <c r="A30" s="8"/>
      <c r="B30" s="31" t="s">
        <v>16</v>
      </c>
      <c r="C30" s="32">
        <f>(E31)</f>
        <v>14500</v>
      </c>
      <c r="D30" s="11"/>
      <c r="E30" s="12"/>
      <c r="F30" s="13"/>
    </row>
    <row r="31" spans="1:6" ht="15" thickBot="1" x14ac:dyDescent="0.35">
      <c r="A31" s="34"/>
      <c r="B31" s="35" t="s">
        <v>17</v>
      </c>
      <c r="C31" s="36">
        <f>(C29-C30)</f>
        <v>6500</v>
      </c>
      <c r="D31" s="37" t="s">
        <v>16</v>
      </c>
      <c r="E31" s="38">
        <f>SUM(E5:E30)</f>
        <v>14500</v>
      </c>
      <c r="F31" s="39"/>
    </row>
    <row r="32" spans="1:6" x14ac:dyDescent="0.3">
      <c r="A32" s="40"/>
      <c r="B32" s="41"/>
      <c r="C32" s="42"/>
      <c r="D32" s="43"/>
      <c r="E32" s="42"/>
      <c r="F32" s="44"/>
    </row>
    <row r="33" spans="1:6" x14ac:dyDescent="0.3">
      <c r="A33" s="45"/>
      <c r="B33" s="46"/>
      <c r="C33" s="47"/>
      <c r="D33" s="48"/>
      <c r="E33" s="47"/>
      <c r="F33" s="49"/>
    </row>
    <row r="34" spans="1:6" x14ac:dyDescent="0.3">
      <c r="A34" s="2"/>
      <c r="B34" s="50" t="str">
        <f>"RESUMEN "&amp;B3</f>
        <v>RESUMEN    MIERCOLES 14/05/25</v>
      </c>
      <c r="C34" s="51"/>
      <c r="D34" s="50"/>
      <c r="E34" s="51"/>
      <c r="F34" s="52"/>
    </row>
    <row r="35" spans="1:6" ht="15" thickBot="1" x14ac:dyDescent="0.35">
      <c r="A35" s="53" t="s">
        <v>3</v>
      </c>
      <c r="B35" s="54" t="s">
        <v>4</v>
      </c>
      <c r="C35" s="55" t="s">
        <v>5</v>
      </c>
      <c r="D35" s="54" t="s">
        <v>6</v>
      </c>
      <c r="E35" s="55" t="s">
        <v>5</v>
      </c>
      <c r="F35" s="56" t="s">
        <v>3</v>
      </c>
    </row>
    <row r="36" spans="1:6" ht="15" thickBot="1" x14ac:dyDescent="0.35">
      <c r="A36" s="57" t="s">
        <v>13</v>
      </c>
      <c r="B36" s="58" t="s">
        <v>18</v>
      </c>
      <c r="C36" s="59">
        <f>SUMIF($A$6:$A$28,A36,$C$6:$C$28)</f>
        <v>6500</v>
      </c>
      <c r="D36" s="60" t="s">
        <v>18</v>
      </c>
      <c r="E36" s="59">
        <f t="shared" ref="E36:E42" si="0">SUMIF($F$5:$F$30,F36,$E$5:$E$30)</f>
        <v>0</v>
      </c>
      <c r="F36" s="61" t="s">
        <v>13</v>
      </c>
    </row>
    <row r="37" spans="1:6" x14ac:dyDescent="0.3">
      <c r="A37" s="62" t="s">
        <v>19</v>
      </c>
      <c r="B37" s="63" t="s">
        <v>20</v>
      </c>
      <c r="C37" s="59">
        <f>SUMIF($A$6:$A$28,A37,$C$6:$C$28)</f>
        <v>0</v>
      </c>
      <c r="D37" s="64" t="s">
        <v>20</v>
      </c>
      <c r="E37" s="59">
        <f t="shared" si="0"/>
        <v>0</v>
      </c>
      <c r="F37" s="65" t="s">
        <v>19</v>
      </c>
    </row>
    <row r="38" spans="1:6" x14ac:dyDescent="0.3">
      <c r="A38" s="66" t="s">
        <v>21</v>
      </c>
      <c r="B38" s="67" t="s">
        <v>22</v>
      </c>
      <c r="C38" s="68">
        <f>SUMIF($A$6:$A$28,A38,$C$6:$C$28)</f>
        <v>0</v>
      </c>
      <c r="D38" s="69" t="s">
        <v>22</v>
      </c>
      <c r="E38" s="68">
        <f t="shared" si="0"/>
        <v>0</v>
      </c>
      <c r="F38" s="70" t="s">
        <v>21</v>
      </c>
    </row>
    <row r="39" spans="1:6" x14ac:dyDescent="0.3">
      <c r="A39" s="66" t="s">
        <v>23</v>
      </c>
      <c r="B39" s="67" t="s">
        <v>24</v>
      </c>
      <c r="C39" s="68">
        <f>SUMIF($A$6:$A$28,A39,$C$6:$C$28)</f>
        <v>0</v>
      </c>
      <c r="D39" s="69" t="s">
        <v>24</v>
      </c>
      <c r="E39" s="68">
        <f t="shared" si="0"/>
        <v>0</v>
      </c>
      <c r="F39" s="70" t="s">
        <v>23</v>
      </c>
    </row>
    <row r="40" spans="1:6" x14ac:dyDescent="0.3">
      <c r="A40" s="66" t="s">
        <v>25</v>
      </c>
      <c r="B40" s="67" t="s">
        <v>26</v>
      </c>
      <c r="C40" s="68">
        <f>SUMIF($A$6:$A$28,A40,$C$6:$C$28)</f>
        <v>0</v>
      </c>
      <c r="D40" s="69" t="s">
        <v>26</v>
      </c>
      <c r="E40" s="68">
        <f t="shared" si="0"/>
        <v>0</v>
      </c>
      <c r="F40" s="70" t="s">
        <v>25</v>
      </c>
    </row>
    <row r="41" spans="1:6" x14ac:dyDescent="0.3">
      <c r="A41" s="66" t="s">
        <v>27</v>
      </c>
      <c r="B41" s="67" t="s">
        <v>28</v>
      </c>
      <c r="C41" s="68">
        <f>SUMIF($A$6:$A$28,A41,$C$6:$C$28)</f>
        <v>0</v>
      </c>
      <c r="D41" s="69" t="s">
        <v>28</v>
      </c>
      <c r="E41" s="68">
        <f t="shared" si="0"/>
        <v>0</v>
      </c>
      <c r="F41" s="70" t="s">
        <v>27</v>
      </c>
    </row>
    <row r="42" spans="1:6" ht="15" thickBot="1" x14ac:dyDescent="0.35">
      <c r="A42" s="71" t="s">
        <v>9</v>
      </c>
      <c r="B42" s="72" t="s">
        <v>29</v>
      </c>
      <c r="C42" s="73">
        <f>SUMIF($A$6:$A$28,A42,$C$6:$C$28)</f>
        <v>14500</v>
      </c>
      <c r="D42" s="74" t="s">
        <v>29</v>
      </c>
      <c r="E42" s="73">
        <f t="shared" si="0"/>
        <v>14500</v>
      </c>
      <c r="F42" s="75" t="s">
        <v>9</v>
      </c>
    </row>
    <row r="43" spans="1:6" ht="15" thickBot="1" x14ac:dyDescent="0.35">
      <c r="A43" s="45"/>
      <c r="B43" s="76" t="s">
        <v>15</v>
      </c>
      <c r="C43" s="10">
        <f>SUM(C36:C42)</f>
        <v>21000</v>
      </c>
      <c r="D43" s="76" t="s">
        <v>30</v>
      </c>
      <c r="E43" s="10">
        <f>SUM(E36:E42)</f>
        <v>14500</v>
      </c>
      <c r="F43" s="77"/>
    </row>
    <row r="44" spans="1:6" ht="15" thickBot="1" x14ac:dyDescent="0.35">
      <c r="A44" s="45"/>
      <c r="B44" s="76" t="s">
        <v>31</v>
      </c>
      <c r="C44" s="10">
        <f>C5</f>
        <v>5250</v>
      </c>
      <c r="D44" s="19"/>
      <c r="E44" s="78"/>
      <c r="F44" s="77"/>
    </row>
    <row r="45" spans="1:6" x14ac:dyDescent="0.3">
      <c r="A45" s="45"/>
      <c r="B45" s="79"/>
      <c r="C45" s="47"/>
      <c r="D45" s="19"/>
      <c r="E45" s="78"/>
      <c r="F45" s="77"/>
    </row>
    <row r="46" spans="1:6" ht="15" thickBot="1" x14ac:dyDescent="0.35">
      <c r="A46" s="45"/>
      <c r="B46" s="76"/>
      <c r="C46" s="47"/>
      <c r="D46" s="19"/>
      <c r="E46" s="78"/>
      <c r="F46" s="77"/>
    </row>
    <row r="47" spans="1:6" ht="15" thickBot="1" x14ac:dyDescent="0.35">
      <c r="A47" s="45"/>
      <c r="B47" s="76" t="s">
        <v>32</v>
      </c>
      <c r="C47" s="10">
        <f>C43-E43+C44</f>
        <v>11750</v>
      </c>
      <c r="D47" s="19"/>
      <c r="E47" s="78"/>
      <c r="F47" s="77"/>
    </row>
    <row r="48" spans="1:6" x14ac:dyDescent="0.3">
      <c r="A48" s="45"/>
      <c r="B48" s="19"/>
      <c r="C48" s="78"/>
      <c r="D48" s="19"/>
      <c r="E48" s="19"/>
      <c r="F48" s="80"/>
    </row>
    <row r="49" spans="1:6" ht="15" thickBot="1" x14ac:dyDescent="0.35">
      <c r="A49" s="81"/>
      <c r="B49" s="82"/>
      <c r="C49" s="82"/>
      <c r="D49" s="82"/>
      <c r="E49" s="83"/>
      <c r="F49" s="84" t="s">
        <v>33</v>
      </c>
    </row>
  </sheetData>
  <mergeCells count="4">
    <mergeCell ref="B1:F1"/>
    <mergeCell ref="B2:F2"/>
    <mergeCell ref="B3:F3"/>
    <mergeCell ref="B28:F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F49"/>
    </sheetView>
  </sheetViews>
  <sheetFormatPr baseColWidth="10" defaultRowHeight="14.4" x14ac:dyDescent="0.3"/>
  <sheetData>
    <row r="1" spans="1:6" x14ac:dyDescent="0.3">
      <c r="A1" s="1">
        <f ca="1">A1:F48+P1:AA1+A1:FDA431:#REF!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+A2:FDA31147:FA2:FA297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2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27" thickBot="1" x14ac:dyDescent="0.35">
      <c r="A5" s="8"/>
      <c r="B5" s="9" t="s">
        <v>7</v>
      </c>
      <c r="C5" s="10">
        <v>6050</v>
      </c>
      <c r="D5" s="11"/>
      <c r="E5" s="12"/>
      <c r="F5" s="13"/>
    </row>
    <row r="6" spans="1:6" x14ac:dyDescent="0.3">
      <c r="A6" s="14"/>
      <c r="B6" s="15"/>
      <c r="C6" s="16"/>
      <c r="D6" s="17"/>
      <c r="E6" s="12"/>
      <c r="F6" s="13"/>
    </row>
    <row r="7" spans="1:6" x14ac:dyDescent="0.3">
      <c r="A7" s="14"/>
      <c r="B7" s="15"/>
      <c r="C7" s="16"/>
      <c r="D7" s="11"/>
      <c r="E7" s="12"/>
      <c r="F7" s="13"/>
    </row>
    <row r="8" spans="1:6" x14ac:dyDescent="0.3">
      <c r="A8" s="14"/>
      <c r="B8" s="18"/>
      <c r="C8" s="12"/>
      <c r="D8" s="19"/>
      <c r="E8" s="12"/>
      <c r="F8" s="13"/>
    </row>
    <row r="9" spans="1:6" x14ac:dyDescent="0.3">
      <c r="A9" s="14"/>
      <c r="B9" s="20"/>
      <c r="C9" s="12"/>
      <c r="D9" s="20"/>
      <c r="E9" s="21"/>
      <c r="F9" s="13"/>
    </row>
    <row r="10" spans="1:6" x14ac:dyDescent="0.3">
      <c r="A10" s="14"/>
      <c r="B10" s="15"/>
      <c r="C10" s="12"/>
      <c r="D10" s="17"/>
      <c r="E10" s="12"/>
      <c r="F10" s="13"/>
    </row>
    <row r="11" spans="1:6" x14ac:dyDescent="0.3">
      <c r="A11" s="22"/>
      <c r="B11" s="23"/>
      <c r="C11" s="24"/>
      <c r="D11" s="23"/>
      <c r="E11" s="24"/>
      <c r="F11" s="13"/>
    </row>
    <row r="12" spans="1:6" x14ac:dyDescent="0.3">
      <c r="A12" s="14"/>
      <c r="B12" s="15"/>
      <c r="C12" s="25"/>
      <c r="D12" s="15"/>
      <c r="E12" s="26"/>
      <c r="F12" s="13"/>
    </row>
    <row r="13" spans="1:6" x14ac:dyDescent="0.3">
      <c r="A13" s="14"/>
      <c r="B13" s="27"/>
      <c r="C13" s="16"/>
      <c r="D13" s="28"/>
      <c r="E13" s="24"/>
      <c r="F13" s="13"/>
    </row>
    <row r="14" spans="1:6" x14ac:dyDescent="0.3">
      <c r="A14" s="14"/>
      <c r="B14" s="27"/>
      <c r="C14" s="16"/>
      <c r="D14" s="11"/>
      <c r="E14" s="29"/>
      <c r="F14" s="13"/>
    </row>
    <row r="15" spans="1:6" x14ac:dyDescent="0.3">
      <c r="A15" s="14"/>
      <c r="B15" s="27"/>
      <c r="C15" s="16"/>
      <c r="D15" s="11"/>
      <c r="E15" s="30"/>
      <c r="F15" s="13"/>
    </row>
    <row r="16" spans="1:6" x14ac:dyDescent="0.3">
      <c r="A16" s="14"/>
      <c r="B16" s="27"/>
      <c r="C16" s="16"/>
      <c r="D16" s="11"/>
      <c r="E16" s="29"/>
      <c r="F16" s="13"/>
    </row>
    <row r="17" spans="1:6" x14ac:dyDescent="0.3">
      <c r="A17" s="14"/>
      <c r="B17" s="27"/>
      <c r="C17" s="16"/>
      <c r="D17" s="11"/>
      <c r="E17" s="29"/>
      <c r="F17" s="13"/>
    </row>
    <row r="18" spans="1:6" x14ac:dyDescent="0.3">
      <c r="A18" s="14"/>
      <c r="B18" s="27"/>
      <c r="C18" s="16"/>
      <c r="D18" s="11"/>
      <c r="E18" s="29"/>
      <c r="F18" s="13"/>
    </row>
    <row r="19" spans="1:6" x14ac:dyDescent="0.3">
      <c r="A19" s="14"/>
      <c r="B19" s="27"/>
      <c r="C19" s="16"/>
      <c r="D19" s="11"/>
      <c r="E19" s="29"/>
      <c r="F19" s="13"/>
    </row>
    <row r="20" spans="1:6" x14ac:dyDescent="0.3">
      <c r="A20" s="14"/>
      <c r="B20" s="27"/>
      <c r="C20" s="16"/>
      <c r="D20" s="11"/>
      <c r="E20" s="29"/>
      <c r="F20" s="13"/>
    </row>
    <row r="21" spans="1:6" x14ac:dyDescent="0.3">
      <c r="A21" s="14"/>
      <c r="B21" s="27"/>
      <c r="C21" s="16"/>
      <c r="D21" s="11"/>
      <c r="E21" s="29"/>
      <c r="F21" s="13"/>
    </row>
    <row r="22" spans="1:6" x14ac:dyDescent="0.3">
      <c r="A22" s="14"/>
      <c r="B22" s="27"/>
      <c r="C22" s="16"/>
      <c r="D22" s="11"/>
      <c r="E22" s="29"/>
      <c r="F22" s="13"/>
    </row>
    <row r="23" spans="1:6" x14ac:dyDescent="0.3">
      <c r="A23" s="14"/>
      <c r="B23" s="27"/>
      <c r="C23" s="16"/>
      <c r="D23" s="11"/>
      <c r="E23" s="29"/>
      <c r="F23" s="13"/>
    </row>
    <row r="24" spans="1:6" x14ac:dyDescent="0.3">
      <c r="A24" s="14"/>
      <c r="B24" s="27"/>
      <c r="C24" s="16"/>
      <c r="D24" s="11"/>
      <c r="E24" s="29"/>
      <c r="F24" s="13"/>
    </row>
    <row r="25" spans="1:6" x14ac:dyDescent="0.3">
      <c r="A25" s="14"/>
      <c r="B25" s="27"/>
      <c r="C25" s="16"/>
      <c r="D25" s="11"/>
      <c r="E25" s="29"/>
      <c r="F25" s="13"/>
    </row>
    <row r="26" spans="1:6" x14ac:dyDescent="0.3">
      <c r="A26" s="14"/>
      <c r="B26" s="27"/>
      <c r="C26" s="16"/>
      <c r="D26" s="11"/>
      <c r="E26" s="29"/>
      <c r="F26" s="13"/>
    </row>
    <row r="27" spans="1:6" x14ac:dyDescent="0.3">
      <c r="A27" s="14"/>
      <c r="B27" s="27"/>
      <c r="C27" s="16"/>
      <c r="D27" s="11"/>
      <c r="E27" s="29"/>
      <c r="F27" s="13"/>
    </row>
    <row r="28" spans="1:6" x14ac:dyDescent="0.3">
      <c r="A28" s="2"/>
      <c r="B28" s="92"/>
      <c r="C28" s="90"/>
      <c r="D28" s="90"/>
      <c r="E28" s="90"/>
      <c r="F28" s="91"/>
    </row>
    <row r="29" spans="1:6" x14ac:dyDescent="0.3">
      <c r="A29" s="8"/>
      <c r="B29" s="31" t="s">
        <v>15</v>
      </c>
      <c r="C29" s="32">
        <f>SUM(C6:C28)</f>
        <v>0</v>
      </c>
      <c r="D29" s="11"/>
      <c r="E29" s="33"/>
      <c r="F29" s="13"/>
    </row>
    <row r="30" spans="1:6" x14ac:dyDescent="0.3">
      <c r="A30" s="8"/>
      <c r="B30" s="31" t="s">
        <v>16</v>
      </c>
      <c r="C30" s="32">
        <f>(E31)</f>
        <v>0</v>
      </c>
      <c r="D30" s="11"/>
      <c r="E30" s="12"/>
      <c r="F30" s="13"/>
    </row>
    <row r="31" spans="1:6" ht="15" thickBot="1" x14ac:dyDescent="0.35">
      <c r="A31" s="34"/>
      <c r="B31" s="35" t="s">
        <v>17</v>
      </c>
      <c r="C31" s="36">
        <f>(C29-C30)</f>
        <v>0</v>
      </c>
      <c r="D31" s="37" t="s">
        <v>16</v>
      </c>
      <c r="E31" s="38">
        <f>SUM(E5:E30)</f>
        <v>0</v>
      </c>
      <c r="F31" s="39"/>
    </row>
    <row r="32" spans="1:6" x14ac:dyDescent="0.3">
      <c r="A32" s="40"/>
      <c r="B32" s="41"/>
      <c r="C32" s="42"/>
      <c r="D32" s="43"/>
      <c r="E32" s="42"/>
      <c r="F32" s="44"/>
    </row>
    <row r="33" spans="1:6" x14ac:dyDescent="0.3">
      <c r="A33" s="45"/>
      <c r="B33" s="46"/>
      <c r="C33" s="47"/>
      <c r="D33" s="48"/>
      <c r="E33" s="47"/>
      <c r="F33" s="49"/>
    </row>
    <row r="34" spans="1:6" x14ac:dyDescent="0.3">
      <c r="A34" s="2"/>
      <c r="B34" s="50" t="str">
        <f>"RESUMEN "&amp;B3</f>
        <v>RESUMEN JUEVES 01/05/2025</v>
      </c>
      <c r="C34" s="51"/>
      <c r="D34" s="50"/>
      <c r="E34" s="51"/>
      <c r="F34" s="52"/>
    </row>
    <row r="35" spans="1:6" ht="15" thickBot="1" x14ac:dyDescent="0.35">
      <c r="A35" s="53" t="s">
        <v>3</v>
      </c>
      <c r="B35" s="54" t="s">
        <v>4</v>
      </c>
      <c r="C35" s="55" t="s">
        <v>5</v>
      </c>
      <c r="D35" s="54" t="s">
        <v>6</v>
      </c>
      <c r="E35" s="55" t="s">
        <v>5</v>
      </c>
      <c r="F35" s="56" t="s">
        <v>3</v>
      </c>
    </row>
    <row r="36" spans="1:6" ht="15" thickBot="1" x14ac:dyDescent="0.35">
      <c r="A36" s="57" t="s">
        <v>13</v>
      </c>
      <c r="B36" s="58" t="s">
        <v>18</v>
      </c>
      <c r="C36" s="59">
        <f t="shared" ref="C36:C42" si="0">SUMIF($A$6:$A$28,A36,$C$6:$C$28)</f>
        <v>0</v>
      </c>
      <c r="D36" s="60" t="s">
        <v>18</v>
      </c>
      <c r="E36" s="59">
        <f t="shared" ref="E36:E42" si="1">SUMIF($F$5:$F$30,F36,$E$5:$E$30)</f>
        <v>0</v>
      </c>
      <c r="F36" s="61" t="s">
        <v>13</v>
      </c>
    </row>
    <row r="37" spans="1:6" x14ac:dyDescent="0.3">
      <c r="A37" s="62" t="s">
        <v>19</v>
      </c>
      <c r="B37" s="63" t="s">
        <v>20</v>
      </c>
      <c r="C37" s="59">
        <f t="shared" si="0"/>
        <v>0</v>
      </c>
      <c r="D37" s="64" t="s">
        <v>20</v>
      </c>
      <c r="E37" s="59">
        <f t="shared" si="1"/>
        <v>0</v>
      </c>
      <c r="F37" s="65" t="s">
        <v>19</v>
      </c>
    </row>
    <row r="38" spans="1:6" x14ac:dyDescent="0.3">
      <c r="A38" s="66" t="s">
        <v>21</v>
      </c>
      <c r="B38" s="67" t="s">
        <v>22</v>
      </c>
      <c r="C38" s="68">
        <f t="shared" si="0"/>
        <v>0</v>
      </c>
      <c r="D38" s="69" t="s">
        <v>22</v>
      </c>
      <c r="E38" s="68">
        <f t="shared" si="1"/>
        <v>0</v>
      </c>
      <c r="F38" s="70" t="s">
        <v>21</v>
      </c>
    </row>
    <row r="39" spans="1:6" x14ac:dyDescent="0.3">
      <c r="A39" s="66" t="s">
        <v>23</v>
      </c>
      <c r="B39" s="67" t="s">
        <v>24</v>
      </c>
      <c r="C39" s="68">
        <f t="shared" si="0"/>
        <v>0</v>
      </c>
      <c r="D39" s="69" t="s">
        <v>24</v>
      </c>
      <c r="E39" s="68">
        <f t="shared" si="1"/>
        <v>0</v>
      </c>
      <c r="F39" s="70" t="s">
        <v>23</v>
      </c>
    </row>
    <row r="40" spans="1:6" x14ac:dyDescent="0.3">
      <c r="A40" s="66" t="s">
        <v>25</v>
      </c>
      <c r="B40" s="67" t="s">
        <v>26</v>
      </c>
      <c r="C40" s="68">
        <f t="shared" si="0"/>
        <v>0</v>
      </c>
      <c r="D40" s="69" t="s">
        <v>26</v>
      </c>
      <c r="E40" s="68">
        <f t="shared" si="1"/>
        <v>0</v>
      </c>
      <c r="F40" s="70" t="s">
        <v>25</v>
      </c>
    </row>
    <row r="41" spans="1:6" x14ac:dyDescent="0.3">
      <c r="A41" s="66" t="s">
        <v>27</v>
      </c>
      <c r="B41" s="67" t="s">
        <v>28</v>
      </c>
      <c r="C41" s="68">
        <f t="shared" si="0"/>
        <v>0</v>
      </c>
      <c r="D41" s="69" t="s">
        <v>28</v>
      </c>
      <c r="E41" s="68">
        <f t="shared" si="1"/>
        <v>0</v>
      </c>
      <c r="F41" s="70" t="s">
        <v>27</v>
      </c>
    </row>
    <row r="42" spans="1:6" ht="15" thickBot="1" x14ac:dyDescent="0.35">
      <c r="A42" s="71" t="s">
        <v>9</v>
      </c>
      <c r="B42" s="72" t="s">
        <v>29</v>
      </c>
      <c r="C42" s="73">
        <f t="shared" si="0"/>
        <v>0</v>
      </c>
      <c r="D42" s="74" t="s">
        <v>29</v>
      </c>
      <c r="E42" s="73">
        <f t="shared" si="1"/>
        <v>0</v>
      </c>
      <c r="F42" s="75" t="s">
        <v>9</v>
      </c>
    </row>
    <row r="43" spans="1:6" ht="15" thickBot="1" x14ac:dyDescent="0.35">
      <c r="A43" s="45"/>
      <c r="B43" s="76" t="s">
        <v>15</v>
      </c>
      <c r="C43" s="10">
        <f>SUM(C36:C42)</f>
        <v>0</v>
      </c>
      <c r="D43" s="76" t="s">
        <v>30</v>
      </c>
      <c r="E43" s="10">
        <f>SUM(E36:E42)</f>
        <v>0</v>
      </c>
      <c r="F43" s="77"/>
    </row>
    <row r="44" spans="1:6" ht="15" thickBot="1" x14ac:dyDescent="0.35">
      <c r="A44" s="45"/>
      <c r="B44" s="76" t="s">
        <v>31</v>
      </c>
      <c r="C44" s="10">
        <f>C5</f>
        <v>6050</v>
      </c>
      <c r="D44" s="19"/>
      <c r="E44" s="78"/>
      <c r="F44" s="77"/>
    </row>
    <row r="45" spans="1:6" x14ac:dyDescent="0.3">
      <c r="A45" s="45"/>
      <c r="B45" s="79"/>
      <c r="C45" s="47"/>
      <c r="D45" s="19"/>
      <c r="E45" s="78"/>
      <c r="F45" s="77"/>
    </row>
    <row r="46" spans="1:6" ht="15" thickBot="1" x14ac:dyDescent="0.35">
      <c r="A46" s="45"/>
      <c r="B46" s="76"/>
      <c r="C46" s="47"/>
      <c r="D46" s="19"/>
      <c r="E46" s="78"/>
      <c r="F46" s="77"/>
    </row>
    <row r="47" spans="1:6" ht="15" thickBot="1" x14ac:dyDescent="0.35">
      <c r="A47" s="45"/>
      <c r="B47" s="76" t="s">
        <v>32</v>
      </c>
      <c r="C47" s="10">
        <f>C43-E43+C44</f>
        <v>6050</v>
      </c>
      <c r="D47" s="19"/>
      <c r="E47" s="78"/>
      <c r="F47" s="77"/>
    </row>
    <row r="48" spans="1:6" x14ac:dyDescent="0.3">
      <c r="A48" s="45"/>
      <c r="B48" s="19"/>
      <c r="C48" s="78"/>
      <c r="D48" s="19"/>
      <c r="E48" s="19"/>
      <c r="F48" s="80"/>
    </row>
    <row r="49" spans="1:6" ht="15" thickBot="1" x14ac:dyDescent="0.35">
      <c r="A49" s="81"/>
      <c r="B49" s="82"/>
      <c r="C49" s="82"/>
      <c r="D49" s="82"/>
      <c r="E49" s="83"/>
      <c r="F49" s="84" t="s">
        <v>33</v>
      </c>
    </row>
  </sheetData>
  <mergeCells count="4">
    <mergeCell ref="B1:F1"/>
    <mergeCell ref="B2:F2"/>
    <mergeCell ref="B3:F3"/>
    <mergeCell ref="B28:F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F49"/>
    </sheetView>
  </sheetViews>
  <sheetFormatPr baseColWidth="10" defaultRowHeight="14.4" x14ac:dyDescent="0.3"/>
  <sheetData>
    <row r="1" spans="1:6" x14ac:dyDescent="0.3">
      <c r="A1" s="1">
        <f ca="1">A1:F48+P1:AA1+A1:FDA431:#REF!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+A2:FDA31147:FA2:FA297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2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27" thickBot="1" x14ac:dyDescent="0.35">
      <c r="A5" s="8"/>
      <c r="B5" s="9" t="s">
        <v>7</v>
      </c>
      <c r="C5" s="10">
        <v>6050</v>
      </c>
      <c r="D5" s="11"/>
      <c r="E5" s="12"/>
      <c r="F5" s="13"/>
    </row>
    <row r="6" spans="1:6" x14ac:dyDescent="0.3">
      <c r="A6" s="14"/>
      <c r="B6" s="15"/>
      <c r="C6" s="16"/>
      <c r="D6" s="17"/>
      <c r="E6" s="12"/>
      <c r="F6" s="13"/>
    </row>
    <row r="7" spans="1:6" x14ac:dyDescent="0.3">
      <c r="A7" s="14"/>
      <c r="B7" s="15"/>
      <c r="C7" s="16"/>
      <c r="D7" s="11"/>
      <c r="E7" s="12"/>
      <c r="F7" s="13"/>
    </row>
    <row r="8" spans="1:6" x14ac:dyDescent="0.3">
      <c r="A8" s="14"/>
      <c r="B8" s="18"/>
      <c r="C8" s="12"/>
      <c r="D8" s="19"/>
      <c r="E8" s="12"/>
      <c r="F8" s="13"/>
    </row>
    <row r="9" spans="1:6" x14ac:dyDescent="0.3">
      <c r="A9" s="14"/>
      <c r="B9" s="20"/>
      <c r="C9" s="12"/>
      <c r="D9" s="20"/>
      <c r="E9" s="21"/>
      <c r="F9" s="13"/>
    </row>
    <row r="10" spans="1:6" x14ac:dyDescent="0.3">
      <c r="A10" s="14"/>
      <c r="B10" s="15"/>
      <c r="C10" s="12"/>
      <c r="D10" s="17"/>
      <c r="E10" s="12"/>
      <c r="F10" s="13"/>
    </row>
    <row r="11" spans="1:6" x14ac:dyDescent="0.3">
      <c r="A11" s="22"/>
      <c r="B11" s="23"/>
      <c r="C11" s="24"/>
      <c r="D11" s="23"/>
      <c r="E11" s="24"/>
      <c r="F11" s="13"/>
    </row>
    <row r="12" spans="1:6" x14ac:dyDescent="0.3">
      <c r="A12" s="14"/>
      <c r="B12" s="15"/>
      <c r="C12" s="25"/>
      <c r="D12" s="15"/>
      <c r="E12" s="26"/>
      <c r="F12" s="13"/>
    </row>
    <row r="13" spans="1:6" x14ac:dyDescent="0.3">
      <c r="A13" s="14"/>
      <c r="B13" s="27"/>
      <c r="C13" s="16"/>
      <c r="D13" s="28"/>
      <c r="E13" s="24"/>
      <c r="F13" s="13"/>
    </row>
    <row r="14" spans="1:6" x14ac:dyDescent="0.3">
      <c r="A14" s="14"/>
      <c r="B14" s="27"/>
      <c r="C14" s="16"/>
      <c r="D14" s="11"/>
      <c r="E14" s="29"/>
      <c r="F14" s="13"/>
    </row>
    <row r="15" spans="1:6" x14ac:dyDescent="0.3">
      <c r="A15" s="14"/>
      <c r="B15" s="27"/>
      <c r="C15" s="16"/>
      <c r="D15" s="11"/>
      <c r="E15" s="30"/>
      <c r="F15" s="13"/>
    </row>
    <row r="16" spans="1:6" x14ac:dyDescent="0.3">
      <c r="A16" s="14"/>
      <c r="B16" s="27"/>
      <c r="C16" s="16"/>
      <c r="D16" s="11"/>
      <c r="E16" s="29"/>
      <c r="F16" s="13"/>
    </row>
    <row r="17" spans="1:6" x14ac:dyDescent="0.3">
      <c r="A17" s="14"/>
      <c r="B17" s="27"/>
      <c r="C17" s="16"/>
      <c r="D17" s="11"/>
      <c r="E17" s="29"/>
      <c r="F17" s="13"/>
    </row>
    <row r="18" spans="1:6" x14ac:dyDescent="0.3">
      <c r="A18" s="14"/>
      <c r="B18" s="27"/>
      <c r="C18" s="16"/>
      <c r="D18" s="11"/>
      <c r="E18" s="29"/>
      <c r="F18" s="13"/>
    </row>
    <row r="19" spans="1:6" x14ac:dyDescent="0.3">
      <c r="A19" s="14"/>
      <c r="B19" s="27"/>
      <c r="C19" s="16"/>
      <c r="D19" s="11"/>
      <c r="E19" s="29"/>
      <c r="F19" s="13"/>
    </row>
    <row r="20" spans="1:6" x14ac:dyDescent="0.3">
      <c r="A20" s="14"/>
      <c r="B20" s="27"/>
      <c r="C20" s="16"/>
      <c r="D20" s="11"/>
      <c r="E20" s="29"/>
      <c r="F20" s="13"/>
    </row>
    <row r="21" spans="1:6" x14ac:dyDescent="0.3">
      <c r="A21" s="14"/>
      <c r="B21" s="27"/>
      <c r="C21" s="16"/>
      <c r="D21" s="11"/>
      <c r="E21" s="29"/>
      <c r="F21" s="13"/>
    </row>
    <row r="22" spans="1:6" x14ac:dyDescent="0.3">
      <c r="A22" s="14"/>
      <c r="B22" s="27"/>
      <c r="C22" s="16"/>
      <c r="D22" s="11"/>
      <c r="E22" s="29"/>
      <c r="F22" s="13"/>
    </row>
    <row r="23" spans="1:6" x14ac:dyDescent="0.3">
      <c r="A23" s="14"/>
      <c r="B23" s="27"/>
      <c r="C23" s="16"/>
      <c r="D23" s="11"/>
      <c r="E23" s="29"/>
      <c r="F23" s="13"/>
    </row>
    <row r="24" spans="1:6" x14ac:dyDescent="0.3">
      <c r="A24" s="14"/>
      <c r="B24" s="27"/>
      <c r="C24" s="16"/>
      <c r="D24" s="11"/>
      <c r="E24" s="29"/>
      <c r="F24" s="13"/>
    </row>
    <row r="25" spans="1:6" x14ac:dyDescent="0.3">
      <c r="A25" s="14"/>
      <c r="B25" s="27"/>
      <c r="C25" s="16"/>
      <c r="D25" s="11"/>
      <c r="E25" s="29"/>
      <c r="F25" s="13"/>
    </row>
    <row r="26" spans="1:6" x14ac:dyDescent="0.3">
      <c r="A26" s="14"/>
      <c r="B26" s="27"/>
      <c r="C26" s="16"/>
      <c r="D26" s="11"/>
      <c r="E26" s="29"/>
      <c r="F26" s="13"/>
    </row>
    <row r="27" spans="1:6" x14ac:dyDescent="0.3">
      <c r="A27" s="14"/>
      <c r="B27" s="27"/>
      <c r="C27" s="16"/>
      <c r="D27" s="11"/>
      <c r="E27" s="29"/>
      <c r="F27" s="13"/>
    </row>
    <row r="28" spans="1:6" x14ac:dyDescent="0.3">
      <c r="A28" s="2"/>
      <c r="B28" s="92"/>
      <c r="C28" s="90"/>
      <c r="D28" s="90"/>
      <c r="E28" s="90"/>
      <c r="F28" s="91"/>
    </row>
    <row r="29" spans="1:6" x14ac:dyDescent="0.3">
      <c r="A29" s="8"/>
      <c r="B29" s="31" t="s">
        <v>15</v>
      </c>
      <c r="C29" s="32">
        <f>SUM(C6:C28)</f>
        <v>0</v>
      </c>
      <c r="D29" s="11"/>
      <c r="E29" s="33"/>
      <c r="F29" s="13"/>
    </row>
    <row r="30" spans="1:6" x14ac:dyDescent="0.3">
      <c r="A30" s="8"/>
      <c r="B30" s="31" t="s">
        <v>16</v>
      </c>
      <c r="C30" s="32">
        <f>(E31)</f>
        <v>0</v>
      </c>
      <c r="D30" s="11"/>
      <c r="E30" s="12"/>
      <c r="F30" s="13"/>
    </row>
    <row r="31" spans="1:6" ht="15" thickBot="1" x14ac:dyDescent="0.35">
      <c r="A31" s="34"/>
      <c r="B31" s="35" t="s">
        <v>17</v>
      </c>
      <c r="C31" s="36">
        <f>(C29-C30)</f>
        <v>0</v>
      </c>
      <c r="D31" s="37" t="s">
        <v>16</v>
      </c>
      <c r="E31" s="38">
        <f>SUM(E5:E30)</f>
        <v>0</v>
      </c>
      <c r="F31" s="39"/>
    </row>
    <row r="32" spans="1:6" x14ac:dyDescent="0.3">
      <c r="A32" s="40"/>
      <c r="B32" s="41"/>
      <c r="C32" s="42"/>
      <c r="D32" s="43"/>
      <c r="E32" s="42"/>
      <c r="F32" s="44"/>
    </row>
    <row r="33" spans="1:6" x14ac:dyDescent="0.3">
      <c r="A33" s="45"/>
      <c r="B33" s="46"/>
      <c r="C33" s="47"/>
      <c r="D33" s="48"/>
      <c r="E33" s="47"/>
      <c r="F33" s="49"/>
    </row>
    <row r="34" spans="1:6" x14ac:dyDescent="0.3">
      <c r="A34" s="2"/>
      <c r="B34" s="50" t="str">
        <f>"RESUMEN "&amp;B3</f>
        <v>RESUMEN JUEVES 01/05/2025</v>
      </c>
      <c r="C34" s="51"/>
      <c r="D34" s="50"/>
      <c r="E34" s="51"/>
      <c r="F34" s="52"/>
    </row>
    <row r="35" spans="1:6" ht="15" thickBot="1" x14ac:dyDescent="0.35">
      <c r="A35" s="53" t="s">
        <v>3</v>
      </c>
      <c r="B35" s="54" t="s">
        <v>4</v>
      </c>
      <c r="C35" s="55" t="s">
        <v>5</v>
      </c>
      <c r="D35" s="54" t="s">
        <v>6</v>
      </c>
      <c r="E35" s="55" t="s">
        <v>5</v>
      </c>
      <c r="F35" s="56" t="s">
        <v>3</v>
      </c>
    </row>
    <row r="36" spans="1:6" ht="15" thickBot="1" x14ac:dyDescent="0.35">
      <c r="A36" s="57" t="s">
        <v>13</v>
      </c>
      <c r="B36" s="58" t="s">
        <v>18</v>
      </c>
      <c r="C36" s="59">
        <f t="shared" ref="C36:C42" si="0">SUMIF($A$6:$A$28,A36,$C$6:$C$28)</f>
        <v>0</v>
      </c>
      <c r="D36" s="60" t="s">
        <v>18</v>
      </c>
      <c r="E36" s="59">
        <f t="shared" ref="E36:E42" si="1">SUMIF($F$5:$F$30,F36,$E$5:$E$30)</f>
        <v>0</v>
      </c>
      <c r="F36" s="61" t="s">
        <v>13</v>
      </c>
    </row>
    <row r="37" spans="1:6" x14ac:dyDescent="0.3">
      <c r="A37" s="62" t="s">
        <v>19</v>
      </c>
      <c r="B37" s="63" t="s">
        <v>20</v>
      </c>
      <c r="C37" s="59">
        <f t="shared" si="0"/>
        <v>0</v>
      </c>
      <c r="D37" s="64" t="s">
        <v>20</v>
      </c>
      <c r="E37" s="59">
        <f t="shared" si="1"/>
        <v>0</v>
      </c>
      <c r="F37" s="65" t="s">
        <v>19</v>
      </c>
    </row>
    <row r="38" spans="1:6" x14ac:dyDescent="0.3">
      <c r="A38" s="66" t="s">
        <v>21</v>
      </c>
      <c r="B38" s="67" t="s">
        <v>22</v>
      </c>
      <c r="C38" s="68">
        <f t="shared" si="0"/>
        <v>0</v>
      </c>
      <c r="D38" s="69" t="s">
        <v>22</v>
      </c>
      <c r="E38" s="68">
        <f t="shared" si="1"/>
        <v>0</v>
      </c>
      <c r="F38" s="70" t="s">
        <v>21</v>
      </c>
    </row>
    <row r="39" spans="1:6" x14ac:dyDescent="0.3">
      <c r="A39" s="66" t="s">
        <v>23</v>
      </c>
      <c r="B39" s="67" t="s">
        <v>24</v>
      </c>
      <c r="C39" s="68">
        <f t="shared" si="0"/>
        <v>0</v>
      </c>
      <c r="D39" s="69" t="s">
        <v>24</v>
      </c>
      <c r="E39" s="68">
        <f t="shared" si="1"/>
        <v>0</v>
      </c>
      <c r="F39" s="70" t="s">
        <v>23</v>
      </c>
    </row>
    <row r="40" spans="1:6" x14ac:dyDescent="0.3">
      <c r="A40" s="66" t="s">
        <v>25</v>
      </c>
      <c r="B40" s="67" t="s">
        <v>26</v>
      </c>
      <c r="C40" s="68">
        <f t="shared" si="0"/>
        <v>0</v>
      </c>
      <c r="D40" s="69" t="s">
        <v>26</v>
      </c>
      <c r="E40" s="68">
        <f t="shared" si="1"/>
        <v>0</v>
      </c>
      <c r="F40" s="70" t="s">
        <v>25</v>
      </c>
    </row>
    <row r="41" spans="1:6" x14ac:dyDescent="0.3">
      <c r="A41" s="66" t="s">
        <v>27</v>
      </c>
      <c r="B41" s="67" t="s">
        <v>28</v>
      </c>
      <c r="C41" s="68">
        <f t="shared" si="0"/>
        <v>0</v>
      </c>
      <c r="D41" s="69" t="s">
        <v>28</v>
      </c>
      <c r="E41" s="68">
        <f t="shared" si="1"/>
        <v>0</v>
      </c>
      <c r="F41" s="70" t="s">
        <v>27</v>
      </c>
    </row>
    <row r="42" spans="1:6" ht="15" thickBot="1" x14ac:dyDescent="0.35">
      <c r="A42" s="71" t="s">
        <v>9</v>
      </c>
      <c r="B42" s="72" t="s">
        <v>29</v>
      </c>
      <c r="C42" s="73">
        <f t="shared" si="0"/>
        <v>0</v>
      </c>
      <c r="D42" s="74" t="s">
        <v>29</v>
      </c>
      <c r="E42" s="73">
        <f t="shared" si="1"/>
        <v>0</v>
      </c>
      <c r="F42" s="75" t="s">
        <v>9</v>
      </c>
    </row>
    <row r="43" spans="1:6" ht="15" thickBot="1" x14ac:dyDescent="0.35">
      <c r="A43" s="45"/>
      <c r="B43" s="76" t="s">
        <v>15</v>
      </c>
      <c r="C43" s="10">
        <f>SUM(C36:C42)</f>
        <v>0</v>
      </c>
      <c r="D43" s="76" t="s">
        <v>30</v>
      </c>
      <c r="E43" s="10">
        <f>SUM(E36:E42)</f>
        <v>0</v>
      </c>
      <c r="F43" s="77"/>
    </row>
    <row r="44" spans="1:6" ht="15" thickBot="1" x14ac:dyDescent="0.35">
      <c r="A44" s="45"/>
      <c r="B44" s="76" t="s">
        <v>31</v>
      </c>
      <c r="C44" s="10">
        <f>C5</f>
        <v>6050</v>
      </c>
      <c r="D44" s="19"/>
      <c r="E44" s="78"/>
      <c r="F44" s="77"/>
    </row>
    <row r="45" spans="1:6" x14ac:dyDescent="0.3">
      <c r="A45" s="45"/>
      <c r="B45" s="79"/>
      <c r="C45" s="47"/>
      <c r="D45" s="19"/>
      <c r="E45" s="78"/>
      <c r="F45" s="77"/>
    </row>
    <row r="46" spans="1:6" ht="15" thickBot="1" x14ac:dyDescent="0.35">
      <c r="A46" s="45"/>
      <c r="B46" s="76"/>
      <c r="C46" s="47"/>
      <c r="D46" s="19"/>
      <c r="E46" s="78"/>
      <c r="F46" s="77"/>
    </row>
    <row r="47" spans="1:6" ht="15" thickBot="1" x14ac:dyDescent="0.35">
      <c r="A47" s="45"/>
      <c r="B47" s="76" t="s">
        <v>32</v>
      </c>
      <c r="C47" s="10">
        <f>C43-E43+C44</f>
        <v>6050</v>
      </c>
      <c r="D47" s="19"/>
      <c r="E47" s="78"/>
      <c r="F47" s="77"/>
    </row>
    <row r="48" spans="1:6" x14ac:dyDescent="0.3">
      <c r="A48" s="45"/>
      <c r="B48" s="19"/>
      <c r="C48" s="78"/>
      <c r="D48" s="19"/>
      <c r="E48" s="19"/>
      <c r="F48" s="80"/>
    </row>
    <row r="49" spans="1:6" ht="15" thickBot="1" x14ac:dyDescent="0.35">
      <c r="A49" s="81"/>
      <c r="B49" s="82"/>
      <c r="C49" s="82"/>
      <c r="D49" s="82"/>
      <c r="E49" s="83"/>
      <c r="F49" s="84" t="s">
        <v>33</v>
      </c>
    </row>
  </sheetData>
  <mergeCells count="4">
    <mergeCell ref="B1:F1"/>
    <mergeCell ref="B2:F2"/>
    <mergeCell ref="B3:F3"/>
    <mergeCell ref="B28:F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F49"/>
    </sheetView>
  </sheetViews>
  <sheetFormatPr baseColWidth="10" defaultRowHeight="14.4" x14ac:dyDescent="0.3"/>
  <sheetData>
    <row r="1" spans="1:6" x14ac:dyDescent="0.3">
      <c r="A1" s="1">
        <f ca="1">A1:F48+P1:AA1+A1:FDA431:#REF!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+A2:FDA31147:FA2:FA297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2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27" thickBot="1" x14ac:dyDescent="0.35">
      <c r="A5" s="8"/>
      <c r="B5" s="9" t="s">
        <v>7</v>
      </c>
      <c r="C5" s="10">
        <v>6050</v>
      </c>
      <c r="D5" s="11"/>
      <c r="E5" s="12"/>
      <c r="F5" s="13"/>
    </row>
    <row r="6" spans="1:6" x14ac:dyDescent="0.3">
      <c r="A6" s="14"/>
      <c r="B6" s="15"/>
      <c r="C6" s="16"/>
      <c r="D6" s="17"/>
      <c r="E6" s="12"/>
      <c r="F6" s="13"/>
    </row>
    <row r="7" spans="1:6" x14ac:dyDescent="0.3">
      <c r="A7" s="14"/>
      <c r="B7" s="15"/>
      <c r="C7" s="16"/>
      <c r="D7" s="11"/>
      <c r="E7" s="12"/>
      <c r="F7" s="13"/>
    </row>
    <row r="8" spans="1:6" x14ac:dyDescent="0.3">
      <c r="A8" s="14"/>
      <c r="B8" s="18"/>
      <c r="C8" s="12"/>
      <c r="D8" s="19"/>
      <c r="E8" s="12"/>
      <c r="F8" s="13"/>
    </row>
    <row r="9" spans="1:6" x14ac:dyDescent="0.3">
      <c r="A9" s="14"/>
      <c r="B9" s="20"/>
      <c r="C9" s="12"/>
      <c r="D9" s="20"/>
      <c r="E9" s="21"/>
      <c r="F9" s="13"/>
    </row>
    <row r="10" spans="1:6" x14ac:dyDescent="0.3">
      <c r="A10" s="14"/>
      <c r="B10" s="15"/>
      <c r="C10" s="12"/>
      <c r="D10" s="17"/>
      <c r="E10" s="12"/>
      <c r="F10" s="13"/>
    </row>
    <row r="11" spans="1:6" x14ac:dyDescent="0.3">
      <c r="A11" s="22"/>
      <c r="B11" s="23"/>
      <c r="C11" s="24"/>
      <c r="D11" s="23"/>
      <c r="E11" s="24"/>
      <c r="F11" s="13"/>
    </row>
    <row r="12" spans="1:6" x14ac:dyDescent="0.3">
      <c r="A12" s="14"/>
      <c r="B12" s="15"/>
      <c r="C12" s="25"/>
      <c r="D12" s="15"/>
      <c r="E12" s="26"/>
      <c r="F12" s="13"/>
    </row>
    <row r="13" spans="1:6" x14ac:dyDescent="0.3">
      <c r="A13" s="14"/>
      <c r="B13" s="27"/>
      <c r="C13" s="16"/>
      <c r="D13" s="28"/>
      <c r="E13" s="24"/>
      <c r="F13" s="13"/>
    </row>
    <row r="14" spans="1:6" x14ac:dyDescent="0.3">
      <c r="A14" s="14"/>
      <c r="B14" s="27"/>
      <c r="C14" s="16"/>
      <c r="D14" s="11"/>
      <c r="E14" s="29"/>
      <c r="F14" s="13"/>
    </row>
    <row r="15" spans="1:6" x14ac:dyDescent="0.3">
      <c r="A15" s="14"/>
      <c r="B15" s="27"/>
      <c r="C15" s="16"/>
      <c r="D15" s="11"/>
      <c r="E15" s="30"/>
      <c r="F15" s="13"/>
    </row>
    <row r="16" spans="1:6" x14ac:dyDescent="0.3">
      <c r="A16" s="14"/>
      <c r="B16" s="27"/>
      <c r="C16" s="16"/>
      <c r="D16" s="11"/>
      <c r="E16" s="29"/>
      <c r="F16" s="13"/>
    </row>
    <row r="17" spans="1:6" x14ac:dyDescent="0.3">
      <c r="A17" s="14"/>
      <c r="B17" s="27"/>
      <c r="C17" s="16"/>
      <c r="D17" s="11"/>
      <c r="E17" s="29"/>
      <c r="F17" s="13"/>
    </row>
    <row r="18" spans="1:6" x14ac:dyDescent="0.3">
      <c r="A18" s="14"/>
      <c r="B18" s="27"/>
      <c r="C18" s="16"/>
      <c r="D18" s="11"/>
      <c r="E18" s="29"/>
      <c r="F18" s="13"/>
    </row>
    <row r="19" spans="1:6" x14ac:dyDescent="0.3">
      <c r="A19" s="14"/>
      <c r="B19" s="27"/>
      <c r="C19" s="16"/>
      <c r="D19" s="11"/>
      <c r="E19" s="29"/>
      <c r="F19" s="13"/>
    </row>
    <row r="20" spans="1:6" x14ac:dyDescent="0.3">
      <c r="A20" s="14"/>
      <c r="B20" s="27"/>
      <c r="C20" s="16"/>
      <c r="D20" s="11"/>
      <c r="E20" s="29"/>
      <c r="F20" s="13"/>
    </row>
    <row r="21" spans="1:6" x14ac:dyDescent="0.3">
      <c r="A21" s="14"/>
      <c r="B21" s="27"/>
      <c r="C21" s="16"/>
      <c r="D21" s="11"/>
      <c r="E21" s="29"/>
      <c r="F21" s="13"/>
    </row>
    <row r="22" spans="1:6" x14ac:dyDescent="0.3">
      <c r="A22" s="14"/>
      <c r="B22" s="27"/>
      <c r="C22" s="16"/>
      <c r="D22" s="11"/>
      <c r="E22" s="29"/>
      <c r="F22" s="13"/>
    </row>
    <row r="23" spans="1:6" x14ac:dyDescent="0.3">
      <c r="A23" s="14"/>
      <c r="B23" s="27"/>
      <c r="C23" s="16"/>
      <c r="D23" s="11"/>
      <c r="E23" s="29"/>
      <c r="F23" s="13"/>
    </row>
    <row r="24" spans="1:6" x14ac:dyDescent="0.3">
      <c r="A24" s="14"/>
      <c r="B24" s="27"/>
      <c r="C24" s="16"/>
      <c r="D24" s="11"/>
      <c r="E24" s="29"/>
      <c r="F24" s="13"/>
    </row>
    <row r="25" spans="1:6" x14ac:dyDescent="0.3">
      <c r="A25" s="14"/>
      <c r="B25" s="27"/>
      <c r="C25" s="16"/>
      <c r="D25" s="11"/>
      <c r="E25" s="29"/>
      <c r="F25" s="13"/>
    </row>
    <row r="26" spans="1:6" x14ac:dyDescent="0.3">
      <c r="A26" s="14"/>
      <c r="B26" s="27"/>
      <c r="C26" s="16"/>
      <c r="D26" s="11"/>
      <c r="E26" s="29"/>
      <c r="F26" s="13"/>
    </row>
    <row r="27" spans="1:6" x14ac:dyDescent="0.3">
      <c r="A27" s="14"/>
      <c r="B27" s="27"/>
      <c r="C27" s="16"/>
      <c r="D27" s="11"/>
      <c r="E27" s="29"/>
      <c r="F27" s="13"/>
    </row>
    <row r="28" spans="1:6" x14ac:dyDescent="0.3">
      <c r="A28" s="2"/>
      <c r="B28" s="92"/>
      <c r="C28" s="90"/>
      <c r="D28" s="90"/>
      <c r="E28" s="90"/>
      <c r="F28" s="91"/>
    </row>
    <row r="29" spans="1:6" x14ac:dyDescent="0.3">
      <c r="A29" s="8"/>
      <c r="B29" s="31" t="s">
        <v>15</v>
      </c>
      <c r="C29" s="32">
        <f>SUM(C6:C28)</f>
        <v>0</v>
      </c>
      <c r="D29" s="11"/>
      <c r="E29" s="33"/>
      <c r="F29" s="13"/>
    </row>
    <row r="30" spans="1:6" x14ac:dyDescent="0.3">
      <c r="A30" s="8"/>
      <c r="B30" s="31" t="s">
        <v>16</v>
      </c>
      <c r="C30" s="32">
        <f>(E31)</f>
        <v>0</v>
      </c>
      <c r="D30" s="11"/>
      <c r="E30" s="12"/>
      <c r="F30" s="13"/>
    </row>
    <row r="31" spans="1:6" ht="15" thickBot="1" x14ac:dyDescent="0.35">
      <c r="A31" s="34"/>
      <c r="B31" s="35" t="s">
        <v>17</v>
      </c>
      <c r="C31" s="36">
        <f>(C29-C30)</f>
        <v>0</v>
      </c>
      <c r="D31" s="37" t="s">
        <v>16</v>
      </c>
      <c r="E31" s="38">
        <f>SUM(E5:E30)</f>
        <v>0</v>
      </c>
      <c r="F31" s="39"/>
    </row>
    <row r="32" spans="1:6" x14ac:dyDescent="0.3">
      <c r="A32" s="40"/>
      <c r="B32" s="41"/>
      <c r="C32" s="42"/>
      <c r="D32" s="43"/>
      <c r="E32" s="42"/>
      <c r="F32" s="44"/>
    </row>
    <row r="33" spans="1:6" x14ac:dyDescent="0.3">
      <c r="A33" s="45"/>
      <c r="B33" s="46"/>
      <c r="C33" s="47"/>
      <c r="D33" s="48"/>
      <c r="E33" s="47"/>
      <c r="F33" s="49"/>
    </row>
    <row r="34" spans="1:6" x14ac:dyDescent="0.3">
      <c r="A34" s="2"/>
      <c r="B34" s="50" t="str">
        <f>"RESUMEN "&amp;B3</f>
        <v>RESUMEN JUEVES 01/05/2025</v>
      </c>
      <c r="C34" s="51"/>
      <c r="D34" s="50"/>
      <c r="E34" s="51"/>
      <c r="F34" s="52"/>
    </row>
    <row r="35" spans="1:6" ht="15" thickBot="1" x14ac:dyDescent="0.35">
      <c r="A35" s="53" t="s">
        <v>3</v>
      </c>
      <c r="B35" s="54" t="s">
        <v>4</v>
      </c>
      <c r="C35" s="55" t="s">
        <v>5</v>
      </c>
      <c r="D35" s="54" t="s">
        <v>6</v>
      </c>
      <c r="E35" s="55" t="s">
        <v>5</v>
      </c>
      <c r="F35" s="56" t="s">
        <v>3</v>
      </c>
    </row>
    <row r="36" spans="1:6" ht="15" thickBot="1" x14ac:dyDescent="0.35">
      <c r="A36" s="57" t="s">
        <v>13</v>
      </c>
      <c r="B36" s="58" t="s">
        <v>18</v>
      </c>
      <c r="C36" s="59">
        <f t="shared" ref="C36:C42" si="0">SUMIF($A$6:$A$28,A36,$C$6:$C$28)</f>
        <v>0</v>
      </c>
      <c r="D36" s="60" t="s">
        <v>18</v>
      </c>
      <c r="E36" s="59">
        <f t="shared" ref="E36:E42" si="1">SUMIF($F$5:$F$30,F36,$E$5:$E$30)</f>
        <v>0</v>
      </c>
      <c r="F36" s="61" t="s">
        <v>13</v>
      </c>
    </row>
    <row r="37" spans="1:6" x14ac:dyDescent="0.3">
      <c r="A37" s="62" t="s">
        <v>19</v>
      </c>
      <c r="B37" s="63" t="s">
        <v>20</v>
      </c>
      <c r="C37" s="59">
        <f t="shared" si="0"/>
        <v>0</v>
      </c>
      <c r="D37" s="64" t="s">
        <v>20</v>
      </c>
      <c r="E37" s="59">
        <f t="shared" si="1"/>
        <v>0</v>
      </c>
      <c r="F37" s="65" t="s">
        <v>19</v>
      </c>
    </row>
    <row r="38" spans="1:6" x14ac:dyDescent="0.3">
      <c r="A38" s="66" t="s">
        <v>21</v>
      </c>
      <c r="B38" s="67" t="s">
        <v>22</v>
      </c>
      <c r="C38" s="68">
        <f t="shared" si="0"/>
        <v>0</v>
      </c>
      <c r="D38" s="69" t="s">
        <v>22</v>
      </c>
      <c r="E38" s="68">
        <f t="shared" si="1"/>
        <v>0</v>
      </c>
      <c r="F38" s="70" t="s">
        <v>21</v>
      </c>
    </row>
    <row r="39" spans="1:6" x14ac:dyDescent="0.3">
      <c r="A39" s="66" t="s">
        <v>23</v>
      </c>
      <c r="B39" s="67" t="s">
        <v>24</v>
      </c>
      <c r="C39" s="68">
        <f t="shared" si="0"/>
        <v>0</v>
      </c>
      <c r="D39" s="69" t="s">
        <v>24</v>
      </c>
      <c r="E39" s="68">
        <f t="shared" si="1"/>
        <v>0</v>
      </c>
      <c r="F39" s="70" t="s">
        <v>23</v>
      </c>
    </row>
    <row r="40" spans="1:6" x14ac:dyDescent="0.3">
      <c r="A40" s="66" t="s">
        <v>25</v>
      </c>
      <c r="B40" s="67" t="s">
        <v>26</v>
      </c>
      <c r="C40" s="68">
        <f t="shared" si="0"/>
        <v>0</v>
      </c>
      <c r="D40" s="69" t="s">
        <v>26</v>
      </c>
      <c r="E40" s="68">
        <f t="shared" si="1"/>
        <v>0</v>
      </c>
      <c r="F40" s="70" t="s">
        <v>25</v>
      </c>
    </row>
    <row r="41" spans="1:6" x14ac:dyDescent="0.3">
      <c r="A41" s="66" t="s">
        <v>27</v>
      </c>
      <c r="B41" s="67" t="s">
        <v>28</v>
      </c>
      <c r="C41" s="68">
        <f t="shared" si="0"/>
        <v>0</v>
      </c>
      <c r="D41" s="69" t="s">
        <v>28</v>
      </c>
      <c r="E41" s="68">
        <f t="shared" si="1"/>
        <v>0</v>
      </c>
      <c r="F41" s="70" t="s">
        <v>27</v>
      </c>
    </row>
    <row r="42" spans="1:6" ht="15" thickBot="1" x14ac:dyDescent="0.35">
      <c r="A42" s="71" t="s">
        <v>9</v>
      </c>
      <c r="B42" s="72" t="s">
        <v>29</v>
      </c>
      <c r="C42" s="73">
        <f t="shared" si="0"/>
        <v>0</v>
      </c>
      <c r="D42" s="74" t="s">
        <v>29</v>
      </c>
      <c r="E42" s="73">
        <f t="shared" si="1"/>
        <v>0</v>
      </c>
      <c r="F42" s="75" t="s">
        <v>9</v>
      </c>
    </row>
    <row r="43" spans="1:6" ht="15" thickBot="1" x14ac:dyDescent="0.35">
      <c r="A43" s="45"/>
      <c r="B43" s="76" t="s">
        <v>15</v>
      </c>
      <c r="C43" s="10">
        <f>SUM(C36:C42)</f>
        <v>0</v>
      </c>
      <c r="D43" s="76" t="s">
        <v>30</v>
      </c>
      <c r="E43" s="10">
        <f>SUM(E36:E42)</f>
        <v>0</v>
      </c>
      <c r="F43" s="77"/>
    </row>
    <row r="44" spans="1:6" ht="15" thickBot="1" x14ac:dyDescent="0.35">
      <c r="A44" s="45"/>
      <c r="B44" s="76" t="s">
        <v>31</v>
      </c>
      <c r="C44" s="10">
        <f>C5</f>
        <v>6050</v>
      </c>
      <c r="D44" s="19"/>
      <c r="E44" s="78"/>
      <c r="F44" s="77"/>
    </row>
    <row r="45" spans="1:6" x14ac:dyDescent="0.3">
      <c r="A45" s="45"/>
      <c r="B45" s="79"/>
      <c r="C45" s="47"/>
      <c r="D45" s="19"/>
      <c r="E45" s="78"/>
      <c r="F45" s="77"/>
    </row>
    <row r="46" spans="1:6" ht="15" thickBot="1" x14ac:dyDescent="0.35">
      <c r="A46" s="45"/>
      <c r="B46" s="76"/>
      <c r="C46" s="47"/>
      <c r="D46" s="19"/>
      <c r="E46" s="78"/>
      <c r="F46" s="77"/>
    </row>
    <row r="47" spans="1:6" ht="15" thickBot="1" x14ac:dyDescent="0.35">
      <c r="A47" s="45"/>
      <c r="B47" s="76" t="s">
        <v>32</v>
      </c>
      <c r="C47" s="10">
        <f>C43-E43+C44</f>
        <v>6050</v>
      </c>
      <c r="D47" s="19"/>
      <c r="E47" s="78"/>
      <c r="F47" s="77"/>
    </row>
    <row r="48" spans="1:6" x14ac:dyDescent="0.3">
      <c r="A48" s="45"/>
      <c r="B48" s="19"/>
      <c r="C48" s="78"/>
      <c r="D48" s="19"/>
      <c r="E48" s="19"/>
      <c r="F48" s="80"/>
    </row>
    <row r="49" spans="1:6" ht="15" thickBot="1" x14ac:dyDescent="0.35">
      <c r="A49" s="81"/>
      <c r="B49" s="82"/>
      <c r="C49" s="82"/>
      <c r="D49" s="82"/>
      <c r="E49" s="83"/>
      <c r="F49" s="84" t="s">
        <v>33</v>
      </c>
    </row>
  </sheetData>
  <mergeCells count="4">
    <mergeCell ref="B1:F1"/>
    <mergeCell ref="B2:F2"/>
    <mergeCell ref="B3:F3"/>
    <mergeCell ref="B28:F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F49"/>
    </sheetView>
  </sheetViews>
  <sheetFormatPr baseColWidth="10" defaultRowHeight="14.4" x14ac:dyDescent="0.3"/>
  <sheetData>
    <row r="1" spans="1:6" x14ac:dyDescent="0.3">
      <c r="A1" s="1">
        <f ca="1">A1:F48+P1:AA1+A1:FDA431:#REF!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+A2:FDA31147:FA2:FA297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2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27" thickBot="1" x14ac:dyDescent="0.35">
      <c r="A5" s="8"/>
      <c r="B5" s="9" t="s">
        <v>7</v>
      </c>
      <c r="C5" s="10">
        <v>6050</v>
      </c>
      <c r="D5" s="11"/>
      <c r="E5" s="12"/>
      <c r="F5" s="13"/>
    </row>
    <row r="6" spans="1:6" x14ac:dyDescent="0.3">
      <c r="A6" s="14"/>
      <c r="B6" s="15"/>
      <c r="C6" s="16"/>
      <c r="D6" s="17"/>
      <c r="E6" s="12"/>
      <c r="F6" s="13"/>
    </row>
    <row r="7" spans="1:6" x14ac:dyDescent="0.3">
      <c r="A7" s="14"/>
      <c r="B7" s="15"/>
      <c r="C7" s="16"/>
      <c r="D7" s="11"/>
      <c r="E7" s="12"/>
      <c r="F7" s="13"/>
    </row>
    <row r="8" spans="1:6" x14ac:dyDescent="0.3">
      <c r="A8" s="14"/>
      <c r="B8" s="18"/>
      <c r="C8" s="12"/>
      <c r="D8" s="19"/>
      <c r="E8" s="12"/>
      <c r="F8" s="13"/>
    </row>
    <row r="9" spans="1:6" x14ac:dyDescent="0.3">
      <c r="A9" s="14"/>
      <c r="B9" s="20"/>
      <c r="C9" s="12"/>
      <c r="D9" s="20"/>
      <c r="E9" s="21"/>
      <c r="F9" s="13"/>
    </row>
    <row r="10" spans="1:6" x14ac:dyDescent="0.3">
      <c r="A10" s="14"/>
      <c r="B10" s="15"/>
      <c r="C10" s="12"/>
      <c r="D10" s="17"/>
      <c r="E10" s="12"/>
      <c r="F10" s="13"/>
    </row>
    <row r="11" spans="1:6" x14ac:dyDescent="0.3">
      <c r="A11" s="22"/>
      <c r="B11" s="23"/>
      <c r="C11" s="24"/>
      <c r="D11" s="23"/>
      <c r="E11" s="24"/>
      <c r="F11" s="13"/>
    </row>
    <row r="12" spans="1:6" x14ac:dyDescent="0.3">
      <c r="A12" s="14"/>
      <c r="B12" s="15"/>
      <c r="C12" s="25"/>
      <c r="D12" s="15"/>
      <c r="E12" s="26"/>
      <c r="F12" s="13"/>
    </row>
    <row r="13" spans="1:6" x14ac:dyDescent="0.3">
      <c r="A13" s="14"/>
      <c r="B13" s="27"/>
      <c r="C13" s="16"/>
      <c r="D13" s="28"/>
      <c r="E13" s="24"/>
      <c r="F13" s="13"/>
    </row>
    <row r="14" spans="1:6" x14ac:dyDescent="0.3">
      <c r="A14" s="14"/>
      <c r="B14" s="27"/>
      <c r="C14" s="16"/>
      <c r="D14" s="11"/>
      <c r="E14" s="29"/>
      <c r="F14" s="13"/>
    </row>
    <row r="15" spans="1:6" x14ac:dyDescent="0.3">
      <c r="A15" s="14"/>
      <c r="B15" s="27"/>
      <c r="C15" s="16"/>
      <c r="D15" s="11"/>
      <c r="E15" s="30"/>
      <c r="F15" s="13"/>
    </row>
    <row r="16" spans="1:6" x14ac:dyDescent="0.3">
      <c r="A16" s="14"/>
      <c r="B16" s="27"/>
      <c r="C16" s="16"/>
      <c r="D16" s="11"/>
      <c r="E16" s="29"/>
      <c r="F16" s="13"/>
    </row>
    <row r="17" spans="1:6" x14ac:dyDescent="0.3">
      <c r="A17" s="14"/>
      <c r="B17" s="27"/>
      <c r="C17" s="16"/>
      <c r="D17" s="11"/>
      <c r="E17" s="29"/>
      <c r="F17" s="13"/>
    </row>
    <row r="18" spans="1:6" x14ac:dyDescent="0.3">
      <c r="A18" s="14"/>
      <c r="B18" s="27"/>
      <c r="C18" s="16"/>
      <c r="D18" s="11"/>
      <c r="E18" s="29"/>
      <c r="F18" s="13"/>
    </row>
    <row r="19" spans="1:6" x14ac:dyDescent="0.3">
      <c r="A19" s="14"/>
      <c r="B19" s="27"/>
      <c r="C19" s="16"/>
      <c r="D19" s="11"/>
      <c r="E19" s="29"/>
      <c r="F19" s="13"/>
    </row>
    <row r="20" spans="1:6" x14ac:dyDescent="0.3">
      <c r="A20" s="14"/>
      <c r="B20" s="27"/>
      <c r="C20" s="16"/>
      <c r="D20" s="11"/>
      <c r="E20" s="29"/>
      <c r="F20" s="13"/>
    </row>
    <row r="21" spans="1:6" x14ac:dyDescent="0.3">
      <c r="A21" s="14"/>
      <c r="B21" s="27"/>
      <c r="C21" s="16"/>
      <c r="D21" s="11"/>
      <c r="E21" s="29"/>
      <c r="F21" s="13"/>
    </row>
    <row r="22" spans="1:6" x14ac:dyDescent="0.3">
      <c r="A22" s="14"/>
      <c r="B22" s="27"/>
      <c r="C22" s="16"/>
      <c r="D22" s="11"/>
      <c r="E22" s="29"/>
      <c r="F22" s="13"/>
    </row>
    <row r="23" spans="1:6" x14ac:dyDescent="0.3">
      <c r="A23" s="14"/>
      <c r="B23" s="27"/>
      <c r="C23" s="16"/>
      <c r="D23" s="11"/>
      <c r="E23" s="29"/>
      <c r="F23" s="13"/>
    </row>
    <row r="24" spans="1:6" x14ac:dyDescent="0.3">
      <c r="A24" s="14"/>
      <c r="B24" s="27"/>
      <c r="C24" s="16"/>
      <c r="D24" s="11"/>
      <c r="E24" s="29"/>
      <c r="F24" s="13"/>
    </row>
    <row r="25" spans="1:6" x14ac:dyDescent="0.3">
      <c r="A25" s="14"/>
      <c r="B25" s="27"/>
      <c r="C25" s="16"/>
      <c r="D25" s="11"/>
      <c r="E25" s="29"/>
      <c r="F25" s="13"/>
    </row>
    <row r="26" spans="1:6" x14ac:dyDescent="0.3">
      <c r="A26" s="14"/>
      <c r="B26" s="27"/>
      <c r="C26" s="16"/>
      <c r="D26" s="11"/>
      <c r="E26" s="29"/>
      <c r="F26" s="13"/>
    </row>
    <row r="27" spans="1:6" x14ac:dyDescent="0.3">
      <c r="A27" s="14"/>
      <c r="B27" s="27"/>
      <c r="C27" s="16"/>
      <c r="D27" s="11"/>
      <c r="E27" s="29"/>
      <c r="F27" s="13"/>
    </row>
    <row r="28" spans="1:6" x14ac:dyDescent="0.3">
      <c r="A28" s="2"/>
      <c r="B28" s="92"/>
      <c r="C28" s="90"/>
      <c r="D28" s="90"/>
      <c r="E28" s="90"/>
      <c r="F28" s="91"/>
    </row>
    <row r="29" spans="1:6" x14ac:dyDescent="0.3">
      <c r="A29" s="8"/>
      <c r="B29" s="31" t="s">
        <v>15</v>
      </c>
      <c r="C29" s="32">
        <f>SUM(C6:C28)</f>
        <v>0</v>
      </c>
      <c r="D29" s="11"/>
      <c r="E29" s="33"/>
      <c r="F29" s="13"/>
    </row>
    <row r="30" spans="1:6" x14ac:dyDescent="0.3">
      <c r="A30" s="8"/>
      <c r="B30" s="31" t="s">
        <v>16</v>
      </c>
      <c r="C30" s="32">
        <f>(E31)</f>
        <v>0</v>
      </c>
      <c r="D30" s="11"/>
      <c r="E30" s="12"/>
      <c r="F30" s="13"/>
    </row>
    <row r="31" spans="1:6" ht="15" thickBot="1" x14ac:dyDescent="0.35">
      <c r="A31" s="34"/>
      <c r="B31" s="35" t="s">
        <v>17</v>
      </c>
      <c r="C31" s="36">
        <f>(C29-C30)</f>
        <v>0</v>
      </c>
      <c r="D31" s="37" t="s">
        <v>16</v>
      </c>
      <c r="E31" s="38">
        <f>SUM(E5:E30)</f>
        <v>0</v>
      </c>
      <c r="F31" s="39"/>
    </row>
    <row r="32" spans="1:6" x14ac:dyDescent="0.3">
      <c r="A32" s="40"/>
      <c r="B32" s="41"/>
      <c r="C32" s="42"/>
      <c r="D32" s="43"/>
      <c r="E32" s="42"/>
      <c r="F32" s="44"/>
    </row>
    <row r="33" spans="1:6" x14ac:dyDescent="0.3">
      <c r="A33" s="45"/>
      <c r="B33" s="46"/>
      <c r="C33" s="47"/>
      <c r="D33" s="48"/>
      <c r="E33" s="47"/>
      <c r="F33" s="49"/>
    </row>
    <row r="34" spans="1:6" x14ac:dyDescent="0.3">
      <c r="A34" s="2"/>
      <c r="B34" s="50" t="str">
        <f>"RESUMEN "&amp;B3</f>
        <v>RESUMEN JUEVES 01/05/2025</v>
      </c>
      <c r="C34" s="51"/>
      <c r="D34" s="50"/>
      <c r="E34" s="51"/>
      <c r="F34" s="52"/>
    </row>
    <row r="35" spans="1:6" ht="15" thickBot="1" x14ac:dyDescent="0.35">
      <c r="A35" s="53" t="s">
        <v>3</v>
      </c>
      <c r="B35" s="54" t="s">
        <v>4</v>
      </c>
      <c r="C35" s="55" t="s">
        <v>5</v>
      </c>
      <c r="D35" s="54" t="s">
        <v>6</v>
      </c>
      <c r="E35" s="55" t="s">
        <v>5</v>
      </c>
      <c r="F35" s="56" t="s">
        <v>3</v>
      </c>
    </row>
    <row r="36" spans="1:6" ht="15" thickBot="1" x14ac:dyDescent="0.35">
      <c r="A36" s="57" t="s">
        <v>13</v>
      </c>
      <c r="B36" s="58" t="s">
        <v>18</v>
      </c>
      <c r="C36" s="59">
        <f t="shared" ref="C36:C42" si="0">SUMIF($A$6:$A$28,A36,$C$6:$C$28)</f>
        <v>0</v>
      </c>
      <c r="D36" s="60" t="s">
        <v>18</v>
      </c>
      <c r="E36" s="59">
        <f t="shared" ref="E36:E42" si="1">SUMIF($F$5:$F$30,F36,$E$5:$E$30)</f>
        <v>0</v>
      </c>
      <c r="F36" s="61" t="s">
        <v>13</v>
      </c>
    </row>
    <row r="37" spans="1:6" x14ac:dyDescent="0.3">
      <c r="A37" s="62" t="s">
        <v>19</v>
      </c>
      <c r="B37" s="63" t="s">
        <v>20</v>
      </c>
      <c r="C37" s="59">
        <f t="shared" si="0"/>
        <v>0</v>
      </c>
      <c r="D37" s="64" t="s">
        <v>20</v>
      </c>
      <c r="E37" s="59">
        <f t="shared" si="1"/>
        <v>0</v>
      </c>
      <c r="F37" s="65" t="s">
        <v>19</v>
      </c>
    </row>
    <row r="38" spans="1:6" x14ac:dyDescent="0.3">
      <c r="A38" s="66" t="s">
        <v>21</v>
      </c>
      <c r="B38" s="67" t="s">
        <v>22</v>
      </c>
      <c r="C38" s="68">
        <f t="shared" si="0"/>
        <v>0</v>
      </c>
      <c r="D38" s="69" t="s">
        <v>22</v>
      </c>
      <c r="E38" s="68">
        <f t="shared" si="1"/>
        <v>0</v>
      </c>
      <c r="F38" s="70" t="s">
        <v>21</v>
      </c>
    </row>
    <row r="39" spans="1:6" x14ac:dyDescent="0.3">
      <c r="A39" s="66" t="s">
        <v>23</v>
      </c>
      <c r="B39" s="67" t="s">
        <v>24</v>
      </c>
      <c r="C39" s="68">
        <f t="shared" si="0"/>
        <v>0</v>
      </c>
      <c r="D39" s="69" t="s">
        <v>24</v>
      </c>
      <c r="E39" s="68">
        <f t="shared" si="1"/>
        <v>0</v>
      </c>
      <c r="F39" s="70" t="s">
        <v>23</v>
      </c>
    </row>
    <row r="40" spans="1:6" x14ac:dyDescent="0.3">
      <c r="A40" s="66" t="s">
        <v>25</v>
      </c>
      <c r="B40" s="67" t="s">
        <v>26</v>
      </c>
      <c r="C40" s="68">
        <f t="shared" si="0"/>
        <v>0</v>
      </c>
      <c r="D40" s="69" t="s">
        <v>26</v>
      </c>
      <c r="E40" s="68">
        <f t="shared" si="1"/>
        <v>0</v>
      </c>
      <c r="F40" s="70" t="s">
        <v>25</v>
      </c>
    </row>
    <row r="41" spans="1:6" x14ac:dyDescent="0.3">
      <c r="A41" s="66" t="s">
        <v>27</v>
      </c>
      <c r="B41" s="67" t="s">
        <v>28</v>
      </c>
      <c r="C41" s="68">
        <f t="shared" si="0"/>
        <v>0</v>
      </c>
      <c r="D41" s="69" t="s">
        <v>28</v>
      </c>
      <c r="E41" s="68">
        <f t="shared" si="1"/>
        <v>0</v>
      </c>
      <c r="F41" s="70" t="s">
        <v>27</v>
      </c>
    </row>
    <row r="42" spans="1:6" ht="15" thickBot="1" x14ac:dyDescent="0.35">
      <c r="A42" s="71" t="s">
        <v>9</v>
      </c>
      <c r="B42" s="72" t="s">
        <v>29</v>
      </c>
      <c r="C42" s="73">
        <f t="shared" si="0"/>
        <v>0</v>
      </c>
      <c r="D42" s="74" t="s">
        <v>29</v>
      </c>
      <c r="E42" s="73">
        <f t="shared" si="1"/>
        <v>0</v>
      </c>
      <c r="F42" s="75" t="s">
        <v>9</v>
      </c>
    </row>
    <row r="43" spans="1:6" ht="15" thickBot="1" x14ac:dyDescent="0.35">
      <c r="A43" s="45"/>
      <c r="B43" s="76" t="s">
        <v>15</v>
      </c>
      <c r="C43" s="10">
        <f>SUM(C36:C42)</f>
        <v>0</v>
      </c>
      <c r="D43" s="76" t="s">
        <v>30</v>
      </c>
      <c r="E43" s="10">
        <f>SUM(E36:E42)</f>
        <v>0</v>
      </c>
      <c r="F43" s="77"/>
    </row>
    <row r="44" spans="1:6" ht="15" thickBot="1" x14ac:dyDescent="0.35">
      <c r="A44" s="45"/>
      <c r="B44" s="76" t="s">
        <v>31</v>
      </c>
      <c r="C44" s="10">
        <f>C5</f>
        <v>6050</v>
      </c>
      <c r="D44" s="19"/>
      <c r="E44" s="78"/>
      <c r="F44" s="77"/>
    </row>
    <row r="45" spans="1:6" x14ac:dyDescent="0.3">
      <c r="A45" s="45"/>
      <c r="B45" s="79"/>
      <c r="C45" s="47"/>
      <c r="D45" s="19"/>
      <c r="E45" s="78"/>
      <c r="F45" s="77"/>
    </row>
    <row r="46" spans="1:6" ht="15" thickBot="1" x14ac:dyDescent="0.35">
      <c r="A46" s="45"/>
      <c r="B46" s="76"/>
      <c r="C46" s="47"/>
      <c r="D46" s="19"/>
      <c r="E46" s="78"/>
      <c r="F46" s="77"/>
    </row>
    <row r="47" spans="1:6" ht="15" thickBot="1" x14ac:dyDescent="0.35">
      <c r="A47" s="45"/>
      <c r="B47" s="76" t="s">
        <v>32</v>
      </c>
      <c r="C47" s="10">
        <f>C43-E43+C44</f>
        <v>6050</v>
      </c>
      <c r="D47" s="19"/>
      <c r="E47" s="78"/>
      <c r="F47" s="77"/>
    </row>
    <row r="48" spans="1:6" x14ac:dyDescent="0.3">
      <c r="A48" s="45"/>
      <c r="B48" s="19"/>
      <c r="C48" s="78"/>
      <c r="D48" s="19"/>
      <c r="E48" s="19"/>
      <c r="F48" s="80"/>
    </row>
    <row r="49" spans="1:6" ht="15" thickBot="1" x14ac:dyDescent="0.35">
      <c r="A49" s="81"/>
      <c r="B49" s="82"/>
      <c r="C49" s="82"/>
      <c r="D49" s="82"/>
      <c r="E49" s="83"/>
      <c r="F49" s="84" t="s">
        <v>33</v>
      </c>
    </row>
  </sheetData>
  <mergeCells count="4">
    <mergeCell ref="B1:F1"/>
    <mergeCell ref="B2:F2"/>
    <mergeCell ref="B3:F3"/>
    <mergeCell ref="B28:F2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F49"/>
    </sheetView>
  </sheetViews>
  <sheetFormatPr baseColWidth="10" defaultRowHeight="14.4" x14ac:dyDescent="0.3"/>
  <sheetData>
    <row r="1" spans="1:6" x14ac:dyDescent="0.3">
      <c r="A1" s="1">
        <f ca="1">A1:F48+P1:AA1+A1:FDA431:#REF!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+A2:FDA31147:FA2:FA297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2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27" thickBot="1" x14ac:dyDescent="0.35">
      <c r="A5" s="8"/>
      <c r="B5" s="9" t="s">
        <v>7</v>
      </c>
      <c r="C5" s="10">
        <v>6050</v>
      </c>
      <c r="D5" s="11"/>
      <c r="E5" s="12"/>
      <c r="F5" s="13"/>
    </row>
    <row r="6" spans="1:6" x14ac:dyDescent="0.3">
      <c r="A6" s="14"/>
      <c r="B6" s="15"/>
      <c r="C6" s="16"/>
      <c r="D6" s="17"/>
      <c r="E6" s="12"/>
      <c r="F6" s="13"/>
    </row>
    <row r="7" spans="1:6" x14ac:dyDescent="0.3">
      <c r="A7" s="14"/>
      <c r="B7" s="15"/>
      <c r="C7" s="16"/>
      <c r="D7" s="11"/>
      <c r="E7" s="12"/>
      <c r="F7" s="13"/>
    </row>
    <row r="8" spans="1:6" x14ac:dyDescent="0.3">
      <c r="A8" s="14"/>
      <c r="B8" s="18"/>
      <c r="C8" s="12"/>
      <c r="D8" s="19"/>
      <c r="E8" s="12"/>
      <c r="F8" s="13"/>
    </row>
    <row r="9" spans="1:6" x14ac:dyDescent="0.3">
      <c r="A9" s="14"/>
      <c r="B9" s="20"/>
      <c r="C9" s="12"/>
      <c r="D9" s="20"/>
      <c r="E9" s="21"/>
      <c r="F9" s="13"/>
    </row>
    <row r="10" spans="1:6" x14ac:dyDescent="0.3">
      <c r="A10" s="14"/>
      <c r="B10" s="15"/>
      <c r="C10" s="12"/>
      <c r="D10" s="17"/>
      <c r="E10" s="12"/>
      <c r="F10" s="13"/>
    </row>
    <row r="11" spans="1:6" x14ac:dyDescent="0.3">
      <c r="A11" s="22"/>
      <c r="B11" s="23"/>
      <c r="C11" s="24"/>
      <c r="D11" s="23"/>
      <c r="E11" s="24"/>
      <c r="F11" s="13"/>
    </row>
    <row r="12" spans="1:6" x14ac:dyDescent="0.3">
      <c r="A12" s="14"/>
      <c r="B12" s="15"/>
      <c r="C12" s="25"/>
      <c r="D12" s="15"/>
      <c r="E12" s="26"/>
      <c r="F12" s="13"/>
    </row>
    <row r="13" spans="1:6" x14ac:dyDescent="0.3">
      <c r="A13" s="14"/>
      <c r="B13" s="27"/>
      <c r="C13" s="16"/>
      <c r="D13" s="28"/>
      <c r="E13" s="24"/>
      <c r="F13" s="13"/>
    </row>
    <row r="14" spans="1:6" x14ac:dyDescent="0.3">
      <c r="A14" s="14"/>
      <c r="B14" s="27"/>
      <c r="C14" s="16"/>
      <c r="D14" s="11"/>
      <c r="E14" s="29"/>
      <c r="F14" s="13"/>
    </row>
    <row r="15" spans="1:6" x14ac:dyDescent="0.3">
      <c r="A15" s="14"/>
      <c r="B15" s="27"/>
      <c r="C15" s="16"/>
      <c r="D15" s="11"/>
      <c r="E15" s="30"/>
      <c r="F15" s="13"/>
    </row>
    <row r="16" spans="1:6" x14ac:dyDescent="0.3">
      <c r="A16" s="14"/>
      <c r="B16" s="27"/>
      <c r="C16" s="16"/>
      <c r="D16" s="11"/>
      <c r="E16" s="29"/>
      <c r="F16" s="13"/>
    </row>
    <row r="17" spans="1:6" x14ac:dyDescent="0.3">
      <c r="A17" s="14"/>
      <c r="B17" s="27"/>
      <c r="C17" s="16"/>
      <c r="D17" s="11"/>
      <c r="E17" s="29"/>
      <c r="F17" s="13"/>
    </row>
    <row r="18" spans="1:6" x14ac:dyDescent="0.3">
      <c r="A18" s="14"/>
      <c r="B18" s="27"/>
      <c r="C18" s="16"/>
      <c r="D18" s="11"/>
      <c r="E18" s="29"/>
      <c r="F18" s="13"/>
    </row>
    <row r="19" spans="1:6" x14ac:dyDescent="0.3">
      <c r="A19" s="14"/>
      <c r="B19" s="27"/>
      <c r="C19" s="16"/>
      <c r="D19" s="11"/>
      <c r="E19" s="29"/>
      <c r="F19" s="13"/>
    </row>
    <row r="20" spans="1:6" x14ac:dyDescent="0.3">
      <c r="A20" s="14"/>
      <c r="B20" s="27"/>
      <c r="C20" s="16"/>
      <c r="D20" s="11"/>
      <c r="E20" s="29"/>
      <c r="F20" s="13"/>
    </row>
    <row r="21" spans="1:6" x14ac:dyDescent="0.3">
      <c r="A21" s="14"/>
      <c r="B21" s="27"/>
      <c r="C21" s="16"/>
      <c r="D21" s="11"/>
      <c r="E21" s="29"/>
      <c r="F21" s="13"/>
    </row>
    <row r="22" spans="1:6" x14ac:dyDescent="0.3">
      <c r="A22" s="14"/>
      <c r="B22" s="27"/>
      <c r="C22" s="16"/>
      <c r="D22" s="11"/>
      <c r="E22" s="29"/>
      <c r="F22" s="13"/>
    </row>
    <row r="23" spans="1:6" x14ac:dyDescent="0.3">
      <c r="A23" s="14"/>
      <c r="B23" s="27"/>
      <c r="C23" s="16"/>
      <c r="D23" s="11"/>
      <c r="E23" s="29"/>
      <c r="F23" s="13"/>
    </row>
    <row r="24" spans="1:6" x14ac:dyDescent="0.3">
      <c r="A24" s="14"/>
      <c r="B24" s="27"/>
      <c r="C24" s="16"/>
      <c r="D24" s="11"/>
      <c r="E24" s="29"/>
      <c r="F24" s="13"/>
    </row>
    <row r="25" spans="1:6" x14ac:dyDescent="0.3">
      <c r="A25" s="14"/>
      <c r="B25" s="27"/>
      <c r="C25" s="16"/>
      <c r="D25" s="11"/>
      <c r="E25" s="29"/>
      <c r="F25" s="13"/>
    </row>
    <row r="26" spans="1:6" x14ac:dyDescent="0.3">
      <c r="A26" s="14"/>
      <c r="B26" s="27"/>
      <c r="C26" s="16"/>
      <c r="D26" s="11"/>
      <c r="E26" s="29"/>
      <c r="F26" s="13"/>
    </row>
    <row r="27" spans="1:6" x14ac:dyDescent="0.3">
      <c r="A27" s="14"/>
      <c r="B27" s="27"/>
      <c r="C27" s="16"/>
      <c r="D27" s="11"/>
      <c r="E27" s="29"/>
      <c r="F27" s="13"/>
    </row>
    <row r="28" spans="1:6" x14ac:dyDescent="0.3">
      <c r="A28" s="2"/>
      <c r="B28" s="92"/>
      <c r="C28" s="90"/>
      <c r="D28" s="90"/>
      <c r="E28" s="90"/>
      <c r="F28" s="91"/>
    </row>
    <row r="29" spans="1:6" x14ac:dyDescent="0.3">
      <c r="A29" s="8"/>
      <c r="B29" s="31" t="s">
        <v>15</v>
      </c>
      <c r="C29" s="32">
        <f>SUM(C6:C28)</f>
        <v>0</v>
      </c>
      <c r="D29" s="11"/>
      <c r="E29" s="33"/>
      <c r="F29" s="13"/>
    </row>
    <row r="30" spans="1:6" x14ac:dyDescent="0.3">
      <c r="A30" s="8"/>
      <c r="B30" s="31" t="s">
        <v>16</v>
      </c>
      <c r="C30" s="32">
        <f>(E31)</f>
        <v>0</v>
      </c>
      <c r="D30" s="11"/>
      <c r="E30" s="12"/>
      <c r="F30" s="13"/>
    </row>
    <row r="31" spans="1:6" ht="15" thickBot="1" x14ac:dyDescent="0.35">
      <c r="A31" s="34"/>
      <c r="B31" s="35" t="s">
        <v>17</v>
      </c>
      <c r="C31" s="36">
        <f>(C29-C30)</f>
        <v>0</v>
      </c>
      <c r="D31" s="37" t="s">
        <v>16</v>
      </c>
      <c r="E31" s="38">
        <f>SUM(E5:E30)</f>
        <v>0</v>
      </c>
      <c r="F31" s="39"/>
    </row>
    <row r="32" spans="1:6" x14ac:dyDescent="0.3">
      <c r="A32" s="40"/>
      <c r="B32" s="41"/>
      <c r="C32" s="42"/>
      <c r="D32" s="43"/>
      <c r="E32" s="42"/>
      <c r="F32" s="44"/>
    </row>
    <row r="33" spans="1:6" x14ac:dyDescent="0.3">
      <c r="A33" s="45"/>
      <c r="B33" s="46"/>
      <c r="C33" s="47"/>
      <c r="D33" s="48"/>
      <c r="E33" s="47"/>
      <c r="F33" s="49"/>
    </row>
    <row r="34" spans="1:6" x14ac:dyDescent="0.3">
      <c r="A34" s="2"/>
      <c r="B34" s="50" t="str">
        <f>"RESUMEN "&amp;B3</f>
        <v>RESUMEN JUEVES 01/05/2025</v>
      </c>
      <c r="C34" s="51"/>
      <c r="D34" s="50"/>
      <c r="E34" s="51"/>
      <c r="F34" s="52"/>
    </row>
    <row r="35" spans="1:6" ht="15" thickBot="1" x14ac:dyDescent="0.35">
      <c r="A35" s="53" t="s">
        <v>3</v>
      </c>
      <c r="B35" s="54" t="s">
        <v>4</v>
      </c>
      <c r="C35" s="55" t="s">
        <v>5</v>
      </c>
      <c r="D35" s="54" t="s">
        <v>6</v>
      </c>
      <c r="E35" s="55" t="s">
        <v>5</v>
      </c>
      <c r="F35" s="56" t="s">
        <v>3</v>
      </c>
    </row>
    <row r="36" spans="1:6" ht="15" thickBot="1" x14ac:dyDescent="0.35">
      <c r="A36" s="57" t="s">
        <v>13</v>
      </c>
      <c r="B36" s="58" t="s">
        <v>18</v>
      </c>
      <c r="C36" s="59">
        <f t="shared" ref="C36:C42" si="0">SUMIF($A$6:$A$28,A36,$C$6:$C$28)</f>
        <v>0</v>
      </c>
      <c r="D36" s="60" t="s">
        <v>18</v>
      </c>
      <c r="E36" s="59">
        <f t="shared" ref="E36:E42" si="1">SUMIF($F$5:$F$30,F36,$E$5:$E$30)</f>
        <v>0</v>
      </c>
      <c r="F36" s="61" t="s">
        <v>13</v>
      </c>
    </row>
    <row r="37" spans="1:6" x14ac:dyDescent="0.3">
      <c r="A37" s="62" t="s">
        <v>19</v>
      </c>
      <c r="B37" s="63" t="s">
        <v>20</v>
      </c>
      <c r="C37" s="59">
        <f t="shared" si="0"/>
        <v>0</v>
      </c>
      <c r="D37" s="64" t="s">
        <v>20</v>
      </c>
      <c r="E37" s="59">
        <f t="shared" si="1"/>
        <v>0</v>
      </c>
      <c r="F37" s="65" t="s">
        <v>19</v>
      </c>
    </row>
    <row r="38" spans="1:6" x14ac:dyDescent="0.3">
      <c r="A38" s="66" t="s">
        <v>21</v>
      </c>
      <c r="B38" s="67" t="s">
        <v>22</v>
      </c>
      <c r="C38" s="68">
        <f t="shared" si="0"/>
        <v>0</v>
      </c>
      <c r="D38" s="69" t="s">
        <v>22</v>
      </c>
      <c r="E38" s="68">
        <f t="shared" si="1"/>
        <v>0</v>
      </c>
      <c r="F38" s="70" t="s">
        <v>21</v>
      </c>
    </row>
    <row r="39" spans="1:6" x14ac:dyDescent="0.3">
      <c r="A39" s="66" t="s">
        <v>23</v>
      </c>
      <c r="B39" s="67" t="s">
        <v>24</v>
      </c>
      <c r="C39" s="68">
        <f t="shared" si="0"/>
        <v>0</v>
      </c>
      <c r="D39" s="69" t="s">
        <v>24</v>
      </c>
      <c r="E39" s="68">
        <f t="shared" si="1"/>
        <v>0</v>
      </c>
      <c r="F39" s="70" t="s">
        <v>23</v>
      </c>
    </row>
    <row r="40" spans="1:6" x14ac:dyDescent="0.3">
      <c r="A40" s="66" t="s">
        <v>25</v>
      </c>
      <c r="B40" s="67" t="s">
        <v>26</v>
      </c>
      <c r="C40" s="68">
        <f t="shared" si="0"/>
        <v>0</v>
      </c>
      <c r="D40" s="69" t="s">
        <v>26</v>
      </c>
      <c r="E40" s="68">
        <f t="shared" si="1"/>
        <v>0</v>
      </c>
      <c r="F40" s="70" t="s">
        <v>25</v>
      </c>
    </row>
    <row r="41" spans="1:6" x14ac:dyDescent="0.3">
      <c r="A41" s="66" t="s">
        <v>27</v>
      </c>
      <c r="B41" s="67" t="s">
        <v>28</v>
      </c>
      <c r="C41" s="68">
        <f t="shared" si="0"/>
        <v>0</v>
      </c>
      <c r="D41" s="69" t="s">
        <v>28</v>
      </c>
      <c r="E41" s="68">
        <f t="shared" si="1"/>
        <v>0</v>
      </c>
      <c r="F41" s="70" t="s">
        <v>27</v>
      </c>
    </row>
    <row r="42" spans="1:6" ht="15" thickBot="1" x14ac:dyDescent="0.35">
      <c r="A42" s="71" t="s">
        <v>9</v>
      </c>
      <c r="B42" s="72" t="s">
        <v>29</v>
      </c>
      <c r="C42" s="73">
        <f t="shared" si="0"/>
        <v>0</v>
      </c>
      <c r="D42" s="74" t="s">
        <v>29</v>
      </c>
      <c r="E42" s="73">
        <f t="shared" si="1"/>
        <v>0</v>
      </c>
      <c r="F42" s="75" t="s">
        <v>9</v>
      </c>
    </row>
    <row r="43" spans="1:6" ht="15" thickBot="1" x14ac:dyDescent="0.35">
      <c r="A43" s="45"/>
      <c r="B43" s="76" t="s">
        <v>15</v>
      </c>
      <c r="C43" s="10">
        <f>SUM(C36:C42)</f>
        <v>0</v>
      </c>
      <c r="D43" s="76" t="s">
        <v>30</v>
      </c>
      <c r="E43" s="10">
        <f>SUM(E36:E42)</f>
        <v>0</v>
      </c>
      <c r="F43" s="77"/>
    </row>
    <row r="44" spans="1:6" ht="15" thickBot="1" x14ac:dyDescent="0.35">
      <c r="A44" s="45"/>
      <c r="B44" s="76" t="s">
        <v>31</v>
      </c>
      <c r="C44" s="10">
        <f>C5</f>
        <v>6050</v>
      </c>
      <c r="D44" s="19"/>
      <c r="E44" s="78"/>
      <c r="F44" s="77"/>
    </row>
    <row r="45" spans="1:6" x14ac:dyDescent="0.3">
      <c r="A45" s="45"/>
      <c r="B45" s="79"/>
      <c r="C45" s="47"/>
      <c r="D45" s="19"/>
      <c r="E45" s="78"/>
      <c r="F45" s="77"/>
    </row>
    <row r="46" spans="1:6" ht="15" thickBot="1" x14ac:dyDescent="0.35">
      <c r="A46" s="45"/>
      <c r="B46" s="76"/>
      <c r="C46" s="47"/>
      <c r="D46" s="19"/>
      <c r="E46" s="78"/>
      <c r="F46" s="77"/>
    </row>
    <row r="47" spans="1:6" ht="15" thickBot="1" x14ac:dyDescent="0.35">
      <c r="A47" s="45"/>
      <c r="B47" s="76" t="s">
        <v>32</v>
      </c>
      <c r="C47" s="10">
        <f>C43-E43+C44</f>
        <v>6050</v>
      </c>
      <c r="D47" s="19"/>
      <c r="E47" s="78"/>
      <c r="F47" s="77"/>
    </row>
    <row r="48" spans="1:6" x14ac:dyDescent="0.3">
      <c r="A48" s="45"/>
      <c r="B48" s="19"/>
      <c r="C48" s="78"/>
      <c r="D48" s="19"/>
      <c r="E48" s="19"/>
      <c r="F48" s="80"/>
    </row>
    <row r="49" spans="1:6" ht="15" thickBot="1" x14ac:dyDescent="0.35">
      <c r="A49" s="81"/>
      <c r="B49" s="82"/>
      <c r="C49" s="82"/>
      <c r="D49" s="82"/>
      <c r="E49" s="83"/>
      <c r="F49" s="84" t="s">
        <v>33</v>
      </c>
    </row>
  </sheetData>
  <mergeCells count="4">
    <mergeCell ref="B1:F1"/>
    <mergeCell ref="B2:F2"/>
    <mergeCell ref="B3:F3"/>
    <mergeCell ref="B28:F2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F49"/>
    </sheetView>
  </sheetViews>
  <sheetFormatPr baseColWidth="10" defaultRowHeight="14.4" x14ac:dyDescent="0.3"/>
  <sheetData>
    <row r="1" spans="1:6" x14ac:dyDescent="0.3">
      <c r="A1" s="1">
        <f ca="1">A1:F48+P1:AA1+A1:FDA431:#REF!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+A2:FDA31147:FA2:FA297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2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27" thickBot="1" x14ac:dyDescent="0.35">
      <c r="A5" s="8"/>
      <c r="B5" s="9" t="s">
        <v>7</v>
      </c>
      <c r="C5" s="10">
        <v>6050</v>
      </c>
      <c r="D5" s="11"/>
      <c r="E5" s="12"/>
      <c r="F5" s="13"/>
    </row>
    <row r="6" spans="1:6" x14ac:dyDescent="0.3">
      <c r="A6" s="14"/>
      <c r="B6" s="15"/>
      <c r="C6" s="16"/>
      <c r="D6" s="17"/>
      <c r="E6" s="12"/>
      <c r="F6" s="13"/>
    </row>
    <row r="7" spans="1:6" x14ac:dyDescent="0.3">
      <c r="A7" s="14"/>
      <c r="B7" s="15"/>
      <c r="C7" s="16"/>
      <c r="D7" s="11"/>
      <c r="E7" s="12"/>
      <c r="F7" s="13"/>
    </row>
    <row r="8" spans="1:6" x14ac:dyDescent="0.3">
      <c r="A8" s="14"/>
      <c r="B8" s="18"/>
      <c r="C8" s="12"/>
      <c r="D8" s="19"/>
      <c r="E8" s="12"/>
      <c r="F8" s="13"/>
    </row>
    <row r="9" spans="1:6" x14ac:dyDescent="0.3">
      <c r="A9" s="14"/>
      <c r="B9" s="20"/>
      <c r="C9" s="12"/>
      <c r="D9" s="20"/>
      <c r="E9" s="21"/>
      <c r="F9" s="13"/>
    </row>
    <row r="10" spans="1:6" x14ac:dyDescent="0.3">
      <c r="A10" s="14"/>
      <c r="B10" s="15"/>
      <c r="C10" s="12"/>
      <c r="D10" s="17"/>
      <c r="E10" s="12"/>
      <c r="F10" s="13"/>
    </row>
    <row r="11" spans="1:6" x14ac:dyDescent="0.3">
      <c r="A11" s="22"/>
      <c r="B11" s="23"/>
      <c r="C11" s="24"/>
      <c r="D11" s="23"/>
      <c r="E11" s="24"/>
      <c r="F11" s="13"/>
    </row>
    <row r="12" spans="1:6" x14ac:dyDescent="0.3">
      <c r="A12" s="14"/>
      <c r="B12" s="15"/>
      <c r="C12" s="25"/>
      <c r="D12" s="15"/>
      <c r="E12" s="26"/>
      <c r="F12" s="13"/>
    </row>
    <row r="13" spans="1:6" x14ac:dyDescent="0.3">
      <c r="A13" s="14"/>
      <c r="B13" s="27"/>
      <c r="C13" s="16"/>
      <c r="D13" s="28"/>
      <c r="E13" s="24"/>
      <c r="F13" s="13"/>
    </row>
    <row r="14" spans="1:6" x14ac:dyDescent="0.3">
      <c r="A14" s="14"/>
      <c r="B14" s="27"/>
      <c r="C14" s="16"/>
      <c r="D14" s="11"/>
      <c r="E14" s="29"/>
      <c r="F14" s="13"/>
    </row>
    <row r="15" spans="1:6" x14ac:dyDescent="0.3">
      <c r="A15" s="14"/>
      <c r="B15" s="27"/>
      <c r="C15" s="16"/>
      <c r="D15" s="11"/>
      <c r="E15" s="30"/>
      <c r="F15" s="13"/>
    </row>
    <row r="16" spans="1:6" x14ac:dyDescent="0.3">
      <c r="A16" s="14"/>
      <c r="B16" s="27"/>
      <c r="C16" s="16"/>
      <c r="D16" s="11"/>
      <c r="E16" s="29"/>
      <c r="F16" s="13"/>
    </row>
    <row r="17" spans="1:6" x14ac:dyDescent="0.3">
      <c r="A17" s="14"/>
      <c r="B17" s="27"/>
      <c r="C17" s="16"/>
      <c r="D17" s="11"/>
      <c r="E17" s="29"/>
      <c r="F17" s="13"/>
    </row>
    <row r="18" spans="1:6" x14ac:dyDescent="0.3">
      <c r="A18" s="14"/>
      <c r="B18" s="27"/>
      <c r="C18" s="16"/>
      <c r="D18" s="11"/>
      <c r="E18" s="29"/>
      <c r="F18" s="13"/>
    </row>
    <row r="19" spans="1:6" x14ac:dyDescent="0.3">
      <c r="A19" s="14"/>
      <c r="B19" s="27"/>
      <c r="C19" s="16"/>
      <c r="D19" s="11"/>
      <c r="E19" s="29"/>
      <c r="F19" s="13"/>
    </row>
    <row r="20" spans="1:6" x14ac:dyDescent="0.3">
      <c r="A20" s="14"/>
      <c r="B20" s="27"/>
      <c r="C20" s="16"/>
      <c r="D20" s="11"/>
      <c r="E20" s="29"/>
      <c r="F20" s="13"/>
    </row>
    <row r="21" spans="1:6" x14ac:dyDescent="0.3">
      <c r="A21" s="14"/>
      <c r="B21" s="27"/>
      <c r="C21" s="16"/>
      <c r="D21" s="11"/>
      <c r="E21" s="29"/>
      <c r="F21" s="13"/>
    </row>
    <row r="22" spans="1:6" x14ac:dyDescent="0.3">
      <c r="A22" s="14"/>
      <c r="B22" s="27"/>
      <c r="C22" s="16"/>
      <c r="D22" s="11"/>
      <c r="E22" s="29"/>
      <c r="F22" s="13"/>
    </row>
    <row r="23" spans="1:6" x14ac:dyDescent="0.3">
      <c r="A23" s="14"/>
      <c r="B23" s="27"/>
      <c r="C23" s="16"/>
      <c r="D23" s="11"/>
      <c r="E23" s="29"/>
      <c r="F23" s="13"/>
    </row>
    <row r="24" spans="1:6" x14ac:dyDescent="0.3">
      <c r="A24" s="14"/>
      <c r="B24" s="27"/>
      <c r="C24" s="16"/>
      <c r="D24" s="11"/>
      <c r="E24" s="29"/>
      <c r="F24" s="13"/>
    </row>
    <row r="25" spans="1:6" x14ac:dyDescent="0.3">
      <c r="A25" s="14"/>
      <c r="B25" s="27"/>
      <c r="C25" s="16"/>
      <c r="D25" s="11"/>
      <c r="E25" s="29"/>
      <c r="F25" s="13"/>
    </row>
    <row r="26" spans="1:6" x14ac:dyDescent="0.3">
      <c r="A26" s="14"/>
      <c r="B26" s="27"/>
      <c r="C26" s="16"/>
      <c r="D26" s="11"/>
      <c r="E26" s="29"/>
      <c r="F26" s="13"/>
    </row>
    <row r="27" spans="1:6" x14ac:dyDescent="0.3">
      <c r="A27" s="14"/>
      <c r="B27" s="27"/>
      <c r="C27" s="16"/>
      <c r="D27" s="11"/>
      <c r="E27" s="29"/>
      <c r="F27" s="13"/>
    </row>
    <row r="28" spans="1:6" x14ac:dyDescent="0.3">
      <c r="A28" s="2"/>
      <c r="B28" s="92"/>
      <c r="C28" s="90"/>
      <c r="D28" s="90"/>
      <c r="E28" s="90"/>
      <c r="F28" s="91"/>
    </row>
    <row r="29" spans="1:6" x14ac:dyDescent="0.3">
      <c r="A29" s="8"/>
      <c r="B29" s="31" t="s">
        <v>15</v>
      </c>
      <c r="C29" s="32">
        <f>SUM(C6:C28)</f>
        <v>0</v>
      </c>
      <c r="D29" s="11"/>
      <c r="E29" s="33"/>
      <c r="F29" s="13"/>
    </row>
    <row r="30" spans="1:6" x14ac:dyDescent="0.3">
      <c r="A30" s="8"/>
      <c r="B30" s="31" t="s">
        <v>16</v>
      </c>
      <c r="C30" s="32">
        <f>(E31)</f>
        <v>0</v>
      </c>
      <c r="D30" s="11"/>
      <c r="E30" s="12"/>
      <c r="F30" s="13"/>
    </row>
    <row r="31" spans="1:6" ht="15" thickBot="1" x14ac:dyDescent="0.35">
      <c r="A31" s="34"/>
      <c r="B31" s="35" t="s">
        <v>17</v>
      </c>
      <c r="C31" s="36">
        <f>(C29-C30)</f>
        <v>0</v>
      </c>
      <c r="D31" s="37" t="s">
        <v>16</v>
      </c>
      <c r="E31" s="38">
        <f>SUM(E5:E30)</f>
        <v>0</v>
      </c>
      <c r="F31" s="39"/>
    </row>
    <row r="32" spans="1:6" x14ac:dyDescent="0.3">
      <c r="A32" s="40"/>
      <c r="B32" s="41"/>
      <c r="C32" s="42"/>
      <c r="D32" s="43"/>
      <c r="E32" s="42"/>
      <c r="F32" s="44"/>
    </row>
    <row r="33" spans="1:6" x14ac:dyDescent="0.3">
      <c r="A33" s="45"/>
      <c r="B33" s="46"/>
      <c r="C33" s="47"/>
      <c r="D33" s="48"/>
      <c r="E33" s="47"/>
      <c r="F33" s="49"/>
    </row>
    <row r="34" spans="1:6" x14ac:dyDescent="0.3">
      <c r="A34" s="2"/>
      <c r="B34" s="50" t="str">
        <f>"RESUMEN "&amp;B3</f>
        <v>RESUMEN JUEVES 01/05/2025</v>
      </c>
      <c r="C34" s="51"/>
      <c r="D34" s="50"/>
      <c r="E34" s="51"/>
      <c r="F34" s="52"/>
    </row>
    <row r="35" spans="1:6" ht="15" thickBot="1" x14ac:dyDescent="0.35">
      <c r="A35" s="53" t="s">
        <v>3</v>
      </c>
      <c r="B35" s="54" t="s">
        <v>4</v>
      </c>
      <c r="C35" s="55" t="s">
        <v>5</v>
      </c>
      <c r="D35" s="54" t="s">
        <v>6</v>
      </c>
      <c r="E35" s="55" t="s">
        <v>5</v>
      </c>
      <c r="F35" s="56" t="s">
        <v>3</v>
      </c>
    </row>
    <row r="36" spans="1:6" ht="15" thickBot="1" x14ac:dyDescent="0.35">
      <c r="A36" s="57" t="s">
        <v>13</v>
      </c>
      <c r="B36" s="58" t="s">
        <v>18</v>
      </c>
      <c r="C36" s="59">
        <f t="shared" ref="C36:C42" si="0">SUMIF($A$6:$A$28,A36,$C$6:$C$28)</f>
        <v>0</v>
      </c>
      <c r="D36" s="60" t="s">
        <v>18</v>
      </c>
      <c r="E36" s="59">
        <f t="shared" ref="E36:E42" si="1">SUMIF($F$5:$F$30,F36,$E$5:$E$30)</f>
        <v>0</v>
      </c>
      <c r="F36" s="61" t="s">
        <v>13</v>
      </c>
    </row>
    <row r="37" spans="1:6" x14ac:dyDescent="0.3">
      <c r="A37" s="62" t="s">
        <v>19</v>
      </c>
      <c r="B37" s="63" t="s">
        <v>20</v>
      </c>
      <c r="C37" s="59">
        <f t="shared" si="0"/>
        <v>0</v>
      </c>
      <c r="D37" s="64" t="s">
        <v>20</v>
      </c>
      <c r="E37" s="59">
        <f t="shared" si="1"/>
        <v>0</v>
      </c>
      <c r="F37" s="65" t="s">
        <v>19</v>
      </c>
    </row>
    <row r="38" spans="1:6" x14ac:dyDescent="0.3">
      <c r="A38" s="66" t="s">
        <v>21</v>
      </c>
      <c r="B38" s="67" t="s">
        <v>22</v>
      </c>
      <c r="C38" s="68">
        <f t="shared" si="0"/>
        <v>0</v>
      </c>
      <c r="D38" s="69" t="s">
        <v>22</v>
      </c>
      <c r="E38" s="68">
        <f t="shared" si="1"/>
        <v>0</v>
      </c>
      <c r="F38" s="70" t="s">
        <v>21</v>
      </c>
    </row>
    <row r="39" spans="1:6" x14ac:dyDescent="0.3">
      <c r="A39" s="66" t="s">
        <v>23</v>
      </c>
      <c r="B39" s="67" t="s">
        <v>24</v>
      </c>
      <c r="C39" s="68">
        <f t="shared" si="0"/>
        <v>0</v>
      </c>
      <c r="D39" s="69" t="s">
        <v>24</v>
      </c>
      <c r="E39" s="68">
        <f t="shared" si="1"/>
        <v>0</v>
      </c>
      <c r="F39" s="70" t="s">
        <v>23</v>
      </c>
    </row>
    <row r="40" spans="1:6" x14ac:dyDescent="0.3">
      <c r="A40" s="66" t="s">
        <v>25</v>
      </c>
      <c r="B40" s="67" t="s">
        <v>26</v>
      </c>
      <c r="C40" s="68">
        <f t="shared" si="0"/>
        <v>0</v>
      </c>
      <c r="D40" s="69" t="s">
        <v>26</v>
      </c>
      <c r="E40" s="68">
        <f t="shared" si="1"/>
        <v>0</v>
      </c>
      <c r="F40" s="70" t="s">
        <v>25</v>
      </c>
    </row>
    <row r="41" spans="1:6" x14ac:dyDescent="0.3">
      <c r="A41" s="66" t="s">
        <v>27</v>
      </c>
      <c r="B41" s="67" t="s">
        <v>28</v>
      </c>
      <c r="C41" s="68">
        <f t="shared" si="0"/>
        <v>0</v>
      </c>
      <c r="D41" s="69" t="s">
        <v>28</v>
      </c>
      <c r="E41" s="68">
        <f t="shared" si="1"/>
        <v>0</v>
      </c>
      <c r="F41" s="70" t="s">
        <v>27</v>
      </c>
    </row>
    <row r="42" spans="1:6" ht="15" thickBot="1" x14ac:dyDescent="0.35">
      <c r="A42" s="71" t="s">
        <v>9</v>
      </c>
      <c r="B42" s="72" t="s">
        <v>29</v>
      </c>
      <c r="C42" s="73">
        <f t="shared" si="0"/>
        <v>0</v>
      </c>
      <c r="D42" s="74" t="s">
        <v>29</v>
      </c>
      <c r="E42" s="73">
        <f t="shared" si="1"/>
        <v>0</v>
      </c>
      <c r="F42" s="75" t="s">
        <v>9</v>
      </c>
    </row>
    <row r="43" spans="1:6" ht="15" thickBot="1" x14ac:dyDescent="0.35">
      <c r="A43" s="45"/>
      <c r="B43" s="76" t="s">
        <v>15</v>
      </c>
      <c r="C43" s="10">
        <f>SUM(C36:C42)</f>
        <v>0</v>
      </c>
      <c r="D43" s="76" t="s">
        <v>30</v>
      </c>
      <c r="E43" s="10">
        <f>SUM(E36:E42)</f>
        <v>0</v>
      </c>
      <c r="F43" s="77"/>
    </row>
    <row r="44" spans="1:6" ht="15" thickBot="1" x14ac:dyDescent="0.35">
      <c r="A44" s="45"/>
      <c r="B44" s="76" t="s">
        <v>31</v>
      </c>
      <c r="C44" s="10">
        <f>C5</f>
        <v>6050</v>
      </c>
      <c r="D44" s="19"/>
      <c r="E44" s="78"/>
      <c r="F44" s="77"/>
    </row>
    <row r="45" spans="1:6" x14ac:dyDescent="0.3">
      <c r="A45" s="45"/>
      <c r="B45" s="79"/>
      <c r="C45" s="47"/>
      <c r="D45" s="19"/>
      <c r="E45" s="78"/>
      <c r="F45" s="77"/>
    </row>
    <row r="46" spans="1:6" ht="15" thickBot="1" x14ac:dyDescent="0.35">
      <c r="A46" s="45"/>
      <c r="B46" s="76"/>
      <c r="C46" s="47"/>
      <c r="D46" s="19"/>
      <c r="E46" s="78"/>
      <c r="F46" s="77"/>
    </row>
    <row r="47" spans="1:6" ht="15" thickBot="1" x14ac:dyDescent="0.35">
      <c r="A47" s="45"/>
      <c r="B47" s="76" t="s">
        <v>32</v>
      </c>
      <c r="C47" s="10">
        <f>C43-E43+C44</f>
        <v>6050</v>
      </c>
      <c r="D47" s="19"/>
      <c r="E47" s="78"/>
      <c r="F47" s="77"/>
    </row>
    <row r="48" spans="1:6" x14ac:dyDescent="0.3">
      <c r="A48" s="45"/>
      <c r="B48" s="19"/>
      <c r="C48" s="78"/>
      <c r="D48" s="19"/>
      <c r="E48" s="19"/>
      <c r="F48" s="80"/>
    </row>
    <row r="49" spans="1:6" ht="15" thickBot="1" x14ac:dyDescent="0.35">
      <c r="A49" s="81"/>
      <c r="B49" s="82"/>
      <c r="C49" s="82"/>
      <c r="D49" s="82"/>
      <c r="E49" s="83"/>
      <c r="F49" s="84" t="s">
        <v>33</v>
      </c>
    </row>
  </sheetData>
  <mergeCells count="4">
    <mergeCell ref="B1:F1"/>
    <mergeCell ref="B2:F2"/>
    <mergeCell ref="B3:F3"/>
    <mergeCell ref="B28:F2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F49"/>
    </sheetView>
  </sheetViews>
  <sheetFormatPr baseColWidth="10" defaultRowHeight="14.4" x14ac:dyDescent="0.3"/>
  <sheetData>
    <row r="1" spans="1:6" x14ac:dyDescent="0.3">
      <c r="A1" s="1">
        <f ca="1">A1:F48+P1:AA1+A1:FDA431:#REF!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+A2:FDA31147:FA2:FA297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2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27" thickBot="1" x14ac:dyDescent="0.35">
      <c r="A5" s="8"/>
      <c r="B5" s="9" t="s">
        <v>7</v>
      </c>
      <c r="C5" s="10">
        <v>6050</v>
      </c>
      <c r="D5" s="11"/>
      <c r="E5" s="12"/>
      <c r="F5" s="13"/>
    </row>
    <row r="6" spans="1:6" x14ac:dyDescent="0.3">
      <c r="A6" s="14"/>
      <c r="B6" s="15"/>
      <c r="C6" s="16"/>
      <c r="D6" s="17"/>
      <c r="E6" s="12"/>
      <c r="F6" s="13"/>
    </row>
    <row r="7" spans="1:6" x14ac:dyDescent="0.3">
      <c r="A7" s="14"/>
      <c r="B7" s="15"/>
      <c r="C7" s="16"/>
      <c r="D7" s="11"/>
      <c r="E7" s="12"/>
      <c r="F7" s="13"/>
    </row>
    <row r="8" spans="1:6" x14ac:dyDescent="0.3">
      <c r="A8" s="14"/>
      <c r="B8" s="18"/>
      <c r="C8" s="12"/>
      <c r="D8" s="19"/>
      <c r="E8" s="12"/>
      <c r="F8" s="13"/>
    </row>
    <row r="9" spans="1:6" x14ac:dyDescent="0.3">
      <c r="A9" s="14"/>
      <c r="B9" s="20"/>
      <c r="C9" s="12"/>
      <c r="D9" s="20"/>
      <c r="E9" s="21"/>
      <c r="F9" s="13"/>
    </row>
    <row r="10" spans="1:6" x14ac:dyDescent="0.3">
      <c r="A10" s="14"/>
      <c r="B10" s="15"/>
      <c r="C10" s="12"/>
      <c r="D10" s="17"/>
      <c r="E10" s="12"/>
      <c r="F10" s="13"/>
    </row>
    <row r="11" spans="1:6" x14ac:dyDescent="0.3">
      <c r="A11" s="22"/>
      <c r="B11" s="23"/>
      <c r="C11" s="24"/>
      <c r="D11" s="23"/>
      <c r="E11" s="24"/>
      <c r="F11" s="13"/>
    </row>
    <row r="12" spans="1:6" x14ac:dyDescent="0.3">
      <c r="A12" s="14"/>
      <c r="B12" s="15"/>
      <c r="C12" s="25"/>
      <c r="D12" s="15"/>
      <c r="E12" s="26"/>
      <c r="F12" s="13"/>
    </row>
    <row r="13" spans="1:6" x14ac:dyDescent="0.3">
      <c r="A13" s="14"/>
      <c r="B13" s="27"/>
      <c r="C13" s="16"/>
      <c r="D13" s="28"/>
      <c r="E13" s="24"/>
      <c r="F13" s="13"/>
    </row>
    <row r="14" spans="1:6" x14ac:dyDescent="0.3">
      <c r="A14" s="14"/>
      <c r="B14" s="27"/>
      <c r="C14" s="16"/>
      <c r="D14" s="11"/>
      <c r="E14" s="29"/>
      <c r="F14" s="13"/>
    </row>
    <row r="15" spans="1:6" x14ac:dyDescent="0.3">
      <c r="A15" s="14"/>
      <c r="B15" s="27"/>
      <c r="C15" s="16"/>
      <c r="D15" s="11"/>
      <c r="E15" s="30"/>
      <c r="F15" s="13"/>
    </row>
    <row r="16" spans="1:6" x14ac:dyDescent="0.3">
      <c r="A16" s="14"/>
      <c r="B16" s="27"/>
      <c r="C16" s="16"/>
      <c r="D16" s="11"/>
      <c r="E16" s="29"/>
      <c r="F16" s="13"/>
    </row>
    <row r="17" spans="1:6" x14ac:dyDescent="0.3">
      <c r="A17" s="14"/>
      <c r="B17" s="27"/>
      <c r="C17" s="16"/>
      <c r="D17" s="11"/>
      <c r="E17" s="29"/>
      <c r="F17" s="13"/>
    </row>
    <row r="18" spans="1:6" x14ac:dyDescent="0.3">
      <c r="A18" s="14"/>
      <c r="B18" s="27"/>
      <c r="C18" s="16"/>
      <c r="D18" s="11"/>
      <c r="E18" s="29"/>
      <c r="F18" s="13"/>
    </row>
    <row r="19" spans="1:6" x14ac:dyDescent="0.3">
      <c r="A19" s="14"/>
      <c r="B19" s="27"/>
      <c r="C19" s="16"/>
      <c r="D19" s="11"/>
      <c r="E19" s="29"/>
      <c r="F19" s="13"/>
    </row>
    <row r="20" spans="1:6" x14ac:dyDescent="0.3">
      <c r="A20" s="14"/>
      <c r="B20" s="27"/>
      <c r="C20" s="16"/>
      <c r="D20" s="11"/>
      <c r="E20" s="29"/>
      <c r="F20" s="13"/>
    </row>
    <row r="21" spans="1:6" x14ac:dyDescent="0.3">
      <c r="A21" s="14"/>
      <c r="B21" s="27"/>
      <c r="C21" s="16"/>
      <c r="D21" s="11"/>
      <c r="E21" s="29"/>
      <c r="F21" s="13"/>
    </row>
    <row r="22" spans="1:6" x14ac:dyDescent="0.3">
      <c r="A22" s="14"/>
      <c r="B22" s="27"/>
      <c r="C22" s="16"/>
      <c r="D22" s="11"/>
      <c r="E22" s="29"/>
      <c r="F22" s="13"/>
    </row>
    <row r="23" spans="1:6" x14ac:dyDescent="0.3">
      <c r="A23" s="14"/>
      <c r="B23" s="27"/>
      <c r="C23" s="16"/>
      <c r="D23" s="11"/>
      <c r="E23" s="29"/>
      <c r="F23" s="13"/>
    </row>
    <row r="24" spans="1:6" x14ac:dyDescent="0.3">
      <c r="A24" s="14"/>
      <c r="B24" s="27"/>
      <c r="C24" s="16"/>
      <c r="D24" s="11"/>
      <c r="E24" s="29"/>
      <c r="F24" s="13"/>
    </row>
    <row r="25" spans="1:6" x14ac:dyDescent="0.3">
      <c r="A25" s="14"/>
      <c r="B25" s="27"/>
      <c r="C25" s="16"/>
      <c r="D25" s="11"/>
      <c r="E25" s="29"/>
      <c r="F25" s="13"/>
    </row>
    <row r="26" spans="1:6" x14ac:dyDescent="0.3">
      <c r="A26" s="14"/>
      <c r="B26" s="27"/>
      <c r="C26" s="16"/>
      <c r="D26" s="11"/>
      <c r="E26" s="29"/>
      <c r="F26" s="13"/>
    </row>
    <row r="27" spans="1:6" x14ac:dyDescent="0.3">
      <c r="A27" s="14"/>
      <c r="B27" s="27"/>
      <c r="C27" s="16"/>
      <c r="D27" s="11"/>
      <c r="E27" s="29"/>
      <c r="F27" s="13"/>
    </row>
    <row r="28" spans="1:6" x14ac:dyDescent="0.3">
      <c r="A28" s="2"/>
      <c r="B28" s="92"/>
      <c r="C28" s="90"/>
      <c r="D28" s="90"/>
      <c r="E28" s="90"/>
      <c r="F28" s="91"/>
    </row>
    <row r="29" spans="1:6" x14ac:dyDescent="0.3">
      <c r="A29" s="8"/>
      <c r="B29" s="31" t="s">
        <v>15</v>
      </c>
      <c r="C29" s="32">
        <f>SUM(C6:C28)</f>
        <v>0</v>
      </c>
      <c r="D29" s="11"/>
      <c r="E29" s="33"/>
      <c r="F29" s="13"/>
    </row>
    <row r="30" spans="1:6" x14ac:dyDescent="0.3">
      <c r="A30" s="8"/>
      <c r="B30" s="31" t="s">
        <v>16</v>
      </c>
      <c r="C30" s="32">
        <f>(E31)</f>
        <v>0</v>
      </c>
      <c r="D30" s="11"/>
      <c r="E30" s="12"/>
      <c r="F30" s="13"/>
    </row>
    <row r="31" spans="1:6" ht="15" thickBot="1" x14ac:dyDescent="0.35">
      <c r="A31" s="34"/>
      <c r="B31" s="35" t="s">
        <v>17</v>
      </c>
      <c r="C31" s="36">
        <f>(C29-C30)</f>
        <v>0</v>
      </c>
      <c r="D31" s="37" t="s">
        <v>16</v>
      </c>
      <c r="E31" s="38">
        <f>SUM(E5:E30)</f>
        <v>0</v>
      </c>
      <c r="F31" s="39"/>
    </row>
    <row r="32" spans="1:6" x14ac:dyDescent="0.3">
      <c r="A32" s="40"/>
      <c r="B32" s="41"/>
      <c r="C32" s="42"/>
      <c r="D32" s="43"/>
      <c r="E32" s="42"/>
      <c r="F32" s="44"/>
    </row>
    <row r="33" spans="1:6" x14ac:dyDescent="0.3">
      <c r="A33" s="45"/>
      <c r="B33" s="46"/>
      <c r="C33" s="47"/>
      <c r="D33" s="48"/>
      <c r="E33" s="47"/>
      <c r="F33" s="49"/>
    </row>
    <row r="34" spans="1:6" x14ac:dyDescent="0.3">
      <c r="A34" s="2"/>
      <c r="B34" s="50" t="str">
        <f>"RESUMEN "&amp;B3</f>
        <v>RESUMEN JUEVES 01/05/2025</v>
      </c>
      <c r="C34" s="51"/>
      <c r="D34" s="50"/>
      <c r="E34" s="51"/>
      <c r="F34" s="52"/>
    </row>
    <row r="35" spans="1:6" ht="15" thickBot="1" x14ac:dyDescent="0.35">
      <c r="A35" s="53" t="s">
        <v>3</v>
      </c>
      <c r="B35" s="54" t="s">
        <v>4</v>
      </c>
      <c r="C35" s="55" t="s">
        <v>5</v>
      </c>
      <c r="D35" s="54" t="s">
        <v>6</v>
      </c>
      <c r="E35" s="55" t="s">
        <v>5</v>
      </c>
      <c r="F35" s="56" t="s">
        <v>3</v>
      </c>
    </row>
    <row r="36" spans="1:6" ht="15" thickBot="1" x14ac:dyDescent="0.35">
      <c r="A36" s="57" t="s">
        <v>13</v>
      </c>
      <c r="B36" s="58" t="s">
        <v>18</v>
      </c>
      <c r="C36" s="59">
        <f t="shared" ref="C36:C42" si="0">SUMIF($A$6:$A$28,A36,$C$6:$C$28)</f>
        <v>0</v>
      </c>
      <c r="D36" s="60" t="s">
        <v>18</v>
      </c>
      <c r="E36" s="59">
        <f t="shared" ref="E36:E42" si="1">SUMIF($F$5:$F$30,F36,$E$5:$E$30)</f>
        <v>0</v>
      </c>
      <c r="F36" s="61" t="s">
        <v>13</v>
      </c>
    </row>
    <row r="37" spans="1:6" x14ac:dyDescent="0.3">
      <c r="A37" s="62" t="s">
        <v>19</v>
      </c>
      <c r="B37" s="63" t="s">
        <v>20</v>
      </c>
      <c r="C37" s="59">
        <f t="shared" si="0"/>
        <v>0</v>
      </c>
      <c r="D37" s="64" t="s">
        <v>20</v>
      </c>
      <c r="E37" s="59">
        <f t="shared" si="1"/>
        <v>0</v>
      </c>
      <c r="F37" s="65" t="s">
        <v>19</v>
      </c>
    </row>
    <row r="38" spans="1:6" x14ac:dyDescent="0.3">
      <c r="A38" s="66" t="s">
        <v>21</v>
      </c>
      <c r="B38" s="67" t="s">
        <v>22</v>
      </c>
      <c r="C38" s="68">
        <f t="shared" si="0"/>
        <v>0</v>
      </c>
      <c r="D38" s="69" t="s">
        <v>22</v>
      </c>
      <c r="E38" s="68">
        <f t="shared" si="1"/>
        <v>0</v>
      </c>
      <c r="F38" s="70" t="s">
        <v>21</v>
      </c>
    </row>
    <row r="39" spans="1:6" x14ac:dyDescent="0.3">
      <c r="A39" s="66" t="s">
        <v>23</v>
      </c>
      <c r="B39" s="67" t="s">
        <v>24</v>
      </c>
      <c r="C39" s="68">
        <f t="shared" si="0"/>
        <v>0</v>
      </c>
      <c r="D39" s="69" t="s">
        <v>24</v>
      </c>
      <c r="E39" s="68">
        <f t="shared" si="1"/>
        <v>0</v>
      </c>
      <c r="F39" s="70" t="s">
        <v>23</v>
      </c>
    </row>
    <row r="40" spans="1:6" x14ac:dyDescent="0.3">
      <c r="A40" s="66" t="s">
        <v>25</v>
      </c>
      <c r="B40" s="67" t="s">
        <v>26</v>
      </c>
      <c r="C40" s="68">
        <f t="shared" si="0"/>
        <v>0</v>
      </c>
      <c r="D40" s="69" t="s">
        <v>26</v>
      </c>
      <c r="E40" s="68">
        <f t="shared" si="1"/>
        <v>0</v>
      </c>
      <c r="F40" s="70" t="s">
        <v>25</v>
      </c>
    </row>
    <row r="41" spans="1:6" x14ac:dyDescent="0.3">
      <c r="A41" s="66" t="s">
        <v>27</v>
      </c>
      <c r="B41" s="67" t="s">
        <v>28</v>
      </c>
      <c r="C41" s="68">
        <f t="shared" si="0"/>
        <v>0</v>
      </c>
      <c r="D41" s="69" t="s">
        <v>28</v>
      </c>
      <c r="E41" s="68">
        <f t="shared" si="1"/>
        <v>0</v>
      </c>
      <c r="F41" s="70" t="s">
        <v>27</v>
      </c>
    </row>
    <row r="42" spans="1:6" ht="15" thickBot="1" x14ac:dyDescent="0.35">
      <c r="A42" s="71" t="s">
        <v>9</v>
      </c>
      <c r="B42" s="72" t="s">
        <v>29</v>
      </c>
      <c r="C42" s="73">
        <f t="shared" si="0"/>
        <v>0</v>
      </c>
      <c r="D42" s="74" t="s">
        <v>29</v>
      </c>
      <c r="E42" s="73">
        <f t="shared" si="1"/>
        <v>0</v>
      </c>
      <c r="F42" s="75" t="s">
        <v>9</v>
      </c>
    </row>
    <row r="43" spans="1:6" ht="15" thickBot="1" x14ac:dyDescent="0.35">
      <c r="A43" s="45"/>
      <c r="B43" s="76" t="s">
        <v>15</v>
      </c>
      <c r="C43" s="10">
        <f>SUM(C36:C42)</f>
        <v>0</v>
      </c>
      <c r="D43" s="76" t="s">
        <v>30</v>
      </c>
      <c r="E43" s="10">
        <f>SUM(E36:E42)</f>
        <v>0</v>
      </c>
      <c r="F43" s="77"/>
    </row>
    <row r="44" spans="1:6" ht="15" thickBot="1" x14ac:dyDescent="0.35">
      <c r="A44" s="45"/>
      <c r="B44" s="76" t="s">
        <v>31</v>
      </c>
      <c r="C44" s="10">
        <f>C5</f>
        <v>6050</v>
      </c>
      <c r="D44" s="19"/>
      <c r="E44" s="78"/>
      <c r="F44" s="77"/>
    </row>
    <row r="45" spans="1:6" x14ac:dyDescent="0.3">
      <c r="A45" s="45"/>
      <c r="B45" s="79"/>
      <c r="C45" s="47"/>
      <c r="D45" s="19"/>
      <c r="E45" s="78"/>
      <c r="F45" s="77"/>
    </row>
    <row r="46" spans="1:6" ht="15" thickBot="1" x14ac:dyDescent="0.35">
      <c r="A46" s="45"/>
      <c r="B46" s="76"/>
      <c r="C46" s="47"/>
      <c r="D46" s="19"/>
      <c r="E46" s="78"/>
      <c r="F46" s="77"/>
    </row>
    <row r="47" spans="1:6" ht="15" thickBot="1" x14ac:dyDescent="0.35">
      <c r="A47" s="45"/>
      <c r="B47" s="76" t="s">
        <v>32</v>
      </c>
      <c r="C47" s="10">
        <f>C43-E43+C44</f>
        <v>6050</v>
      </c>
      <c r="D47" s="19"/>
      <c r="E47" s="78"/>
      <c r="F47" s="77"/>
    </row>
    <row r="48" spans="1:6" x14ac:dyDescent="0.3">
      <c r="A48" s="45"/>
      <c r="B48" s="19"/>
      <c r="C48" s="78"/>
      <c r="D48" s="19"/>
      <c r="E48" s="19"/>
      <c r="F48" s="80"/>
    </row>
    <row r="49" spans="1:6" ht="15" thickBot="1" x14ac:dyDescent="0.35">
      <c r="A49" s="81"/>
      <c r="B49" s="82"/>
      <c r="C49" s="82"/>
      <c r="D49" s="82"/>
      <c r="E49" s="83"/>
      <c r="F49" s="84" t="s">
        <v>33</v>
      </c>
    </row>
  </sheetData>
  <mergeCells count="4">
    <mergeCell ref="B1:F1"/>
    <mergeCell ref="B2:F2"/>
    <mergeCell ref="B3:F3"/>
    <mergeCell ref="B28:F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F49"/>
    </sheetView>
  </sheetViews>
  <sheetFormatPr baseColWidth="10" defaultRowHeight="14.4" x14ac:dyDescent="0.3"/>
  <sheetData>
    <row r="1" spans="1:6" x14ac:dyDescent="0.3">
      <c r="A1" s="1">
        <f ca="1">A1:F48+P1:AA1+A1:FDA431:#REF!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+A2:FDA31147:FA2:FA297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2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27" thickBot="1" x14ac:dyDescent="0.35">
      <c r="A5" s="8"/>
      <c r="B5" s="9" t="s">
        <v>7</v>
      </c>
      <c r="C5" s="10">
        <v>6050</v>
      </c>
      <c r="D5" s="11"/>
      <c r="E5" s="12"/>
      <c r="F5" s="13"/>
    </row>
    <row r="6" spans="1:6" x14ac:dyDescent="0.3">
      <c r="A6" s="14"/>
      <c r="B6" s="15"/>
      <c r="C6" s="16"/>
      <c r="D6" s="17"/>
      <c r="E6" s="12"/>
      <c r="F6" s="13"/>
    </row>
    <row r="7" spans="1:6" x14ac:dyDescent="0.3">
      <c r="A7" s="14"/>
      <c r="B7" s="15"/>
      <c r="C7" s="16"/>
      <c r="D7" s="11"/>
      <c r="E7" s="12"/>
      <c r="F7" s="13"/>
    </row>
    <row r="8" spans="1:6" x14ac:dyDescent="0.3">
      <c r="A8" s="14"/>
      <c r="B8" s="18"/>
      <c r="C8" s="12"/>
      <c r="D8" s="19"/>
      <c r="E8" s="12"/>
      <c r="F8" s="13"/>
    </row>
    <row r="9" spans="1:6" x14ac:dyDescent="0.3">
      <c r="A9" s="14"/>
      <c r="B9" s="20"/>
      <c r="C9" s="12"/>
      <c r="D9" s="20"/>
      <c r="E9" s="21"/>
      <c r="F9" s="13"/>
    </row>
    <row r="10" spans="1:6" x14ac:dyDescent="0.3">
      <c r="A10" s="14"/>
      <c r="B10" s="15"/>
      <c r="C10" s="12"/>
      <c r="D10" s="17"/>
      <c r="E10" s="12"/>
      <c r="F10" s="13"/>
    </row>
    <row r="11" spans="1:6" x14ac:dyDescent="0.3">
      <c r="A11" s="22"/>
      <c r="B11" s="23"/>
      <c r="C11" s="24"/>
      <c r="D11" s="23"/>
      <c r="E11" s="24"/>
      <c r="F11" s="13"/>
    </row>
    <row r="12" spans="1:6" x14ac:dyDescent="0.3">
      <c r="A12" s="14"/>
      <c r="B12" s="15"/>
      <c r="C12" s="25"/>
      <c r="D12" s="15"/>
      <c r="E12" s="26"/>
      <c r="F12" s="13"/>
    </row>
    <row r="13" spans="1:6" x14ac:dyDescent="0.3">
      <c r="A13" s="14"/>
      <c r="B13" s="27"/>
      <c r="C13" s="16"/>
      <c r="D13" s="28"/>
      <c r="E13" s="24"/>
      <c r="F13" s="13"/>
    </row>
    <row r="14" spans="1:6" x14ac:dyDescent="0.3">
      <c r="A14" s="14"/>
      <c r="B14" s="27"/>
      <c r="C14" s="16"/>
      <c r="D14" s="11"/>
      <c r="E14" s="29"/>
      <c r="F14" s="13"/>
    </row>
    <row r="15" spans="1:6" x14ac:dyDescent="0.3">
      <c r="A15" s="14"/>
      <c r="B15" s="27"/>
      <c r="C15" s="16"/>
      <c r="D15" s="11"/>
      <c r="E15" s="30"/>
      <c r="F15" s="13"/>
    </row>
    <row r="16" spans="1:6" x14ac:dyDescent="0.3">
      <c r="A16" s="14"/>
      <c r="B16" s="27"/>
      <c r="C16" s="16"/>
      <c r="D16" s="11"/>
      <c r="E16" s="29"/>
      <c r="F16" s="13"/>
    </row>
    <row r="17" spans="1:6" x14ac:dyDescent="0.3">
      <c r="A17" s="14"/>
      <c r="B17" s="27"/>
      <c r="C17" s="16"/>
      <c r="D17" s="11"/>
      <c r="E17" s="29"/>
      <c r="F17" s="13"/>
    </row>
    <row r="18" spans="1:6" x14ac:dyDescent="0.3">
      <c r="A18" s="14"/>
      <c r="B18" s="27"/>
      <c r="C18" s="16"/>
      <c r="D18" s="11"/>
      <c r="E18" s="29"/>
      <c r="F18" s="13"/>
    </row>
    <row r="19" spans="1:6" x14ac:dyDescent="0.3">
      <c r="A19" s="14"/>
      <c r="B19" s="27"/>
      <c r="C19" s="16"/>
      <c r="D19" s="11"/>
      <c r="E19" s="29"/>
      <c r="F19" s="13"/>
    </row>
    <row r="20" spans="1:6" x14ac:dyDescent="0.3">
      <c r="A20" s="14"/>
      <c r="B20" s="27"/>
      <c r="C20" s="16"/>
      <c r="D20" s="11"/>
      <c r="E20" s="29"/>
      <c r="F20" s="13"/>
    </row>
    <row r="21" spans="1:6" x14ac:dyDescent="0.3">
      <c r="A21" s="14"/>
      <c r="B21" s="27"/>
      <c r="C21" s="16"/>
      <c r="D21" s="11"/>
      <c r="E21" s="29"/>
      <c r="F21" s="13"/>
    </row>
    <row r="22" spans="1:6" x14ac:dyDescent="0.3">
      <c r="A22" s="14"/>
      <c r="B22" s="27"/>
      <c r="C22" s="16"/>
      <c r="D22" s="11"/>
      <c r="E22" s="29"/>
      <c r="F22" s="13"/>
    </row>
    <row r="23" spans="1:6" x14ac:dyDescent="0.3">
      <c r="A23" s="14"/>
      <c r="B23" s="27"/>
      <c r="C23" s="16"/>
      <c r="D23" s="11"/>
      <c r="E23" s="29"/>
      <c r="F23" s="13"/>
    </row>
    <row r="24" spans="1:6" x14ac:dyDescent="0.3">
      <c r="A24" s="14"/>
      <c r="B24" s="27"/>
      <c r="C24" s="16"/>
      <c r="D24" s="11"/>
      <c r="E24" s="29"/>
      <c r="F24" s="13"/>
    </row>
    <row r="25" spans="1:6" x14ac:dyDescent="0.3">
      <c r="A25" s="14"/>
      <c r="B25" s="27"/>
      <c r="C25" s="16"/>
      <c r="D25" s="11"/>
      <c r="E25" s="29"/>
      <c r="F25" s="13"/>
    </row>
    <row r="26" spans="1:6" x14ac:dyDescent="0.3">
      <c r="A26" s="14"/>
      <c r="B26" s="27"/>
      <c r="C26" s="16"/>
      <c r="D26" s="11"/>
      <c r="E26" s="29"/>
      <c r="F26" s="13"/>
    </row>
    <row r="27" spans="1:6" x14ac:dyDescent="0.3">
      <c r="A27" s="14"/>
      <c r="B27" s="27"/>
      <c r="C27" s="16"/>
      <c r="D27" s="11"/>
      <c r="E27" s="29"/>
      <c r="F27" s="13"/>
    </row>
    <row r="28" spans="1:6" x14ac:dyDescent="0.3">
      <c r="A28" s="2"/>
      <c r="B28" s="92"/>
      <c r="C28" s="90"/>
      <c r="D28" s="90"/>
      <c r="E28" s="90"/>
      <c r="F28" s="91"/>
    </row>
    <row r="29" spans="1:6" x14ac:dyDescent="0.3">
      <c r="A29" s="8"/>
      <c r="B29" s="31" t="s">
        <v>15</v>
      </c>
      <c r="C29" s="32">
        <f>SUM(C6:C28)</f>
        <v>0</v>
      </c>
      <c r="D29" s="11"/>
      <c r="E29" s="33"/>
      <c r="F29" s="13"/>
    </row>
    <row r="30" spans="1:6" x14ac:dyDescent="0.3">
      <c r="A30" s="8"/>
      <c r="B30" s="31" t="s">
        <v>16</v>
      </c>
      <c r="C30" s="32">
        <f>(E31)</f>
        <v>0</v>
      </c>
      <c r="D30" s="11"/>
      <c r="E30" s="12"/>
      <c r="F30" s="13"/>
    </row>
    <row r="31" spans="1:6" ht="15" thickBot="1" x14ac:dyDescent="0.35">
      <c r="A31" s="34"/>
      <c r="B31" s="35" t="s">
        <v>17</v>
      </c>
      <c r="C31" s="36">
        <f>(C29-C30)</f>
        <v>0</v>
      </c>
      <c r="D31" s="37" t="s">
        <v>16</v>
      </c>
      <c r="E31" s="38">
        <f>SUM(E5:E30)</f>
        <v>0</v>
      </c>
      <c r="F31" s="39"/>
    </row>
    <row r="32" spans="1:6" x14ac:dyDescent="0.3">
      <c r="A32" s="40"/>
      <c r="B32" s="41"/>
      <c r="C32" s="42"/>
      <c r="D32" s="43"/>
      <c r="E32" s="42"/>
      <c r="F32" s="44"/>
    </row>
    <row r="33" spans="1:6" x14ac:dyDescent="0.3">
      <c r="A33" s="45"/>
      <c r="B33" s="46"/>
      <c r="C33" s="47"/>
      <c r="D33" s="48"/>
      <c r="E33" s="47"/>
      <c r="F33" s="49"/>
    </row>
    <row r="34" spans="1:6" x14ac:dyDescent="0.3">
      <c r="A34" s="2"/>
      <c r="B34" s="50" t="str">
        <f>"RESUMEN "&amp;B3</f>
        <v>RESUMEN JUEVES 01/05/2025</v>
      </c>
      <c r="C34" s="51"/>
      <c r="D34" s="50"/>
      <c r="E34" s="51"/>
      <c r="F34" s="52"/>
    </row>
    <row r="35" spans="1:6" ht="15" thickBot="1" x14ac:dyDescent="0.35">
      <c r="A35" s="53" t="s">
        <v>3</v>
      </c>
      <c r="B35" s="54" t="s">
        <v>4</v>
      </c>
      <c r="C35" s="55" t="s">
        <v>5</v>
      </c>
      <c r="D35" s="54" t="s">
        <v>6</v>
      </c>
      <c r="E35" s="55" t="s">
        <v>5</v>
      </c>
      <c r="F35" s="56" t="s">
        <v>3</v>
      </c>
    </row>
    <row r="36" spans="1:6" ht="15" thickBot="1" x14ac:dyDescent="0.35">
      <c r="A36" s="57" t="s">
        <v>13</v>
      </c>
      <c r="B36" s="58" t="s">
        <v>18</v>
      </c>
      <c r="C36" s="59">
        <f t="shared" ref="C36:C42" si="0">SUMIF($A$6:$A$28,A36,$C$6:$C$28)</f>
        <v>0</v>
      </c>
      <c r="D36" s="60" t="s">
        <v>18</v>
      </c>
      <c r="E36" s="59">
        <f t="shared" ref="E36:E42" si="1">SUMIF($F$5:$F$30,F36,$E$5:$E$30)</f>
        <v>0</v>
      </c>
      <c r="F36" s="61" t="s">
        <v>13</v>
      </c>
    </row>
    <row r="37" spans="1:6" x14ac:dyDescent="0.3">
      <c r="A37" s="62" t="s">
        <v>19</v>
      </c>
      <c r="B37" s="63" t="s">
        <v>20</v>
      </c>
      <c r="C37" s="59">
        <f t="shared" si="0"/>
        <v>0</v>
      </c>
      <c r="D37" s="64" t="s">
        <v>20</v>
      </c>
      <c r="E37" s="59">
        <f t="shared" si="1"/>
        <v>0</v>
      </c>
      <c r="F37" s="65" t="s">
        <v>19</v>
      </c>
    </row>
    <row r="38" spans="1:6" x14ac:dyDescent="0.3">
      <c r="A38" s="66" t="s">
        <v>21</v>
      </c>
      <c r="B38" s="67" t="s">
        <v>22</v>
      </c>
      <c r="C38" s="68">
        <f t="shared" si="0"/>
        <v>0</v>
      </c>
      <c r="D38" s="69" t="s">
        <v>22</v>
      </c>
      <c r="E38" s="68">
        <f t="shared" si="1"/>
        <v>0</v>
      </c>
      <c r="F38" s="70" t="s">
        <v>21</v>
      </c>
    </row>
    <row r="39" spans="1:6" x14ac:dyDescent="0.3">
      <c r="A39" s="66" t="s">
        <v>23</v>
      </c>
      <c r="B39" s="67" t="s">
        <v>24</v>
      </c>
      <c r="C39" s="68">
        <f t="shared" si="0"/>
        <v>0</v>
      </c>
      <c r="D39" s="69" t="s">
        <v>24</v>
      </c>
      <c r="E39" s="68">
        <f t="shared" si="1"/>
        <v>0</v>
      </c>
      <c r="F39" s="70" t="s">
        <v>23</v>
      </c>
    </row>
    <row r="40" spans="1:6" x14ac:dyDescent="0.3">
      <c r="A40" s="66" t="s">
        <v>25</v>
      </c>
      <c r="B40" s="67" t="s">
        <v>26</v>
      </c>
      <c r="C40" s="68">
        <f t="shared" si="0"/>
        <v>0</v>
      </c>
      <c r="D40" s="69" t="s">
        <v>26</v>
      </c>
      <c r="E40" s="68">
        <f t="shared" si="1"/>
        <v>0</v>
      </c>
      <c r="F40" s="70" t="s">
        <v>25</v>
      </c>
    </row>
    <row r="41" spans="1:6" x14ac:dyDescent="0.3">
      <c r="A41" s="66" t="s">
        <v>27</v>
      </c>
      <c r="B41" s="67" t="s">
        <v>28</v>
      </c>
      <c r="C41" s="68">
        <f t="shared" si="0"/>
        <v>0</v>
      </c>
      <c r="D41" s="69" t="s">
        <v>28</v>
      </c>
      <c r="E41" s="68">
        <f t="shared" si="1"/>
        <v>0</v>
      </c>
      <c r="F41" s="70" t="s">
        <v>27</v>
      </c>
    </row>
    <row r="42" spans="1:6" ht="15" thickBot="1" x14ac:dyDescent="0.35">
      <c r="A42" s="71" t="s">
        <v>9</v>
      </c>
      <c r="B42" s="72" t="s">
        <v>29</v>
      </c>
      <c r="C42" s="73">
        <f t="shared" si="0"/>
        <v>0</v>
      </c>
      <c r="D42" s="74" t="s">
        <v>29</v>
      </c>
      <c r="E42" s="73">
        <f t="shared" si="1"/>
        <v>0</v>
      </c>
      <c r="F42" s="75" t="s">
        <v>9</v>
      </c>
    </row>
    <row r="43" spans="1:6" ht="15" thickBot="1" x14ac:dyDescent="0.35">
      <c r="A43" s="45"/>
      <c r="B43" s="76" t="s">
        <v>15</v>
      </c>
      <c r="C43" s="10">
        <f>SUM(C36:C42)</f>
        <v>0</v>
      </c>
      <c r="D43" s="76" t="s">
        <v>30</v>
      </c>
      <c r="E43" s="10">
        <f>SUM(E36:E42)</f>
        <v>0</v>
      </c>
      <c r="F43" s="77"/>
    </row>
    <row r="44" spans="1:6" ht="15" thickBot="1" x14ac:dyDescent="0.35">
      <c r="A44" s="45"/>
      <c r="B44" s="76" t="s">
        <v>31</v>
      </c>
      <c r="C44" s="10">
        <f>C5</f>
        <v>6050</v>
      </c>
      <c r="D44" s="19"/>
      <c r="E44" s="78"/>
      <c r="F44" s="77"/>
    </row>
    <row r="45" spans="1:6" x14ac:dyDescent="0.3">
      <c r="A45" s="45"/>
      <c r="B45" s="79"/>
      <c r="C45" s="47"/>
      <c r="D45" s="19"/>
      <c r="E45" s="78"/>
      <c r="F45" s="77"/>
    </row>
    <row r="46" spans="1:6" ht="15" thickBot="1" x14ac:dyDescent="0.35">
      <c r="A46" s="45"/>
      <c r="B46" s="76"/>
      <c r="C46" s="47"/>
      <c r="D46" s="19"/>
      <c r="E46" s="78"/>
      <c r="F46" s="77"/>
    </row>
    <row r="47" spans="1:6" ht="15" thickBot="1" x14ac:dyDescent="0.35">
      <c r="A47" s="45"/>
      <c r="B47" s="76" t="s">
        <v>32</v>
      </c>
      <c r="C47" s="10">
        <f>C43-E43+C44</f>
        <v>6050</v>
      </c>
      <c r="D47" s="19"/>
      <c r="E47" s="78"/>
      <c r="F47" s="77"/>
    </row>
    <row r="48" spans="1:6" x14ac:dyDescent="0.3">
      <c r="A48" s="45"/>
      <c r="B48" s="19"/>
      <c r="C48" s="78"/>
      <c r="D48" s="19"/>
      <c r="E48" s="19"/>
      <c r="F48" s="80"/>
    </row>
    <row r="49" spans="1:6" ht="15" thickBot="1" x14ac:dyDescent="0.35">
      <c r="A49" s="81"/>
      <c r="B49" s="82"/>
      <c r="C49" s="82"/>
      <c r="D49" s="82"/>
      <c r="E49" s="83"/>
      <c r="F49" s="84" t="s">
        <v>33</v>
      </c>
    </row>
  </sheetData>
  <mergeCells count="4">
    <mergeCell ref="B1:F1"/>
    <mergeCell ref="B2:F2"/>
    <mergeCell ref="B3:F3"/>
    <mergeCell ref="B28:F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F49"/>
    </sheetView>
  </sheetViews>
  <sheetFormatPr baseColWidth="10" defaultRowHeight="14.4" x14ac:dyDescent="0.3"/>
  <sheetData>
    <row r="1" spans="1:6" x14ac:dyDescent="0.3">
      <c r="A1" s="1">
        <f ca="1">A1:F48+P1:AA1+A1:FDA431:#REF!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+A2:FDA31147:FA2:FA297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2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27" thickBot="1" x14ac:dyDescent="0.35">
      <c r="A5" s="8"/>
      <c r="B5" s="9" t="s">
        <v>7</v>
      </c>
      <c r="C5" s="10">
        <v>6050</v>
      </c>
      <c r="D5" s="11"/>
      <c r="E5" s="12"/>
      <c r="F5" s="13"/>
    </row>
    <row r="6" spans="1:6" x14ac:dyDescent="0.3">
      <c r="A6" s="14"/>
      <c r="B6" s="15"/>
      <c r="C6" s="16"/>
      <c r="D6" s="17"/>
      <c r="E6" s="12"/>
      <c r="F6" s="13"/>
    </row>
    <row r="7" spans="1:6" x14ac:dyDescent="0.3">
      <c r="A7" s="14"/>
      <c r="B7" s="15"/>
      <c r="C7" s="16"/>
      <c r="D7" s="11"/>
      <c r="E7" s="12"/>
      <c r="F7" s="13"/>
    </row>
    <row r="8" spans="1:6" x14ac:dyDescent="0.3">
      <c r="A8" s="14"/>
      <c r="B8" s="18"/>
      <c r="C8" s="12"/>
      <c r="D8" s="19"/>
      <c r="E8" s="12"/>
      <c r="F8" s="13"/>
    </row>
    <row r="9" spans="1:6" x14ac:dyDescent="0.3">
      <c r="A9" s="14"/>
      <c r="B9" s="20"/>
      <c r="C9" s="12"/>
      <c r="D9" s="20"/>
      <c r="E9" s="21"/>
      <c r="F9" s="13"/>
    </row>
    <row r="10" spans="1:6" x14ac:dyDescent="0.3">
      <c r="A10" s="14"/>
      <c r="B10" s="15"/>
      <c r="C10" s="12"/>
      <c r="D10" s="17"/>
      <c r="E10" s="12"/>
      <c r="F10" s="13"/>
    </row>
    <row r="11" spans="1:6" x14ac:dyDescent="0.3">
      <c r="A11" s="22"/>
      <c r="B11" s="23"/>
      <c r="C11" s="24"/>
      <c r="D11" s="23"/>
      <c r="E11" s="24"/>
      <c r="F11" s="13"/>
    </row>
    <row r="12" spans="1:6" x14ac:dyDescent="0.3">
      <c r="A12" s="14"/>
      <c r="B12" s="15"/>
      <c r="C12" s="25"/>
      <c r="D12" s="15"/>
      <c r="E12" s="26"/>
      <c r="F12" s="13"/>
    </row>
    <row r="13" spans="1:6" x14ac:dyDescent="0.3">
      <c r="A13" s="14"/>
      <c r="B13" s="27"/>
      <c r="C13" s="16"/>
      <c r="D13" s="28"/>
      <c r="E13" s="24"/>
      <c r="F13" s="13"/>
    </row>
    <row r="14" spans="1:6" x14ac:dyDescent="0.3">
      <c r="A14" s="14"/>
      <c r="B14" s="27"/>
      <c r="C14" s="16"/>
      <c r="D14" s="11"/>
      <c r="E14" s="29"/>
      <c r="F14" s="13"/>
    </row>
    <row r="15" spans="1:6" x14ac:dyDescent="0.3">
      <c r="A15" s="14"/>
      <c r="B15" s="27"/>
      <c r="C15" s="16"/>
      <c r="D15" s="11"/>
      <c r="E15" s="30"/>
      <c r="F15" s="13"/>
    </row>
    <row r="16" spans="1:6" x14ac:dyDescent="0.3">
      <c r="A16" s="14"/>
      <c r="B16" s="27"/>
      <c r="C16" s="16"/>
      <c r="D16" s="11"/>
      <c r="E16" s="29"/>
      <c r="F16" s="13"/>
    </row>
    <row r="17" spans="1:6" x14ac:dyDescent="0.3">
      <c r="A17" s="14"/>
      <c r="B17" s="27"/>
      <c r="C17" s="16"/>
      <c r="D17" s="11"/>
      <c r="E17" s="29"/>
      <c r="F17" s="13"/>
    </row>
    <row r="18" spans="1:6" x14ac:dyDescent="0.3">
      <c r="A18" s="14"/>
      <c r="B18" s="27"/>
      <c r="C18" s="16"/>
      <c r="D18" s="11"/>
      <c r="E18" s="29"/>
      <c r="F18" s="13"/>
    </row>
    <row r="19" spans="1:6" x14ac:dyDescent="0.3">
      <c r="A19" s="14"/>
      <c r="B19" s="27"/>
      <c r="C19" s="16"/>
      <c r="D19" s="11"/>
      <c r="E19" s="29"/>
      <c r="F19" s="13"/>
    </row>
    <row r="20" spans="1:6" x14ac:dyDescent="0.3">
      <c r="A20" s="14"/>
      <c r="B20" s="27"/>
      <c r="C20" s="16"/>
      <c r="D20" s="11"/>
      <c r="E20" s="29"/>
      <c r="F20" s="13"/>
    </row>
    <row r="21" spans="1:6" x14ac:dyDescent="0.3">
      <c r="A21" s="14"/>
      <c r="B21" s="27"/>
      <c r="C21" s="16"/>
      <c r="D21" s="11"/>
      <c r="E21" s="29"/>
      <c r="F21" s="13"/>
    </row>
    <row r="22" spans="1:6" x14ac:dyDescent="0.3">
      <c r="A22" s="14"/>
      <c r="B22" s="27"/>
      <c r="C22" s="16"/>
      <c r="D22" s="11"/>
      <c r="E22" s="29"/>
      <c r="F22" s="13"/>
    </row>
    <row r="23" spans="1:6" x14ac:dyDescent="0.3">
      <c r="A23" s="14"/>
      <c r="B23" s="27"/>
      <c r="C23" s="16"/>
      <c r="D23" s="11"/>
      <c r="E23" s="29"/>
      <c r="F23" s="13"/>
    </row>
    <row r="24" spans="1:6" x14ac:dyDescent="0.3">
      <c r="A24" s="14"/>
      <c r="B24" s="27"/>
      <c r="C24" s="16"/>
      <c r="D24" s="11"/>
      <c r="E24" s="29"/>
      <c r="F24" s="13"/>
    </row>
    <row r="25" spans="1:6" x14ac:dyDescent="0.3">
      <c r="A25" s="14"/>
      <c r="B25" s="27"/>
      <c r="C25" s="16"/>
      <c r="D25" s="11"/>
      <c r="E25" s="29"/>
      <c r="F25" s="13"/>
    </row>
    <row r="26" spans="1:6" x14ac:dyDescent="0.3">
      <c r="A26" s="14"/>
      <c r="B26" s="27"/>
      <c r="C26" s="16"/>
      <c r="D26" s="11"/>
      <c r="E26" s="29"/>
      <c r="F26" s="13"/>
    </row>
    <row r="27" spans="1:6" x14ac:dyDescent="0.3">
      <c r="A27" s="14"/>
      <c r="B27" s="27"/>
      <c r="C27" s="16"/>
      <c r="D27" s="11"/>
      <c r="E27" s="29"/>
      <c r="F27" s="13"/>
    </row>
    <row r="28" spans="1:6" x14ac:dyDescent="0.3">
      <c r="A28" s="2"/>
      <c r="B28" s="92"/>
      <c r="C28" s="90"/>
      <c r="D28" s="90"/>
      <c r="E28" s="90"/>
      <c r="F28" s="91"/>
    </row>
    <row r="29" spans="1:6" x14ac:dyDescent="0.3">
      <c r="A29" s="8"/>
      <c r="B29" s="31" t="s">
        <v>15</v>
      </c>
      <c r="C29" s="32">
        <f>SUM(C6:C28)</f>
        <v>0</v>
      </c>
      <c r="D29" s="11"/>
      <c r="E29" s="33"/>
      <c r="F29" s="13"/>
    </row>
    <row r="30" spans="1:6" x14ac:dyDescent="0.3">
      <c r="A30" s="8"/>
      <c r="B30" s="31" t="s">
        <v>16</v>
      </c>
      <c r="C30" s="32">
        <f>(E31)</f>
        <v>0</v>
      </c>
      <c r="D30" s="11"/>
      <c r="E30" s="12"/>
      <c r="F30" s="13"/>
    </row>
    <row r="31" spans="1:6" ht="15" thickBot="1" x14ac:dyDescent="0.35">
      <c r="A31" s="34"/>
      <c r="B31" s="35" t="s">
        <v>17</v>
      </c>
      <c r="C31" s="36">
        <f>(C29-C30)</f>
        <v>0</v>
      </c>
      <c r="D31" s="37" t="s">
        <v>16</v>
      </c>
      <c r="E31" s="38">
        <f>SUM(E5:E30)</f>
        <v>0</v>
      </c>
      <c r="F31" s="39"/>
    </row>
    <row r="32" spans="1:6" x14ac:dyDescent="0.3">
      <c r="A32" s="40"/>
      <c r="B32" s="41"/>
      <c r="C32" s="42"/>
      <c r="D32" s="43"/>
      <c r="E32" s="42"/>
      <c r="F32" s="44"/>
    </row>
    <row r="33" spans="1:6" x14ac:dyDescent="0.3">
      <c r="A33" s="45"/>
      <c r="B33" s="46"/>
      <c r="C33" s="47"/>
      <c r="D33" s="48"/>
      <c r="E33" s="47"/>
      <c r="F33" s="49"/>
    </row>
    <row r="34" spans="1:6" x14ac:dyDescent="0.3">
      <c r="A34" s="2"/>
      <c r="B34" s="50" t="str">
        <f>"RESUMEN "&amp;B3</f>
        <v>RESUMEN JUEVES 01/05/2025</v>
      </c>
      <c r="C34" s="51"/>
      <c r="D34" s="50"/>
      <c r="E34" s="51"/>
      <c r="F34" s="52"/>
    </row>
    <row r="35" spans="1:6" ht="15" thickBot="1" x14ac:dyDescent="0.35">
      <c r="A35" s="53" t="s">
        <v>3</v>
      </c>
      <c r="B35" s="54" t="s">
        <v>4</v>
      </c>
      <c r="C35" s="55" t="s">
        <v>5</v>
      </c>
      <c r="D35" s="54" t="s">
        <v>6</v>
      </c>
      <c r="E35" s="55" t="s">
        <v>5</v>
      </c>
      <c r="F35" s="56" t="s">
        <v>3</v>
      </c>
    </row>
    <row r="36" spans="1:6" ht="15" thickBot="1" x14ac:dyDescent="0.35">
      <c r="A36" s="57" t="s">
        <v>13</v>
      </c>
      <c r="B36" s="58" t="s">
        <v>18</v>
      </c>
      <c r="C36" s="59">
        <f t="shared" ref="C36:C42" si="0">SUMIF($A$6:$A$28,A36,$C$6:$C$28)</f>
        <v>0</v>
      </c>
      <c r="D36" s="60" t="s">
        <v>18</v>
      </c>
      <c r="E36" s="59">
        <f t="shared" ref="E36:E42" si="1">SUMIF($F$5:$F$30,F36,$E$5:$E$30)</f>
        <v>0</v>
      </c>
      <c r="F36" s="61" t="s">
        <v>13</v>
      </c>
    </row>
    <row r="37" spans="1:6" x14ac:dyDescent="0.3">
      <c r="A37" s="62" t="s">
        <v>19</v>
      </c>
      <c r="B37" s="63" t="s">
        <v>20</v>
      </c>
      <c r="C37" s="59">
        <f t="shared" si="0"/>
        <v>0</v>
      </c>
      <c r="D37" s="64" t="s">
        <v>20</v>
      </c>
      <c r="E37" s="59">
        <f t="shared" si="1"/>
        <v>0</v>
      </c>
      <c r="F37" s="65" t="s">
        <v>19</v>
      </c>
    </row>
    <row r="38" spans="1:6" x14ac:dyDescent="0.3">
      <c r="A38" s="66" t="s">
        <v>21</v>
      </c>
      <c r="B38" s="67" t="s">
        <v>22</v>
      </c>
      <c r="C38" s="68">
        <f t="shared" si="0"/>
        <v>0</v>
      </c>
      <c r="D38" s="69" t="s">
        <v>22</v>
      </c>
      <c r="E38" s="68">
        <f t="shared" si="1"/>
        <v>0</v>
      </c>
      <c r="F38" s="70" t="s">
        <v>21</v>
      </c>
    </row>
    <row r="39" spans="1:6" x14ac:dyDescent="0.3">
      <c r="A39" s="66" t="s">
        <v>23</v>
      </c>
      <c r="B39" s="67" t="s">
        <v>24</v>
      </c>
      <c r="C39" s="68">
        <f t="shared" si="0"/>
        <v>0</v>
      </c>
      <c r="D39" s="69" t="s">
        <v>24</v>
      </c>
      <c r="E39" s="68">
        <f t="shared" si="1"/>
        <v>0</v>
      </c>
      <c r="F39" s="70" t="s">
        <v>23</v>
      </c>
    </row>
    <row r="40" spans="1:6" x14ac:dyDescent="0.3">
      <c r="A40" s="66" t="s">
        <v>25</v>
      </c>
      <c r="B40" s="67" t="s">
        <v>26</v>
      </c>
      <c r="C40" s="68">
        <f t="shared" si="0"/>
        <v>0</v>
      </c>
      <c r="D40" s="69" t="s">
        <v>26</v>
      </c>
      <c r="E40" s="68">
        <f t="shared" si="1"/>
        <v>0</v>
      </c>
      <c r="F40" s="70" t="s">
        <v>25</v>
      </c>
    </row>
    <row r="41" spans="1:6" x14ac:dyDescent="0.3">
      <c r="A41" s="66" t="s">
        <v>27</v>
      </c>
      <c r="B41" s="67" t="s">
        <v>28</v>
      </c>
      <c r="C41" s="68">
        <f t="shared" si="0"/>
        <v>0</v>
      </c>
      <c r="D41" s="69" t="s">
        <v>28</v>
      </c>
      <c r="E41" s="68">
        <f t="shared" si="1"/>
        <v>0</v>
      </c>
      <c r="F41" s="70" t="s">
        <v>27</v>
      </c>
    </row>
    <row r="42" spans="1:6" ht="15" thickBot="1" x14ac:dyDescent="0.35">
      <c r="A42" s="71" t="s">
        <v>9</v>
      </c>
      <c r="B42" s="72" t="s">
        <v>29</v>
      </c>
      <c r="C42" s="73">
        <f t="shared" si="0"/>
        <v>0</v>
      </c>
      <c r="D42" s="74" t="s">
        <v>29</v>
      </c>
      <c r="E42" s="73">
        <f t="shared" si="1"/>
        <v>0</v>
      </c>
      <c r="F42" s="75" t="s">
        <v>9</v>
      </c>
    </row>
    <row r="43" spans="1:6" ht="15" thickBot="1" x14ac:dyDescent="0.35">
      <c r="A43" s="45"/>
      <c r="B43" s="76" t="s">
        <v>15</v>
      </c>
      <c r="C43" s="10">
        <f>SUM(C36:C42)</f>
        <v>0</v>
      </c>
      <c r="D43" s="76" t="s">
        <v>30</v>
      </c>
      <c r="E43" s="10">
        <f>SUM(E36:E42)</f>
        <v>0</v>
      </c>
      <c r="F43" s="77"/>
    </row>
    <row r="44" spans="1:6" ht="15" thickBot="1" x14ac:dyDescent="0.35">
      <c r="A44" s="45"/>
      <c r="B44" s="76" t="s">
        <v>31</v>
      </c>
      <c r="C44" s="10">
        <f>C5</f>
        <v>6050</v>
      </c>
      <c r="D44" s="19"/>
      <c r="E44" s="78"/>
      <c r="F44" s="77"/>
    </row>
    <row r="45" spans="1:6" x14ac:dyDescent="0.3">
      <c r="A45" s="45"/>
      <c r="B45" s="79"/>
      <c r="C45" s="47"/>
      <c r="D45" s="19"/>
      <c r="E45" s="78"/>
      <c r="F45" s="77"/>
    </row>
    <row r="46" spans="1:6" ht="15" thickBot="1" x14ac:dyDescent="0.35">
      <c r="A46" s="45"/>
      <c r="B46" s="76"/>
      <c r="C46" s="47"/>
      <c r="D46" s="19"/>
      <c r="E46" s="78"/>
      <c r="F46" s="77"/>
    </row>
    <row r="47" spans="1:6" ht="15" thickBot="1" x14ac:dyDescent="0.35">
      <c r="A47" s="45"/>
      <c r="B47" s="76" t="s">
        <v>32</v>
      </c>
      <c r="C47" s="10">
        <f>C43-E43+C44</f>
        <v>6050</v>
      </c>
      <c r="D47" s="19"/>
      <c r="E47" s="78"/>
      <c r="F47" s="77"/>
    </row>
    <row r="48" spans="1:6" x14ac:dyDescent="0.3">
      <c r="A48" s="45"/>
      <c r="B48" s="19"/>
      <c r="C48" s="78"/>
      <c r="D48" s="19"/>
      <c r="E48" s="19"/>
      <c r="F48" s="80"/>
    </row>
    <row r="49" spans="1:6" ht="15" thickBot="1" x14ac:dyDescent="0.35">
      <c r="A49" s="81"/>
      <c r="B49" s="82"/>
      <c r="C49" s="82"/>
      <c r="D49" s="82"/>
      <c r="E49" s="83"/>
      <c r="F49" s="84" t="s">
        <v>33</v>
      </c>
    </row>
  </sheetData>
  <mergeCells count="4">
    <mergeCell ref="B1:F1"/>
    <mergeCell ref="B2:F2"/>
    <mergeCell ref="B3:F3"/>
    <mergeCell ref="B28:F2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F49"/>
    </sheetView>
  </sheetViews>
  <sheetFormatPr baseColWidth="10" defaultRowHeight="14.4" x14ac:dyDescent="0.3"/>
  <sheetData>
    <row r="1" spans="1:6" x14ac:dyDescent="0.3">
      <c r="A1" s="1">
        <f ca="1">A1:F48+P1:AA1+A1:FDA431:#REF!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+A2:FDA31147:FA2:FA297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2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27" thickBot="1" x14ac:dyDescent="0.35">
      <c r="A5" s="8"/>
      <c r="B5" s="9" t="s">
        <v>7</v>
      </c>
      <c r="C5" s="10">
        <v>6050</v>
      </c>
      <c r="D5" s="11"/>
      <c r="E5" s="12"/>
      <c r="F5" s="13"/>
    </row>
    <row r="6" spans="1:6" x14ac:dyDescent="0.3">
      <c r="A6" s="14"/>
      <c r="B6" s="15"/>
      <c r="C6" s="16"/>
      <c r="D6" s="17"/>
      <c r="E6" s="12"/>
      <c r="F6" s="13"/>
    </row>
    <row r="7" spans="1:6" x14ac:dyDescent="0.3">
      <c r="A7" s="14"/>
      <c r="B7" s="15"/>
      <c r="C7" s="16"/>
      <c r="D7" s="11"/>
      <c r="E7" s="12"/>
      <c r="F7" s="13"/>
    </row>
    <row r="8" spans="1:6" x14ac:dyDescent="0.3">
      <c r="A8" s="14"/>
      <c r="B8" s="18"/>
      <c r="C8" s="12"/>
      <c r="D8" s="19"/>
      <c r="E8" s="12"/>
      <c r="F8" s="13"/>
    </row>
    <row r="9" spans="1:6" x14ac:dyDescent="0.3">
      <c r="A9" s="14"/>
      <c r="B9" s="20"/>
      <c r="C9" s="12"/>
      <c r="D9" s="20"/>
      <c r="E9" s="21"/>
      <c r="F9" s="13"/>
    </row>
    <row r="10" spans="1:6" x14ac:dyDescent="0.3">
      <c r="A10" s="14"/>
      <c r="B10" s="15"/>
      <c r="C10" s="12"/>
      <c r="D10" s="17"/>
      <c r="E10" s="12"/>
      <c r="F10" s="13"/>
    </row>
    <row r="11" spans="1:6" x14ac:dyDescent="0.3">
      <c r="A11" s="22"/>
      <c r="B11" s="23"/>
      <c r="C11" s="24"/>
      <c r="D11" s="23"/>
      <c r="E11" s="24"/>
      <c r="F11" s="13"/>
    </row>
    <row r="12" spans="1:6" x14ac:dyDescent="0.3">
      <c r="A12" s="14"/>
      <c r="B12" s="15"/>
      <c r="C12" s="25"/>
      <c r="D12" s="15"/>
      <c r="E12" s="26"/>
      <c r="F12" s="13"/>
    </row>
    <row r="13" spans="1:6" x14ac:dyDescent="0.3">
      <c r="A13" s="14"/>
      <c r="B13" s="27"/>
      <c r="C13" s="16"/>
      <c r="D13" s="28"/>
      <c r="E13" s="24"/>
      <c r="F13" s="13"/>
    </row>
    <row r="14" spans="1:6" x14ac:dyDescent="0.3">
      <c r="A14" s="14"/>
      <c r="B14" s="27"/>
      <c r="C14" s="16"/>
      <c r="D14" s="11"/>
      <c r="E14" s="29"/>
      <c r="F14" s="13"/>
    </row>
    <row r="15" spans="1:6" x14ac:dyDescent="0.3">
      <c r="A15" s="14"/>
      <c r="B15" s="27"/>
      <c r="C15" s="16"/>
      <c r="D15" s="11"/>
      <c r="E15" s="30"/>
      <c r="F15" s="13"/>
    </row>
    <row r="16" spans="1:6" x14ac:dyDescent="0.3">
      <c r="A16" s="14"/>
      <c r="B16" s="27"/>
      <c r="C16" s="16"/>
      <c r="D16" s="11"/>
      <c r="E16" s="29"/>
      <c r="F16" s="13"/>
    </row>
    <row r="17" spans="1:6" x14ac:dyDescent="0.3">
      <c r="A17" s="14"/>
      <c r="B17" s="27"/>
      <c r="C17" s="16"/>
      <c r="D17" s="11"/>
      <c r="E17" s="29"/>
      <c r="F17" s="13"/>
    </row>
    <row r="18" spans="1:6" x14ac:dyDescent="0.3">
      <c r="A18" s="14"/>
      <c r="B18" s="27"/>
      <c r="C18" s="16"/>
      <c r="D18" s="11"/>
      <c r="E18" s="29"/>
      <c r="F18" s="13"/>
    </row>
    <row r="19" spans="1:6" x14ac:dyDescent="0.3">
      <c r="A19" s="14"/>
      <c r="B19" s="27"/>
      <c r="C19" s="16"/>
      <c r="D19" s="11"/>
      <c r="E19" s="29"/>
      <c r="F19" s="13"/>
    </row>
    <row r="20" spans="1:6" x14ac:dyDescent="0.3">
      <c r="A20" s="14"/>
      <c r="B20" s="27"/>
      <c r="C20" s="16"/>
      <c r="D20" s="11"/>
      <c r="E20" s="29"/>
      <c r="F20" s="13"/>
    </row>
    <row r="21" spans="1:6" x14ac:dyDescent="0.3">
      <c r="A21" s="14"/>
      <c r="B21" s="27"/>
      <c r="C21" s="16"/>
      <c r="D21" s="11"/>
      <c r="E21" s="29"/>
      <c r="F21" s="13"/>
    </row>
    <row r="22" spans="1:6" x14ac:dyDescent="0.3">
      <c r="A22" s="14"/>
      <c r="B22" s="27"/>
      <c r="C22" s="16"/>
      <c r="D22" s="11"/>
      <c r="E22" s="29"/>
      <c r="F22" s="13"/>
    </row>
    <row r="23" spans="1:6" x14ac:dyDescent="0.3">
      <c r="A23" s="14"/>
      <c r="B23" s="27"/>
      <c r="C23" s="16"/>
      <c r="D23" s="11"/>
      <c r="E23" s="29"/>
      <c r="F23" s="13"/>
    </row>
    <row r="24" spans="1:6" x14ac:dyDescent="0.3">
      <c r="A24" s="14"/>
      <c r="B24" s="27"/>
      <c r="C24" s="16"/>
      <c r="D24" s="11"/>
      <c r="E24" s="29"/>
      <c r="F24" s="13"/>
    </row>
    <row r="25" spans="1:6" x14ac:dyDescent="0.3">
      <c r="A25" s="14"/>
      <c r="B25" s="27"/>
      <c r="C25" s="16"/>
      <c r="D25" s="11"/>
      <c r="E25" s="29"/>
      <c r="F25" s="13"/>
    </row>
    <row r="26" spans="1:6" x14ac:dyDescent="0.3">
      <c r="A26" s="14"/>
      <c r="B26" s="27"/>
      <c r="C26" s="16"/>
      <c r="D26" s="11"/>
      <c r="E26" s="29"/>
      <c r="F26" s="13"/>
    </row>
    <row r="27" spans="1:6" x14ac:dyDescent="0.3">
      <c r="A27" s="14"/>
      <c r="B27" s="27"/>
      <c r="C27" s="16"/>
      <c r="D27" s="11"/>
      <c r="E27" s="29"/>
      <c r="F27" s="13"/>
    </row>
    <row r="28" spans="1:6" x14ac:dyDescent="0.3">
      <c r="A28" s="2"/>
      <c r="B28" s="92"/>
      <c r="C28" s="90"/>
      <c r="D28" s="90"/>
      <c r="E28" s="90"/>
      <c r="F28" s="91"/>
    </row>
    <row r="29" spans="1:6" x14ac:dyDescent="0.3">
      <c r="A29" s="8"/>
      <c r="B29" s="31" t="s">
        <v>15</v>
      </c>
      <c r="C29" s="32">
        <f>SUM(C6:C28)</f>
        <v>0</v>
      </c>
      <c r="D29" s="11"/>
      <c r="E29" s="33"/>
      <c r="F29" s="13"/>
    </row>
    <row r="30" spans="1:6" x14ac:dyDescent="0.3">
      <c r="A30" s="8"/>
      <c r="B30" s="31" t="s">
        <v>16</v>
      </c>
      <c r="C30" s="32">
        <f>(E31)</f>
        <v>0</v>
      </c>
      <c r="D30" s="11"/>
      <c r="E30" s="12"/>
      <c r="F30" s="13"/>
    </row>
    <row r="31" spans="1:6" ht="15" thickBot="1" x14ac:dyDescent="0.35">
      <c r="A31" s="34"/>
      <c r="B31" s="35" t="s">
        <v>17</v>
      </c>
      <c r="C31" s="36">
        <f>(C29-C30)</f>
        <v>0</v>
      </c>
      <c r="D31" s="37" t="s">
        <v>16</v>
      </c>
      <c r="E31" s="38">
        <f>SUM(E5:E30)</f>
        <v>0</v>
      </c>
      <c r="F31" s="39"/>
    </row>
    <row r="32" spans="1:6" x14ac:dyDescent="0.3">
      <c r="A32" s="40"/>
      <c r="B32" s="41"/>
      <c r="C32" s="42"/>
      <c r="D32" s="43"/>
      <c r="E32" s="42"/>
      <c r="F32" s="44"/>
    </row>
    <row r="33" spans="1:6" x14ac:dyDescent="0.3">
      <c r="A33" s="45"/>
      <c r="B33" s="46"/>
      <c r="C33" s="47"/>
      <c r="D33" s="48"/>
      <c r="E33" s="47"/>
      <c r="F33" s="49"/>
    </row>
    <row r="34" spans="1:6" x14ac:dyDescent="0.3">
      <c r="A34" s="2"/>
      <c r="B34" s="50" t="str">
        <f>"RESUMEN "&amp;B3</f>
        <v>RESUMEN JUEVES 01/05/2025</v>
      </c>
      <c r="C34" s="51"/>
      <c r="D34" s="50"/>
      <c r="E34" s="51"/>
      <c r="F34" s="52"/>
    </row>
    <row r="35" spans="1:6" ht="15" thickBot="1" x14ac:dyDescent="0.35">
      <c r="A35" s="53" t="s">
        <v>3</v>
      </c>
      <c r="B35" s="54" t="s">
        <v>4</v>
      </c>
      <c r="C35" s="55" t="s">
        <v>5</v>
      </c>
      <c r="D35" s="54" t="s">
        <v>6</v>
      </c>
      <c r="E35" s="55" t="s">
        <v>5</v>
      </c>
      <c r="F35" s="56" t="s">
        <v>3</v>
      </c>
    </row>
    <row r="36" spans="1:6" ht="15" thickBot="1" x14ac:dyDescent="0.35">
      <c r="A36" s="57" t="s">
        <v>13</v>
      </c>
      <c r="B36" s="58" t="s">
        <v>18</v>
      </c>
      <c r="C36" s="59">
        <f t="shared" ref="C36:C42" si="0">SUMIF($A$6:$A$28,A36,$C$6:$C$28)</f>
        <v>0</v>
      </c>
      <c r="D36" s="60" t="s">
        <v>18</v>
      </c>
      <c r="E36" s="59">
        <f t="shared" ref="E36:E42" si="1">SUMIF($F$5:$F$30,F36,$E$5:$E$30)</f>
        <v>0</v>
      </c>
      <c r="F36" s="61" t="s">
        <v>13</v>
      </c>
    </row>
    <row r="37" spans="1:6" x14ac:dyDescent="0.3">
      <c r="A37" s="62" t="s">
        <v>19</v>
      </c>
      <c r="B37" s="63" t="s">
        <v>20</v>
      </c>
      <c r="C37" s="59">
        <f t="shared" si="0"/>
        <v>0</v>
      </c>
      <c r="D37" s="64" t="s">
        <v>20</v>
      </c>
      <c r="E37" s="59">
        <f t="shared" si="1"/>
        <v>0</v>
      </c>
      <c r="F37" s="65" t="s">
        <v>19</v>
      </c>
    </row>
    <row r="38" spans="1:6" x14ac:dyDescent="0.3">
      <c r="A38" s="66" t="s">
        <v>21</v>
      </c>
      <c r="B38" s="67" t="s">
        <v>22</v>
      </c>
      <c r="C38" s="68">
        <f t="shared" si="0"/>
        <v>0</v>
      </c>
      <c r="D38" s="69" t="s">
        <v>22</v>
      </c>
      <c r="E38" s="68">
        <f t="shared" si="1"/>
        <v>0</v>
      </c>
      <c r="F38" s="70" t="s">
        <v>21</v>
      </c>
    </row>
    <row r="39" spans="1:6" x14ac:dyDescent="0.3">
      <c r="A39" s="66" t="s">
        <v>23</v>
      </c>
      <c r="B39" s="67" t="s">
        <v>24</v>
      </c>
      <c r="C39" s="68">
        <f t="shared" si="0"/>
        <v>0</v>
      </c>
      <c r="D39" s="69" t="s">
        <v>24</v>
      </c>
      <c r="E39" s="68">
        <f t="shared" si="1"/>
        <v>0</v>
      </c>
      <c r="F39" s="70" t="s">
        <v>23</v>
      </c>
    </row>
    <row r="40" spans="1:6" x14ac:dyDescent="0.3">
      <c r="A40" s="66" t="s">
        <v>25</v>
      </c>
      <c r="B40" s="67" t="s">
        <v>26</v>
      </c>
      <c r="C40" s="68">
        <f t="shared" si="0"/>
        <v>0</v>
      </c>
      <c r="D40" s="69" t="s">
        <v>26</v>
      </c>
      <c r="E40" s="68">
        <f t="shared" si="1"/>
        <v>0</v>
      </c>
      <c r="F40" s="70" t="s">
        <v>25</v>
      </c>
    </row>
    <row r="41" spans="1:6" x14ac:dyDescent="0.3">
      <c r="A41" s="66" t="s">
        <v>27</v>
      </c>
      <c r="B41" s="67" t="s">
        <v>28</v>
      </c>
      <c r="C41" s="68">
        <f t="shared" si="0"/>
        <v>0</v>
      </c>
      <c r="D41" s="69" t="s">
        <v>28</v>
      </c>
      <c r="E41" s="68">
        <f t="shared" si="1"/>
        <v>0</v>
      </c>
      <c r="F41" s="70" t="s">
        <v>27</v>
      </c>
    </row>
    <row r="42" spans="1:6" ht="15" thickBot="1" x14ac:dyDescent="0.35">
      <c r="A42" s="71" t="s">
        <v>9</v>
      </c>
      <c r="B42" s="72" t="s">
        <v>29</v>
      </c>
      <c r="C42" s="73">
        <f t="shared" si="0"/>
        <v>0</v>
      </c>
      <c r="D42" s="74" t="s">
        <v>29</v>
      </c>
      <c r="E42" s="73">
        <f t="shared" si="1"/>
        <v>0</v>
      </c>
      <c r="F42" s="75" t="s">
        <v>9</v>
      </c>
    </row>
    <row r="43" spans="1:6" ht="15" thickBot="1" x14ac:dyDescent="0.35">
      <c r="A43" s="45"/>
      <c r="B43" s="76" t="s">
        <v>15</v>
      </c>
      <c r="C43" s="10">
        <f>SUM(C36:C42)</f>
        <v>0</v>
      </c>
      <c r="D43" s="76" t="s">
        <v>30</v>
      </c>
      <c r="E43" s="10">
        <f>SUM(E36:E42)</f>
        <v>0</v>
      </c>
      <c r="F43" s="77"/>
    </row>
    <row r="44" spans="1:6" ht="15" thickBot="1" x14ac:dyDescent="0.35">
      <c r="A44" s="45"/>
      <c r="B44" s="76" t="s">
        <v>31</v>
      </c>
      <c r="C44" s="10">
        <f>C5</f>
        <v>6050</v>
      </c>
      <c r="D44" s="19"/>
      <c r="E44" s="78"/>
      <c r="F44" s="77"/>
    </row>
    <row r="45" spans="1:6" x14ac:dyDescent="0.3">
      <c r="A45" s="45"/>
      <c r="B45" s="79"/>
      <c r="C45" s="47"/>
      <c r="D45" s="19"/>
      <c r="E45" s="78"/>
      <c r="F45" s="77"/>
    </row>
    <row r="46" spans="1:6" ht="15" thickBot="1" x14ac:dyDescent="0.35">
      <c r="A46" s="45"/>
      <c r="B46" s="76"/>
      <c r="C46" s="47"/>
      <c r="D46" s="19"/>
      <c r="E46" s="78"/>
      <c r="F46" s="77"/>
    </row>
    <row r="47" spans="1:6" ht="15" thickBot="1" x14ac:dyDescent="0.35">
      <c r="A47" s="45"/>
      <c r="B47" s="76" t="s">
        <v>32</v>
      </c>
      <c r="C47" s="10">
        <f>C43-E43+C44</f>
        <v>6050</v>
      </c>
      <c r="D47" s="19"/>
      <c r="E47" s="78"/>
      <c r="F47" s="77"/>
    </row>
    <row r="48" spans="1:6" x14ac:dyDescent="0.3">
      <c r="A48" s="45"/>
      <c r="B48" s="19"/>
      <c r="C48" s="78"/>
      <c r="D48" s="19"/>
      <c r="E48" s="19"/>
      <c r="F48" s="80"/>
    </row>
    <row r="49" spans="1:6" ht="15" thickBot="1" x14ac:dyDescent="0.35">
      <c r="A49" s="81"/>
      <c r="B49" s="82"/>
      <c r="C49" s="82"/>
      <c r="D49" s="82"/>
      <c r="E49" s="83"/>
      <c r="F49" s="84" t="s">
        <v>33</v>
      </c>
    </row>
  </sheetData>
  <mergeCells count="4">
    <mergeCell ref="B1:F1"/>
    <mergeCell ref="B2:F2"/>
    <mergeCell ref="B3:F3"/>
    <mergeCell ref="B28:F2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F49"/>
    </sheetView>
  </sheetViews>
  <sheetFormatPr baseColWidth="10" defaultRowHeight="14.4" x14ac:dyDescent="0.3"/>
  <sheetData>
    <row r="1" spans="1:6" x14ac:dyDescent="0.3">
      <c r="A1" s="1">
        <f ca="1">A1:F48+P1:AA1+A1:FDA431:#REF!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+A2:FDA31147:FA2:FA297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2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27" thickBot="1" x14ac:dyDescent="0.35">
      <c r="A5" s="8"/>
      <c r="B5" s="9" t="s">
        <v>7</v>
      </c>
      <c r="C5" s="10">
        <v>6050</v>
      </c>
      <c r="D5" s="11"/>
      <c r="E5" s="12"/>
      <c r="F5" s="13"/>
    </row>
    <row r="6" spans="1:6" x14ac:dyDescent="0.3">
      <c r="A6" s="14"/>
      <c r="B6" s="15"/>
      <c r="C6" s="16"/>
      <c r="D6" s="17"/>
      <c r="E6" s="12"/>
      <c r="F6" s="13"/>
    </row>
    <row r="7" spans="1:6" x14ac:dyDescent="0.3">
      <c r="A7" s="14"/>
      <c r="B7" s="15"/>
      <c r="C7" s="16"/>
      <c r="D7" s="11"/>
      <c r="E7" s="12"/>
      <c r="F7" s="13"/>
    </row>
    <row r="8" spans="1:6" x14ac:dyDescent="0.3">
      <c r="A8" s="14"/>
      <c r="B8" s="18"/>
      <c r="C8" s="12"/>
      <c r="D8" s="19"/>
      <c r="E8" s="12"/>
      <c r="F8" s="13"/>
    </row>
    <row r="9" spans="1:6" x14ac:dyDescent="0.3">
      <c r="A9" s="14"/>
      <c r="B9" s="20"/>
      <c r="C9" s="12"/>
      <c r="D9" s="20"/>
      <c r="E9" s="21"/>
      <c r="F9" s="13"/>
    </row>
    <row r="10" spans="1:6" x14ac:dyDescent="0.3">
      <c r="A10" s="14"/>
      <c r="B10" s="15"/>
      <c r="C10" s="12"/>
      <c r="D10" s="17"/>
      <c r="E10" s="12"/>
      <c r="F10" s="13"/>
    </row>
    <row r="11" spans="1:6" x14ac:dyDescent="0.3">
      <c r="A11" s="22"/>
      <c r="B11" s="23"/>
      <c r="C11" s="24"/>
      <c r="D11" s="23"/>
      <c r="E11" s="24"/>
      <c r="F11" s="13"/>
    </row>
    <row r="12" spans="1:6" x14ac:dyDescent="0.3">
      <c r="A12" s="14"/>
      <c r="B12" s="15"/>
      <c r="C12" s="25"/>
      <c r="D12" s="15"/>
      <c r="E12" s="26"/>
      <c r="F12" s="13"/>
    </row>
    <row r="13" spans="1:6" x14ac:dyDescent="0.3">
      <c r="A13" s="14"/>
      <c r="B13" s="27"/>
      <c r="C13" s="16"/>
      <c r="D13" s="28"/>
      <c r="E13" s="24"/>
      <c r="F13" s="13"/>
    </row>
    <row r="14" spans="1:6" x14ac:dyDescent="0.3">
      <c r="A14" s="14"/>
      <c r="B14" s="27"/>
      <c r="C14" s="16"/>
      <c r="D14" s="11"/>
      <c r="E14" s="29"/>
      <c r="F14" s="13"/>
    </row>
    <row r="15" spans="1:6" x14ac:dyDescent="0.3">
      <c r="A15" s="14"/>
      <c r="B15" s="27"/>
      <c r="C15" s="16"/>
      <c r="D15" s="11"/>
      <c r="E15" s="30"/>
      <c r="F15" s="13"/>
    </row>
    <row r="16" spans="1:6" x14ac:dyDescent="0.3">
      <c r="A16" s="14"/>
      <c r="B16" s="27"/>
      <c r="C16" s="16"/>
      <c r="D16" s="11"/>
      <c r="E16" s="29"/>
      <c r="F16" s="13"/>
    </row>
    <row r="17" spans="1:6" x14ac:dyDescent="0.3">
      <c r="A17" s="14"/>
      <c r="B17" s="27"/>
      <c r="C17" s="16"/>
      <c r="D17" s="11"/>
      <c r="E17" s="29"/>
      <c r="F17" s="13"/>
    </row>
    <row r="18" spans="1:6" x14ac:dyDescent="0.3">
      <c r="A18" s="14"/>
      <c r="B18" s="27"/>
      <c r="C18" s="16"/>
      <c r="D18" s="11"/>
      <c r="E18" s="29"/>
      <c r="F18" s="13"/>
    </row>
    <row r="19" spans="1:6" x14ac:dyDescent="0.3">
      <c r="A19" s="14"/>
      <c r="B19" s="27"/>
      <c r="C19" s="16"/>
      <c r="D19" s="11"/>
      <c r="E19" s="29"/>
      <c r="F19" s="13"/>
    </row>
    <row r="20" spans="1:6" x14ac:dyDescent="0.3">
      <c r="A20" s="14"/>
      <c r="B20" s="27"/>
      <c r="C20" s="16"/>
      <c r="D20" s="11"/>
      <c r="E20" s="29"/>
      <c r="F20" s="13"/>
    </row>
    <row r="21" spans="1:6" x14ac:dyDescent="0.3">
      <c r="A21" s="14"/>
      <c r="B21" s="27"/>
      <c r="C21" s="16"/>
      <c r="D21" s="11"/>
      <c r="E21" s="29"/>
      <c r="F21" s="13"/>
    </row>
    <row r="22" spans="1:6" x14ac:dyDescent="0.3">
      <c r="A22" s="14"/>
      <c r="B22" s="27"/>
      <c r="C22" s="16"/>
      <c r="D22" s="11"/>
      <c r="E22" s="29"/>
      <c r="F22" s="13"/>
    </row>
    <row r="23" spans="1:6" x14ac:dyDescent="0.3">
      <c r="A23" s="14"/>
      <c r="B23" s="27"/>
      <c r="C23" s="16"/>
      <c r="D23" s="11"/>
      <c r="E23" s="29"/>
      <c r="F23" s="13"/>
    </row>
    <row r="24" spans="1:6" x14ac:dyDescent="0.3">
      <c r="A24" s="14"/>
      <c r="B24" s="27"/>
      <c r="C24" s="16"/>
      <c r="D24" s="11"/>
      <c r="E24" s="29"/>
      <c r="F24" s="13"/>
    </row>
    <row r="25" spans="1:6" x14ac:dyDescent="0.3">
      <c r="A25" s="14"/>
      <c r="B25" s="27"/>
      <c r="C25" s="16"/>
      <c r="D25" s="11"/>
      <c r="E25" s="29"/>
      <c r="F25" s="13"/>
    </row>
    <row r="26" spans="1:6" x14ac:dyDescent="0.3">
      <c r="A26" s="14"/>
      <c r="B26" s="27"/>
      <c r="C26" s="16"/>
      <c r="D26" s="11"/>
      <c r="E26" s="29"/>
      <c r="F26" s="13"/>
    </row>
    <row r="27" spans="1:6" x14ac:dyDescent="0.3">
      <c r="A27" s="14"/>
      <c r="B27" s="27"/>
      <c r="C27" s="16"/>
      <c r="D27" s="11"/>
      <c r="E27" s="29"/>
      <c r="F27" s="13"/>
    </row>
    <row r="28" spans="1:6" x14ac:dyDescent="0.3">
      <c r="A28" s="2"/>
      <c r="B28" s="92"/>
      <c r="C28" s="90"/>
      <c r="D28" s="90"/>
      <c r="E28" s="90"/>
      <c r="F28" s="91"/>
    </row>
    <row r="29" spans="1:6" x14ac:dyDescent="0.3">
      <c r="A29" s="8"/>
      <c r="B29" s="31" t="s">
        <v>15</v>
      </c>
      <c r="C29" s="32">
        <f>SUM(C6:C28)</f>
        <v>0</v>
      </c>
      <c r="D29" s="11"/>
      <c r="E29" s="33"/>
      <c r="F29" s="13"/>
    </row>
    <row r="30" spans="1:6" x14ac:dyDescent="0.3">
      <c r="A30" s="8"/>
      <c r="B30" s="31" t="s">
        <v>16</v>
      </c>
      <c r="C30" s="32">
        <f>(E31)</f>
        <v>0</v>
      </c>
      <c r="D30" s="11"/>
      <c r="E30" s="12"/>
      <c r="F30" s="13"/>
    </row>
    <row r="31" spans="1:6" ht="15" thickBot="1" x14ac:dyDescent="0.35">
      <c r="A31" s="34"/>
      <c r="B31" s="35" t="s">
        <v>17</v>
      </c>
      <c r="C31" s="36">
        <f>(C29-C30)</f>
        <v>0</v>
      </c>
      <c r="D31" s="37" t="s">
        <v>16</v>
      </c>
      <c r="E31" s="38">
        <f>SUM(E5:E30)</f>
        <v>0</v>
      </c>
      <c r="F31" s="39"/>
    </row>
    <row r="32" spans="1:6" x14ac:dyDescent="0.3">
      <c r="A32" s="40"/>
      <c r="B32" s="41"/>
      <c r="C32" s="42"/>
      <c r="D32" s="43"/>
      <c r="E32" s="42"/>
      <c r="F32" s="44"/>
    </row>
    <row r="33" spans="1:6" x14ac:dyDescent="0.3">
      <c r="A33" s="45"/>
      <c r="B33" s="46"/>
      <c r="C33" s="47"/>
      <c r="D33" s="48"/>
      <c r="E33" s="47"/>
      <c r="F33" s="49"/>
    </row>
    <row r="34" spans="1:6" x14ac:dyDescent="0.3">
      <c r="A34" s="2"/>
      <c r="B34" s="50" t="str">
        <f>"RESUMEN "&amp;B3</f>
        <v>RESUMEN JUEVES 01/05/2025</v>
      </c>
      <c r="C34" s="51"/>
      <c r="D34" s="50"/>
      <c r="E34" s="51"/>
      <c r="F34" s="52"/>
    </row>
    <row r="35" spans="1:6" ht="15" thickBot="1" x14ac:dyDescent="0.35">
      <c r="A35" s="53" t="s">
        <v>3</v>
      </c>
      <c r="B35" s="54" t="s">
        <v>4</v>
      </c>
      <c r="C35" s="55" t="s">
        <v>5</v>
      </c>
      <c r="D35" s="54" t="s">
        <v>6</v>
      </c>
      <c r="E35" s="55" t="s">
        <v>5</v>
      </c>
      <c r="F35" s="56" t="s">
        <v>3</v>
      </c>
    </row>
    <row r="36" spans="1:6" ht="15" thickBot="1" x14ac:dyDescent="0.35">
      <c r="A36" s="57" t="s">
        <v>13</v>
      </c>
      <c r="B36" s="58" t="s">
        <v>18</v>
      </c>
      <c r="C36" s="59">
        <f t="shared" ref="C36:C42" si="0">SUMIF($A$6:$A$28,A36,$C$6:$C$28)</f>
        <v>0</v>
      </c>
      <c r="D36" s="60" t="s">
        <v>18</v>
      </c>
      <c r="E36" s="59">
        <f t="shared" ref="E36:E42" si="1">SUMIF($F$5:$F$30,F36,$E$5:$E$30)</f>
        <v>0</v>
      </c>
      <c r="F36" s="61" t="s">
        <v>13</v>
      </c>
    </row>
    <row r="37" spans="1:6" x14ac:dyDescent="0.3">
      <c r="A37" s="62" t="s">
        <v>19</v>
      </c>
      <c r="B37" s="63" t="s">
        <v>20</v>
      </c>
      <c r="C37" s="59">
        <f t="shared" si="0"/>
        <v>0</v>
      </c>
      <c r="D37" s="64" t="s">
        <v>20</v>
      </c>
      <c r="E37" s="59">
        <f t="shared" si="1"/>
        <v>0</v>
      </c>
      <c r="F37" s="65" t="s">
        <v>19</v>
      </c>
    </row>
    <row r="38" spans="1:6" x14ac:dyDescent="0.3">
      <c r="A38" s="66" t="s">
        <v>21</v>
      </c>
      <c r="B38" s="67" t="s">
        <v>22</v>
      </c>
      <c r="C38" s="68">
        <f t="shared" si="0"/>
        <v>0</v>
      </c>
      <c r="D38" s="69" t="s">
        <v>22</v>
      </c>
      <c r="E38" s="68">
        <f t="shared" si="1"/>
        <v>0</v>
      </c>
      <c r="F38" s="70" t="s">
        <v>21</v>
      </c>
    </row>
    <row r="39" spans="1:6" x14ac:dyDescent="0.3">
      <c r="A39" s="66" t="s">
        <v>23</v>
      </c>
      <c r="B39" s="67" t="s">
        <v>24</v>
      </c>
      <c r="C39" s="68">
        <f t="shared" si="0"/>
        <v>0</v>
      </c>
      <c r="D39" s="69" t="s">
        <v>24</v>
      </c>
      <c r="E39" s="68">
        <f t="shared" si="1"/>
        <v>0</v>
      </c>
      <c r="F39" s="70" t="s">
        <v>23</v>
      </c>
    </row>
    <row r="40" spans="1:6" x14ac:dyDescent="0.3">
      <c r="A40" s="66" t="s">
        <v>25</v>
      </c>
      <c r="B40" s="67" t="s">
        <v>26</v>
      </c>
      <c r="C40" s="68">
        <f t="shared" si="0"/>
        <v>0</v>
      </c>
      <c r="D40" s="69" t="s">
        <v>26</v>
      </c>
      <c r="E40" s="68">
        <f t="shared" si="1"/>
        <v>0</v>
      </c>
      <c r="F40" s="70" t="s">
        <v>25</v>
      </c>
    </row>
    <row r="41" spans="1:6" x14ac:dyDescent="0.3">
      <c r="A41" s="66" t="s">
        <v>27</v>
      </c>
      <c r="B41" s="67" t="s">
        <v>28</v>
      </c>
      <c r="C41" s="68">
        <f t="shared" si="0"/>
        <v>0</v>
      </c>
      <c r="D41" s="69" t="s">
        <v>28</v>
      </c>
      <c r="E41" s="68">
        <f t="shared" si="1"/>
        <v>0</v>
      </c>
      <c r="F41" s="70" t="s">
        <v>27</v>
      </c>
    </row>
    <row r="42" spans="1:6" ht="15" thickBot="1" x14ac:dyDescent="0.35">
      <c r="A42" s="71" t="s">
        <v>9</v>
      </c>
      <c r="B42" s="72" t="s">
        <v>29</v>
      </c>
      <c r="C42" s="73">
        <f t="shared" si="0"/>
        <v>0</v>
      </c>
      <c r="D42" s="74" t="s">
        <v>29</v>
      </c>
      <c r="E42" s="73">
        <f t="shared" si="1"/>
        <v>0</v>
      </c>
      <c r="F42" s="75" t="s">
        <v>9</v>
      </c>
    </row>
    <row r="43" spans="1:6" ht="15" thickBot="1" x14ac:dyDescent="0.35">
      <c r="A43" s="45"/>
      <c r="B43" s="76" t="s">
        <v>15</v>
      </c>
      <c r="C43" s="10">
        <f>SUM(C36:C42)</f>
        <v>0</v>
      </c>
      <c r="D43" s="76" t="s">
        <v>30</v>
      </c>
      <c r="E43" s="10">
        <f>SUM(E36:E42)</f>
        <v>0</v>
      </c>
      <c r="F43" s="77"/>
    </row>
    <row r="44" spans="1:6" ht="15" thickBot="1" x14ac:dyDescent="0.35">
      <c r="A44" s="45"/>
      <c r="B44" s="76" t="s">
        <v>31</v>
      </c>
      <c r="C44" s="10">
        <f>C5</f>
        <v>6050</v>
      </c>
      <c r="D44" s="19"/>
      <c r="E44" s="78"/>
      <c r="F44" s="77"/>
    </row>
    <row r="45" spans="1:6" x14ac:dyDescent="0.3">
      <c r="A45" s="45"/>
      <c r="B45" s="79"/>
      <c r="C45" s="47"/>
      <c r="D45" s="19"/>
      <c r="E45" s="78"/>
      <c r="F45" s="77"/>
    </row>
    <row r="46" spans="1:6" ht="15" thickBot="1" x14ac:dyDescent="0.35">
      <c r="A46" s="45"/>
      <c r="B46" s="76"/>
      <c r="C46" s="47"/>
      <c r="D46" s="19"/>
      <c r="E46" s="78"/>
      <c r="F46" s="77"/>
    </row>
    <row r="47" spans="1:6" ht="15" thickBot="1" x14ac:dyDescent="0.35">
      <c r="A47" s="45"/>
      <c r="B47" s="76" t="s">
        <v>32</v>
      </c>
      <c r="C47" s="10">
        <f>C43-E43+C44</f>
        <v>6050</v>
      </c>
      <c r="D47" s="19"/>
      <c r="E47" s="78"/>
      <c r="F47" s="77"/>
    </row>
    <row r="48" spans="1:6" x14ac:dyDescent="0.3">
      <c r="A48" s="45"/>
      <c r="B48" s="19"/>
      <c r="C48" s="78"/>
      <c r="D48" s="19"/>
      <c r="E48" s="19"/>
      <c r="F48" s="80"/>
    </row>
    <row r="49" spans="1:6" ht="15" thickBot="1" x14ac:dyDescent="0.35">
      <c r="A49" s="81"/>
      <c r="B49" s="82"/>
      <c r="C49" s="82"/>
      <c r="D49" s="82"/>
      <c r="E49" s="83"/>
      <c r="F49" s="84" t="s">
        <v>33</v>
      </c>
    </row>
  </sheetData>
  <mergeCells count="4">
    <mergeCell ref="B1:F1"/>
    <mergeCell ref="B2:F2"/>
    <mergeCell ref="B3:F3"/>
    <mergeCell ref="B28:F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F49"/>
    </sheetView>
  </sheetViews>
  <sheetFormatPr baseColWidth="10" defaultRowHeight="14.4" x14ac:dyDescent="0.3"/>
  <sheetData>
    <row r="1" spans="1:6" x14ac:dyDescent="0.3">
      <c r="A1" s="1">
        <f ca="1">A1:F48+P1:AA1+A1:FDA431:#REF!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+A2:FDA31147:FA2:FA297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2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27" thickBot="1" x14ac:dyDescent="0.35">
      <c r="A5" s="8"/>
      <c r="B5" s="9" t="s">
        <v>7</v>
      </c>
      <c r="C5" s="10">
        <v>6050</v>
      </c>
      <c r="D5" s="11"/>
      <c r="E5" s="12"/>
      <c r="F5" s="13"/>
    </row>
    <row r="6" spans="1:6" x14ac:dyDescent="0.3">
      <c r="A6" s="14"/>
      <c r="B6" s="15"/>
      <c r="C6" s="16"/>
      <c r="D6" s="17"/>
      <c r="E6" s="12"/>
      <c r="F6" s="13"/>
    </row>
    <row r="7" spans="1:6" x14ac:dyDescent="0.3">
      <c r="A7" s="14"/>
      <c r="B7" s="15"/>
      <c r="C7" s="16"/>
      <c r="D7" s="11"/>
      <c r="E7" s="12"/>
      <c r="F7" s="13"/>
    </row>
    <row r="8" spans="1:6" x14ac:dyDescent="0.3">
      <c r="A8" s="14"/>
      <c r="B8" s="18"/>
      <c r="C8" s="12"/>
      <c r="D8" s="19"/>
      <c r="E8" s="12"/>
      <c r="F8" s="13"/>
    </row>
    <row r="9" spans="1:6" x14ac:dyDescent="0.3">
      <c r="A9" s="14"/>
      <c r="B9" s="20"/>
      <c r="C9" s="12"/>
      <c r="D9" s="20"/>
      <c r="E9" s="21"/>
      <c r="F9" s="13"/>
    </row>
    <row r="10" spans="1:6" x14ac:dyDescent="0.3">
      <c r="A10" s="14"/>
      <c r="B10" s="15"/>
      <c r="C10" s="12"/>
      <c r="D10" s="17"/>
      <c r="E10" s="12"/>
      <c r="F10" s="13"/>
    </row>
    <row r="11" spans="1:6" x14ac:dyDescent="0.3">
      <c r="A11" s="22"/>
      <c r="B11" s="23"/>
      <c r="C11" s="24"/>
      <c r="D11" s="23"/>
      <c r="E11" s="24"/>
      <c r="F11" s="13"/>
    </row>
    <row r="12" spans="1:6" x14ac:dyDescent="0.3">
      <c r="A12" s="14"/>
      <c r="B12" s="15"/>
      <c r="C12" s="25"/>
      <c r="D12" s="15"/>
      <c r="E12" s="26"/>
      <c r="F12" s="13"/>
    </row>
    <row r="13" spans="1:6" x14ac:dyDescent="0.3">
      <c r="A13" s="14"/>
      <c r="B13" s="27"/>
      <c r="C13" s="16"/>
      <c r="D13" s="28"/>
      <c r="E13" s="24"/>
      <c r="F13" s="13"/>
    </row>
    <row r="14" spans="1:6" x14ac:dyDescent="0.3">
      <c r="A14" s="14"/>
      <c r="B14" s="27"/>
      <c r="C14" s="16"/>
      <c r="D14" s="11"/>
      <c r="E14" s="29"/>
      <c r="F14" s="13"/>
    </row>
    <row r="15" spans="1:6" x14ac:dyDescent="0.3">
      <c r="A15" s="14"/>
      <c r="B15" s="27"/>
      <c r="C15" s="16"/>
      <c r="D15" s="11"/>
      <c r="E15" s="30"/>
      <c r="F15" s="13"/>
    </row>
    <row r="16" spans="1:6" x14ac:dyDescent="0.3">
      <c r="A16" s="14"/>
      <c r="B16" s="27"/>
      <c r="C16" s="16"/>
      <c r="D16" s="11"/>
      <c r="E16" s="29"/>
      <c r="F16" s="13"/>
    </row>
    <row r="17" spans="1:6" x14ac:dyDescent="0.3">
      <c r="A17" s="14"/>
      <c r="B17" s="27"/>
      <c r="C17" s="16"/>
      <c r="D17" s="11"/>
      <c r="E17" s="29"/>
      <c r="F17" s="13"/>
    </row>
    <row r="18" spans="1:6" x14ac:dyDescent="0.3">
      <c r="A18" s="14"/>
      <c r="B18" s="27"/>
      <c r="C18" s="16"/>
      <c r="D18" s="11"/>
      <c r="E18" s="29"/>
      <c r="F18" s="13"/>
    </row>
    <row r="19" spans="1:6" x14ac:dyDescent="0.3">
      <c r="A19" s="14"/>
      <c r="B19" s="27"/>
      <c r="C19" s="16"/>
      <c r="D19" s="11"/>
      <c r="E19" s="29"/>
      <c r="F19" s="13"/>
    </row>
    <row r="20" spans="1:6" x14ac:dyDescent="0.3">
      <c r="A20" s="14"/>
      <c r="B20" s="27"/>
      <c r="C20" s="16"/>
      <c r="D20" s="11"/>
      <c r="E20" s="29"/>
      <c r="F20" s="13"/>
    </row>
    <row r="21" spans="1:6" x14ac:dyDescent="0.3">
      <c r="A21" s="14"/>
      <c r="B21" s="27"/>
      <c r="C21" s="16"/>
      <c r="D21" s="11"/>
      <c r="E21" s="29"/>
      <c r="F21" s="13"/>
    </row>
    <row r="22" spans="1:6" x14ac:dyDescent="0.3">
      <c r="A22" s="14"/>
      <c r="B22" s="27"/>
      <c r="C22" s="16"/>
      <c r="D22" s="11"/>
      <c r="E22" s="29"/>
      <c r="F22" s="13"/>
    </row>
    <row r="23" spans="1:6" x14ac:dyDescent="0.3">
      <c r="A23" s="14"/>
      <c r="B23" s="27"/>
      <c r="C23" s="16"/>
      <c r="D23" s="11"/>
      <c r="E23" s="29"/>
      <c r="F23" s="13"/>
    </row>
    <row r="24" spans="1:6" x14ac:dyDescent="0.3">
      <c r="A24" s="14"/>
      <c r="B24" s="27"/>
      <c r="C24" s="16"/>
      <c r="D24" s="11"/>
      <c r="E24" s="29"/>
      <c r="F24" s="13"/>
    </row>
    <row r="25" spans="1:6" x14ac:dyDescent="0.3">
      <c r="A25" s="14"/>
      <c r="B25" s="27"/>
      <c r="C25" s="16"/>
      <c r="D25" s="11"/>
      <c r="E25" s="29"/>
      <c r="F25" s="13"/>
    </row>
    <row r="26" spans="1:6" x14ac:dyDescent="0.3">
      <c r="A26" s="14"/>
      <c r="B26" s="27"/>
      <c r="C26" s="16"/>
      <c r="D26" s="11"/>
      <c r="E26" s="29"/>
      <c r="F26" s="13"/>
    </row>
    <row r="27" spans="1:6" x14ac:dyDescent="0.3">
      <c r="A27" s="14"/>
      <c r="B27" s="27"/>
      <c r="C27" s="16"/>
      <c r="D27" s="11"/>
      <c r="E27" s="29"/>
      <c r="F27" s="13"/>
    </row>
    <row r="28" spans="1:6" x14ac:dyDescent="0.3">
      <c r="A28" s="2"/>
      <c r="B28" s="92"/>
      <c r="C28" s="90"/>
      <c r="D28" s="90"/>
      <c r="E28" s="90"/>
      <c r="F28" s="91"/>
    </row>
    <row r="29" spans="1:6" x14ac:dyDescent="0.3">
      <c r="A29" s="8"/>
      <c r="B29" s="31" t="s">
        <v>15</v>
      </c>
      <c r="C29" s="32">
        <f>SUM(C6:C28)</f>
        <v>0</v>
      </c>
      <c r="D29" s="11"/>
      <c r="E29" s="33"/>
      <c r="F29" s="13"/>
    </row>
    <row r="30" spans="1:6" x14ac:dyDescent="0.3">
      <c r="A30" s="8"/>
      <c r="B30" s="31" t="s">
        <v>16</v>
      </c>
      <c r="C30" s="32">
        <f>(E31)</f>
        <v>0</v>
      </c>
      <c r="D30" s="11"/>
      <c r="E30" s="12"/>
      <c r="F30" s="13"/>
    </row>
    <row r="31" spans="1:6" ht="15" thickBot="1" x14ac:dyDescent="0.35">
      <c r="A31" s="34"/>
      <c r="B31" s="35" t="s">
        <v>17</v>
      </c>
      <c r="C31" s="36">
        <f>(C29-C30)</f>
        <v>0</v>
      </c>
      <c r="D31" s="37" t="s">
        <v>16</v>
      </c>
      <c r="E31" s="38">
        <f>SUM(E5:E30)</f>
        <v>0</v>
      </c>
      <c r="F31" s="39"/>
    </row>
    <row r="32" spans="1:6" x14ac:dyDescent="0.3">
      <c r="A32" s="40"/>
      <c r="B32" s="41"/>
      <c r="C32" s="42"/>
      <c r="D32" s="43"/>
      <c r="E32" s="42"/>
      <c r="F32" s="44"/>
    </row>
    <row r="33" spans="1:6" x14ac:dyDescent="0.3">
      <c r="A33" s="45"/>
      <c r="B33" s="46"/>
      <c r="C33" s="47"/>
      <c r="D33" s="48"/>
      <c r="E33" s="47"/>
      <c r="F33" s="49"/>
    </row>
    <row r="34" spans="1:6" x14ac:dyDescent="0.3">
      <c r="A34" s="2"/>
      <c r="B34" s="50" t="str">
        <f>"RESUMEN "&amp;B3</f>
        <v>RESUMEN JUEVES 01/05/2025</v>
      </c>
      <c r="C34" s="51"/>
      <c r="D34" s="50"/>
      <c r="E34" s="51"/>
      <c r="F34" s="52"/>
    </row>
    <row r="35" spans="1:6" ht="15" thickBot="1" x14ac:dyDescent="0.35">
      <c r="A35" s="53" t="s">
        <v>3</v>
      </c>
      <c r="B35" s="54" t="s">
        <v>4</v>
      </c>
      <c r="C35" s="55" t="s">
        <v>5</v>
      </c>
      <c r="D35" s="54" t="s">
        <v>6</v>
      </c>
      <c r="E35" s="55" t="s">
        <v>5</v>
      </c>
      <c r="F35" s="56" t="s">
        <v>3</v>
      </c>
    </row>
    <row r="36" spans="1:6" ht="15" thickBot="1" x14ac:dyDescent="0.35">
      <c r="A36" s="57" t="s">
        <v>13</v>
      </c>
      <c r="B36" s="58" t="s">
        <v>18</v>
      </c>
      <c r="C36" s="59">
        <f t="shared" ref="C36:C42" si="0">SUMIF($A$6:$A$28,A36,$C$6:$C$28)</f>
        <v>0</v>
      </c>
      <c r="D36" s="60" t="s">
        <v>18</v>
      </c>
      <c r="E36" s="59">
        <f t="shared" ref="E36:E42" si="1">SUMIF($F$5:$F$30,F36,$E$5:$E$30)</f>
        <v>0</v>
      </c>
      <c r="F36" s="61" t="s">
        <v>13</v>
      </c>
    </row>
    <row r="37" spans="1:6" x14ac:dyDescent="0.3">
      <c r="A37" s="62" t="s">
        <v>19</v>
      </c>
      <c r="B37" s="63" t="s">
        <v>20</v>
      </c>
      <c r="C37" s="59">
        <f t="shared" si="0"/>
        <v>0</v>
      </c>
      <c r="D37" s="64" t="s">
        <v>20</v>
      </c>
      <c r="E37" s="59">
        <f t="shared" si="1"/>
        <v>0</v>
      </c>
      <c r="F37" s="65" t="s">
        <v>19</v>
      </c>
    </row>
    <row r="38" spans="1:6" x14ac:dyDescent="0.3">
      <c r="A38" s="66" t="s">
        <v>21</v>
      </c>
      <c r="B38" s="67" t="s">
        <v>22</v>
      </c>
      <c r="C38" s="68">
        <f t="shared" si="0"/>
        <v>0</v>
      </c>
      <c r="D38" s="69" t="s">
        <v>22</v>
      </c>
      <c r="E38" s="68">
        <f t="shared" si="1"/>
        <v>0</v>
      </c>
      <c r="F38" s="70" t="s">
        <v>21</v>
      </c>
    </row>
    <row r="39" spans="1:6" x14ac:dyDescent="0.3">
      <c r="A39" s="66" t="s">
        <v>23</v>
      </c>
      <c r="B39" s="67" t="s">
        <v>24</v>
      </c>
      <c r="C39" s="68">
        <f t="shared" si="0"/>
        <v>0</v>
      </c>
      <c r="D39" s="69" t="s">
        <v>24</v>
      </c>
      <c r="E39" s="68">
        <f t="shared" si="1"/>
        <v>0</v>
      </c>
      <c r="F39" s="70" t="s">
        <v>23</v>
      </c>
    </row>
    <row r="40" spans="1:6" x14ac:dyDescent="0.3">
      <c r="A40" s="66" t="s">
        <v>25</v>
      </c>
      <c r="B40" s="67" t="s">
        <v>26</v>
      </c>
      <c r="C40" s="68">
        <f t="shared" si="0"/>
        <v>0</v>
      </c>
      <c r="D40" s="69" t="s">
        <v>26</v>
      </c>
      <c r="E40" s="68">
        <f t="shared" si="1"/>
        <v>0</v>
      </c>
      <c r="F40" s="70" t="s">
        <v>25</v>
      </c>
    </row>
    <row r="41" spans="1:6" x14ac:dyDescent="0.3">
      <c r="A41" s="66" t="s">
        <v>27</v>
      </c>
      <c r="B41" s="67" t="s">
        <v>28</v>
      </c>
      <c r="C41" s="68">
        <f t="shared" si="0"/>
        <v>0</v>
      </c>
      <c r="D41" s="69" t="s">
        <v>28</v>
      </c>
      <c r="E41" s="68">
        <f t="shared" si="1"/>
        <v>0</v>
      </c>
      <c r="F41" s="70" t="s">
        <v>27</v>
      </c>
    </row>
    <row r="42" spans="1:6" ht="15" thickBot="1" x14ac:dyDescent="0.35">
      <c r="A42" s="71" t="s">
        <v>9</v>
      </c>
      <c r="B42" s="72" t="s">
        <v>29</v>
      </c>
      <c r="C42" s="73">
        <f t="shared" si="0"/>
        <v>0</v>
      </c>
      <c r="D42" s="74" t="s">
        <v>29</v>
      </c>
      <c r="E42" s="73">
        <f t="shared" si="1"/>
        <v>0</v>
      </c>
      <c r="F42" s="75" t="s">
        <v>9</v>
      </c>
    </row>
    <row r="43" spans="1:6" ht="15" thickBot="1" x14ac:dyDescent="0.35">
      <c r="A43" s="45"/>
      <c r="B43" s="76" t="s">
        <v>15</v>
      </c>
      <c r="C43" s="10">
        <f>SUM(C36:C42)</f>
        <v>0</v>
      </c>
      <c r="D43" s="76" t="s">
        <v>30</v>
      </c>
      <c r="E43" s="10">
        <f>SUM(E36:E42)</f>
        <v>0</v>
      </c>
      <c r="F43" s="77"/>
    </row>
    <row r="44" spans="1:6" ht="15" thickBot="1" x14ac:dyDescent="0.35">
      <c r="A44" s="45"/>
      <c r="B44" s="76" t="s">
        <v>31</v>
      </c>
      <c r="C44" s="10">
        <f>C5</f>
        <v>6050</v>
      </c>
      <c r="D44" s="19"/>
      <c r="E44" s="78"/>
      <c r="F44" s="77"/>
    </row>
    <row r="45" spans="1:6" x14ac:dyDescent="0.3">
      <c r="A45" s="45"/>
      <c r="B45" s="79"/>
      <c r="C45" s="47"/>
      <c r="D45" s="19"/>
      <c r="E45" s="78"/>
      <c r="F45" s="77"/>
    </row>
    <row r="46" spans="1:6" ht="15" thickBot="1" x14ac:dyDescent="0.35">
      <c r="A46" s="45"/>
      <c r="B46" s="76"/>
      <c r="C46" s="47"/>
      <c r="D46" s="19"/>
      <c r="E46" s="78"/>
      <c r="F46" s="77"/>
    </row>
    <row r="47" spans="1:6" ht="15" thickBot="1" x14ac:dyDescent="0.35">
      <c r="A47" s="45"/>
      <c r="B47" s="76" t="s">
        <v>32</v>
      </c>
      <c r="C47" s="10">
        <f>C43-E43+C44</f>
        <v>6050</v>
      </c>
      <c r="D47" s="19"/>
      <c r="E47" s="78"/>
      <c r="F47" s="77"/>
    </row>
    <row r="48" spans="1:6" x14ac:dyDescent="0.3">
      <c r="A48" s="45"/>
      <c r="B48" s="19"/>
      <c r="C48" s="78"/>
      <c r="D48" s="19"/>
      <c r="E48" s="19"/>
      <c r="F48" s="80"/>
    </row>
    <row r="49" spans="1:6" ht="15" thickBot="1" x14ac:dyDescent="0.35">
      <c r="A49" s="81"/>
      <c r="B49" s="82"/>
      <c r="C49" s="82"/>
      <c r="D49" s="82"/>
      <c r="E49" s="83"/>
      <c r="F49" s="84" t="s">
        <v>33</v>
      </c>
    </row>
  </sheetData>
  <mergeCells count="4">
    <mergeCell ref="B1:F1"/>
    <mergeCell ref="B2:F2"/>
    <mergeCell ref="B3:F3"/>
    <mergeCell ref="B28:F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G26" sqref="G26"/>
    </sheetView>
  </sheetViews>
  <sheetFormatPr baseColWidth="10" defaultRowHeight="14.4" x14ac:dyDescent="0.3"/>
  <sheetData>
    <row r="1" spans="1:6" x14ac:dyDescent="0.3">
      <c r="A1" s="1">
        <f ca="1">A1:F48+P1:AA1+A1:FDA431:#REF!</f>
        <v>0</v>
      </c>
      <c r="B1" s="85" t="s">
        <v>0</v>
      </c>
      <c r="C1" s="85"/>
      <c r="D1" s="85"/>
      <c r="E1" s="85"/>
      <c r="F1" s="86"/>
    </row>
    <row r="2" spans="1:6" x14ac:dyDescent="0.3">
      <c r="A2" s="2">
        <f ca="1">+A2:FDA31147:FA2:FA297</f>
        <v>0</v>
      </c>
      <c r="B2" s="87" t="s">
        <v>1</v>
      </c>
      <c r="C2" s="87"/>
      <c r="D2" s="87"/>
      <c r="E2" s="87"/>
      <c r="F2" s="88"/>
    </row>
    <row r="3" spans="1:6" x14ac:dyDescent="0.3">
      <c r="A3" s="2"/>
      <c r="B3" s="89" t="s">
        <v>2</v>
      </c>
      <c r="C3" s="90"/>
      <c r="D3" s="90"/>
      <c r="E3" s="90"/>
      <c r="F3" s="91"/>
    </row>
    <row r="4" spans="1:6" ht="15" thickBot="1" x14ac:dyDescent="0.35">
      <c r="A4" s="3" t="s">
        <v>3</v>
      </c>
      <c r="B4" s="4" t="s">
        <v>4</v>
      </c>
      <c r="C4" s="5" t="s">
        <v>5</v>
      </c>
      <c r="D4" s="4" t="s">
        <v>6</v>
      </c>
      <c r="E4" s="6" t="s">
        <v>5</v>
      </c>
      <c r="F4" s="7" t="s">
        <v>3</v>
      </c>
    </row>
    <row r="5" spans="1:6" ht="27" thickBot="1" x14ac:dyDescent="0.35">
      <c r="A5" s="8"/>
      <c r="B5" s="9" t="s">
        <v>7</v>
      </c>
      <c r="C5" s="10">
        <v>6050</v>
      </c>
      <c r="D5" s="11"/>
      <c r="E5" s="12"/>
      <c r="F5" s="13"/>
    </row>
    <row r="6" spans="1:6" x14ac:dyDescent="0.3">
      <c r="A6" s="14"/>
      <c r="B6" s="15"/>
      <c r="C6" s="16"/>
      <c r="D6" s="17"/>
      <c r="E6" s="12"/>
      <c r="F6" s="13"/>
    </row>
    <row r="7" spans="1:6" x14ac:dyDescent="0.3">
      <c r="A7" s="14"/>
      <c r="B7" s="15"/>
      <c r="C7" s="16"/>
      <c r="D7" s="11"/>
      <c r="E7" s="12"/>
      <c r="F7" s="13"/>
    </row>
    <row r="8" spans="1:6" x14ac:dyDescent="0.3">
      <c r="A8" s="14"/>
      <c r="B8" s="18"/>
      <c r="C8" s="12"/>
      <c r="D8" s="19"/>
      <c r="E8" s="12"/>
      <c r="F8" s="13"/>
    </row>
    <row r="9" spans="1:6" x14ac:dyDescent="0.3">
      <c r="A9" s="14"/>
      <c r="B9" s="20"/>
      <c r="C9" s="12"/>
      <c r="D9" s="20"/>
      <c r="E9" s="21"/>
      <c r="F9" s="13"/>
    </row>
    <row r="10" spans="1:6" x14ac:dyDescent="0.3">
      <c r="A10" s="14"/>
      <c r="B10" s="15"/>
      <c r="C10" s="12"/>
      <c r="D10" s="17"/>
      <c r="E10" s="12"/>
      <c r="F10" s="13"/>
    </row>
    <row r="11" spans="1:6" x14ac:dyDescent="0.3">
      <c r="A11" s="22"/>
      <c r="B11" s="23"/>
      <c r="C11" s="24"/>
      <c r="D11" s="23"/>
      <c r="E11" s="24"/>
      <c r="F11" s="13"/>
    </row>
    <row r="12" spans="1:6" x14ac:dyDescent="0.3">
      <c r="A12" s="14"/>
      <c r="B12" s="15"/>
      <c r="C12" s="25"/>
      <c r="D12" s="15"/>
      <c r="E12" s="26"/>
      <c r="F12" s="13"/>
    </row>
    <row r="13" spans="1:6" x14ac:dyDescent="0.3">
      <c r="A13" s="14"/>
      <c r="B13" s="27"/>
      <c r="C13" s="16"/>
      <c r="D13" s="28"/>
      <c r="E13" s="24"/>
      <c r="F13" s="13"/>
    </row>
    <row r="14" spans="1:6" x14ac:dyDescent="0.3">
      <c r="A14" s="14"/>
      <c r="B14" s="27"/>
      <c r="C14" s="16"/>
      <c r="D14" s="11"/>
      <c r="E14" s="29"/>
      <c r="F14" s="13"/>
    </row>
    <row r="15" spans="1:6" x14ac:dyDescent="0.3">
      <c r="A15" s="14"/>
      <c r="B15" s="27"/>
      <c r="C15" s="16"/>
      <c r="D15" s="11"/>
      <c r="E15" s="30"/>
      <c r="F15" s="13"/>
    </row>
    <row r="16" spans="1:6" x14ac:dyDescent="0.3">
      <c r="A16" s="14"/>
      <c r="B16" s="27"/>
      <c r="C16" s="16"/>
      <c r="D16" s="11"/>
      <c r="E16" s="29"/>
      <c r="F16" s="13"/>
    </row>
    <row r="17" spans="1:6" x14ac:dyDescent="0.3">
      <c r="A17" s="14"/>
      <c r="B17" s="27"/>
      <c r="C17" s="16"/>
      <c r="D17" s="11"/>
      <c r="E17" s="29"/>
      <c r="F17" s="13"/>
    </row>
    <row r="18" spans="1:6" x14ac:dyDescent="0.3">
      <c r="A18" s="14"/>
      <c r="B18" s="27"/>
      <c r="C18" s="16"/>
      <c r="D18" s="11"/>
      <c r="E18" s="29"/>
      <c r="F18" s="13"/>
    </row>
    <row r="19" spans="1:6" x14ac:dyDescent="0.3">
      <c r="A19" s="14"/>
      <c r="B19" s="27"/>
      <c r="C19" s="16"/>
      <c r="D19" s="11"/>
      <c r="E19" s="29"/>
      <c r="F19" s="13"/>
    </row>
    <row r="20" spans="1:6" x14ac:dyDescent="0.3">
      <c r="A20" s="14"/>
      <c r="B20" s="27"/>
      <c r="C20" s="16"/>
      <c r="D20" s="11"/>
      <c r="E20" s="29"/>
      <c r="F20" s="13"/>
    </row>
    <row r="21" spans="1:6" x14ac:dyDescent="0.3">
      <c r="A21" s="14"/>
      <c r="B21" s="27"/>
      <c r="C21" s="16"/>
      <c r="D21" s="11"/>
      <c r="E21" s="29"/>
      <c r="F21" s="13"/>
    </row>
    <row r="22" spans="1:6" x14ac:dyDescent="0.3">
      <c r="A22" s="14"/>
      <c r="B22" s="27"/>
      <c r="C22" s="16"/>
      <c r="D22" s="11"/>
      <c r="E22" s="29"/>
      <c r="F22" s="13"/>
    </row>
    <row r="23" spans="1:6" x14ac:dyDescent="0.3">
      <c r="A23" s="14"/>
      <c r="B23" s="27"/>
      <c r="C23" s="16"/>
      <c r="D23" s="11"/>
      <c r="E23" s="29"/>
      <c r="F23" s="13"/>
    </row>
    <row r="24" spans="1:6" x14ac:dyDescent="0.3">
      <c r="A24" s="14"/>
      <c r="B24" s="27"/>
      <c r="C24" s="16"/>
      <c r="D24" s="11"/>
      <c r="E24" s="29"/>
      <c r="F24" s="13"/>
    </row>
    <row r="25" spans="1:6" x14ac:dyDescent="0.3">
      <c r="A25" s="14"/>
      <c r="B25" s="27"/>
      <c r="C25" s="16"/>
      <c r="D25" s="11"/>
      <c r="E25" s="29"/>
      <c r="F25" s="13"/>
    </row>
    <row r="26" spans="1:6" x14ac:dyDescent="0.3">
      <c r="A26" s="14"/>
      <c r="B26" s="27"/>
      <c r="C26" s="16"/>
      <c r="D26" s="11"/>
      <c r="E26" s="29"/>
      <c r="F26" s="13"/>
    </row>
    <row r="27" spans="1:6" x14ac:dyDescent="0.3">
      <c r="A27" s="14"/>
      <c r="B27" s="27"/>
      <c r="C27" s="16"/>
      <c r="D27" s="11"/>
      <c r="E27" s="29"/>
      <c r="F27" s="13"/>
    </row>
    <row r="28" spans="1:6" x14ac:dyDescent="0.3">
      <c r="A28" s="2"/>
      <c r="B28" s="92"/>
      <c r="C28" s="90"/>
      <c r="D28" s="90"/>
      <c r="E28" s="90"/>
      <c r="F28" s="91"/>
    </row>
    <row r="29" spans="1:6" x14ac:dyDescent="0.3">
      <c r="A29" s="8"/>
      <c r="B29" s="31" t="s">
        <v>15</v>
      </c>
      <c r="C29" s="32">
        <f>SUM(C6:C28)</f>
        <v>0</v>
      </c>
      <c r="D29" s="11"/>
      <c r="E29" s="33"/>
      <c r="F29" s="13"/>
    </row>
    <row r="30" spans="1:6" x14ac:dyDescent="0.3">
      <c r="A30" s="8"/>
      <c r="B30" s="31" t="s">
        <v>16</v>
      </c>
      <c r="C30" s="32">
        <f>(E31)</f>
        <v>0</v>
      </c>
      <c r="D30" s="11"/>
      <c r="E30" s="12"/>
      <c r="F30" s="13"/>
    </row>
    <row r="31" spans="1:6" ht="15" thickBot="1" x14ac:dyDescent="0.35">
      <c r="A31" s="34"/>
      <c r="B31" s="35" t="s">
        <v>17</v>
      </c>
      <c r="C31" s="36">
        <f>(C29-C30)</f>
        <v>0</v>
      </c>
      <c r="D31" s="37" t="s">
        <v>16</v>
      </c>
      <c r="E31" s="38">
        <f>SUM(E5:E30)</f>
        <v>0</v>
      </c>
      <c r="F31" s="39"/>
    </row>
    <row r="32" spans="1:6" x14ac:dyDescent="0.3">
      <c r="A32" s="40"/>
      <c r="B32" s="41"/>
      <c r="C32" s="42"/>
      <c r="D32" s="43"/>
      <c r="E32" s="42"/>
      <c r="F32" s="44"/>
    </row>
    <row r="33" spans="1:6" x14ac:dyDescent="0.3">
      <c r="A33" s="45"/>
      <c r="B33" s="46"/>
      <c r="C33" s="47"/>
      <c r="D33" s="48"/>
      <c r="E33" s="47"/>
      <c r="F33" s="49"/>
    </row>
    <row r="34" spans="1:6" x14ac:dyDescent="0.3">
      <c r="A34" s="2"/>
      <c r="B34" s="50" t="str">
        <f>"RESUMEN "&amp;B3</f>
        <v>RESUMEN JUEVES 01/05/2025</v>
      </c>
      <c r="C34" s="51"/>
      <c r="D34" s="50"/>
      <c r="E34" s="51"/>
      <c r="F34" s="52"/>
    </row>
    <row r="35" spans="1:6" ht="15" thickBot="1" x14ac:dyDescent="0.35">
      <c r="A35" s="53" t="s">
        <v>3</v>
      </c>
      <c r="B35" s="54" t="s">
        <v>4</v>
      </c>
      <c r="C35" s="55" t="s">
        <v>5</v>
      </c>
      <c r="D35" s="54" t="s">
        <v>6</v>
      </c>
      <c r="E35" s="55" t="s">
        <v>5</v>
      </c>
      <c r="F35" s="56" t="s">
        <v>3</v>
      </c>
    </row>
    <row r="36" spans="1:6" ht="15" thickBot="1" x14ac:dyDescent="0.35">
      <c r="A36" s="57" t="s">
        <v>13</v>
      </c>
      <c r="B36" s="58" t="s">
        <v>18</v>
      </c>
      <c r="C36" s="59">
        <f t="shared" ref="C36:C42" si="0">SUMIF($A$6:$A$28,A36,$C$6:$C$28)</f>
        <v>0</v>
      </c>
      <c r="D36" s="60" t="s">
        <v>18</v>
      </c>
      <c r="E36" s="59">
        <f t="shared" ref="E36:E42" si="1">SUMIF($F$5:$F$30,F36,$E$5:$E$30)</f>
        <v>0</v>
      </c>
      <c r="F36" s="61" t="s">
        <v>13</v>
      </c>
    </row>
    <row r="37" spans="1:6" x14ac:dyDescent="0.3">
      <c r="A37" s="62" t="s">
        <v>19</v>
      </c>
      <c r="B37" s="63" t="s">
        <v>20</v>
      </c>
      <c r="C37" s="59">
        <f t="shared" si="0"/>
        <v>0</v>
      </c>
      <c r="D37" s="64" t="s">
        <v>20</v>
      </c>
      <c r="E37" s="59">
        <f t="shared" si="1"/>
        <v>0</v>
      </c>
      <c r="F37" s="65" t="s">
        <v>19</v>
      </c>
    </row>
    <row r="38" spans="1:6" x14ac:dyDescent="0.3">
      <c r="A38" s="66" t="s">
        <v>21</v>
      </c>
      <c r="B38" s="67" t="s">
        <v>22</v>
      </c>
      <c r="C38" s="68">
        <f t="shared" si="0"/>
        <v>0</v>
      </c>
      <c r="D38" s="69" t="s">
        <v>22</v>
      </c>
      <c r="E38" s="68">
        <f t="shared" si="1"/>
        <v>0</v>
      </c>
      <c r="F38" s="70" t="s">
        <v>21</v>
      </c>
    </row>
    <row r="39" spans="1:6" x14ac:dyDescent="0.3">
      <c r="A39" s="66" t="s">
        <v>23</v>
      </c>
      <c r="B39" s="67" t="s">
        <v>24</v>
      </c>
      <c r="C39" s="68">
        <f t="shared" si="0"/>
        <v>0</v>
      </c>
      <c r="D39" s="69" t="s">
        <v>24</v>
      </c>
      <c r="E39" s="68">
        <f t="shared" si="1"/>
        <v>0</v>
      </c>
      <c r="F39" s="70" t="s">
        <v>23</v>
      </c>
    </row>
    <row r="40" spans="1:6" x14ac:dyDescent="0.3">
      <c r="A40" s="66" t="s">
        <v>25</v>
      </c>
      <c r="B40" s="67" t="s">
        <v>26</v>
      </c>
      <c r="C40" s="68">
        <f t="shared" si="0"/>
        <v>0</v>
      </c>
      <c r="D40" s="69" t="s">
        <v>26</v>
      </c>
      <c r="E40" s="68">
        <f t="shared" si="1"/>
        <v>0</v>
      </c>
      <c r="F40" s="70" t="s">
        <v>25</v>
      </c>
    </row>
    <row r="41" spans="1:6" x14ac:dyDescent="0.3">
      <c r="A41" s="66" t="s">
        <v>27</v>
      </c>
      <c r="B41" s="67" t="s">
        <v>28</v>
      </c>
      <c r="C41" s="68">
        <f t="shared" si="0"/>
        <v>0</v>
      </c>
      <c r="D41" s="69" t="s">
        <v>28</v>
      </c>
      <c r="E41" s="68">
        <f t="shared" si="1"/>
        <v>0</v>
      </c>
      <c r="F41" s="70" t="s">
        <v>27</v>
      </c>
    </row>
    <row r="42" spans="1:6" ht="15" thickBot="1" x14ac:dyDescent="0.35">
      <c r="A42" s="71" t="s">
        <v>9</v>
      </c>
      <c r="B42" s="72" t="s">
        <v>29</v>
      </c>
      <c r="C42" s="73">
        <f t="shared" si="0"/>
        <v>0</v>
      </c>
      <c r="D42" s="74" t="s">
        <v>29</v>
      </c>
      <c r="E42" s="73">
        <f t="shared" si="1"/>
        <v>0</v>
      </c>
      <c r="F42" s="75" t="s">
        <v>9</v>
      </c>
    </row>
    <row r="43" spans="1:6" ht="15" thickBot="1" x14ac:dyDescent="0.35">
      <c r="A43" s="45"/>
      <c r="B43" s="76" t="s">
        <v>15</v>
      </c>
      <c r="C43" s="10">
        <f>SUM(C36:C42)</f>
        <v>0</v>
      </c>
      <c r="D43" s="76" t="s">
        <v>30</v>
      </c>
      <c r="E43" s="10">
        <f>SUM(E36:E42)</f>
        <v>0</v>
      </c>
      <c r="F43" s="77"/>
    </row>
    <row r="44" spans="1:6" ht="15" thickBot="1" x14ac:dyDescent="0.35">
      <c r="A44" s="45"/>
      <c r="B44" s="76" t="s">
        <v>31</v>
      </c>
      <c r="C44" s="10">
        <f>C5</f>
        <v>6050</v>
      </c>
      <c r="D44" s="19"/>
      <c r="E44" s="78"/>
      <c r="F44" s="77"/>
    </row>
    <row r="45" spans="1:6" x14ac:dyDescent="0.3">
      <c r="A45" s="45"/>
      <c r="B45" s="79"/>
      <c r="C45" s="47"/>
      <c r="D45" s="19"/>
      <c r="E45" s="78"/>
      <c r="F45" s="77"/>
    </row>
    <row r="46" spans="1:6" ht="15" thickBot="1" x14ac:dyDescent="0.35">
      <c r="A46" s="45"/>
      <c r="B46" s="76"/>
      <c r="C46" s="47"/>
      <c r="D46" s="19"/>
      <c r="E46" s="78"/>
      <c r="F46" s="77"/>
    </row>
    <row r="47" spans="1:6" ht="15" thickBot="1" x14ac:dyDescent="0.35">
      <c r="A47" s="45"/>
      <c r="B47" s="76" t="s">
        <v>32</v>
      </c>
      <c r="C47" s="10">
        <f>C43-E43+C44</f>
        <v>6050</v>
      </c>
      <c r="D47" s="19"/>
      <c r="E47" s="78"/>
      <c r="F47" s="77"/>
    </row>
    <row r="48" spans="1:6" x14ac:dyDescent="0.3">
      <c r="A48" s="45"/>
      <c r="B48" s="19"/>
      <c r="C48" s="78"/>
      <c r="D48" s="19"/>
      <c r="E48" s="19"/>
      <c r="F48" s="80"/>
    </row>
    <row r="49" spans="1:6" ht="15" thickBot="1" x14ac:dyDescent="0.35">
      <c r="A49" s="81"/>
      <c r="B49" s="82"/>
      <c r="C49" s="82"/>
      <c r="D49" s="82"/>
      <c r="E49" s="83"/>
      <c r="F49" s="84" t="s">
        <v>33</v>
      </c>
    </row>
  </sheetData>
  <mergeCells count="4">
    <mergeCell ref="B1:F1"/>
    <mergeCell ref="B2:F2"/>
    <mergeCell ref="B3:F3"/>
    <mergeCell ref="B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1-5</vt:lpstr>
      <vt:lpstr>2-5</vt:lpstr>
      <vt:lpstr>3-5</vt:lpstr>
      <vt:lpstr>5-5</vt:lpstr>
      <vt:lpstr>6-5</vt:lpstr>
      <vt:lpstr>7-5</vt:lpstr>
      <vt:lpstr>8-5</vt:lpstr>
      <vt:lpstr>9-5</vt:lpstr>
      <vt:lpstr>10-5</vt:lpstr>
      <vt:lpstr>12-5</vt:lpstr>
      <vt:lpstr>13-5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2025-05-02T13:47:21Z</dcterms:created>
  <dcterms:modified xsi:type="dcterms:W3CDTF">2025-05-14T16:38:16Z</dcterms:modified>
</cp:coreProperties>
</file>