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8D96B2CA-838F-4A83-8720-29AE62FF98AE}" xr6:coauthVersionLast="36" xr6:coauthVersionMax="36" xr10:uidLastSave="{00000000-0000-0000-0000-000000000000}"/>
  <bookViews>
    <workbookView xWindow="0" yWindow="0" windowWidth="22260" windowHeight="12648" activeTab="4" xr2:uid="{00000000-000D-0000-FFFF-FFFF00000000}"/>
  </bookViews>
  <sheets>
    <sheet name="map_tiles" sheetId="2" r:id="rId1"/>
    <sheet name="resources" sheetId="5" r:id="rId2"/>
    <sheet name="buildings" sheetId="6" r:id="rId3"/>
    <sheet name="event_cards" sheetId="7" r:id="rId4"/>
    <sheet name="player_cards" sheetId="8" r:id="rId5"/>
    <sheet name="s_scavenge_vs_gather" sheetId="9" r:id="rId6"/>
  </sheets>
  <definedNames>
    <definedName name="buildable" localSheetId="3">#REF!</definedName>
    <definedName name="buildable" localSheetId="4">#REF!</definedName>
    <definedName name="buildable">map_tiles!$D$2:$D$10</definedName>
    <definedName name="buildable_big" localSheetId="3">#REF!</definedName>
    <definedName name="buildable_big" localSheetId="4">#REF!</definedName>
    <definedName name="buildable_big">map_tiles!$E$2:$E$10</definedName>
    <definedName name="direct_water_source" localSheetId="3">#REF!</definedName>
    <definedName name="direct_water_source" localSheetId="4">#REF!</definedName>
    <definedName name="direct_water_source">map_tiles!$G$2:$G$10</definedName>
    <definedName name="names" localSheetId="3">#REF!</definedName>
    <definedName name="names" localSheetId="4">#REF!</definedName>
    <definedName name="names">map_tiles!$B$2:$B$10</definedName>
    <definedName name="number" localSheetId="3">#REF!</definedName>
    <definedName name="number" localSheetId="4">#REF!</definedName>
    <definedName name="number">map_tiles!$C$2:$C$10</definedName>
    <definedName name="traversable" localSheetId="3">#REF!</definedName>
    <definedName name="traversable" localSheetId="4">#REF!</definedName>
    <definedName name="traversable">map_tiles!$F$2:$F$10</definedName>
    <definedName name="underground_water_source" localSheetId="3">#REF!</definedName>
    <definedName name="underground_water_source" localSheetId="4">#REF!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8" l="1"/>
  <c r="D12" i="8"/>
  <c r="F9" i="9"/>
  <c r="F10" i="9" s="1"/>
  <c r="F11" i="9" s="1"/>
  <c r="F12" i="9" s="1"/>
  <c r="F13" i="9" s="1"/>
  <c r="F14" i="9" s="1"/>
  <c r="F15" i="9" s="1"/>
  <c r="F16" i="9" s="1"/>
  <c r="F17" i="9" s="1"/>
  <c r="F18" i="9" s="1"/>
  <c r="F19" i="9" s="1"/>
  <c r="F20" i="9" s="1"/>
  <c r="F21" i="9" s="1"/>
  <c r="F22" i="9" s="1"/>
  <c r="F23" i="9" s="1"/>
  <c r="F24" i="9" s="1"/>
  <c r="F25" i="9" s="1"/>
  <c r="F26" i="9" s="1"/>
  <c r="F8" i="9"/>
  <c r="J2" i="9"/>
  <c r="E3" i="8"/>
  <c r="E4" i="8"/>
  <c r="E5" i="8"/>
  <c r="E6" i="8"/>
  <c r="E7" i="8"/>
  <c r="E8" i="8"/>
  <c r="E9" i="8"/>
  <c r="E2" i="8"/>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<sst xmlns="http://schemas.openxmlformats.org/spreadsheetml/2006/main" count="203" uniqueCount="126">
  <si>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</si>
  <si>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</si>
  <si>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</si>
  <si>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</si>
  <si>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</si>
  <si>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</si>
  <si>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</si>
  <si>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</si>
  <si>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</si>
  <si>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</si>
  <si>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</si>
  <si>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</si>
  <si>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</si>
  <si>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</si>
  <si>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</si>
  <si>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</si>
  <si>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</si>
  <si>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</si>
  <si>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</si>
  <si>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</si>
  <si>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</si>
  <si>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</si>
  <si>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</si>
  <si>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</si>
  <si>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</si>
  <si>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</si>
  <si>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</si>
  <si>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</si>
  <si>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</si>
  <si>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</si>
  <si>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</si>
  <si>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</si>
  <si>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</si>
  <si>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</si>
  <si>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</si>
  <si>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</si>
  <si>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</si>
  <si>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</si>
  <si>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</si>
  <si>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</si>
  <si>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</si>
  <si>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</si>
  <si>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</si>
  <si>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</si>
  <si>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</si>
  <si>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</si>
  <si>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</si>
  <si>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</si>
  <si>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</si>
  <si>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each wounded survivor consumes 3 to be healed for the next turn. If not enough, the wounded don't heal and one of them dies.</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</si>
  <si>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</si>
  <si>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</si>
  <si>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</si>
  <si>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</si>
  <si>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</si>
  <si>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</si>
  <si>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</si>
  <si>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</si>
  <si>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</si>
  <si>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</si>
  <si>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</si>
  <si>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</si>
  <si>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</si>
  <si>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</si>
  <si>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</si>
  <si>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</si>
  <si>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</si>
  <si>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</si>
  <si>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</si>
  <si>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</si>
  <si>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</si>
  <si>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</si>
  <si>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</si>
  <si>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</si>
  <si>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</si>
  <si>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</si>
  <si>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</si>
  <si>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</si>
  <si>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</si>
  <si>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</si>
  <si>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</si>
  <si>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Gathering. Multiplied by "farm" + grass + tools or "hunter camp" + woods + weapons</t>
  </si>
  <si>
    <t>Gathering. Multiplied by "quarry" + tools</t>
  </si>
  <si>
    <t>Gathering. Multiplied by "lumber camp" + tools</t>
  </si>
  <si>
    <t>Nothing happens</t>
  </si>
  <si>
    <t>Sunny day</t>
  </si>
  <si>
    <t>Every player gets 3 water</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</si>
  <si>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</si>
  <si>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</si>
  <si>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</si>
  <si>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</si>
  <si>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</si>
  <si>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</si>
  <si>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</si>
  <si>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All players loose 1 from each resource</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</si>
  <si>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</si>
  <si>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</si>
  <si>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</si>
  <si>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</si>
  <si>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</si>
  <si>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</si>
  <si>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</si>
  <si>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</si>
  <si>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</si>
  <si>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</si>
  <si>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</si>
  <si>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</si>
  <si>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</si>
  <si>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</si>
  <si>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</si>
  <si>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</si>
  <si>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</si>
  <si>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</si>
  <si>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</si>
  <si>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</si>
  <si>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</si>
  <si>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</si>
  <si>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</si>
  <si>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</si>
  <si>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</si>
  <si>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</si>
  <si>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</si>
  <si>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</si>
  <si>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</si>
  <si>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3 survivors arrive! You can choose not to take them in and they go to the next player to you, which also has the same choice. If they aren't accepted they die.</t>
  </si>
  <si>
    <t>Survivors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</si>
</sst>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5" sqref="K5"/>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58</v>
      </c>
      <c r="Q1" s="4" t="s">
        <v>73</v>
      </c>
      <c r="U1" s="31"/>
    </row>
    <row r="2" spans="1:22" x14ac:dyDescent="0.3">
      <c r="A2" s="15">
        <v>1</v>
      </c>
      <c r="B2" s="14" t="s">
        <v>3</v>
      </c>
      <c r="C2" s="14">
        <v>32</v>
      </c>
      <c r="D2" s="15"/>
      <c r="E2" s="14"/>
      <c r="F2" s="14"/>
      <c r="G2" s="14">
        <v>1</v>
      </c>
      <c r="H2" s="16"/>
      <c r="I2" s="14">
        <v>3</v>
      </c>
      <c r="J2" s="14"/>
      <c r="K2" s="14">
        <v>1</v>
      </c>
      <c r="L2" s="14"/>
      <c r="M2" s="14"/>
      <c r="N2" s="14"/>
      <c r="O2" s="16"/>
      <c r="P2" t="s">
        <v>59</v>
      </c>
      <c r="Q2" t="s">
        <v>65</v>
      </c>
      <c r="T2" s="12" t="s">
        <v>3</v>
      </c>
      <c r="U2" t="s">
        <v>65</v>
      </c>
      <c r="V2" t="s">
        <v>74</v>
      </c>
    </row>
    <row r="3" spans="1:22" x14ac:dyDescent="0.3">
      <c r="A3" s="11">
        <v>3</v>
      </c>
      <c r="B3" s="12" t="s">
        <v>11</v>
      </c>
      <c r="C3" s="12">
        <v>8</v>
      </c>
      <c r="D3" s="11"/>
      <c r="E3" s="12"/>
      <c r="F3" s="12"/>
      <c r="G3" s="12">
        <v>1</v>
      </c>
      <c r="H3" s="13"/>
      <c r="I3" s="12">
        <v>3</v>
      </c>
      <c r="J3" s="12"/>
      <c r="K3" s="12">
        <v>1</v>
      </c>
      <c r="L3" s="12"/>
      <c r="M3" s="12"/>
      <c r="N3" s="12"/>
      <c r="O3" s="13"/>
      <c r="P3" t="s">
        <v>59</v>
      </c>
      <c r="Q3" t="s">
        <v>66</v>
      </c>
      <c r="T3" s="12" t="s">
        <v>11</v>
      </c>
      <c r="U3" t="s">
        <v>66</v>
      </c>
      <c r="V3" t="s">
        <v>74</v>
      </c>
    </row>
    <row r="4" spans="1:22" x14ac:dyDescent="0.3">
      <c r="A4" s="11">
        <v>4</v>
      </c>
      <c r="B4" s="12" t="s">
        <v>9</v>
      </c>
      <c r="C4" s="12">
        <v>8</v>
      </c>
      <c r="D4" s="11">
        <v>1</v>
      </c>
      <c r="E4" s="12"/>
      <c r="F4" s="12">
        <v>1</v>
      </c>
      <c r="G4" s="12">
        <v>1</v>
      </c>
      <c r="H4" s="13"/>
      <c r="I4" s="12"/>
      <c r="J4" s="12"/>
      <c r="K4" s="12"/>
      <c r="L4" s="12"/>
      <c r="M4" s="12"/>
      <c r="N4" s="12"/>
      <c r="O4" s="13"/>
      <c r="P4" t="s">
        <v>60</v>
      </c>
      <c r="Q4" t="s">
        <v>67</v>
      </c>
      <c r="T4" s="12" t="s">
        <v>9</v>
      </c>
      <c r="U4" t="s">
        <v>67</v>
      </c>
      <c r="V4" t="s">
        <v>75</v>
      </c>
    </row>
    <row r="5" spans="1:22" x14ac:dyDescent="0.3">
      <c r="A5" s="11">
        <v>5</v>
      </c>
      <c r="B5" s="12" t="s">
        <v>6</v>
      </c>
      <c r="C5" s="12">
        <v>32</v>
      </c>
      <c r="D5" s="11">
        <v>1</v>
      </c>
      <c r="E5" s="12"/>
      <c r="F5" s="12">
        <v>1</v>
      </c>
      <c r="G5" s="12"/>
      <c r="H5" s="13">
        <v>1</v>
      </c>
      <c r="I5" s="12">
        <v>3</v>
      </c>
      <c r="J5" s="12"/>
      <c r="K5" s="12"/>
      <c r="L5" s="12">
        <v>1</v>
      </c>
      <c r="M5" s="12"/>
      <c r="N5" s="12"/>
      <c r="O5" s="13"/>
      <c r="P5" t="s">
        <v>61</v>
      </c>
      <c r="Q5" t="s">
        <v>68</v>
      </c>
      <c r="T5" s="12" t="s">
        <v>6</v>
      </c>
      <c r="U5" t="s">
        <v>68</v>
      </c>
      <c r="V5" t="s">
        <v>76</v>
      </c>
    </row>
    <row r="6" spans="1:22" x14ac:dyDescent="0.3">
      <c r="A6" s="11">
        <v>6</v>
      </c>
      <c r="B6" s="12" t="s">
        <v>4</v>
      </c>
      <c r="C6" s="12">
        <v>32</v>
      </c>
      <c r="D6" s="11">
        <v>1</v>
      </c>
      <c r="E6" s="12">
        <v>1</v>
      </c>
      <c r="F6" s="12">
        <v>1</v>
      </c>
      <c r="G6" s="12"/>
      <c r="H6" s="13">
        <v>1</v>
      </c>
      <c r="I6" s="12">
        <v>3</v>
      </c>
      <c r="J6" s="12"/>
      <c r="K6" s="12"/>
      <c r="L6" s="12"/>
      <c r="M6" s="12"/>
      <c r="N6" s="12"/>
      <c r="O6" s="13"/>
      <c r="P6" t="s">
        <v>62</v>
      </c>
      <c r="Q6" t="s">
        <v>69</v>
      </c>
      <c r="T6" s="12" t="s">
        <v>4</v>
      </c>
      <c r="U6" t="s">
        <v>69</v>
      </c>
      <c r="V6" t="s">
        <v>77</v>
      </c>
    </row>
    <row r="7" spans="1:22" x14ac:dyDescent="0.3">
      <c r="A7" s="11">
        <v>7</v>
      </c>
      <c r="B7" s="12" t="s">
        <v>5</v>
      </c>
      <c r="C7" s="12">
        <v>84</v>
      </c>
      <c r="D7" s="11">
        <v>1</v>
      </c>
      <c r="E7" s="12">
        <v>1</v>
      </c>
      <c r="F7" s="12">
        <v>1</v>
      </c>
      <c r="G7" s="12"/>
      <c r="H7" s="13"/>
      <c r="I7" s="12">
        <v>1</v>
      </c>
      <c r="J7" s="12">
        <v>1</v>
      </c>
      <c r="K7" s="12">
        <v>1</v>
      </c>
      <c r="L7" s="12">
        <v>1</v>
      </c>
      <c r="M7" s="12">
        <v>1</v>
      </c>
      <c r="N7" s="12">
        <v>1</v>
      </c>
      <c r="O7" s="13"/>
      <c r="P7" t="s">
        <v>63</v>
      </c>
      <c r="Q7" t="s">
        <v>70</v>
      </c>
      <c r="T7" s="12" t="s">
        <v>5</v>
      </c>
      <c r="U7" t="s">
        <v>70</v>
      </c>
      <c r="V7" t="s">
        <v>78</v>
      </c>
    </row>
    <row r="8" spans="1:22" x14ac:dyDescent="0.3">
      <c r="A8" s="11">
        <v>8</v>
      </c>
      <c r="B8" s="12" t="s">
        <v>7</v>
      </c>
      <c r="C8" s="12">
        <v>0</v>
      </c>
      <c r="D8" s="11">
        <v>1</v>
      </c>
      <c r="E8" s="12"/>
      <c r="F8" s="12"/>
      <c r="G8" s="12"/>
      <c r="H8" s="13"/>
      <c r="I8" s="12"/>
      <c r="J8" s="12"/>
      <c r="K8" s="12"/>
      <c r="L8" s="12"/>
      <c r="M8" s="12"/>
      <c r="N8" s="12"/>
      <c r="O8" s="13"/>
      <c r="Q8" t="s">
        <v>71</v>
      </c>
      <c r="T8" s="12" t="s">
        <v>7</v>
      </c>
      <c r="U8" t="s">
        <v>71</v>
      </c>
    </row>
    <row r="9" spans="1:22" x14ac:dyDescent="0.3">
      <c r="A9" s="11">
        <v>9</v>
      </c>
      <c r="B9" s="12" t="s">
        <v>8</v>
      </c>
      <c r="C9" s="12">
        <v>0</v>
      </c>
      <c r="D9" s="11">
        <v>1</v>
      </c>
      <c r="E9" s="12">
        <v>1</v>
      </c>
      <c r="F9" s="12">
        <v>1</v>
      </c>
      <c r="G9" s="12"/>
      <c r="H9" s="13"/>
      <c r="I9" s="12"/>
      <c r="J9" s="12"/>
      <c r="K9" s="12">
        <v>3</v>
      </c>
      <c r="L9" s="12"/>
      <c r="M9" s="12"/>
      <c r="N9" s="12"/>
      <c r="O9" s="13"/>
      <c r="Q9" t="s">
        <v>65</v>
      </c>
      <c r="T9" s="12" t="s">
        <v>8</v>
      </c>
      <c r="U9" t="s">
        <v>65</v>
      </c>
    </row>
    <row r="10" spans="1:22" x14ac:dyDescent="0.3">
      <c r="A10" s="11">
        <v>10</v>
      </c>
      <c r="B10" s="12" t="s">
        <v>12</v>
      </c>
      <c r="C10" s="12">
        <v>0</v>
      </c>
      <c r="D10" s="11">
        <v>1</v>
      </c>
      <c r="E10" s="12">
        <v>1</v>
      </c>
      <c r="F10" s="12">
        <v>1</v>
      </c>
      <c r="G10" s="12"/>
      <c r="H10" s="13"/>
      <c r="I10" s="12"/>
      <c r="J10" s="12"/>
      <c r="K10" s="12"/>
      <c r="L10" s="12"/>
      <c r="M10" s="12"/>
      <c r="N10" s="12"/>
      <c r="O10" s="13"/>
      <c r="P10" t="s">
        <v>64</v>
      </c>
      <c r="Q10" t="s">
        <v>72</v>
      </c>
      <c r="T10" s="12" t="s">
        <v>12</v>
      </c>
      <c r="U10" t="s">
        <v>72</v>
      </c>
      <c r="V10" t="s">
        <v>79</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84</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0.42857142857142855</v>
      </c>
      <c r="O13" s="20">
        <f t="shared" ref="O13" si="8">O12/$C$11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E9"/>
  <sheetViews>
    <sheetView workbookViewId="0">
      <selection activeCell="C4" sqref="C4"/>
    </sheetView>
  </sheetViews>
  <sheetFormatPr defaultRowHeight="14.4" x14ac:dyDescent="0.3"/>
  <cols>
    <col min="1" max="1" width="3.21875" bestFit="1" customWidth="1"/>
    <col min="2" max="2" width="10.6640625" bestFit="1" customWidth="1"/>
    <col min="3" max="5" width="32.77734375" style="6" customWidth="1"/>
  </cols>
  <sheetData>
    <row r="1" spans="1:5" x14ac:dyDescent="0.3">
      <c r="A1" s="1" t="s">
        <v>0</v>
      </c>
      <c r="B1" s="1" t="s">
        <v>1</v>
      </c>
      <c r="C1" s="5" t="s">
        <v>33</v>
      </c>
      <c r="D1" s="5" t="s">
        <v>43</v>
      </c>
      <c r="E1" s="5" t="s">
        <v>44</v>
      </c>
    </row>
    <row r="2" spans="1:5" ht="43.2" x14ac:dyDescent="0.3">
      <c r="A2" s="2">
        <v>1</v>
      </c>
      <c r="B2" s="2" t="s">
        <v>10</v>
      </c>
      <c r="C2" s="9" t="s">
        <v>24</v>
      </c>
      <c r="D2" s="9" t="s">
        <v>80</v>
      </c>
      <c r="E2" s="9" t="s">
        <v>52</v>
      </c>
    </row>
    <row r="3" spans="1:5" ht="43.2" x14ac:dyDescent="0.3">
      <c r="A3" s="2">
        <v>2</v>
      </c>
      <c r="B3" s="2" t="s">
        <v>15</v>
      </c>
      <c r="C3" s="9" t="s">
        <v>24</v>
      </c>
      <c r="D3" s="9" t="s">
        <v>81</v>
      </c>
      <c r="E3" s="9"/>
    </row>
    <row r="4" spans="1:5" ht="57.6" x14ac:dyDescent="0.3">
      <c r="A4" s="2">
        <v>3</v>
      </c>
      <c r="B4" s="2" t="s">
        <v>16</v>
      </c>
      <c r="C4" s="9" t="s">
        <v>49</v>
      </c>
      <c r="D4" s="9" t="s">
        <v>80</v>
      </c>
      <c r="E4" s="9" t="s">
        <v>45</v>
      </c>
    </row>
    <row r="5" spans="1:5" ht="28.8" x14ac:dyDescent="0.3">
      <c r="A5" s="2">
        <v>4</v>
      </c>
      <c r="B5" s="2" t="s">
        <v>17</v>
      </c>
      <c r="C5" s="9" t="s">
        <v>23</v>
      </c>
      <c r="D5" s="9" t="s">
        <v>82</v>
      </c>
      <c r="E5" s="9"/>
    </row>
    <row r="6" spans="1:5" ht="28.8" x14ac:dyDescent="0.3">
      <c r="A6" s="2">
        <v>5</v>
      </c>
      <c r="B6" s="2" t="s">
        <v>18</v>
      </c>
      <c r="C6" s="9" t="s">
        <v>23</v>
      </c>
      <c r="D6" s="9" t="s">
        <v>83</v>
      </c>
      <c r="E6" s="9"/>
    </row>
    <row r="7" spans="1:5" ht="28.8" x14ac:dyDescent="0.3">
      <c r="A7" s="2">
        <v>6</v>
      </c>
      <c r="B7" s="2" t="s">
        <v>19</v>
      </c>
      <c r="C7" s="10" t="s">
        <v>21</v>
      </c>
      <c r="D7" s="9" t="s">
        <v>80</v>
      </c>
      <c r="E7" s="9" t="s">
        <v>46</v>
      </c>
    </row>
    <row r="8" spans="1:5" ht="43.2" x14ac:dyDescent="0.3">
      <c r="A8" s="2">
        <v>7</v>
      </c>
      <c r="B8" t="s">
        <v>20</v>
      </c>
      <c r="C8" s="7" t="s">
        <v>22</v>
      </c>
      <c r="D8" s="6" t="s">
        <v>80</v>
      </c>
      <c r="E8" s="6" t="s">
        <v>46</v>
      </c>
    </row>
    <row r="9" spans="1:5" ht="43.2" x14ac:dyDescent="0.3">
      <c r="A9" s="2">
        <v>8</v>
      </c>
      <c r="B9" t="s">
        <v>25</v>
      </c>
      <c r="C9" s="6" t="s">
        <v>26</v>
      </c>
      <c r="D9" s="6" t="s">
        <v>47</v>
      </c>
      <c r="E9" s="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workbookViewId="0">
      <selection activeCell="H17" sqref="H17"/>
    </sheetView>
  </sheetViews>
  <sheetFormatPr defaultRowHeight="14.4" x14ac:dyDescent="0.3"/>
  <sheetData>
    <row r="1" spans="1:21" x14ac:dyDescent="0.3">
      <c r="D1" s="35" t="s">
        <v>51</v>
      </c>
      <c r="E1" s="36"/>
      <c r="F1" s="36"/>
      <c r="G1" s="36"/>
      <c r="H1" s="36"/>
      <c r="I1" s="36"/>
      <c r="J1" s="12"/>
      <c r="K1" s="35" t="s">
        <v>54</v>
      </c>
      <c r="L1" s="36"/>
      <c r="M1" s="36"/>
      <c r="N1" s="36"/>
      <c r="O1" s="36"/>
      <c r="P1" s="36"/>
      <c r="Q1" s="36"/>
      <c r="R1" s="36"/>
    </row>
    <row r="2" spans="1:21" s="8" customFormat="1" ht="84" customHeight="1" x14ac:dyDescent="0.3">
      <c r="A2" s="27" t="s">
        <v>0</v>
      </c>
      <c r="B2" s="27" t="s">
        <v>1</v>
      </c>
      <c r="C2" s="27" t="s">
        <v>50</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55</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53</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2</v>
      </c>
      <c r="N5" s="12"/>
      <c r="O5" s="12"/>
      <c r="P5" s="12"/>
      <c r="Q5" s="12"/>
      <c r="R5" s="13">
        <v>1</v>
      </c>
      <c r="S5">
        <v>1</v>
      </c>
    </row>
    <row r="6" spans="1:21" x14ac:dyDescent="0.3">
      <c r="A6">
        <v>4</v>
      </c>
      <c r="B6" t="s">
        <v>36</v>
      </c>
      <c r="C6">
        <v>1</v>
      </c>
      <c r="D6" s="11"/>
      <c r="E6" s="12"/>
      <c r="F6" s="26">
        <v>2</v>
      </c>
      <c r="G6" s="26">
        <v>2</v>
      </c>
      <c r="H6" s="25">
        <v>3</v>
      </c>
      <c r="I6" s="12">
        <v>3</v>
      </c>
      <c r="J6" s="25">
        <v>4</v>
      </c>
      <c r="K6" s="11"/>
      <c r="L6" s="12"/>
      <c r="M6" s="12"/>
      <c r="N6" s="12">
        <v>-1</v>
      </c>
      <c r="O6" s="12">
        <v>-1</v>
      </c>
      <c r="P6" s="12" t="s">
        <v>56</v>
      </c>
      <c r="Q6" s="25" t="s">
        <v>56</v>
      </c>
      <c r="R6" s="13"/>
      <c r="S6">
        <v>1</v>
      </c>
      <c r="U6" t="s">
        <v>57</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15</v>
      </c>
      <c r="I8" s="12"/>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12"/>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D8" sqref="D8"/>
    </sheetView>
  </sheetViews>
  <sheetFormatPr defaultRowHeight="14.4" x14ac:dyDescent="0.3"/>
  <sheetData>
    <row r="1" spans="1:5" x14ac:dyDescent="0.3">
      <c r="A1" s="1" t="s">
        <v>0</v>
      </c>
      <c r="B1" s="1" t="s">
        <v>2</v>
      </c>
      <c r="C1" s="1" t="s">
        <v>1</v>
      </c>
      <c r="D1" s="1" t="s">
        <v>97</v>
      </c>
      <c r="E1" s="1" t="s">
        <v>96</v>
      </c>
    </row>
    <row r="2" spans="1:5" x14ac:dyDescent="0.3">
      <c r="A2" s="34">
        <v>1</v>
      </c>
      <c r="B2">
        <v>5</v>
      </c>
      <c r="C2" t="s">
        <v>95</v>
      </c>
      <c r="D2" s="33">
        <f t="shared" ref="D2:D7" si="0">B2/SUM(B:B)</f>
        <v>0.16666666666666666</v>
      </c>
      <c r="E2" t="s">
        <v>94</v>
      </c>
    </row>
    <row r="3" spans="1:5" x14ac:dyDescent="0.3">
      <c r="A3" s="34">
        <v>2</v>
      </c>
      <c r="B3">
        <v>3</v>
      </c>
      <c r="C3" t="s">
        <v>93</v>
      </c>
      <c r="D3" s="33">
        <f t="shared" si="0"/>
        <v>0.1</v>
      </c>
      <c r="E3" t="s">
        <v>92</v>
      </c>
    </row>
    <row r="4" spans="1:5" x14ac:dyDescent="0.3">
      <c r="A4" s="34">
        <v>3</v>
      </c>
      <c r="B4">
        <v>3</v>
      </c>
      <c r="C4" t="s">
        <v>91</v>
      </c>
      <c r="D4" s="33">
        <f t="shared" si="0"/>
        <v>0.1</v>
      </c>
      <c r="E4" t="s">
        <v>90</v>
      </c>
    </row>
    <row r="5" spans="1:5" x14ac:dyDescent="0.3">
      <c r="A5" s="34">
        <v>4</v>
      </c>
      <c r="B5">
        <v>3</v>
      </c>
      <c r="C5" t="s">
        <v>89</v>
      </c>
      <c r="D5" s="33">
        <f t="shared" si="0"/>
        <v>0.1</v>
      </c>
      <c r="E5" t="s">
        <v>88</v>
      </c>
    </row>
    <row r="6" spans="1:5" x14ac:dyDescent="0.3">
      <c r="A6" s="34">
        <v>5</v>
      </c>
      <c r="B6">
        <v>6</v>
      </c>
      <c r="C6" t="s">
        <v>87</v>
      </c>
      <c r="D6" s="33">
        <f t="shared" si="0"/>
        <v>0.2</v>
      </c>
      <c r="E6" t="s">
        <v>86</v>
      </c>
    </row>
    <row r="7" spans="1:5" x14ac:dyDescent="0.3">
      <c r="A7" s="34">
        <v>6</v>
      </c>
      <c r="B7">
        <v>10</v>
      </c>
      <c r="C7" t="s">
        <v>85</v>
      </c>
      <c r="D7" s="33">
        <f t="shared" si="0"/>
        <v>0.33333333333333331</v>
      </c>
      <c r="E7" t="s">
        <v>84</v>
      </c>
    </row>
    <row r="9" spans="1:5" x14ac:dyDescent="0.3">
      <c r="E9"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tabSelected="1" workbookViewId="0">
      <selection activeCell="C13" sqref="C13"/>
    </sheetView>
  </sheetViews>
  <sheetFormatPr defaultRowHeight="14.4" x14ac:dyDescent="0.3"/>
  <sheetData>
    <row r="1" spans="1:5" x14ac:dyDescent="0.3">
      <c r="A1" s="1" t="s">
        <v>0</v>
      </c>
      <c r="B1" s="1" t="s">
        <v>2</v>
      </c>
      <c r="C1" s="1" t="s">
        <v>1</v>
      </c>
      <c r="D1" s="1" t="s">
        <v>97</v>
      </c>
      <c r="E1" s="1" t="s">
        <v>96</v>
      </c>
    </row>
    <row r="2" spans="1:5" x14ac:dyDescent="0.3">
      <c r="A2" s="34">
        <v>1</v>
      </c>
      <c r="B2">
        <v>7</v>
      </c>
      <c r="C2" t="s">
        <v>106</v>
      </c>
      <c r="D2" s="33">
        <f>B2/SUM(B:B)</f>
        <v>6.4220183486238536E-2</v>
      </c>
      <c r="E2" t="str">
        <f>_xlfn.CONCAT("You find ",UPPER(resources!B2),"! You get 15+10S, where S is the number of scavengers, if you have at least one active scavenger")</f>
        <v>You find WATER! You get 15+10S, where S is the number of scavengers, if you have at least one active scavenger</v>
      </c>
    </row>
    <row r="3" spans="1:5" x14ac:dyDescent="0.3">
      <c r="A3" s="34">
        <v>2</v>
      </c>
      <c r="B3">
        <v>7</v>
      </c>
      <c r="C3" t="s">
        <v>106</v>
      </c>
      <c r="D3" s="33">
        <f>B3/SUM(B:B)</f>
        <v>6.4220183486238536E-2</v>
      </c>
      <c r="E3" t="str">
        <f>_xlfn.CONCAT("You find ",UPPER(resources!B3),"! You get 15+10S, where S is the number of scavengers, if you have at least one active scavenger")</f>
        <v>You find FOOD! You get 15+10S, where S is the number of scavengers, if you have at least one active scavenger</v>
      </c>
    </row>
    <row r="4" spans="1:5" x14ac:dyDescent="0.3">
      <c r="A4" s="34">
        <v>3</v>
      </c>
      <c r="B4">
        <v>7</v>
      </c>
      <c r="C4" t="s">
        <v>106</v>
      </c>
      <c r="D4" s="33">
        <f>B4/SUM(B:B)</f>
        <v>6.4220183486238536E-2</v>
      </c>
      <c r="E4" t="str">
        <f>_xlfn.CONCAT("You find ",UPPER(resources!B4),"! You get 15+10S, where S is the number of scavengers, if you have at least one active scavenger")</f>
        <v>You find MEDICINES! You get 15+10S, where S is the number of scavengers, if you have at least one active scavenger</v>
      </c>
    </row>
    <row r="5" spans="1:5" x14ac:dyDescent="0.3">
      <c r="A5" s="34">
        <v>4</v>
      </c>
      <c r="B5">
        <v>7</v>
      </c>
      <c r="C5" t="s">
        <v>106</v>
      </c>
      <c r="D5" s="33">
        <f>B5/SUM(B:B)</f>
        <v>6.4220183486238536E-2</v>
      </c>
      <c r="E5" t="str">
        <f>_xlfn.CONCAT("You find ",UPPER(resources!B5),"! You get 15+10S, where S is the number of scavengers, if you have at least one active scavenger")</f>
        <v>You find ROCK! You get 15+10S, where S is the number of scavengers, if you have at least one active scavenger</v>
      </c>
    </row>
    <row r="6" spans="1:5" x14ac:dyDescent="0.3">
      <c r="A6" s="34">
        <v>5</v>
      </c>
      <c r="B6">
        <v>7</v>
      </c>
      <c r="C6" t="s">
        <v>106</v>
      </c>
      <c r="D6" s="33">
        <f>B6/SUM(B:B)</f>
        <v>6.4220183486238536E-2</v>
      </c>
      <c r="E6" t="str">
        <f>_xlfn.CONCAT("You find ",UPPER(resources!B6),"! You get 15+10S, where S is the number of scavengers, if you have at least one active scavenger")</f>
        <v>You find WOOD! You get 15+10S, where S is the number of scavengers, if you have at least one active scavenger</v>
      </c>
    </row>
    <row r="7" spans="1:5" x14ac:dyDescent="0.3">
      <c r="A7" s="34">
        <v>6</v>
      </c>
      <c r="B7">
        <v>7</v>
      </c>
      <c r="C7" t="s">
        <v>106</v>
      </c>
      <c r="D7" s="33">
        <f>B7/SUM(B:B)</f>
        <v>6.4220183486238536E-2</v>
      </c>
      <c r="E7" t="str">
        <f>_xlfn.CONCAT("You find ",UPPER(resources!B7),"! You get 15+10S, where S is the number of scavengers, if you have at least one active scavenger")</f>
        <v>You find TOOLS! You get 15+10S, where S is the number of scavengers, if you have at least one active scavenger</v>
      </c>
    </row>
    <row r="8" spans="1:5" x14ac:dyDescent="0.3">
      <c r="A8" s="34">
        <v>7</v>
      </c>
      <c r="B8">
        <v>7</v>
      </c>
      <c r="C8" t="s">
        <v>106</v>
      </c>
      <c r="D8" s="33">
        <f>B8/SUM(B:B)</f>
        <v>6.4220183486238536E-2</v>
      </c>
      <c r="E8" t="str">
        <f>_xlfn.CONCAT("You find ",UPPER(resources!B8),"! You get 15+10S, where S is the number of scavengers, if you have at least one active scavenger")</f>
        <v>You find WEAPONS! You get 15+10S, where S is the number of scavengers, if you have at least one active scavenger</v>
      </c>
    </row>
    <row r="9" spans="1:5" x14ac:dyDescent="0.3">
      <c r="A9" s="34">
        <v>8</v>
      </c>
      <c r="B9">
        <v>7</v>
      </c>
      <c r="C9" t="s">
        <v>106</v>
      </c>
      <c r="D9" s="33">
        <f>B9/SUM(B:B)</f>
        <v>6.4220183486238536E-2</v>
      </c>
      <c r="E9" t="str">
        <f>_xlfn.CONCAT("You find ",UPPER(resources!B9),"! You get 15+10S, where S is the number of scavengers, if you have at least one active scavenger")</f>
        <v>You find INFORMATION! You get 15+10S, where S is the number of scavengers, if you have at least one active scavenger</v>
      </c>
    </row>
    <row r="10" spans="1:5" x14ac:dyDescent="0.3">
      <c r="A10" s="34">
        <v>9</v>
      </c>
      <c r="B10">
        <v>7</v>
      </c>
      <c r="C10" t="s">
        <v>105</v>
      </c>
      <c r="D10" s="33">
        <f>B10/SUM(B:B)</f>
        <v>6.4220183486238536E-2</v>
      </c>
      <c r="E10" t="s">
        <v>104</v>
      </c>
    </row>
    <row r="11" spans="1:5" x14ac:dyDescent="0.3">
      <c r="A11" s="34">
        <v>10</v>
      </c>
      <c r="B11">
        <v>3</v>
      </c>
      <c r="C11" t="s">
        <v>103</v>
      </c>
      <c r="D11" s="33">
        <f>B11/SUM(B:B)</f>
        <v>2.7522935779816515E-2</v>
      </c>
      <c r="E11" t="s">
        <v>102</v>
      </c>
    </row>
    <row r="12" spans="1:5" x14ac:dyDescent="0.3">
      <c r="A12" s="34">
        <v>11</v>
      </c>
      <c r="B12">
        <v>15</v>
      </c>
      <c r="C12" t="s">
        <v>125</v>
      </c>
      <c r="D12" s="33">
        <f>B12/SUM(B:B)</f>
        <v>0.13761467889908258</v>
      </c>
      <c r="E12" t="s">
        <v>124</v>
      </c>
    </row>
    <row r="13" spans="1:5" x14ac:dyDescent="0.3">
      <c r="A13" s="34">
        <v>12</v>
      </c>
      <c r="B13">
        <v>12</v>
      </c>
      <c r="C13" t="s">
        <v>101</v>
      </c>
      <c r="D13" s="33">
        <f>B13/SUM(B:B)</f>
        <v>0.11009174311926606</v>
      </c>
      <c r="E13" t="s">
        <v>100</v>
      </c>
    </row>
    <row r="14" spans="1:5" x14ac:dyDescent="0.3">
      <c r="A14" s="34">
        <v>13</v>
      </c>
      <c r="B14">
        <v>2</v>
      </c>
      <c r="C14" t="s">
        <v>99</v>
      </c>
      <c r="D14" s="33">
        <f>B14/SUM(B:B)</f>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99</v>
      </c>
      <c r="D15" s="33">
        <f>B15/SUM(B:B)</f>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99</v>
      </c>
      <c r="D16" s="33">
        <f>B16/SUM(B:B)</f>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99</v>
      </c>
      <c r="D17" s="33">
        <f>B17/SUM(B:B)</f>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99</v>
      </c>
      <c r="D18" s="33">
        <f>B18/SUM(B:B)</f>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99</v>
      </c>
      <c r="D19" s="33">
        <f>B19/SUM(B:B)</f>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98</v>
      </c>
      <c r="D20" s="33">
        <f>B20/SUM(B:B)</f>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98</v>
      </c>
      <c r="D21" s="33">
        <f>B21/SUM(B:B)</f>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98</v>
      </c>
      <c r="D22" s="33">
        <f>B22/SUM(B:B)</f>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98</v>
      </c>
      <c r="D23" s="33">
        <f>B23/SUM(B:B)</f>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R14" sqref="R14"/>
    </sheetView>
  </sheetViews>
  <sheetFormatPr defaultRowHeight="14.4" x14ac:dyDescent="0.3"/>
  <sheetData>
    <row r="1" spans="1:18" x14ac:dyDescent="0.3">
      <c r="A1" s="1" t="s">
        <v>107</v>
      </c>
      <c r="B1" s="1" t="s">
        <v>108</v>
      </c>
      <c r="C1" s="1" t="s">
        <v>109</v>
      </c>
      <c r="D1" s="1" t="s">
        <v>114</v>
      </c>
      <c r="E1" s="1" t="s">
        <v>110</v>
      </c>
      <c r="F1" s="1" t="s">
        <v>116</v>
      </c>
      <c r="G1" s="37" t="s">
        <v>113</v>
      </c>
      <c r="H1" s="37"/>
      <c r="I1" s="37"/>
      <c r="J1" s="37"/>
      <c r="K1" s="1" t="s">
        <v>115</v>
      </c>
    </row>
    <row r="2" spans="1:18" x14ac:dyDescent="0.3">
      <c r="A2" s="34">
        <v>1</v>
      </c>
      <c r="B2">
        <v>0</v>
      </c>
      <c r="C2">
        <v>0</v>
      </c>
      <c r="D2">
        <v>0</v>
      </c>
      <c r="E2">
        <v>0</v>
      </c>
      <c r="F2">
        <v>0</v>
      </c>
      <c r="G2">
        <v>6</v>
      </c>
      <c r="H2">
        <f>6*3</f>
        <v>18</v>
      </c>
      <c r="I2">
        <f>(G2+H2)/2</f>
        <v>12</v>
      </c>
      <c r="J2">
        <f>(15+3*10)/3*0.5</f>
        <v>7.5</v>
      </c>
      <c r="K2">
        <v>3</v>
      </c>
      <c r="M2" t="s">
        <v>111</v>
      </c>
    </row>
    <row r="3" spans="1:18" x14ac:dyDescent="0.3">
      <c r="A3" s="34">
        <v>2</v>
      </c>
      <c r="B3">
        <f>B2+G$2*$K$2</f>
        <v>18</v>
      </c>
      <c r="C3">
        <f>C2+H$2*$K$2</f>
        <v>54</v>
      </c>
      <c r="D3">
        <f>D2+I$2*$K$2</f>
        <v>36</v>
      </c>
      <c r="E3">
        <f>E2+J$2*$K$2</f>
        <v>22.5</v>
      </c>
      <c r="F3">
        <f>F2+$K$2*$J$2</f>
        <v>22.5</v>
      </c>
      <c r="G3">
        <v>1</v>
      </c>
      <c r="M3" t="s">
        <v>112</v>
      </c>
    </row>
    <row r="4" spans="1:18" x14ac:dyDescent="0.3">
      <c r="A4" s="34">
        <v>3</v>
      </c>
      <c r="B4">
        <f>B3+G$2*$K$2</f>
        <v>36</v>
      </c>
      <c r="C4">
        <f>C3+H$2*$K$2</f>
        <v>108</v>
      </c>
      <c r="D4">
        <f>D3+I$2*$K$2</f>
        <v>72</v>
      </c>
      <c r="E4">
        <f>E3+J$2*$K$2</f>
        <v>45</v>
      </c>
      <c r="F4">
        <f t="shared" ref="F4:F7" si="0">F3+$K$2*$J$2</f>
        <v>45</v>
      </c>
      <c r="G4">
        <v>1</v>
      </c>
    </row>
    <row r="5" spans="1:18" x14ac:dyDescent="0.3">
      <c r="A5" s="34">
        <v>4</v>
      </c>
      <c r="B5">
        <f>B4+G$2*$K$2</f>
        <v>54</v>
      </c>
      <c r="C5">
        <f>C4+H$2*$K$2</f>
        <v>162</v>
      </c>
      <c r="D5">
        <f>D4+I$2*$K$2</f>
        <v>108</v>
      </c>
      <c r="E5">
        <f>E4+J$2*$K$2</f>
        <v>67.5</v>
      </c>
      <c r="F5">
        <f t="shared" si="0"/>
        <v>67.5</v>
      </c>
      <c r="G5">
        <v>1</v>
      </c>
    </row>
    <row r="6" spans="1:18" x14ac:dyDescent="0.3">
      <c r="A6" s="34">
        <v>5</v>
      </c>
      <c r="B6">
        <f>B5+G$2*$K$2</f>
        <v>72</v>
      </c>
      <c r="C6">
        <f>C5+H$2*$K$2</f>
        <v>216</v>
      </c>
      <c r="D6">
        <f>D5+I$2*$K$2</f>
        <v>144</v>
      </c>
      <c r="E6">
        <f>E5+J$2*$K$2</f>
        <v>90</v>
      </c>
      <c r="F6">
        <f t="shared" si="0"/>
        <v>90</v>
      </c>
      <c r="G6">
        <v>1</v>
      </c>
    </row>
    <row r="7" spans="1:18" x14ac:dyDescent="0.3">
      <c r="A7" s="34">
        <v>6</v>
      </c>
      <c r="B7">
        <f>B6+G$2*$K$2</f>
        <v>90</v>
      </c>
      <c r="C7">
        <f>C6+H$2*$K$2</f>
        <v>270</v>
      </c>
      <c r="D7">
        <f>D6+I$2*$K$2</f>
        <v>180</v>
      </c>
      <c r="E7">
        <f>E6+J$2*$K$2</f>
        <v>112.5</v>
      </c>
      <c r="F7">
        <f t="shared" si="0"/>
        <v>112.5</v>
      </c>
      <c r="G7">
        <v>1</v>
      </c>
      <c r="R7" t="s">
        <v>117</v>
      </c>
    </row>
    <row r="8" spans="1:18" x14ac:dyDescent="0.3">
      <c r="A8" s="34">
        <v>7</v>
      </c>
      <c r="B8">
        <f>B7+G$2*$K$2</f>
        <v>108</v>
      </c>
      <c r="C8">
        <f>C7+H$2*$K$2</f>
        <v>324</v>
      </c>
      <c r="D8">
        <f>D7+I$2*$K$2</f>
        <v>216</v>
      </c>
      <c r="E8">
        <f>E7+J$2*$K$2</f>
        <v>135</v>
      </c>
      <c r="F8">
        <f>F7+15*0.5+2*6*G8*$K$2</f>
        <v>228</v>
      </c>
      <c r="G8">
        <v>3</v>
      </c>
      <c r="R8" t="s">
        <v>118</v>
      </c>
    </row>
    <row r="9" spans="1:18" x14ac:dyDescent="0.3">
      <c r="A9" s="34">
        <v>8</v>
      </c>
      <c r="B9">
        <f>B8+G$2*$K$2</f>
        <v>126</v>
      </c>
      <c r="C9">
        <f>C8+H$2*$K$2</f>
        <v>378</v>
      </c>
      <c r="D9">
        <f>D8+I$2*$K$2</f>
        <v>252</v>
      </c>
      <c r="E9">
        <f>E8+J$2*$K$2</f>
        <v>157.5</v>
      </c>
      <c r="F9">
        <f t="shared" ref="F9:F26" si="1">F8+15*0.5+2*6*G9*$K$2</f>
        <v>343.5</v>
      </c>
      <c r="G9">
        <v>3</v>
      </c>
      <c r="R9" t="s">
        <v>119</v>
      </c>
    </row>
    <row r="10" spans="1:18" x14ac:dyDescent="0.3">
      <c r="A10" s="34">
        <v>9</v>
      </c>
      <c r="B10">
        <f>B9+G$2*$K$2</f>
        <v>144</v>
      </c>
      <c r="C10">
        <f>C9+H$2*$K$2</f>
        <v>432</v>
      </c>
      <c r="D10">
        <f>D9+I$2*$K$2</f>
        <v>288</v>
      </c>
      <c r="E10">
        <f>E9+J$2*$K$2</f>
        <v>180</v>
      </c>
      <c r="F10">
        <f t="shared" si="1"/>
        <v>459</v>
      </c>
      <c r="G10">
        <v>3</v>
      </c>
      <c r="R10" t="s">
        <v>120</v>
      </c>
    </row>
    <row r="11" spans="1:18" x14ac:dyDescent="0.3">
      <c r="A11" s="34">
        <v>10</v>
      </c>
      <c r="B11">
        <f>B10+G$2*$K$2</f>
        <v>162</v>
      </c>
      <c r="C11">
        <f>C10+H$2*$K$2</f>
        <v>486</v>
      </c>
      <c r="D11">
        <f>D10+I$2*$K$2</f>
        <v>324</v>
      </c>
      <c r="E11">
        <f>E10+J$2*$K$2</f>
        <v>202.5</v>
      </c>
      <c r="F11">
        <f t="shared" si="1"/>
        <v>574.5</v>
      </c>
      <c r="G11">
        <v>3</v>
      </c>
      <c r="R11" t="s">
        <v>121</v>
      </c>
    </row>
    <row r="12" spans="1:18" x14ac:dyDescent="0.3">
      <c r="A12" s="34">
        <v>11</v>
      </c>
      <c r="B12">
        <f>B11+G$2*$K$2</f>
        <v>180</v>
      </c>
      <c r="C12">
        <f>C11+H$2*$K$2</f>
        <v>540</v>
      </c>
      <c r="D12">
        <f>D11+I$2*$K$2</f>
        <v>360</v>
      </c>
      <c r="E12">
        <f>E11+J$2*$K$2</f>
        <v>225</v>
      </c>
      <c r="F12">
        <f t="shared" si="1"/>
        <v>690</v>
      </c>
      <c r="G12">
        <v>3</v>
      </c>
      <c r="R12" t="s">
        <v>122</v>
      </c>
    </row>
    <row r="13" spans="1:18" x14ac:dyDescent="0.3">
      <c r="A13" s="34">
        <v>12</v>
      </c>
      <c r="B13">
        <f>B12+G$2*$K$2</f>
        <v>198</v>
      </c>
      <c r="C13">
        <f>C12+H$2*$K$2</f>
        <v>594</v>
      </c>
      <c r="D13">
        <f>D12+I$2*$K$2</f>
        <v>396</v>
      </c>
      <c r="E13">
        <f>E12+J$2*$K$2</f>
        <v>247.5</v>
      </c>
      <c r="F13">
        <f t="shared" si="1"/>
        <v>805.5</v>
      </c>
      <c r="G13">
        <v>3</v>
      </c>
      <c r="R13" t="s">
        <v>123</v>
      </c>
    </row>
    <row r="14" spans="1:18" x14ac:dyDescent="0.3">
      <c r="A14" s="34">
        <v>13</v>
      </c>
      <c r="B14">
        <f>B13+G$2*$K$2</f>
        <v>216</v>
      </c>
      <c r="C14">
        <f>C13+H$2*$K$2</f>
        <v>648</v>
      </c>
      <c r="D14">
        <f>D13+I$2*$K$2</f>
        <v>432</v>
      </c>
      <c r="E14">
        <f>E13+J$2*$K$2</f>
        <v>270</v>
      </c>
      <c r="F14">
        <f t="shared" si="1"/>
        <v>921</v>
      </c>
      <c r="G14">
        <v>3</v>
      </c>
    </row>
    <row r="15" spans="1:18" x14ac:dyDescent="0.3">
      <c r="A15" s="34">
        <v>14</v>
      </c>
      <c r="B15">
        <f>B14+G$2*$K$2</f>
        <v>234</v>
      </c>
      <c r="C15">
        <f>C14+H$2*$K$2</f>
        <v>702</v>
      </c>
      <c r="D15">
        <f>D14+I$2*$K$2</f>
        <v>468</v>
      </c>
      <c r="E15">
        <f>E14+J$2*$K$2</f>
        <v>292.5</v>
      </c>
      <c r="F15">
        <f t="shared" si="1"/>
        <v>1036.5</v>
      </c>
      <c r="G15">
        <v>3</v>
      </c>
    </row>
    <row r="16" spans="1:18" x14ac:dyDescent="0.3">
      <c r="A16" s="34">
        <v>15</v>
      </c>
      <c r="B16">
        <f>B15+G$2*$K$2</f>
        <v>252</v>
      </c>
      <c r="C16">
        <f>C15+H$2*$K$2</f>
        <v>756</v>
      </c>
      <c r="D16">
        <f>D15+I$2*$K$2</f>
        <v>504</v>
      </c>
      <c r="E16">
        <f>E15+J$2*$K$2</f>
        <v>315</v>
      </c>
      <c r="F16">
        <f t="shared" si="1"/>
        <v>1152</v>
      </c>
      <c r="G16">
        <v>3</v>
      </c>
    </row>
    <row r="17" spans="1:7" x14ac:dyDescent="0.3">
      <c r="A17" s="34">
        <v>16</v>
      </c>
      <c r="B17">
        <f>B16+G$2*$K$2</f>
        <v>270</v>
      </c>
      <c r="C17">
        <f>C16+H$2*$K$2</f>
        <v>810</v>
      </c>
      <c r="D17">
        <f>D16+I$2*$K$2</f>
        <v>540</v>
      </c>
      <c r="E17">
        <f>E16+J$2*$K$2</f>
        <v>337.5</v>
      </c>
      <c r="F17">
        <f t="shared" si="1"/>
        <v>1267.5</v>
      </c>
      <c r="G17">
        <v>3</v>
      </c>
    </row>
    <row r="18" spans="1:7" x14ac:dyDescent="0.3">
      <c r="A18" s="34">
        <v>17</v>
      </c>
      <c r="B18">
        <f>B17+G$2*$K$2</f>
        <v>288</v>
      </c>
      <c r="C18">
        <f>C17+H$2*$K$2</f>
        <v>864</v>
      </c>
      <c r="D18">
        <f>D17+I$2*$K$2</f>
        <v>576</v>
      </c>
      <c r="E18">
        <f>E17+J$2*$K$2</f>
        <v>360</v>
      </c>
      <c r="F18">
        <f t="shared" si="1"/>
        <v>1383</v>
      </c>
      <c r="G18">
        <v>3</v>
      </c>
    </row>
    <row r="19" spans="1:7" x14ac:dyDescent="0.3">
      <c r="A19" s="34">
        <v>18</v>
      </c>
      <c r="B19">
        <f>B18+G$2*$K$2</f>
        <v>306</v>
      </c>
      <c r="C19">
        <f>C18+H$2*$K$2</f>
        <v>918</v>
      </c>
      <c r="D19">
        <f>D18+I$2*$K$2</f>
        <v>612</v>
      </c>
      <c r="E19">
        <f>E18+J$2*$K$2</f>
        <v>382.5</v>
      </c>
      <c r="F19">
        <f t="shared" si="1"/>
        <v>1498.5</v>
      </c>
      <c r="G19">
        <v>3</v>
      </c>
    </row>
    <row r="20" spans="1:7" x14ac:dyDescent="0.3">
      <c r="A20" s="34">
        <v>19</v>
      </c>
      <c r="B20">
        <f>B19+G$2*$K$2</f>
        <v>324</v>
      </c>
      <c r="C20">
        <f>C19+H$2*$K$2</f>
        <v>972</v>
      </c>
      <c r="D20">
        <f>D19+I$2*$K$2</f>
        <v>648</v>
      </c>
      <c r="E20">
        <f>E19+J$2*$K$2</f>
        <v>405</v>
      </c>
      <c r="F20">
        <f t="shared" si="1"/>
        <v>1614</v>
      </c>
      <c r="G20">
        <v>3</v>
      </c>
    </row>
    <row r="21" spans="1:7" x14ac:dyDescent="0.3">
      <c r="A21" s="34">
        <v>20</v>
      </c>
      <c r="B21">
        <f>B20+G$2*$K$2</f>
        <v>342</v>
      </c>
      <c r="C21">
        <f>C20+H$2*$K$2</f>
        <v>1026</v>
      </c>
      <c r="D21">
        <f>D20+I$2*$K$2</f>
        <v>684</v>
      </c>
      <c r="E21">
        <f>E20+J$2*$K$2</f>
        <v>427.5</v>
      </c>
      <c r="F21">
        <f t="shared" si="1"/>
        <v>1729.5</v>
      </c>
      <c r="G21">
        <v>3</v>
      </c>
    </row>
    <row r="22" spans="1:7" x14ac:dyDescent="0.3">
      <c r="A22" s="34">
        <v>21</v>
      </c>
      <c r="B22">
        <f>B21+G$2*$K$2</f>
        <v>360</v>
      </c>
      <c r="C22">
        <f>C21+H$2*$K$2</f>
        <v>1080</v>
      </c>
      <c r="D22">
        <f>D21+I$2*$K$2</f>
        <v>720</v>
      </c>
      <c r="E22">
        <f>E21+J$2*$K$2</f>
        <v>450</v>
      </c>
      <c r="F22">
        <f t="shared" si="1"/>
        <v>1845</v>
      </c>
      <c r="G22">
        <v>3</v>
      </c>
    </row>
    <row r="23" spans="1:7" x14ac:dyDescent="0.3">
      <c r="A23" s="34">
        <v>22</v>
      </c>
      <c r="B23">
        <f>B22+G$2*$K$2</f>
        <v>378</v>
      </c>
      <c r="C23">
        <f>C22+H$2*$K$2</f>
        <v>1134</v>
      </c>
      <c r="D23">
        <f>D22+I$2*$K$2</f>
        <v>756</v>
      </c>
      <c r="E23">
        <f>E22+J$2*$K$2</f>
        <v>472.5</v>
      </c>
      <c r="F23">
        <f t="shared" si="1"/>
        <v>1960.5</v>
      </c>
      <c r="G23">
        <v>3</v>
      </c>
    </row>
    <row r="24" spans="1:7" x14ac:dyDescent="0.3">
      <c r="A24" s="34">
        <v>23</v>
      </c>
      <c r="B24">
        <f>B23+G$2*$K$2</f>
        <v>396</v>
      </c>
      <c r="C24">
        <f>C23+H$2*$K$2</f>
        <v>1188</v>
      </c>
      <c r="D24">
        <f>D23+I$2*$K$2</f>
        <v>792</v>
      </c>
      <c r="E24">
        <f>E23+J$2*$K$2</f>
        <v>495</v>
      </c>
      <c r="F24">
        <f t="shared" si="1"/>
        <v>2076</v>
      </c>
      <c r="G24">
        <v>3</v>
      </c>
    </row>
    <row r="25" spans="1:7" x14ac:dyDescent="0.3">
      <c r="A25" s="34">
        <v>24</v>
      </c>
      <c r="B25">
        <f>B24+G$2*$K$2</f>
        <v>414</v>
      </c>
      <c r="C25">
        <f>C24+H$2*$K$2</f>
        <v>1242</v>
      </c>
      <c r="D25">
        <f>D24+I$2*$K$2</f>
        <v>828</v>
      </c>
      <c r="E25">
        <f>E24+J$2*$K$2</f>
        <v>517.5</v>
      </c>
      <c r="F25">
        <f t="shared" si="1"/>
        <v>2191.5</v>
      </c>
      <c r="G25">
        <v>3</v>
      </c>
    </row>
    <row r="26" spans="1:7" x14ac:dyDescent="0.3">
      <c r="A26" s="34">
        <v>25</v>
      </c>
      <c r="B26">
        <f>B25+G$2*$K$2</f>
        <v>432</v>
      </c>
      <c r="C26">
        <f>C25+H$2*$K$2</f>
        <v>1296</v>
      </c>
      <c r="D26">
        <f>D25+I$2*$K$2</f>
        <v>864</v>
      </c>
      <c r="E26">
        <f>E25+J$2*$K$2</f>
        <v>540</v>
      </c>
      <c r="F26">
        <f t="shared" si="1"/>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2022-10-08T12:10:16Z</dcterms:modified>
</cp:coreProperties>
</file>