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75E9D790-4410-41BB-9434-3CD42876B00F}" xr6:coauthVersionLast="36" xr6:coauthVersionMax="36" xr10:uidLastSave="{00000000-0000-0000-0000-000000000000}"/>
  <bookViews>
    <workbookView xWindow="0" yWindow="0" windowWidth="22260" windowHeight="12648" firstSheet="1" activeTab="8"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tile_info" sheetId="11" r:id="rId7"/>
    <sheet name="players" sheetId="12" r:id="rId8"/>
    <sheet name="s_map_tiles" sheetId="13" r:id="rId9"/>
  </sheets>
  <definedNames>
    <definedName name="buildable" localSheetId="4">#REF!</definedName>
    <definedName name="buildable" localSheetId="5">#REF!</definedName>
    <definedName name="buildable" localSheetId="8">s_map_tiles!$D$2:$D$9</definedName>
    <definedName name="buildable">map_tiles!$C$2:$C$9</definedName>
    <definedName name="buildable_big" localSheetId="4">#REF!</definedName>
    <definedName name="buildable_big" localSheetId="5">#REF!</definedName>
    <definedName name="buildable_big" localSheetId="8">s_map_tiles!$E$2:$E$9</definedName>
    <definedName name="buildable_big">map_tiles!$D$2:$D$9</definedName>
    <definedName name="direct_water_source" localSheetId="4">#REF!</definedName>
    <definedName name="direct_water_source" localSheetId="5">#REF!</definedName>
    <definedName name="direct_water_source" localSheetId="8">s_map_tiles!$G$2:$G$9</definedName>
    <definedName name="direct_water_source">map_tiles!$F$2:$F$9</definedName>
    <definedName name="names" localSheetId="4">#REF!</definedName>
    <definedName name="names" localSheetId="5">#REF!</definedName>
    <definedName name="names" localSheetId="8">s_map_tiles!$B$2:$B$9</definedName>
    <definedName name="names">map_tiles!$B$2:$B$9</definedName>
    <definedName name="number" localSheetId="4">#REF!</definedName>
    <definedName name="number" localSheetId="5">#REF!</definedName>
    <definedName name="number" localSheetId="8">s_map_tiles!$C$2:$C$9</definedName>
    <definedName name="number">map_tiles!#REF!</definedName>
    <definedName name="traversable" localSheetId="4">#REF!</definedName>
    <definedName name="traversable" localSheetId="5">#REF!</definedName>
    <definedName name="traversable" localSheetId="8">s_map_tiles!$F$2:$F$9</definedName>
    <definedName name="traversable">map_tiles!$E$2:$E$9</definedName>
    <definedName name="underground_water_source" localSheetId="4">#REF!</definedName>
    <definedName name="underground_water_source" localSheetId="5">#REF!</definedName>
    <definedName name="underground_water_source" localSheetId="8">s_map_tiles!$H$2:$H$9</definedName>
    <definedName name="underground_water_source">map_tiles!$G$2:$G$9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8" l="1"/>
  <c r="E3" i="8" l="1"/>
  <c r="E4" i="8"/>
  <c r="E5" i="8"/>
  <c r="E6" i="8"/>
  <c r="E7" i="8"/>
  <c r="E8" i="8"/>
  <c r="E9" i="8"/>
  <c r="E2" i="8"/>
  <c r="E15" i="8" l="1"/>
  <c r="E16" i="8"/>
  <c r="E17" i="8"/>
  <c r="E18" i="8"/>
  <c r="E19" i="8"/>
  <c r="E20" i="8"/>
  <c r="E21" i="8"/>
  <c r="E22" i="8"/>
  <c r="E23" i="8"/>
  <c r="E14" i="8"/>
  <c r="O9" i="13" l="1"/>
  <c r="N9" i="13"/>
  <c r="M9" i="13"/>
  <c r="L9" i="13"/>
  <c r="K9" i="13"/>
  <c r="J9" i="13"/>
  <c r="I9" i="13"/>
  <c r="H9" i="13"/>
  <c r="G9" i="13"/>
  <c r="F9" i="13"/>
  <c r="E9" i="13"/>
  <c r="D9" i="13"/>
  <c r="O8" i="13"/>
  <c r="N8" i="13"/>
  <c r="M8" i="13"/>
  <c r="L8" i="13"/>
  <c r="K8" i="13"/>
  <c r="J8" i="13"/>
  <c r="I8" i="13"/>
  <c r="H8" i="13"/>
  <c r="G8" i="13"/>
  <c r="F8" i="13"/>
  <c r="E8" i="13"/>
  <c r="D8" i="13"/>
  <c r="O7" i="13"/>
  <c r="N7" i="13"/>
  <c r="M7" i="13"/>
  <c r="L7" i="13"/>
  <c r="K7" i="13"/>
  <c r="J7" i="13"/>
  <c r="I7" i="13"/>
  <c r="H7" i="13"/>
  <c r="G7" i="13"/>
  <c r="F7" i="13"/>
  <c r="E7" i="13"/>
  <c r="D7" i="13"/>
  <c r="O6" i="13"/>
  <c r="N6" i="13"/>
  <c r="M6" i="13"/>
  <c r="L6" i="13"/>
  <c r="K6" i="13"/>
  <c r="J6" i="13"/>
  <c r="I6" i="13"/>
  <c r="H6" i="13"/>
  <c r="G6" i="13"/>
  <c r="F6" i="13"/>
  <c r="E6" i="13"/>
  <c r="D6" i="13"/>
  <c r="O5" i="13"/>
  <c r="N5" i="13"/>
  <c r="M5" i="13"/>
  <c r="L5" i="13"/>
  <c r="K5" i="13"/>
  <c r="J5" i="13"/>
  <c r="I5" i="13"/>
  <c r="H5" i="13"/>
  <c r="G5" i="13"/>
  <c r="F5" i="13"/>
  <c r="E5" i="13"/>
  <c r="D5" i="13"/>
  <c r="O4" i="13"/>
  <c r="N4" i="13"/>
  <c r="M4" i="13"/>
  <c r="L4" i="13"/>
  <c r="K4" i="13"/>
  <c r="J4" i="13"/>
  <c r="I4" i="13"/>
  <c r="H4" i="13"/>
  <c r="G4" i="13"/>
  <c r="F4" i="13"/>
  <c r="E4" i="13"/>
  <c r="D4" i="13"/>
  <c r="O3" i="13"/>
  <c r="N3" i="13"/>
  <c r="M3" i="13"/>
  <c r="L3" i="13"/>
  <c r="K3" i="13"/>
  <c r="J3" i="13"/>
  <c r="I3" i="13"/>
  <c r="H3" i="13"/>
  <c r="G3" i="13"/>
  <c r="F3" i="13"/>
  <c r="E3" i="13"/>
  <c r="D3" i="13"/>
  <c r="O2" i="13"/>
  <c r="N2" i="13"/>
  <c r="M2" i="13"/>
  <c r="L2" i="13"/>
  <c r="K2" i="13"/>
  <c r="J2" i="13"/>
  <c r="I2" i="13"/>
  <c r="I10" i="13" s="1"/>
  <c r="I11" i="13" s="1"/>
  <c r="H2" i="13"/>
  <c r="G2" i="13"/>
  <c r="F2" i="13"/>
  <c r="E2" i="13"/>
  <c r="D2" i="13"/>
  <c r="D10" i="13" s="1"/>
  <c r="D11" i="13" s="1"/>
  <c r="P6" i="13" l="1"/>
  <c r="Q6" i="13" s="1"/>
  <c r="P7" i="13"/>
  <c r="Q7" i="13" s="1"/>
  <c r="P9" i="13"/>
  <c r="Q9" i="13" s="1"/>
  <c r="P2" i="13"/>
  <c r="Q2" i="13" s="1"/>
  <c r="P4" i="13"/>
  <c r="P8" i="13"/>
  <c r="Q8" i="13" s="1"/>
  <c r="P3" i="13"/>
  <c r="Q3" i="13" s="1"/>
  <c r="P5" i="13"/>
  <c r="Q5" i="13" s="1"/>
  <c r="Q4" i="13"/>
  <c r="L10" i="13"/>
  <c r="L11" i="13" s="1"/>
  <c r="N10" i="13"/>
  <c r="N11" i="13" s="1"/>
  <c r="H10" i="13"/>
  <c r="H11" i="13" s="1"/>
  <c r="J10" i="13"/>
  <c r="J11" i="13" s="1"/>
  <c r="E10" i="13"/>
  <c r="E11" i="13" s="1"/>
  <c r="K10" i="13"/>
  <c r="K11" i="13" s="1"/>
  <c r="M10" i="13"/>
  <c r="M11" i="13" s="1"/>
  <c r="F10" i="13"/>
  <c r="F11" i="13" s="1"/>
  <c r="G10" i="13"/>
  <c r="G11" i="13" s="1"/>
  <c r="O10" i="13"/>
  <c r="O11" i="13" s="1"/>
  <c r="A2" i="12"/>
  <c r="B2" i="12"/>
  <c r="C2" i="12"/>
  <c r="D2" i="12"/>
  <c r="E2" i="12"/>
  <c r="F2" i="12"/>
  <c r="G2" i="12"/>
  <c r="H2" i="12"/>
  <c r="I2" i="12"/>
  <c r="J2" i="12"/>
  <c r="K2" i="12"/>
  <c r="L2" i="12"/>
  <c r="M2" i="12"/>
  <c r="N2" i="12"/>
  <c r="A3" i="12"/>
  <c r="B3" i="12"/>
  <c r="C3" i="12"/>
  <c r="D3" i="12"/>
  <c r="E3" i="12"/>
  <c r="F3" i="12"/>
  <c r="G3" i="12"/>
  <c r="H3" i="12"/>
  <c r="I3" i="12"/>
  <c r="J3" i="12"/>
  <c r="K3" i="12"/>
  <c r="L3" i="12"/>
  <c r="M3" i="12"/>
  <c r="N3" i="12"/>
  <c r="A4" i="12"/>
  <c r="B4" i="12"/>
  <c r="C4" i="12"/>
  <c r="D4" i="12"/>
  <c r="E4" i="12"/>
  <c r="F4" i="12"/>
  <c r="G4" i="12"/>
  <c r="H4" i="12"/>
  <c r="I4" i="12"/>
  <c r="J4" i="12"/>
  <c r="K4" i="12"/>
  <c r="L4" i="12"/>
  <c r="M4" i="12"/>
  <c r="N4" i="12"/>
  <c r="A5" i="12"/>
  <c r="B5" i="12"/>
  <c r="C5" i="12"/>
  <c r="D5" i="12"/>
  <c r="E5" i="12"/>
  <c r="F5" i="12"/>
  <c r="G5" i="12"/>
  <c r="H5" i="12"/>
  <c r="I5" i="12"/>
  <c r="J5" i="12"/>
  <c r="K5" i="12"/>
  <c r="L5" i="12"/>
  <c r="M5" i="12"/>
  <c r="N5" i="12"/>
  <c r="A6" i="12"/>
  <c r="B6" i="12"/>
  <c r="C6" i="12"/>
  <c r="D6" i="12"/>
  <c r="E6" i="12"/>
  <c r="F6" i="12"/>
  <c r="G6" i="12"/>
  <c r="H6" i="12"/>
  <c r="I6" i="12"/>
  <c r="J6" i="12"/>
  <c r="K6" i="12"/>
  <c r="L6" i="12"/>
  <c r="M6" i="12"/>
  <c r="N6" i="12"/>
  <c r="A7" i="12"/>
  <c r="B7" i="12"/>
  <c r="C7" i="12"/>
  <c r="D7" i="12"/>
  <c r="E7" i="12"/>
  <c r="F7" i="12"/>
  <c r="G7" i="12"/>
  <c r="H7" i="12"/>
  <c r="I7" i="12"/>
  <c r="J7" i="12"/>
  <c r="K7" i="12"/>
  <c r="L7" i="12"/>
  <c r="M7" i="12"/>
  <c r="N7" i="12"/>
  <c r="A8" i="12"/>
  <c r="B8" i="12"/>
  <c r="C8" i="12"/>
  <c r="D8" i="12"/>
  <c r="E8" i="12"/>
  <c r="F8" i="12"/>
  <c r="G8" i="12"/>
  <c r="H8" i="12"/>
  <c r="I8" i="12"/>
  <c r="J8" i="12"/>
  <c r="K8" i="12"/>
  <c r="L8" i="12"/>
  <c r="M8" i="12"/>
  <c r="N8" i="12"/>
  <c r="A9" i="12"/>
  <c r="B9" i="12"/>
  <c r="C9" i="12"/>
  <c r="D9" i="12"/>
  <c r="E9" i="12"/>
  <c r="F9" i="12"/>
  <c r="G9" i="12"/>
  <c r="H9" i="12"/>
  <c r="I9" i="12"/>
  <c r="J9" i="12"/>
  <c r="K9" i="12"/>
  <c r="L9" i="12"/>
  <c r="M9" i="12"/>
  <c r="N9" i="12"/>
  <c r="A10" i="12"/>
  <c r="B10" i="12"/>
  <c r="C10" i="12"/>
  <c r="D10" i="12"/>
  <c r="E10" i="12"/>
  <c r="F10" i="12"/>
  <c r="G10" i="12"/>
  <c r="H10" i="12"/>
  <c r="I10" i="12"/>
  <c r="J10" i="12"/>
  <c r="K10" i="12"/>
  <c r="L10" i="12"/>
  <c r="M10" i="12"/>
  <c r="N10" i="12"/>
  <c r="A11" i="12"/>
  <c r="B11" i="12"/>
  <c r="C11" i="12"/>
  <c r="D11" i="12"/>
  <c r="E11" i="12"/>
  <c r="F11" i="12"/>
  <c r="G11" i="12"/>
  <c r="H11" i="12"/>
  <c r="I11" i="12"/>
  <c r="J11" i="12"/>
  <c r="K11" i="12"/>
  <c r="L11" i="12"/>
  <c r="M11" i="12"/>
  <c r="N11" i="12"/>
  <c r="A12" i="12"/>
  <c r="B12" i="12"/>
  <c r="C12" i="12"/>
  <c r="D12" i="12"/>
  <c r="E12" i="12"/>
  <c r="F12" i="12"/>
  <c r="G12" i="12"/>
  <c r="H12" i="12"/>
  <c r="I12" i="12"/>
  <c r="J12" i="12"/>
  <c r="K12" i="12"/>
  <c r="L12" i="12"/>
  <c r="M12" i="12"/>
  <c r="N12" i="12"/>
  <c r="A13" i="12"/>
  <c r="B13" i="12"/>
  <c r="C13" i="12"/>
  <c r="D13" i="12"/>
  <c r="E13" i="12"/>
  <c r="F13" i="12"/>
  <c r="G13" i="12"/>
  <c r="H13" i="12"/>
  <c r="I13" i="12"/>
  <c r="J13" i="12"/>
  <c r="K13" i="12"/>
  <c r="L13" i="12"/>
  <c r="M13" i="12"/>
  <c r="N13" i="12"/>
  <c r="A14" i="12"/>
  <c r="B14" i="12"/>
  <c r="C14" i="12"/>
  <c r="D14" i="12"/>
  <c r="E14" i="12"/>
  <c r="F14" i="12"/>
  <c r="G14" i="12"/>
  <c r="H14" i="12"/>
  <c r="I14" i="12"/>
  <c r="J14" i="12"/>
  <c r="K14" i="12"/>
  <c r="L14" i="12"/>
  <c r="M14" i="12"/>
  <c r="N14" i="12"/>
  <c r="A15" i="12"/>
  <c r="B15" i="12"/>
  <c r="C15" i="12"/>
  <c r="D15" i="12"/>
  <c r="E15" i="12"/>
  <c r="F15" i="12"/>
  <c r="G15" i="12"/>
  <c r="H15" i="12"/>
  <c r="I15" i="12"/>
  <c r="J15" i="12"/>
  <c r="K15" i="12"/>
  <c r="L15" i="12"/>
  <c r="M15" i="12"/>
  <c r="N15" i="12"/>
  <c r="A16" i="12"/>
  <c r="B16" i="12"/>
  <c r="C16" i="12"/>
  <c r="D16" i="12"/>
  <c r="E16" i="12"/>
  <c r="F16" i="12"/>
  <c r="G16" i="12"/>
  <c r="H16" i="12"/>
  <c r="I16" i="12"/>
  <c r="J16" i="12"/>
  <c r="K16" i="12"/>
  <c r="L16" i="12"/>
  <c r="M16" i="12"/>
  <c r="N16" i="12"/>
  <c r="A17" i="12"/>
  <c r="B17" i="12"/>
  <c r="C17" i="12"/>
  <c r="D17" i="12"/>
  <c r="E17" i="12"/>
  <c r="F17" i="12"/>
  <c r="G17" i="12"/>
  <c r="H17" i="12"/>
  <c r="I17" i="12"/>
  <c r="J17" i="12"/>
  <c r="K17" i="12"/>
  <c r="L17" i="12"/>
  <c r="M17" i="12"/>
  <c r="N17" i="12"/>
  <c r="A18" i="12"/>
  <c r="B18" i="12"/>
  <c r="C18" i="12"/>
  <c r="D18" i="12"/>
  <c r="E18" i="12"/>
  <c r="F18" i="12"/>
  <c r="G18" i="12"/>
  <c r="H18" i="12"/>
  <c r="I18" i="12"/>
  <c r="J18" i="12"/>
  <c r="K18" i="12"/>
  <c r="L18" i="12"/>
  <c r="M18" i="12"/>
  <c r="N18" i="12"/>
  <c r="A19" i="12"/>
  <c r="B19" i="12"/>
  <c r="C19" i="12"/>
  <c r="D19" i="12"/>
  <c r="E19" i="12"/>
  <c r="F19" i="12"/>
  <c r="G19" i="12"/>
  <c r="H19" i="12"/>
  <c r="I19" i="12"/>
  <c r="J19" i="12"/>
  <c r="K19" i="12"/>
  <c r="L19" i="12"/>
  <c r="M19" i="12"/>
  <c r="N19" i="12"/>
  <c r="A20" i="12"/>
  <c r="B20" i="12"/>
  <c r="C20" i="12"/>
  <c r="D20" i="12"/>
  <c r="E20" i="12"/>
  <c r="F20" i="12"/>
  <c r="G20" i="12"/>
  <c r="H20" i="12"/>
  <c r="I20" i="12"/>
  <c r="J20" i="12"/>
  <c r="K20" i="12"/>
  <c r="L20" i="12"/>
  <c r="M20" i="12"/>
  <c r="N20" i="12"/>
  <c r="A21" i="12"/>
  <c r="B21" i="12"/>
  <c r="C21" i="12"/>
  <c r="D21" i="12"/>
  <c r="E21" i="12"/>
  <c r="F21" i="12"/>
  <c r="G21" i="12"/>
  <c r="H21" i="12"/>
  <c r="I21" i="12"/>
  <c r="J21" i="12"/>
  <c r="K21" i="12"/>
  <c r="L21" i="12"/>
  <c r="M21" i="12"/>
  <c r="N21" i="12"/>
  <c r="A22" i="12"/>
  <c r="B22" i="12"/>
  <c r="C22" i="12"/>
  <c r="D22" i="12"/>
  <c r="E22" i="12"/>
  <c r="F22" i="12"/>
  <c r="G22" i="12"/>
  <c r="H22" i="12"/>
  <c r="I22" i="12"/>
  <c r="J22" i="12"/>
  <c r="K22" i="12"/>
  <c r="L22" i="12"/>
  <c r="M22" i="12"/>
  <c r="N22" i="12"/>
  <c r="A23" i="12"/>
  <c r="B23" i="12"/>
  <c r="C23" i="12"/>
  <c r="D23" i="12"/>
  <c r="E23" i="12"/>
  <c r="F23" i="12"/>
  <c r="G23" i="12"/>
  <c r="H23" i="12"/>
  <c r="I23" i="12"/>
  <c r="J23" i="12"/>
  <c r="K23" i="12"/>
  <c r="L23" i="12"/>
  <c r="M23" i="12"/>
  <c r="N23" i="12"/>
  <c r="B1" i="12"/>
  <c r="C1" i="12"/>
  <c r="D1" i="12"/>
  <c r="E1" i="12"/>
  <c r="F1" i="12"/>
  <c r="G1" i="12"/>
  <c r="H1" i="12"/>
  <c r="I1" i="12"/>
  <c r="J1" i="12"/>
  <c r="K1" i="12"/>
  <c r="L1" i="12"/>
  <c r="M1" i="12"/>
  <c r="N1" i="12"/>
  <c r="A1" i="12"/>
  <c r="P14" i="10" l="1"/>
  <c r="P13" i="10"/>
  <c r="Q12" i="10"/>
  <c r="P12" i="10"/>
  <c r="R11" i="10"/>
  <c r="Q11" i="10"/>
  <c r="P11" i="10"/>
  <c r="D2" i="8" l="1"/>
  <c r="D12" i="8"/>
  <c r="D3" i="8" l="1"/>
  <c r="D4" i="8"/>
  <c r="D5" i="8"/>
  <c r="D6" i="8"/>
  <c r="D7" i="8"/>
  <c r="D8" i="8"/>
  <c r="D9" i="8"/>
  <c r="D10" i="8"/>
  <c r="D11" i="8"/>
  <c r="D13" i="8"/>
  <c r="D14" i="8"/>
  <c r="D15" i="8"/>
  <c r="D16" i="8"/>
  <c r="D17" i="8"/>
  <c r="D18" i="8"/>
  <c r="D19" i="8"/>
  <c r="D20" i="8"/>
  <c r="D21" i="8"/>
  <c r="D22" i="8"/>
  <c r="D23" i="8"/>
  <c r="D2" i="7"/>
  <c r="D3" i="7"/>
  <c r="D4" i="7"/>
  <c r="D5" i="7"/>
  <c r="D6" i="7"/>
  <c r="D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<sst xmlns="http://schemas.openxmlformats.org/spreadsheetml/2006/main" count="411" uniqueCount="119">
  <si>
    <t>id</t>
  </si>
  <si>
    <t>name</t>
  </si>
  <si>
    <t>number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</si>
  <si>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</si>
  <si>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</si>
  <si>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</si>
  <si>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</si>
  <si>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</si>
  <si>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</si>
  <si>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</si>
  <si>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</si>
  <si>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</si>
  <si>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</si>
  <si>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</si>
  <si>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</si>
  <si>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</si>
  <si>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</si>
  <si>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</si>
  <si>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</si>
  <si>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</si>
  <si>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</si>
  <si>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</si>
  <si>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</si>
  <si>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</si>
  <si>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</si>
  <si>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</si>
  <si>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</si>
  <si>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</si>
  <si>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</si>
  <si>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</si>
  <si>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</si>
  <si>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</si>
  <si>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</si>
  <si>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</si>
  <si>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</si>
  <si>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</si>
  <si>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</si>
  <si>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</si>
  <si>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</si>
  <si>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</si>
  <si>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</si>
  <si>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</si>
  <si>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</si>
  <si>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</si>
  <si>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</si>
  <si>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</si>
  <si>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</si>
  <si>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</si>
  <si>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</si>
  <si>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</si>
  <si>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5*</t>
  </si>
  <si>
    <t>*choose either tools or weapons</t>
  </si>
  <si>
    <t>(154,192,255)</t>
  </si>
  <si>
    <t>(166,207,216)</t>
  </si>
  <si>
    <t>(168,218,181)</t>
  </si>
  <si>
    <t>(209,229,217)</t>
  </si>
  <si>
    <t>(231,235,238)</t>
  </si>
  <si>
    <t>(252,232,231)</t>
  </si>
  <si>
    <t>R</t>
  </si>
  <si>
    <t>L</t>
  </si>
  <si>
    <t>S</t>
  </si>
  <si>
    <t>W</t>
  </si>
  <si>
    <t>G</t>
  </si>
  <si>
    <t>B</t>
  </si>
  <si>
    <t>M</t>
  </si>
  <si>
    <t>A</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</si>
  <si>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</si>
  <si>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</si>
  <si>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</si>
  <si>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</si>
  <si>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</si>
  <si>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</si>
  <si>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</si>
  <si>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</si>
  <si>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</si>
  <si>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</si>
  <si>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</si>
  <si>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</si>
  <si>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</si>
  <si>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</si>
  <si>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</si>
  <si>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</si>
  <si>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</si>
  <si>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</si>
  <si>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</si>
  <si>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</si>
  <si>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</si>
  <si>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</si>
  <si>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survivors</t>
  </si>
  <si>
    <t>Survivors</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</si>
  <si>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</si>
  <si>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</si>
  <si>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</si>
  <si>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</si>
  <si>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</si>
  <si>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</si>
  <si>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</si>
  <si>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</si>
  <si>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</si>
  <si>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</si>
  <si>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Imanol</t>
  </si>
  <si>
    <t>Anna</t>
  </si>
  <si>
    <t>Kaija</t>
  </si>
  <si>
    <t>Igor</t>
  </si>
  <si>
    <t>Caroline</t>
  </si>
  <si>
    <t>wounded</t>
  </si>
  <si>
    <t>idlers</t>
  </si>
  <si>
    <t>points</t>
  </si>
  <si>
    <t>3+R survivors arrive! (R=number of radio stations you possess). You can choose not to take them in and they go to the next player to you, which also has the same choice. If they aren't accepted by anyone they die.</t>
  </si>
  <si>
    <t>letter</t>
  </si>
  <si>
    <t>Water</t>
  </si>
  <si>
    <t>(0,0,0)</t>
  </si>
  <si>
    <t>(255,255,255)</t>
  </si>
  <si>
    <t>color</t>
  </si>
  <si>
    <t>total production in map</t>
  </si>
  <si>
    <t>resource production per tile</t>
  </si>
  <si>
    <t>total production per tile</t>
  </si>
  <si>
    <t>total production per tile in map</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</si>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</sst>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3" fillId="0" borderId="9" xfId="0" applyFont="1" applyBorder="1"/>
    <xf numFmtId="0" fontId="3" fillId="0" borderId="10" xfId="0" applyFont="1" applyBorder="1"/>
    <xf numFmtId="0" fontId="3" fillId="0" borderId="11" xfId="0" applyFont="1" applyBorder="1"/>
    <xf numFmtId="0" fontId="0" fillId="0" borderId="0" xfId="0" applyAlignment="1"/>
    <xf numFmtId="0" fontId="3" fillId="0" borderId="0" xfId="0" applyFont="1" applyAlignment="1"/>
    <xf numFmtId="0" fontId="0" fillId="0" borderId="9" xfId="0" applyBorder="1" applyAlignment="1">
      <alignment textRotation="45" wrapText="1"/>
    </xf>
    <xf numFmtId="0" fontId="0" fillId="0" borderId="11" xfId="0" applyBorder="1" applyAlignment="1">
      <alignment textRotation="45" wrapText="1"/>
    </xf>
    <xf numFmtId="0" fontId="3" fillId="0" borderId="1" xfId="0" applyFont="1" applyBorder="1" applyAlignment="1">
      <alignment horizontal="center"/>
    </xf>
    <xf numFmtId="0" fontId="3" fillId="0" borderId="0"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Tile type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BC-4C63-B3E4-A8BC1C9B81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BC-4C63-B3E4-A8BC1C9B81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BC-4C63-B3E4-A8BC1C9B81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BC-4C63-B3E4-A8BC1C9B81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BC-4C63-B3E4-A8BC1C9B81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BC-4C63-B3E4-A8BC1C9B81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BC-4C63-B3E4-A8BC1C9B81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BC-4C63-B3E4-A8BC1C9B81D8}"/>
              </c:ext>
            </c:extLst>
          </c:dPt>
          <c:cat>
            <c:strRef>
              <c:f>s_map_tiles!$B$2:$B$9</c:f>
              <c:strCache>
                <c:ptCount val="8"/>
                <c:pt idx="0">
                  <c:v>Lake</c:v>
                </c:pt>
                <c:pt idx="1">
                  <c:v>Swamp</c:v>
                </c:pt>
                <c:pt idx="2">
                  <c:v>Wood</c:v>
                </c:pt>
                <c:pt idx="3">
                  <c:v>Grass</c:v>
                </c:pt>
                <c:pt idx="4">
                  <c:v>Buildings</c:v>
                </c:pt>
                <c:pt idx="5">
                  <c:v>Mountain</c:v>
                </c:pt>
                <c:pt idx="6">
                  <c:v>Rocks</c:v>
                </c:pt>
                <c:pt idx="7">
                  <c:v>Sand</c:v>
                </c:pt>
              </c:strCache>
            </c:strRef>
          </c:cat>
          <c:val>
            <c:numRef>
              <c:f>s_map_tiles!$C$2:$C$9</c:f>
              <c:numCache>
                <c:formatCode>General</c:formatCode>
                <c:ptCount val="8"/>
                <c:pt idx="0">
                  <c:v>0</c:v>
                </c:pt>
                <c:pt idx="1">
                  <c:v>0</c:v>
                </c:pt>
                <c:pt idx="2">
                  <c:v>23</c:v>
                </c:pt>
                <c:pt idx="3">
                  <c:v>76</c:v>
                </c:pt>
                <c:pt idx="4">
                  <c:v>97</c:v>
                </c:pt>
                <c:pt idx="5">
                  <c:v>0</c:v>
                </c:pt>
                <c:pt idx="6">
                  <c:v>0</c:v>
                </c:pt>
                <c:pt idx="7">
                  <c:v>0</c:v>
                </c:pt>
              </c:numCache>
            </c:numRef>
          </c:val>
          <c:extLst>
            <c:ext xmlns:c16="http://schemas.microsoft.com/office/drawing/2014/chart" uri="{C3380CC4-5D6E-409C-BE32-E72D297353CC}">
              <c16:uniqueId val="{00000012-BBBC-4C63-B3E4-A8BC1C9B81D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486186</xdr:colOff>
      <xdr:row>1</xdr:row>
      <xdr:rowOff>475469</xdr:rowOff>
    </xdr:from>
    <xdr:to>
      <xdr:col>16</xdr:col>
      <xdr:colOff>107503</xdr:colOff>
      <xdr:row>2</xdr:row>
      <xdr:rowOff>552336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886" y="1046969"/>
          <a:ext cx="840517" cy="648367"/>
        </a:xfrm>
        <a:prstGeom prst="rect">
          <a:avLst/>
        </a:prstGeom>
      </xdr:spPr>
    </xdr:pic>
    <xdr:clientData/>
  </xdr:twoCellAnchor>
  <xdr:twoCellAnchor editAs="oneCell">
    <xdr:from>
      <xdr:col>16</xdr:col>
      <xdr:colOff>335582</xdr:colOff>
      <xdr:row>2</xdr:row>
      <xdr:rowOff>388526</xdr:rowOff>
    </xdr:from>
    <xdr:to>
      <xdr:col>16</xdr:col>
      <xdr:colOff>544102</xdr:colOff>
      <xdr:row>2</xdr:row>
      <xdr:rowOff>556166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2482" y="1531526"/>
          <a:ext cx="208520" cy="167640"/>
        </a:xfrm>
        <a:prstGeom prst="rect">
          <a:avLst/>
        </a:prstGeom>
      </xdr:spPr>
    </xdr:pic>
    <xdr:clientData/>
  </xdr:twoCellAnchor>
  <xdr:twoCellAnchor editAs="oneCell">
    <xdr:from>
      <xdr:col>15</xdr:col>
      <xdr:colOff>2924</xdr:colOff>
      <xdr:row>0</xdr:row>
      <xdr:rowOff>8991</xdr:rowOff>
    </xdr:from>
    <xdr:to>
      <xdr:col>16</xdr:col>
      <xdr:colOff>8643</xdr:colOff>
      <xdr:row>1</xdr:row>
      <xdr:rowOff>73761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80224" y="8991"/>
          <a:ext cx="615319" cy="636270"/>
        </a:xfrm>
        <a:prstGeom prst="rect">
          <a:avLst/>
        </a:prstGeom>
      </xdr:spPr>
    </xdr:pic>
    <xdr:clientData/>
  </xdr:twoCellAnchor>
  <xdr:twoCellAnchor editAs="oneCell">
    <xdr:from>
      <xdr:col>17</xdr:col>
      <xdr:colOff>57084</xdr:colOff>
      <xdr:row>2</xdr:row>
      <xdr:rowOff>188161</xdr:rowOff>
    </xdr:from>
    <xdr:to>
      <xdr:col>17</xdr:col>
      <xdr:colOff>334429</xdr:colOff>
      <xdr:row>2</xdr:row>
      <xdr:rowOff>416761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53584" y="1331161"/>
          <a:ext cx="277345" cy="228600"/>
        </a:xfrm>
        <a:prstGeom prst="rect">
          <a:avLst/>
        </a:prstGeom>
      </xdr:spPr>
    </xdr:pic>
    <xdr:clientData/>
  </xdr:twoCellAnchor>
  <xdr:twoCellAnchor editAs="oneCell">
    <xdr:from>
      <xdr:col>18</xdr:col>
      <xdr:colOff>3096</xdr:colOff>
      <xdr:row>0</xdr:row>
      <xdr:rowOff>17489</xdr:rowOff>
    </xdr:from>
    <xdr:to>
      <xdr:col>19</xdr:col>
      <xdr:colOff>26978</xdr:colOff>
      <xdr:row>1</xdr:row>
      <xdr:rowOff>72734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09196" y="17489"/>
          <a:ext cx="633482" cy="626745"/>
        </a:xfrm>
        <a:prstGeom prst="rect">
          <a:avLst/>
        </a:prstGeom>
      </xdr:spPr>
    </xdr:pic>
    <xdr:clientData/>
  </xdr:twoCellAnchor>
  <xdr:twoCellAnchor editAs="oneCell">
    <xdr:from>
      <xdr:col>16</xdr:col>
      <xdr:colOff>16718</xdr:colOff>
      <xdr:row>0</xdr:row>
      <xdr:rowOff>16710</xdr:rowOff>
    </xdr:from>
    <xdr:to>
      <xdr:col>17</xdr:col>
      <xdr:colOff>35159</xdr:colOff>
      <xdr:row>1</xdr:row>
      <xdr:rowOff>96720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03618" y="16710"/>
          <a:ext cx="628041" cy="651510"/>
        </a:xfrm>
        <a:prstGeom prst="rect">
          <a:avLst/>
        </a:prstGeom>
      </xdr:spPr>
    </xdr:pic>
    <xdr:clientData/>
  </xdr:twoCellAnchor>
  <xdr:twoCellAnchor editAs="oneCell">
    <xdr:from>
      <xdr:col>17</xdr:col>
      <xdr:colOff>15126</xdr:colOff>
      <xdr:row>0</xdr:row>
      <xdr:rowOff>26795</xdr:rowOff>
    </xdr:from>
    <xdr:to>
      <xdr:col>18</xdr:col>
      <xdr:colOff>22137</xdr:colOff>
      <xdr:row>1</xdr:row>
      <xdr:rowOff>85850</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11626" y="26795"/>
          <a:ext cx="616611" cy="630555"/>
        </a:xfrm>
        <a:prstGeom prst="rect">
          <a:avLst/>
        </a:prstGeom>
      </xdr:spPr>
    </xdr:pic>
    <xdr:clientData/>
  </xdr:twoCellAnchor>
  <xdr:twoCellAnchor editAs="oneCell">
    <xdr:from>
      <xdr:col>18</xdr:col>
      <xdr:colOff>72350</xdr:colOff>
      <xdr:row>2</xdr:row>
      <xdr:rowOff>10566</xdr:rowOff>
    </xdr:from>
    <xdr:to>
      <xdr:col>18</xdr:col>
      <xdr:colOff>349198</xdr:colOff>
      <xdr:row>2</xdr:row>
      <xdr:rowOff>275361</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8450" y="1153566"/>
          <a:ext cx="276848" cy="264795"/>
        </a:xfrm>
        <a:prstGeom prst="rect">
          <a:avLst/>
        </a:prstGeom>
      </xdr:spPr>
    </xdr:pic>
    <xdr:clientData/>
  </xdr:twoCellAnchor>
  <xdr:twoCellAnchor editAs="oneCell">
    <xdr:from>
      <xdr:col>18</xdr:col>
      <xdr:colOff>260155</xdr:colOff>
      <xdr:row>1</xdr:row>
      <xdr:rowOff>527330</xdr:rowOff>
    </xdr:from>
    <xdr:to>
      <xdr:col>18</xdr:col>
      <xdr:colOff>591461</xdr:colOff>
      <xdr:row>2</xdr:row>
      <xdr:rowOff>275870</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66255" y="1098830"/>
          <a:ext cx="331306" cy="320040"/>
        </a:xfrm>
        <a:prstGeom prst="rect">
          <a:avLst/>
        </a:prstGeom>
      </xdr:spPr>
    </xdr:pic>
    <xdr:clientData/>
  </xdr:twoCellAnchor>
  <xdr:twoCellAnchor editAs="oneCell">
    <xdr:from>
      <xdr:col>16</xdr:col>
      <xdr:colOff>11118</xdr:colOff>
      <xdr:row>2</xdr:row>
      <xdr:rowOff>329907</xdr:rowOff>
    </xdr:from>
    <xdr:to>
      <xdr:col>16</xdr:col>
      <xdr:colOff>361036</xdr:colOff>
      <xdr:row>3</xdr:row>
      <xdr:rowOff>27012</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98018" y="1472907"/>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426461</xdr:colOff>
      <xdr:row>4</xdr:row>
      <xdr:rowOff>8080</xdr:rowOff>
    </xdr:from>
    <xdr:to>
      <xdr:col>15</xdr:col>
      <xdr:colOff>608890</xdr:colOff>
      <xdr:row>4</xdr:row>
      <xdr:rowOff>190960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303761" y="2294080"/>
          <a:ext cx="182429" cy="182880"/>
        </a:xfrm>
        <a:prstGeom prst="rect">
          <a:avLst/>
        </a:prstGeom>
      </xdr:spPr>
    </xdr:pic>
    <xdr:clientData/>
  </xdr:twoCellAnchor>
  <xdr:twoCellAnchor editAs="oneCell">
    <xdr:from>
      <xdr:col>15</xdr:col>
      <xdr:colOff>431520</xdr:colOff>
      <xdr:row>3</xdr:row>
      <xdr:rowOff>5059</xdr:rowOff>
    </xdr:from>
    <xdr:to>
      <xdr:col>15</xdr:col>
      <xdr:colOff>608234</xdr:colOff>
      <xdr:row>3</xdr:row>
      <xdr:rowOff>187939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8820" y="1719559"/>
          <a:ext cx="176714" cy="182880"/>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280495</xdr:colOff>
      <xdr:row>2</xdr:row>
      <xdr:rowOff>164881</xdr:rowOff>
    </xdr:from>
    <xdr:to>
      <xdr:col>17</xdr:col>
      <xdr:colOff>532509</xdr:colOff>
      <xdr:row>2</xdr:row>
      <xdr:rowOff>441106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76995" y="1307881"/>
          <a:ext cx="25201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429613</xdr:colOff>
      <xdr:row>5</xdr:row>
      <xdr:rowOff>32187</xdr:rowOff>
    </xdr:from>
    <xdr:to>
      <xdr:col>16</xdr:col>
      <xdr:colOff>1851</xdr:colOff>
      <xdr:row>5</xdr:row>
      <xdr:rowOff>213162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306913" y="2889687"/>
          <a:ext cx="181838" cy="180975"/>
        </a:xfrm>
        <a:prstGeom prst="rect">
          <a:avLst/>
        </a:prstGeom>
      </xdr:spPr>
    </xdr:pic>
    <xdr:clientData/>
  </xdr:twoCellAnchor>
  <xdr:twoCellAnchor editAs="oneCell">
    <xdr:from>
      <xdr:col>15</xdr:col>
      <xdr:colOff>433424</xdr:colOff>
      <xdr:row>6</xdr:row>
      <xdr:rowOff>35998</xdr:rowOff>
    </xdr:from>
    <xdr:to>
      <xdr:col>16</xdr:col>
      <xdr:colOff>3757</xdr:colOff>
      <xdr:row>6</xdr:row>
      <xdr:rowOff>230308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310724" y="3464998"/>
          <a:ext cx="179933" cy="194310"/>
        </a:xfrm>
        <a:prstGeom prst="rect">
          <a:avLst/>
        </a:prstGeom>
      </xdr:spPr>
    </xdr:pic>
    <xdr:clientData/>
  </xdr:twoCellAnchor>
  <xdr:twoCellAnchor editAs="oneCell">
    <xdr:from>
      <xdr:col>15</xdr:col>
      <xdr:colOff>423898</xdr:colOff>
      <xdr:row>7</xdr:row>
      <xdr:rowOff>15241</xdr:rowOff>
    </xdr:from>
    <xdr:to>
      <xdr:col>16</xdr:col>
      <xdr:colOff>1851</xdr:colOff>
      <xdr:row>7</xdr:row>
      <xdr:rowOff>192406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301198" y="4015741"/>
          <a:ext cx="187553" cy="177165"/>
        </a:xfrm>
        <a:prstGeom prst="rect">
          <a:avLst/>
        </a:prstGeom>
      </xdr:spPr>
    </xdr:pic>
    <xdr:clientData/>
  </xdr:twoCellAnchor>
  <xdr:twoCellAnchor editAs="oneCell">
    <xdr:from>
      <xdr:col>15</xdr:col>
      <xdr:colOff>438941</xdr:colOff>
      <xdr:row>8</xdr:row>
      <xdr:rowOff>14386</xdr:rowOff>
    </xdr:from>
    <xdr:to>
      <xdr:col>16</xdr:col>
      <xdr:colOff>17485</xdr:colOff>
      <xdr:row>8</xdr:row>
      <xdr:rowOff>193456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316241" y="4586386"/>
          <a:ext cx="188144" cy="179070"/>
        </a:xfrm>
        <a:prstGeom prst="rect">
          <a:avLst/>
        </a:prstGeom>
      </xdr:spPr>
    </xdr:pic>
    <xdr:clientData/>
  </xdr:twoCellAnchor>
  <xdr:twoCellAnchor editAs="oneCell">
    <xdr:from>
      <xdr:col>19</xdr:col>
      <xdr:colOff>153057</xdr:colOff>
      <xdr:row>0</xdr:row>
      <xdr:rowOff>5584</xdr:rowOff>
    </xdr:from>
    <xdr:to>
      <xdr:col>19</xdr:col>
      <xdr:colOff>498465</xdr:colOff>
      <xdr:row>0</xdr:row>
      <xdr:rowOff>558625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468757" y="5584"/>
          <a:ext cx="345408" cy="553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1</xdr:row>
      <xdr:rowOff>0</xdr:rowOff>
    </xdr:from>
    <xdr:to>
      <xdr:col>26</xdr:col>
      <xdr:colOff>304800</xdr:colOff>
      <xdr:row>15</xdr:row>
      <xdr:rowOff>0</xdr:rowOff>
    </xdr:to>
    <xdr:graphicFrame macro="">
      <xdr:nvGraphicFramePr>
        <xdr:cNvPr id="7" name="Chart 6">
          <a:extLst>
            <a:ext uri="{FF2B5EF4-FFF2-40B4-BE49-F238E27FC236}">
              <a16:creationId xmlns:a16="http://schemas.microsoft.com/office/drawing/2014/main" id="{BF267A63-F1C6-4794-AF43-8BF37CDAE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V20"/>
  <sheetViews>
    <sheetView zoomScaleNormal="100" workbookViewId="0">
      <selection activeCell="Q7" sqref="Q7"/>
    </sheetView>
  </sheetViews>
  <sheetFormatPr defaultRowHeight="14.4" x14ac:dyDescent="0.3"/>
  <cols>
    <col min="1" max="14" width="8.88671875" style="49"/>
  </cols>
  <sheetData>
    <row r="1" spans="1:22" ht="45" customHeight="1" x14ac:dyDescent="0.3">
      <c r="A1" s="50" t="s">
        <v>62</v>
      </c>
      <c r="B1" s="50" t="s">
        <v>62</v>
      </c>
      <c r="C1" s="50" t="s">
        <v>61</v>
      </c>
      <c r="D1" s="50" t="s">
        <v>61</v>
      </c>
      <c r="E1" s="50" t="s">
        <v>62</v>
      </c>
      <c r="F1" s="50" t="s">
        <v>63</v>
      </c>
      <c r="G1" s="50" t="s">
        <v>62</v>
      </c>
      <c r="H1" s="50" t="s">
        <v>63</v>
      </c>
      <c r="I1" s="50" t="s">
        <v>63</v>
      </c>
      <c r="J1" s="50" t="s">
        <v>62</v>
      </c>
      <c r="K1" s="50" t="s">
        <v>62</v>
      </c>
      <c r="L1" s="50" t="s">
        <v>63</v>
      </c>
      <c r="M1" s="50" t="s">
        <v>62</v>
      </c>
      <c r="N1" s="51" t="s">
        <v>62</v>
      </c>
      <c r="O1" s="11"/>
    </row>
    <row r="2" spans="1:22" ht="45" customHeight="1" x14ac:dyDescent="0.3">
      <c r="A2" s="50" t="s">
        <v>62</v>
      </c>
      <c r="B2" s="50" t="s">
        <v>62</v>
      </c>
      <c r="C2" s="50" t="s">
        <v>62</v>
      </c>
      <c r="D2" s="50" t="s">
        <v>62</v>
      </c>
      <c r="E2" s="50" t="s">
        <v>61</v>
      </c>
      <c r="F2" s="50" t="s">
        <v>63</v>
      </c>
      <c r="G2" s="50" t="s">
        <v>63</v>
      </c>
      <c r="H2" s="50" t="s">
        <v>62</v>
      </c>
      <c r="I2" s="50" t="s">
        <v>63</v>
      </c>
      <c r="J2" s="50" t="s">
        <v>62</v>
      </c>
      <c r="K2" s="50" t="s">
        <v>63</v>
      </c>
      <c r="L2" s="50" t="s">
        <v>62</v>
      </c>
      <c r="M2" s="50" t="s">
        <v>62</v>
      </c>
      <c r="N2" s="51" t="s">
        <v>62</v>
      </c>
      <c r="O2" s="11"/>
    </row>
    <row r="3" spans="1:22" ht="45" customHeight="1" x14ac:dyDescent="0.3">
      <c r="A3" s="50" t="s">
        <v>63</v>
      </c>
      <c r="B3" s="50" t="s">
        <v>62</v>
      </c>
      <c r="C3" s="50" t="s">
        <v>62</v>
      </c>
      <c r="D3" s="50" t="s">
        <v>62</v>
      </c>
      <c r="E3" s="50" t="s">
        <v>61</v>
      </c>
      <c r="F3" s="50" t="s">
        <v>63</v>
      </c>
      <c r="G3" s="50" t="s">
        <v>63</v>
      </c>
      <c r="H3" s="50" t="s">
        <v>63</v>
      </c>
      <c r="I3" s="50" t="s">
        <v>63</v>
      </c>
      <c r="J3" s="50" t="s">
        <v>62</v>
      </c>
      <c r="K3" s="50" t="s">
        <v>63</v>
      </c>
      <c r="L3" s="50" t="s">
        <v>63</v>
      </c>
      <c r="M3" s="50" t="s">
        <v>62</v>
      </c>
      <c r="N3" s="51" t="s">
        <v>63</v>
      </c>
      <c r="O3" s="11"/>
    </row>
    <row r="4" spans="1:22" ht="45" customHeight="1" x14ac:dyDescent="0.3">
      <c r="A4" s="50" t="s">
        <v>63</v>
      </c>
      <c r="B4" s="50" t="s">
        <v>62</v>
      </c>
      <c r="C4" s="50" t="s">
        <v>62</v>
      </c>
      <c r="D4" s="50" t="s">
        <v>63</v>
      </c>
      <c r="E4" s="50" t="s">
        <v>63</v>
      </c>
      <c r="F4" s="50" t="s">
        <v>61</v>
      </c>
      <c r="G4" s="50" t="s">
        <v>63</v>
      </c>
      <c r="H4" s="50" t="s">
        <v>63</v>
      </c>
      <c r="I4" s="50" t="s">
        <v>63</v>
      </c>
      <c r="J4" s="50" t="s">
        <v>63</v>
      </c>
      <c r="K4" s="50" t="s">
        <v>63</v>
      </c>
      <c r="L4" s="50" t="s">
        <v>63</v>
      </c>
      <c r="M4" s="50" t="s">
        <v>62</v>
      </c>
      <c r="N4" s="51" t="s">
        <v>63</v>
      </c>
      <c r="O4" s="11"/>
    </row>
    <row r="5" spans="1:22" ht="45" customHeight="1" x14ac:dyDescent="0.3">
      <c r="A5" s="50" t="s">
        <v>62</v>
      </c>
      <c r="B5" s="50" t="s">
        <v>63</v>
      </c>
      <c r="C5" s="50" t="s">
        <v>63</v>
      </c>
      <c r="D5" s="50" t="s">
        <v>63</v>
      </c>
      <c r="E5" s="50" t="s">
        <v>63</v>
      </c>
      <c r="F5" s="50" t="s">
        <v>63</v>
      </c>
      <c r="G5" s="50" t="s">
        <v>63</v>
      </c>
      <c r="H5" s="50" t="s">
        <v>63</v>
      </c>
      <c r="I5" s="50" t="s">
        <v>63</v>
      </c>
      <c r="J5" s="50" t="s">
        <v>63</v>
      </c>
      <c r="K5" s="50" t="s">
        <v>63</v>
      </c>
      <c r="L5" s="50" t="s">
        <v>63</v>
      </c>
      <c r="M5" s="50" t="s">
        <v>61</v>
      </c>
      <c r="N5" s="51" t="s">
        <v>61</v>
      </c>
      <c r="O5" s="11"/>
    </row>
    <row r="6" spans="1:22" ht="45" customHeight="1" x14ac:dyDescent="0.3">
      <c r="A6" s="50" t="s">
        <v>62</v>
      </c>
      <c r="B6" s="50" t="s">
        <v>63</v>
      </c>
      <c r="C6" s="50" t="s">
        <v>63</v>
      </c>
      <c r="D6" s="50" t="s">
        <v>63</v>
      </c>
      <c r="E6" s="50" t="s">
        <v>63</v>
      </c>
      <c r="F6" s="50" t="s">
        <v>63</v>
      </c>
      <c r="G6" s="50" t="s">
        <v>63</v>
      </c>
      <c r="H6" s="50" t="s">
        <v>63</v>
      </c>
      <c r="I6" s="50" t="s">
        <v>63</v>
      </c>
      <c r="J6" s="50" t="s">
        <v>63</v>
      </c>
      <c r="K6" s="50" t="s">
        <v>62</v>
      </c>
      <c r="L6" s="50" t="s">
        <v>62</v>
      </c>
      <c r="M6" s="50" t="s">
        <v>61</v>
      </c>
      <c r="N6" s="51" t="s">
        <v>61</v>
      </c>
      <c r="O6" s="11"/>
    </row>
    <row r="7" spans="1:22" ht="45" customHeight="1" x14ac:dyDescent="0.3">
      <c r="A7" s="50" t="s">
        <v>62</v>
      </c>
      <c r="B7" s="50" t="s">
        <v>62</v>
      </c>
      <c r="C7" s="50" t="s">
        <v>62</v>
      </c>
      <c r="D7" s="50" t="s">
        <v>63</v>
      </c>
      <c r="E7" s="50" t="s">
        <v>63</v>
      </c>
      <c r="F7" s="50" t="s">
        <v>63</v>
      </c>
      <c r="G7" s="50" t="s">
        <v>63</v>
      </c>
      <c r="H7" s="50" t="s">
        <v>63</v>
      </c>
      <c r="I7" s="50" t="s">
        <v>63</v>
      </c>
      <c r="J7" s="50" t="s">
        <v>61</v>
      </c>
      <c r="K7" s="50" t="s">
        <v>61</v>
      </c>
      <c r="L7" s="50" t="s">
        <v>62</v>
      </c>
      <c r="M7" s="50" t="s">
        <v>61</v>
      </c>
      <c r="N7" s="51" t="s">
        <v>61</v>
      </c>
      <c r="O7" s="11"/>
    </row>
    <row r="8" spans="1:22" ht="45" customHeight="1" x14ac:dyDescent="0.3">
      <c r="A8" s="50" t="s">
        <v>62</v>
      </c>
      <c r="B8" s="50" t="s">
        <v>62</v>
      </c>
      <c r="C8" s="50" t="s">
        <v>62</v>
      </c>
      <c r="D8" s="50" t="s">
        <v>62</v>
      </c>
      <c r="E8" s="50" t="s">
        <v>63</v>
      </c>
      <c r="F8" s="50" t="s">
        <v>63</v>
      </c>
      <c r="G8" s="50" t="s">
        <v>63</v>
      </c>
      <c r="H8" s="50" t="s">
        <v>63</v>
      </c>
      <c r="I8" s="50" t="s">
        <v>63</v>
      </c>
      <c r="J8" s="50" t="s">
        <v>63</v>
      </c>
      <c r="K8" s="50" t="s">
        <v>61</v>
      </c>
      <c r="L8" s="50" t="s">
        <v>62</v>
      </c>
      <c r="M8" s="50" t="s">
        <v>61</v>
      </c>
      <c r="N8" s="51" t="s">
        <v>62</v>
      </c>
      <c r="O8" s="11"/>
    </row>
    <row r="9" spans="1:22" ht="45" customHeight="1" x14ac:dyDescent="0.3">
      <c r="A9" s="50" t="s">
        <v>62</v>
      </c>
      <c r="B9" s="50" t="s">
        <v>63</v>
      </c>
      <c r="C9" s="50" t="s">
        <v>62</v>
      </c>
      <c r="D9" s="50" t="s">
        <v>63</v>
      </c>
      <c r="E9" s="50" t="s">
        <v>63</v>
      </c>
      <c r="F9" s="50" t="s">
        <v>63</v>
      </c>
      <c r="G9" s="50" t="s">
        <v>61</v>
      </c>
      <c r="H9" s="50" t="s">
        <v>63</v>
      </c>
      <c r="I9" s="50" t="s">
        <v>63</v>
      </c>
      <c r="J9" s="50" t="s">
        <v>63</v>
      </c>
      <c r="K9" s="50" t="s">
        <v>63</v>
      </c>
      <c r="L9" s="50" t="s">
        <v>61</v>
      </c>
      <c r="M9" s="50" t="s">
        <v>62</v>
      </c>
      <c r="N9" s="51" t="s">
        <v>62</v>
      </c>
      <c r="O9" s="11"/>
      <c r="R9" s="12"/>
      <c r="V9" s="12"/>
    </row>
    <row r="10" spans="1:22" ht="45" customHeight="1" x14ac:dyDescent="0.3">
      <c r="A10" s="50" t="s">
        <v>62</v>
      </c>
      <c r="B10" s="50" t="s">
        <v>63</v>
      </c>
      <c r="C10" s="50" t="s">
        <v>63</v>
      </c>
      <c r="D10" s="50" t="s">
        <v>63</v>
      </c>
      <c r="E10" s="50" t="s">
        <v>63</v>
      </c>
      <c r="F10" s="50" t="s">
        <v>63</v>
      </c>
      <c r="G10" s="50" t="s">
        <v>63</v>
      </c>
      <c r="H10" s="50" t="s">
        <v>63</v>
      </c>
      <c r="I10" s="50" t="s">
        <v>63</v>
      </c>
      <c r="J10" s="50" t="s">
        <v>63</v>
      </c>
      <c r="K10" s="50" t="s">
        <v>63</v>
      </c>
      <c r="L10" s="50" t="s">
        <v>63</v>
      </c>
      <c r="M10" s="50" t="s">
        <v>63</v>
      </c>
      <c r="N10" s="51" t="s">
        <v>62</v>
      </c>
      <c r="O10" s="11"/>
      <c r="P10" s="39" t="s">
        <v>97</v>
      </c>
      <c r="Q10" s="40" t="s">
        <v>98</v>
      </c>
      <c r="R10" s="41" t="s">
        <v>99</v>
      </c>
      <c r="V10" s="12"/>
    </row>
    <row r="11" spans="1:22" ht="45" customHeight="1" x14ac:dyDescent="0.3">
      <c r="A11" s="50" t="s">
        <v>62</v>
      </c>
      <c r="B11" s="50" t="s">
        <v>62</v>
      </c>
      <c r="C11" s="50" t="s">
        <v>63</v>
      </c>
      <c r="D11" s="50" t="s">
        <v>63</v>
      </c>
      <c r="E11" s="50" t="s">
        <v>61</v>
      </c>
      <c r="F11" s="50" t="s">
        <v>62</v>
      </c>
      <c r="G11" s="50" t="s">
        <v>61</v>
      </c>
      <c r="H11" s="50" t="s">
        <v>63</v>
      </c>
      <c r="I11" s="50" t="s">
        <v>63</v>
      </c>
      <c r="J11" s="50" t="s">
        <v>61</v>
      </c>
      <c r="K11" s="50" t="s">
        <v>61</v>
      </c>
      <c r="L11" s="50" t="s">
        <v>62</v>
      </c>
      <c r="M11" s="50" t="s">
        <v>63</v>
      </c>
      <c r="N11" s="51" t="s">
        <v>62</v>
      </c>
      <c r="O11" s="11"/>
      <c r="P11" s="42">
        <f ca="1">RANDBETWEEN(1,6)</f>
        <v>4</v>
      </c>
      <c r="Q11" s="43">
        <f t="shared" ref="Q11:Q12" ca="1" si="0">RANDBETWEEN(1,6)</f>
        <v>3</v>
      </c>
      <c r="R11" s="44">
        <f ca="1">RANDBETWEEN(1,6)</f>
        <v>1</v>
      </c>
      <c r="V11" s="12"/>
    </row>
    <row r="12" spans="1:22" ht="45" customHeight="1" x14ac:dyDescent="0.3">
      <c r="A12" s="50" t="s">
        <v>62</v>
      </c>
      <c r="B12" s="50" t="s">
        <v>62</v>
      </c>
      <c r="C12" s="50" t="s">
        <v>63</v>
      </c>
      <c r="D12" s="50" t="s">
        <v>63</v>
      </c>
      <c r="E12" s="50" t="s">
        <v>63</v>
      </c>
      <c r="F12" s="50" t="s">
        <v>62</v>
      </c>
      <c r="G12" s="50" t="s">
        <v>61</v>
      </c>
      <c r="H12" s="50" t="s">
        <v>63</v>
      </c>
      <c r="I12" s="50" t="s">
        <v>63</v>
      </c>
      <c r="J12" s="50" t="s">
        <v>62</v>
      </c>
      <c r="K12" s="50" t="s">
        <v>63</v>
      </c>
      <c r="L12" s="50" t="s">
        <v>62</v>
      </c>
      <c r="M12" s="50" t="s">
        <v>62</v>
      </c>
      <c r="N12" s="51" t="s">
        <v>62</v>
      </c>
      <c r="O12" s="11"/>
      <c r="P12" s="42">
        <f t="shared" ref="P12:P14" ca="1" si="1">RANDBETWEEN(1,6)</f>
        <v>4</v>
      </c>
      <c r="Q12" s="43">
        <f t="shared" ca="1" si="0"/>
        <v>4</v>
      </c>
      <c r="R12" s="45"/>
      <c r="V12" s="12"/>
    </row>
    <row r="13" spans="1:22" ht="45" customHeight="1" x14ac:dyDescent="0.3">
      <c r="A13" s="50" t="s">
        <v>62</v>
      </c>
      <c r="B13" s="50" t="s">
        <v>62</v>
      </c>
      <c r="C13" s="50" t="s">
        <v>63</v>
      </c>
      <c r="D13" s="50" t="s">
        <v>62</v>
      </c>
      <c r="E13" s="50" t="s">
        <v>62</v>
      </c>
      <c r="F13" s="50" t="s">
        <v>61</v>
      </c>
      <c r="G13" s="50" t="s">
        <v>63</v>
      </c>
      <c r="H13" s="50" t="s">
        <v>63</v>
      </c>
      <c r="I13" s="50" t="s">
        <v>63</v>
      </c>
      <c r="J13" s="50" t="s">
        <v>63</v>
      </c>
      <c r="K13" s="50" t="s">
        <v>62</v>
      </c>
      <c r="L13" s="50" t="s">
        <v>62</v>
      </c>
      <c r="M13" s="50" t="s">
        <v>62</v>
      </c>
      <c r="N13" s="51" t="s">
        <v>62</v>
      </c>
      <c r="O13" s="11"/>
      <c r="P13" s="42">
        <f t="shared" ca="1" si="1"/>
        <v>6</v>
      </c>
      <c r="Q13" s="46"/>
      <c r="R13" s="45"/>
      <c r="V13" s="12"/>
    </row>
    <row r="14" spans="1:22" ht="45" customHeight="1" x14ac:dyDescent="0.3">
      <c r="A14" s="50" t="s">
        <v>62</v>
      </c>
      <c r="B14" s="50" t="s">
        <v>62</v>
      </c>
      <c r="C14" s="50" t="s">
        <v>62</v>
      </c>
      <c r="D14" s="50" t="s">
        <v>62</v>
      </c>
      <c r="E14" s="50" t="s">
        <v>62</v>
      </c>
      <c r="F14" s="50" t="s">
        <v>62</v>
      </c>
      <c r="G14" s="50" t="s">
        <v>63</v>
      </c>
      <c r="H14" s="50" t="s">
        <v>62</v>
      </c>
      <c r="I14" s="50" t="s">
        <v>63</v>
      </c>
      <c r="J14" s="50" t="s">
        <v>62</v>
      </c>
      <c r="K14" s="50" t="s">
        <v>62</v>
      </c>
      <c r="L14" s="50" t="s">
        <v>63</v>
      </c>
      <c r="M14" s="50" t="s">
        <v>62</v>
      </c>
      <c r="N14" s="51" t="s">
        <v>62</v>
      </c>
      <c r="O14" s="11"/>
      <c r="P14" s="47">
        <f t="shared" ca="1" si="1"/>
        <v>4</v>
      </c>
      <c r="Q14" s="18"/>
      <c r="R14" s="48"/>
      <c r="S14" s="12"/>
      <c r="T14" s="12"/>
      <c r="U14" s="12"/>
      <c r="V14" s="12"/>
    </row>
    <row r="15" spans="1:22" x14ac:dyDescent="0.3">
      <c r="A15" s="52" t="s">
        <v>0</v>
      </c>
      <c r="B15" s="53" t="s">
        <v>1</v>
      </c>
      <c r="C15" s="54" t="s">
        <v>88</v>
      </c>
      <c r="D15" s="52" t="s">
        <v>9</v>
      </c>
      <c r="E15" s="53" t="s">
        <v>14</v>
      </c>
      <c r="F15" s="53" t="s">
        <v>15</v>
      </c>
      <c r="G15" s="53" t="s">
        <v>16</v>
      </c>
      <c r="H15" s="53" t="s">
        <v>17</v>
      </c>
      <c r="I15" s="53" t="s">
        <v>18</v>
      </c>
      <c r="J15" s="53" t="s">
        <v>19</v>
      </c>
      <c r="K15" s="53" t="s">
        <v>24</v>
      </c>
      <c r="L15" s="52" t="s">
        <v>105</v>
      </c>
      <c r="M15" s="54" t="s">
        <v>106</v>
      </c>
      <c r="N15" s="54" t="s">
        <v>107</v>
      </c>
    </row>
    <row r="16" spans="1:22" x14ac:dyDescent="0.3">
      <c r="A16" s="11">
        <v>1</v>
      </c>
      <c r="B16" s="12" t="s">
        <v>100</v>
      </c>
      <c r="C16" s="13">
        <v>3</v>
      </c>
      <c r="D16" s="11">
        <v>9</v>
      </c>
      <c r="E16" s="12">
        <v>9</v>
      </c>
      <c r="F16" s="12">
        <v>4</v>
      </c>
      <c r="G16" s="12">
        <v>4</v>
      </c>
      <c r="H16" s="12">
        <v>4</v>
      </c>
      <c r="I16" s="12">
        <v>5</v>
      </c>
      <c r="J16" s="12">
        <v>0</v>
      </c>
      <c r="K16" s="12">
        <v>5</v>
      </c>
      <c r="L16" s="11">
        <v>0</v>
      </c>
      <c r="M16" s="13">
        <v>3</v>
      </c>
      <c r="N16" s="13">
        <v>0</v>
      </c>
    </row>
    <row r="17" spans="1:14" x14ac:dyDescent="0.3">
      <c r="A17" s="11">
        <v>2</v>
      </c>
      <c r="B17" s="12" t="s">
        <v>101</v>
      </c>
      <c r="C17" s="13">
        <v>3</v>
      </c>
      <c r="D17" s="11">
        <v>9</v>
      </c>
      <c r="E17" s="12">
        <v>9</v>
      </c>
      <c r="F17" s="12">
        <v>4</v>
      </c>
      <c r="G17" s="12">
        <v>4</v>
      </c>
      <c r="H17" s="12">
        <v>4</v>
      </c>
      <c r="I17" s="12">
        <v>5</v>
      </c>
      <c r="J17" s="12">
        <v>0</v>
      </c>
      <c r="K17" s="12">
        <v>5</v>
      </c>
      <c r="L17" s="11">
        <v>0</v>
      </c>
      <c r="M17" s="13">
        <v>3</v>
      </c>
      <c r="N17" s="13">
        <v>0</v>
      </c>
    </row>
    <row r="18" spans="1:14" x14ac:dyDescent="0.3">
      <c r="A18" s="11">
        <v>3</v>
      </c>
      <c r="B18" s="12" t="s">
        <v>102</v>
      </c>
      <c r="C18" s="13">
        <v>3</v>
      </c>
      <c r="D18" s="11">
        <v>9</v>
      </c>
      <c r="E18" s="12">
        <v>9</v>
      </c>
      <c r="F18" s="12">
        <v>4</v>
      </c>
      <c r="G18" s="12">
        <v>4</v>
      </c>
      <c r="H18" s="12">
        <v>4</v>
      </c>
      <c r="I18" s="12">
        <v>5</v>
      </c>
      <c r="J18" s="12">
        <v>0</v>
      </c>
      <c r="K18" s="12">
        <v>5</v>
      </c>
      <c r="L18" s="11">
        <v>0</v>
      </c>
      <c r="M18" s="13">
        <v>3</v>
      </c>
      <c r="N18" s="13">
        <v>0</v>
      </c>
    </row>
    <row r="19" spans="1:14" x14ac:dyDescent="0.3">
      <c r="A19" s="11">
        <v>4</v>
      </c>
      <c r="B19" s="12" t="s">
        <v>103</v>
      </c>
      <c r="C19" s="13">
        <v>3</v>
      </c>
      <c r="D19" s="11">
        <v>9</v>
      </c>
      <c r="E19" s="12">
        <v>9</v>
      </c>
      <c r="F19" s="12">
        <v>4</v>
      </c>
      <c r="G19" s="12">
        <v>4</v>
      </c>
      <c r="H19" s="12">
        <v>4</v>
      </c>
      <c r="I19" s="12">
        <v>5</v>
      </c>
      <c r="J19" s="12">
        <v>0</v>
      </c>
      <c r="K19" s="12">
        <v>5</v>
      </c>
      <c r="L19" s="11">
        <v>0</v>
      </c>
      <c r="M19" s="13">
        <v>3</v>
      </c>
      <c r="N19" s="13">
        <v>0</v>
      </c>
    </row>
    <row r="20" spans="1:14" x14ac:dyDescent="0.3">
      <c r="A20" s="17">
        <v>5</v>
      </c>
      <c r="B20" s="18" t="s">
        <v>104</v>
      </c>
      <c r="C20" s="48">
        <v>3</v>
      </c>
      <c r="D20" s="17">
        <v>9</v>
      </c>
      <c r="E20" s="18">
        <v>9</v>
      </c>
      <c r="F20" s="18">
        <v>4</v>
      </c>
      <c r="G20" s="18">
        <v>4</v>
      </c>
      <c r="H20" s="18">
        <v>4</v>
      </c>
      <c r="I20" s="18">
        <v>5</v>
      </c>
      <c r="J20" s="18">
        <v>0</v>
      </c>
      <c r="K20" s="18">
        <v>5</v>
      </c>
      <c r="L20" s="17">
        <v>0</v>
      </c>
      <c r="M20" s="48">
        <v>3</v>
      </c>
      <c r="N20" s="4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T9"/>
  <sheetViews>
    <sheetView workbookViewId="0">
      <selection activeCell="F19" sqref="F19"/>
    </sheetView>
  </sheetViews>
  <sheetFormatPr defaultRowHeight="14.4" x14ac:dyDescent="0.3"/>
  <cols>
    <col min="3" max="14" width="5.6640625" customWidth="1"/>
  </cols>
  <sheetData>
    <row r="1" spans="1:20" s="4" customFormat="1" ht="84" customHeight="1" x14ac:dyDescent="0.3">
      <c r="A1" s="3" t="s">
        <v>0</v>
      </c>
      <c r="B1" s="3" t="s">
        <v>1</v>
      </c>
      <c r="C1" s="22" t="s">
        <v>12</v>
      </c>
      <c r="D1" s="23" t="s">
        <v>13</v>
      </c>
      <c r="E1" s="23" t="s">
        <v>27</v>
      </c>
      <c r="F1" s="23" t="s">
        <v>28</v>
      </c>
      <c r="G1" s="24" t="s">
        <v>26</v>
      </c>
      <c r="H1" s="22" t="s">
        <v>14</v>
      </c>
      <c r="I1" s="23" t="s">
        <v>15</v>
      </c>
      <c r="J1" s="23" t="s">
        <v>16</v>
      </c>
      <c r="K1" s="23" t="s">
        <v>17</v>
      </c>
      <c r="L1" s="23" t="s">
        <v>18</v>
      </c>
      <c r="M1" s="23" t="s">
        <v>19</v>
      </c>
      <c r="N1" s="24" t="s">
        <v>24</v>
      </c>
      <c r="T1" s="31"/>
    </row>
    <row r="2" spans="1:20" x14ac:dyDescent="0.3">
      <c r="A2" s="15">
        <v>1</v>
      </c>
      <c r="B2" s="16" t="s">
        <v>10</v>
      </c>
      <c r="C2" s="11"/>
      <c r="D2" s="12"/>
      <c r="E2" s="12"/>
      <c r="F2" s="12">
        <v>1</v>
      </c>
      <c r="G2" s="13"/>
      <c r="H2" s="12">
        <v>3</v>
      </c>
      <c r="I2" s="12"/>
      <c r="J2" s="12">
        <v>1</v>
      </c>
      <c r="K2" s="12"/>
      <c r="L2" s="12"/>
      <c r="M2" s="12"/>
      <c r="N2" s="13"/>
      <c r="S2" s="12"/>
    </row>
    <row r="3" spans="1:20" x14ac:dyDescent="0.3">
      <c r="A3" s="11">
        <v>2</v>
      </c>
      <c r="B3" s="13" t="s">
        <v>8</v>
      </c>
      <c r="C3" s="11">
        <v>1</v>
      </c>
      <c r="D3" s="12"/>
      <c r="E3" s="12">
        <v>1</v>
      </c>
      <c r="F3" s="12">
        <v>1</v>
      </c>
      <c r="G3" s="13"/>
      <c r="H3" s="12"/>
      <c r="I3" s="12"/>
      <c r="J3" s="12"/>
      <c r="K3" s="12"/>
      <c r="L3" s="12"/>
      <c r="M3" s="12"/>
      <c r="N3" s="13"/>
      <c r="S3" s="12"/>
    </row>
    <row r="4" spans="1:20" x14ac:dyDescent="0.3">
      <c r="A4" s="11">
        <v>3</v>
      </c>
      <c r="B4" s="13" t="s">
        <v>5</v>
      </c>
      <c r="C4" s="11">
        <v>1</v>
      </c>
      <c r="D4" s="12"/>
      <c r="E4" s="12">
        <v>1</v>
      </c>
      <c r="F4" s="12"/>
      <c r="G4" s="13">
        <v>1</v>
      </c>
      <c r="H4" s="12">
        <v>3</v>
      </c>
      <c r="I4" s="12"/>
      <c r="J4" s="12"/>
      <c r="K4" s="12">
        <v>1</v>
      </c>
      <c r="L4" s="12"/>
      <c r="M4" s="12"/>
      <c r="N4" s="13"/>
      <c r="S4" s="12"/>
    </row>
    <row r="5" spans="1:20" x14ac:dyDescent="0.3">
      <c r="A5" s="11">
        <v>4</v>
      </c>
      <c r="B5" s="13" t="s">
        <v>3</v>
      </c>
      <c r="C5" s="11">
        <v>1</v>
      </c>
      <c r="D5" s="12">
        <v>1</v>
      </c>
      <c r="E5" s="12">
        <v>1</v>
      </c>
      <c r="F5" s="12"/>
      <c r="G5" s="13">
        <v>1</v>
      </c>
      <c r="H5" s="12">
        <v>3</v>
      </c>
      <c r="I5" s="12"/>
      <c r="J5" s="12"/>
      <c r="K5" s="12"/>
      <c r="L5" s="12"/>
      <c r="M5" s="12"/>
      <c r="N5" s="13"/>
      <c r="S5" s="12"/>
    </row>
    <row r="6" spans="1:20" x14ac:dyDescent="0.3">
      <c r="A6" s="11">
        <v>5</v>
      </c>
      <c r="B6" s="13" t="s">
        <v>4</v>
      </c>
      <c r="C6" s="11">
        <v>1</v>
      </c>
      <c r="D6" s="12">
        <v>1</v>
      </c>
      <c r="E6" s="12">
        <v>1</v>
      </c>
      <c r="F6" s="12"/>
      <c r="G6" s="13"/>
      <c r="H6" s="12">
        <v>1</v>
      </c>
      <c r="I6" s="12">
        <v>1</v>
      </c>
      <c r="J6" s="12">
        <v>1</v>
      </c>
      <c r="K6" s="12">
        <v>1</v>
      </c>
      <c r="L6" s="12">
        <v>1</v>
      </c>
      <c r="M6" s="12"/>
      <c r="N6" s="13"/>
      <c r="S6" s="12"/>
    </row>
    <row r="7" spans="1:20" x14ac:dyDescent="0.3">
      <c r="A7" s="11">
        <v>6</v>
      </c>
      <c r="B7" s="13" t="s">
        <v>6</v>
      </c>
      <c r="C7" s="11">
        <v>1</v>
      </c>
      <c r="D7" s="12"/>
      <c r="E7" s="12"/>
      <c r="F7" s="12"/>
      <c r="G7" s="13"/>
      <c r="H7" s="12"/>
      <c r="I7" s="12"/>
      <c r="J7" s="12">
        <v>4</v>
      </c>
      <c r="K7" s="12"/>
      <c r="L7" s="12"/>
      <c r="M7" s="12"/>
      <c r="N7" s="13"/>
      <c r="S7" s="12"/>
    </row>
    <row r="8" spans="1:20" x14ac:dyDescent="0.3">
      <c r="A8" s="11">
        <v>7</v>
      </c>
      <c r="B8" s="13" t="s">
        <v>7</v>
      </c>
      <c r="C8" s="11">
        <v>1</v>
      </c>
      <c r="D8" s="12">
        <v>1</v>
      </c>
      <c r="E8" s="12">
        <v>1</v>
      </c>
      <c r="F8" s="12"/>
      <c r="G8" s="13"/>
      <c r="H8" s="12"/>
      <c r="I8" s="12"/>
      <c r="J8" s="12">
        <v>3</v>
      </c>
      <c r="K8" s="12"/>
      <c r="L8" s="12"/>
      <c r="M8" s="12"/>
      <c r="N8" s="13"/>
      <c r="S8" s="12"/>
    </row>
    <row r="9" spans="1:20" x14ac:dyDescent="0.3">
      <c r="A9" s="17">
        <v>8</v>
      </c>
      <c r="B9" s="48" t="s">
        <v>11</v>
      </c>
      <c r="C9" s="17">
        <v>1</v>
      </c>
      <c r="D9" s="18">
        <v>1</v>
      </c>
      <c r="E9" s="18">
        <v>1</v>
      </c>
      <c r="F9" s="18"/>
      <c r="G9" s="48"/>
      <c r="H9" s="18"/>
      <c r="I9" s="18"/>
      <c r="J9" s="18"/>
      <c r="K9" s="18"/>
      <c r="L9" s="18"/>
      <c r="M9" s="18"/>
      <c r="N9" s="48"/>
      <c r="S9"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33203125" bestFit="1" customWidth="1"/>
    <col min="2" max="2" width="10.6640625" bestFit="1" customWidth="1"/>
    <col min="3" max="3" width="6.88671875" style="38" bestFit="1" customWidth="1"/>
    <col min="4" max="6" width="32.6640625" style="6" customWidth="1"/>
  </cols>
  <sheetData>
    <row r="1" spans="1:6" x14ac:dyDescent="0.3">
      <c r="A1" s="1" t="s">
        <v>0</v>
      </c>
      <c r="B1" s="1" t="s">
        <v>1</v>
      </c>
      <c r="C1" s="35" t="s">
        <v>96</v>
      </c>
      <c r="D1" s="5" t="s">
        <v>29</v>
      </c>
      <c r="E1" s="5" t="s">
        <v>39</v>
      </c>
      <c r="F1" s="5" t="s">
        <v>40</v>
      </c>
    </row>
    <row r="2" spans="1:6" ht="43.2" x14ac:dyDescent="0.3">
      <c r="A2" s="2">
        <v>1</v>
      </c>
      <c r="B2" s="2" t="s">
        <v>9</v>
      </c>
      <c r="C2" s="36">
        <v>3</v>
      </c>
      <c r="D2" s="9" t="s">
        <v>23</v>
      </c>
      <c r="E2" s="9" t="s">
        <v>66</v>
      </c>
      <c r="F2" s="9" t="s">
        <v>47</v>
      </c>
    </row>
    <row r="3" spans="1:6" s="6" customFormat="1" ht="86.4" x14ac:dyDescent="0.3">
      <c r="A3" s="9">
        <v>2</v>
      </c>
      <c r="B3" s="9" t="s">
        <v>14</v>
      </c>
      <c r="C3" s="37">
        <v>3</v>
      </c>
      <c r="D3" s="9" t="s">
        <v>23</v>
      </c>
      <c r="E3" s="9" t="s">
        <v>94</v>
      </c>
      <c r="F3" s="9"/>
    </row>
    <row r="4" spans="1:6" ht="57.6" x14ac:dyDescent="0.3">
      <c r="A4" s="2">
        <v>3</v>
      </c>
      <c r="B4" s="2" t="s">
        <v>15</v>
      </c>
      <c r="C4" s="36">
        <v>1</v>
      </c>
      <c r="D4" s="9" t="s">
        <v>90</v>
      </c>
      <c r="E4" s="9" t="s">
        <v>66</v>
      </c>
      <c r="F4" s="9" t="s">
        <v>41</v>
      </c>
    </row>
    <row r="5" spans="1:6" ht="43.2" x14ac:dyDescent="0.3">
      <c r="A5" s="2">
        <v>4</v>
      </c>
      <c r="B5" s="2" t="s">
        <v>16</v>
      </c>
      <c r="C5" s="36">
        <v>1</v>
      </c>
      <c r="D5" s="9" t="s">
        <v>22</v>
      </c>
      <c r="E5" s="9" t="s">
        <v>93</v>
      </c>
      <c r="F5" s="9"/>
    </row>
    <row r="6" spans="1:6" ht="57.6" x14ac:dyDescent="0.3">
      <c r="A6" s="2">
        <v>5</v>
      </c>
      <c r="B6" s="2" t="s">
        <v>17</v>
      </c>
      <c r="C6" s="36">
        <v>1</v>
      </c>
      <c r="D6" s="9" t="s">
        <v>22</v>
      </c>
      <c r="E6" s="9" t="s">
        <v>95</v>
      </c>
      <c r="F6" s="9"/>
    </row>
    <row r="7" spans="1:6" ht="28.8" x14ac:dyDescent="0.3">
      <c r="A7" s="2">
        <v>6</v>
      </c>
      <c r="B7" s="2" t="s">
        <v>18</v>
      </c>
      <c r="C7" s="36">
        <v>1</v>
      </c>
      <c r="D7" s="10" t="s">
        <v>20</v>
      </c>
      <c r="E7" s="9" t="s">
        <v>66</v>
      </c>
      <c r="F7" s="9" t="s">
        <v>42</v>
      </c>
    </row>
    <row r="8" spans="1:6" ht="43.2" x14ac:dyDescent="0.3">
      <c r="A8" s="2">
        <v>7</v>
      </c>
      <c r="B8" t="s">
        <v>19</v>
      </c>
      <c r="C8" s="36">
        <v>1</v>
      </c>
      <c r="D8" s="7" t="s">
        <v>21</v>
      </c>
      <c r="E8" s="6" t="s">
        <v>66</v>
      </c>
      <c r="F8" s="6" t="s">
        <v>42</v>
      </c>
    </row>
    <row r="9" spans="1:6" ht="43.2" x14ac:dyDescent="0.3">
      <c r="A9" s="2">
        <v>8</v>
      </c>
      <c r="B9" t="s">
        <v>24</v>
      </c>
      <c r="C9" s="36">
        <v>1</v>
      </c>
      <c r="D9" s="6" t="s">
        <v>25</v>
      </c>
      <c r="E9" s="6" t="s">
        <v>43</v>
      </c>
      <c r="F9" s="6"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T20"/>
  <sheetViews>
    <sheetView workbookViewId="0">
      <selection activeCell="S8" sqref="S8"/>
    </sheetView>
  </sheetViews>
  <sheetFormatPr defaultRowHeight="14.4" x14ac:dyDescent="0.3"/>
  <sheetData>
    <row r="1" spans="1:20" x14ac:dyDescent="0.3">
      <c r="D1" s="59" t="s">
        <v>46</v>
      </c>
      <c r="E1" s="60"/>
      <c r="F1" s="60"/>
      <c r="G1" s="60"/>
      <c r="H1" s="60"/>
      <c r="I1" s="60"/>
      <c r="J1" s="12"/>
      <c r="K1" s="59" t="s">
        <v>49</v>
      </c>
      <c r="L1" s="60"/>
      <c r="M1" s="60"/>
      <c r="N1" s="60"/>
      <c r="O1" s="60"/>
      <c r="P1" s="60"/>
      <c r="Q1" s="60"/>
      <c r="R1" s="60"/>
    </row>
    <row r="2" spans="1:20" s="8" customFormat="1" ht="84" customHeight="1" x14ac:dyDescent="0.3">
      <c r="A2" s="27" t="s">
        <v>0</v>
      </c>
      <c r="B2" s="27" t="s">
        <v>1</v>
      </c>
      <c r="C2" s="27" t="s">
        <v>45</v>
      </c>
      <c r="D2" s="28" t="s">
        <v>14</v>
      </c>
      <c r="E2" s="27" t="s">
        <v>15</v>
      </c>
      <c r="F2" s="27" t="s">
        <v>16</v>
      </c>
      <c r="G2" s="27" t="s">
        <v>17</v>
      </c>
      <c r="H2" s="27" t="s">
        <v>18</v>
      </c>
      <c r="I2" s="27" t="s">
        <v>19</v>
      </c>
      <c r="J2" s="27" t="s">
        <v>24</v>
      </c>
      <c r="K2" s="28" t="s">
        <v>9</v>
      </c>
      <c r="L2" s="27" t="s">
        <v>14</v>
      </c>
      <c r="M2" s="27" t="s">
        <v>15</v>
      </c>
      <c r="N2" s="27" t="s">
        <v>16</v>
      </c>
      <c r="O2" s="27" t="s">
        <v>17</v>
      </c>
      <c r="P2" s="27" t="s">
        <v>18</v>
      </c>
      <c r="Q2" s="27" t="s">
        <v>19</v>
      </c>
      <c r="R2" s="29" t="s">
        <v>24</v>
      </c>
      <c r="S2" s="30"/>
    </row>
    <row r="3" spans="1:20" x14ac:dyDescent="0.3">
      <c r="A3">
        <v>1</v>
      </c>
      <c r="B3" t="s">
        <v>30</v>
      </c>
      <c r="C3">
        <v>1</v>
      </c>
      <c r="D3" s="11"/>
      <c r="E3" s="12"/>
      <c r="F3" s="12">
        <v>3</v>
      </c>
      <c r="G3" s="12">
        <v>3</v>
      </c>
      <c r="H3" s="25">
        <v>2</v>
      </c>
      <c r="I3" s="12"/>
      <c r="J3" s="12"/>
      <c r="K3" s="11">
        <v>15</v>
      </c>
      <c r="L3" s="12"/>
      <c r="M3" s="12"/>
      <c r="N3" s="12"/>
      <c r="O3" s="12"/>
      <c r="P3" s="12"/>
      <c r="Q3" s="12"/>
      <c r="R3" s="16"/>
    </row>
    <row r="4" spans="1:20" x14ac:dyDescent="0.3">
      <c r="A4">
        <v>2</v>
      </c>
      <c r="B4" t="s">
        <v>48</v>
      </c>
      <c r="C4">
        <v>1</v>
      </c>
      <c r="D4" s="11"/>
      <c r="E4" s="12"/>
      <c r="F4" s="12">
        <v>1</v>
      </c>
      <c r="G4" s="12">
        <v>1</v>
      </c>
      <c r="H4" s="25">
        <v>1</v>
      </c>
      <c r="I4" s="12"/>
      <c r="J4" s="25">
        <v>1</v>
      </c>
      <c r="K4" s="11">
        <v>5</v>
      </c>
      <c r="L4" s="12"/>
      <c r="M4" s="12"/>
      <c r="N4" s="12"/>
      <c r="O4" s="12"/>
      <c r="P4" s="12"/>
      <c r="Q4" s="12"/>
      <c r="R4" s="13"/>
    </row>
    <row r="5" spans="1:20" x14ac:dyDescent="0.3">
      <c r="A5">
        <v>3</v>
      </c>
      <c r="B5" t="s">
        <v>31</v>
      </c>
      <c r="C5">
        <v>1</v>
      </c>
      <c r="D5" s="11"/>
      <c r="E5" s="12">
        <v>6</v>
      </c>
      <c r="F5" s="26">
        <v>2</v>
      </c>
      <c r="G5" s="26">
        <v>2</v>
      </c>
      <c r="H5" s="25">
        <v>1</v>
      </c>
      <c r="I5" s="12"/>
      <c r="J5" s="25">
        <v>6</v>
      </c>
      <c r="K5" s="11"/>
      <c r="L5" s="12"/>
      <c r="M5" s="12">
        <v>3</v>
      </c>
      <c r="N5" s="12"/>
      <c r="O5" s="12"/>
      <c r="P5" s="12"/>
      <c r="Q5" s="12"/>
      <c r="R5" s="13">
        <v>1</v>
      </c>
    </row>
    <row r="6" spans="1:20" x14ac:dyDescent="0.3">
      <c r="A6">
        <v>4</v>
      </c>
      <c r="B6" t="s">
        <v>32</v>
      </c>
      <c r="C6">
        <v>1</v>
      </c>
      <c r="D6" s="11"/>
      <c r="E6" s="12"/>
      <c r="F6" s="26">
        <v>2</v>
      </c>
      <c r="G6" s="26">
        <v>2</v>
      </c>
      <c r="H6" s="25">
        <v>3</v>
      </c>
      <c r="I6" s="12"/>
      <c r="J6" s="25">
        <v>4</v>
      </c>
      <c r="K6" s="11"/>
      <c r="L6" s="12"/>
      <c r="M6" s="12"/>
      <c r="N6" s="12">
        <v>-1</v>
      </c>
      <c r="O6" s="12">
        <v>-1</v>
      </c>
      <c r="P6" s="12" t="s">
        <v>50</v>
      </c>
      <c r="Q6" s="25" t="s">
        <v>50</v>
      </c>
      <c r="R6" s="13"/>
      <c r="T6" t="s">
        <v>51</v>
      </c>
    </row>
    <row r="7" spans="1:20" x14ac:dyDescent="0.3">
      <c r="A7">
        <v>5</v>
      </c>
      <c r="B7" t="s">
        <v>33</v>
      </c>
      <c r="C7">
        <v>1</v>
      </c>
      <c r="D7" s="11"/>
      <c r="E7" s="12"/>
      <c r="F7" s="26">
        <v>2</v>
      </c>
      <c r="G7" s="26">
        <v>2</v>
      </c>
      <c r="H7" s="25">
        <v>15</v>
      </c>
      <c r="I7" s="12"/>
      <c r="J7" s="25">
        <v>4</v>
      </c>
      <c r="K7" s="11"/>
      <c r="L7" s="12"/>
      <c r="M7" s="12"/>
      <c r="N7" s="12"/>
      <c r="O7" s="12"/>
      <c r="P7" s="12"/>
      <c r="Q7" s="12"/>
      <c r="R7" s="13">
        <v>1</v>
      </c>
    </row>
    <row r="8" spans="1:20" x14ac:dyDescent="0.3">
      <c r="A8">
        <v>6</v>
      </c>
      <c r="B8" t="s">
        <v>34</v>
      </c>
      <c r="C8">
        <v>1</v>
      </c>
      <c r="D8" s="11"/>
      <c r="E8" s="12"/>
      <c r="F8" s="26">
        <v>2</v>
      </c>
      <c r="G8" s="26">
        <v>2</v>
      </c>
      <c r="H8" s="25">
        <v>10</v>
      </c>
      <c r="I8" s="25">
        <v>5</v>
      </c>
      <c r="J8" s="12"/>
      <c r="K8" s="11"/>
      <c r="L8" s="12"/>
      <c r="M8" s="12"/>
      <c r="N8" s="12"/>
      <c r="O8" s="12"/>
      <c r="P8" s="12"/>
      <c r="Q8" s="12"/>
      <c r="R8" s="13">
        <v>1</v>
      </c>
    </row>
    <row r="9" spans="1:20" x14ac:dyDescent="0.3">
      <c r="A9">
        <v>7</v>
      </c>
      <c r="B9" t="s">
        <v>35</v>
      </c>
      <c r="D9" s="11"/>
      <c r="E9" s="12"/>
      <c r="F9" s="26">
        <v>2</v>
      </c>
      <c r="G9" s="26">
        <v>2</v>
      </c>
      <c r="H9" s="25">
        <v>5</v>
      </c>
      <c r="I9" s="12"/>
      <c r="J9" s="25">
        <v>2</v>
      </c>
      <c r="K9" s="11"/>
      <c r="L9" s="25"/>
      <c r="M9" s="12"/>
      <c r="N9" s="12"/>
      <c r="O9" s="12"/>
      <c r="P9" s="12"/>
      <c r="Q9" s="12"/>
      <c r="R9" s="13"/>
    </row>
    <row r="10" spans="1:20" x14ac:dyDescent="0.3">
      <c r="A10">
        <v>8</v>
      </c>
      <c r="B10" t="s">
        <v>36</v>
      </c>
      <c r="D10" s="11"/>
      <c r="E10" s="12"/>
      <c r="F10" s="26">
        <v>2</v>
      </c>
      <c r="G10" s="26">
        <v>2</v>
      </c>
      <c r="H10" s="25">
        <v>5</v>
      </c>
      <c r="I10" s="25">
        <v>3</v>
      </c>
      <c r="J10" s="25">
        <v>2</v>
      </c>
      <c r="K10" s="11"/>
      <c r="L10" s="25"/>
      <c r="M10" s="12"/>
      <c r="N10" s="12"/>
      <c r="O10" s="12"/>
      <c r="P10" s="12"/>
      <c r="Q10" s="12"/>
      <c r="R10" s="13"/>
    </row>
    <row r="11" spans="1:20" x14ac:dyDescent="0.3">
      <c r="A11">
        <v>9</v>
      </c>
      <c r="B11" t="s">
        <v>37</v>
      </c>
      <c r="D11" s="11"/>
      <c r="E11" s="12"/>
      <c r="F11" s="26">
        <v>2</v>
      </c>
      <c r="G11" s="26">
        <v>2</v>
      </c>
      <c r="H11" s="25">
        <v>5</v>
      </c>
      <c r="I11" s="12"/>
      <c r="J11" s="25">
        <v>2</v>
      </c>
      <c r="K11" s="11"/>
      <c r="L11" s="12"/>
      <c r="M11" s="12"/>
      <c r="N11" s="12"/>
      <c r="O11" s="12"/>
      <c r="P11" s="12"/>
      <c r="Q11" s="12"/>
      <c r="R11" s="13"/>
    </row>
    <row r="12" spans="1:20" x14ac:dyDescent="0.3">
      <c r="A12">
        <v>10</v>
      </c>
      <c r="B12" t="s">
        <v>38</v>
      </c>
      <c r="D12" s="11"/>
      <c r="E12" s="12"/>
      <c r="F12" s="26">
        <v>2</v>
      </c>
      <c r="G12" s="26">
        <v>2</v>
      </c>
      <c r="H12" s="12">
        <v>5</v>
      </c>
      <c r="I12" s="12"/>
      <c r="J12" s="25">
        <v>2</v>
      </c>
      <c r="K12" s="11"/>
      <c r="L12" s="12"/>
      <c r="M12" s="12"/>
      <c r="N12" s="12"/>
      <c r="O12" s="12"/>
      <c r="P12" s="12"/>
      <c r="Q12" s="12"/>
      <c r="R12" s="13"/>
    </row>
    <row r="13" spans="1:20" x14ac:dyDescent="0.3">
      <c r="D13" s="11"/>
      <c r="E13" s="12"/>
      <c r="F13" s="12"/>
      <c r="G13" s="12"/>
      <c r="H13" s="12"/>
      <c r="I13" s="12"/>
      <c r="J13" s="12"/>
      <c r="K13" s="11"/>
      <c r="L13" s="12"/>
      <c r="M13" s="12"/>
      <c r="N13" s="12"/>
      <c r="O13" s="12"/>
      <c r="P13" s="12"/>
      <c r="Q13" s="12"/>
      <c r="R13" s="13"/>
    </row>
    <row r="14" spans="1:20" x14ac:dyDescent="0.3">
      <c r="D14" s="11"/>
      <c r="E14" s="12"/>
      <c r="F14" s="12"/>
      <c r="G14" s="12"/>
      <c r="H14" s="12"/>
      <c r="I14" s="12"/>
      <c r="J14" s="12"/>
      <c r="K14" s="11"/>
      <c r="L14" s="12"/>
      <c r="M14" s="12"/>
      <c r="N14" s="12"/>
      <c r="O14" s="12"/>
      <c r="P14" s="12"/>
      <c r="Q14" s="12"/>
      <c r="R14" s="13"/>
    </row>
    <row r="15" spans="1:20" x14ac:dyDescent="0.3">
      <c r="D15" s="11"/>
      <c r="E15" s="12"/>
      <c r="F15" s="12"/>
      <c r="G15" s="12"/>
      <c r="H15" s="12"/>
      <c r="I15" s="12"/>
      <c r="J15" s="12"/>
      <c r="K15" s="11"/>
      <c r="L15" s="12"/>
      <c r="M15" s="12"/>
      <c r="N15" s="12"/>
      <c r="O15" s="12"/>
      <c r="P15" s="12"/>
      <c r="Q15" s="12"/>
      <c r="R15" s="13"/>
    </row>
    <row r="16" spans="1:20"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78</v>
      </c>
      <c r="E1" s="1" t="s">
        <v>77</v>
      </c>
    </row>
    <row r="2" spans="1:5" x14ac:dyDescent="0.3">
      <c r="A2" s="34">
        <v>1</v>
      </c>
      <c r="B2">
        <v>5</v>
      </c>
      <c r="C2" t="s">
        <v>76</v>
      </c>
      <c r="D2" s="33">
        <f t="shared" ref="D2:D7" si="0">B2/SUM(B:B)</f>
        <v>0.16666666666666666</v>
      </c>
      <c r="E2" t="s">
        <v>92</v>
      </c>
    </row>
    <row r="3" spans="1:5" x14ac:dyDescent="0.3">
      <c r="A3" s="34">
        <v>2</v>
      </c>
      <c r="B3">
        <v>3</v>
      </c>
      <c r="C3" t="s">
        <v>75</v>
      </c>
      <c r="D3" s="33">
        <f t="shared" si="0"/>
        <v>0.1</v>
      </c>
      <c r="E3" t="s">
        <v>74</v>
      </c>
    </row>
    <row r="4" spans="1:5" x14ac:dyDescent="0.3">
      <c r="A4" s="34">
        <v>3</v>
      </c>
      <c r="B4">
        <v>3</v>
      </c>
      <c r="C4" t="s">
        <v>73</v>
      </c>
      <c r="D4" s="33">
        <f t="shared" si="0"/>
        <v>0.1</v>
      </c>
      <c r="E4" t="s">
        <v>72</v>
      </c>
    </row>
    <row r="5" spans="1:5" x14ac:dyDescent="0.3">
      <c r="A5" s="34">
        <v>4</v>
      </c>
      <c r="B5">
        <v>3</v>
      </c>
      <c r="C5" t="s">
        <v>71</v>
      </c>
      <c r="D5" s="33">
        <f t="shared" si="0"/>
        <v>0.1</v>
      </c>
      <c r="E5" t="s">
        <v>70</v>
      </c>
    </row>
    <row r="6" spans="1:5" x14ac:dyDescent="0.3">
      <c r="A6" s="34">
        <v>5</v>
      </c>
      <c r="B6">
        <v>6</v>
      </c>
      <c r="C6" t="s">
        <v>69</v>
      </c>
      <c r="D6" s="33">
        <f t="shared" si="0"/>
        <v>0.2</v>
      </c>
      <c r="E6" t="s">
        <v>91</v>
      </c>
    </row>
    <row r="7" spans="1:5" x14ac:dyDescent="0.3">
      <c r="A7" s="34">
        <v>6</v>
      </c>
      <c r="B7">
        <v>10</v>
      </c>
      <c r="C7" t="s">
        <v>68</v>
      </c>
      <c r="D7" s="33">
        <f t="shared" si="0"/>
        <v>0.33333333333333331</v>
      </c>
      <c r="E7" t="s">
        <v>67</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Q25"/>
  <sheetViews>
    <sheetView workbookViewId="0">
      <selection activeCell="Q3" sqref="Q3"/>
    </sheetView>
  </sheetViews>
  <sheetFormatPr defaultRowHeight="14.4" x14ac:dyDescent="0.3"/>
  <sheetData>
    <row r="1" spans="1:17" x14ac:dyDescent="0.3">
      <c r="A1" s="1" t="s">
        <v>0</v>
      </c>
      <c r="B1" s="1" t="s">
        <v>2</v>
      </c>
      <c r="C1" s="1" t="s">
        <v>1</v>
      </c>
      <c r="D1" s="1" t="s">
        <v>78</v>
      </c>
      <c r="E1" s="1" t="s">
        <v>77</v>
      </c>
    </row>
    <row r="2" spans="1:17" x14ac:dyDescent="0.3">
      <c r="A2" s="34">
        <v>1</v>
      </c>
      <c r="B2">
        <v>7</v>
      </c>
      <c r="C2" t="s">
        <v>87</v>
      </c>
      <c r="D2" s="33">
        <f t="shared" ref="D2:D23" si="0">B2/SUM(B:B)</f>
        <v>6.4220183486238536E-2</v>
      </c>
      <c r="E2" t="str">
        <f>_xlfn.CONCAT(_xlfn.CONCAT(_xlfn.CONCAT(_xlfn.CONCAT(_xlfn.CONCAT(_xlfn.CONCAT("You find ",UPPER(resources!B2)),"! You get "),15/3*resources!C2),"+"),FLOOR(10/3*resources!C2,1)),"S, where S is the number of scavengers, if you have at least one active scavenger")</f>
        <v>You find WATER! You get 15+10S, where S is the number of scavengers, if you have at least one active scavenger</v>
      </c>
      <c r="Q2">
        <f>((15+3*10)*2+(5+3*3)*6)/8</f>
        <v>21.75</v>
      </c>
    </row>
    <row r="3" spans="1:17" x14ac:dyDescent="0.3">
      <c r="A3" s="34">
        <v>2</v>
      </c>
      <c r="B3">
        <v>7</v>
      </c>
      <c r="C3" t="s">
        <v>87</v>
      </c>
      <c r="D3" s="33">
        <f t="shared" si="0"/>
        <v>6.4220183486238536E-2</v>
      </c>
      <c r="E3" t="str">
        <f>_xlfn.CONCAT(_xlfn.CONCAT(_xlfn.CONCAT(_xlfn.CONCAT(_xlfn.CONCAT(_xlfn.CONCAT("You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17" x14ac:dyDescent="0.3">
      <c r="A4" s="34">
        <v>3</v>
      </c>
      <c r="B4">
        <v>7</v>
      </c>
      <c r="C4" t="s">
        <v>87</v>
      </c>
      <c r="D4" s="33">
        <f t="shared" si="0"/>
        <v>6.4220183486238536E-2</v>
      </c>
      <c r="E4" t="str">
        <f>_xlfn.CONCAT(_xlfn.CONCAT(_xlfn.CONCAT(_xlfn.CONCAT(_xlfn.CONCAT(_xlfn.CONCAT("You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17" x14ac:dyDescent="0.3">
      <c r="A5" s="34">
        <v>4</v>
      </c>
      <c r="B5">
        <v>7</v>
      </c>
      <c r="C5" t="s">
        <v>87</v>
      </c>
      <c r="D5" s="33">
        <f t="shared" si="0"/>
        <v>6.4220183486238536E-2</v>
      </c>
      <c r="E5" t="str">
        <f>_xlfn.CONCAT(_xlfn.CONCAT(_xlfn.CONCAT(_xlfn.CONCAT(_xlfn.CONCAT(_xlfn.CONCAT("You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17" x14ac:dyDescent="0.3">
      <c r="A6" s="34">
        <v>5</v>
      </c>
      <c r="B6">
        <v>7</v>
      </c>
      <c r="C6" t="s">
        <v>87</v>
      </c>
      <c r="D6" s="33">
        <f t="shared" si="0"/>
        <v>6.4220183486238536E-2</v>
      </c>
      <c r="E6" t="str">
        <f>_xlfn.CONCAT(_xlfn.CONCAT(_xlfn.CONCAT(_xlfn.CONCAT(_xlfn.CONCAT(_xlfn.CONCAT("You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17" x14ac:dyDescent="0.3">
      <c r="A7" s="34">
        <v>6</v>
      </c>
      <c r="B7">
        <v>7</v>
      </c>
      <c r="C7" t="s">
        <v>87</v>
      </c>
      <c r="D7" s="33">
        <f t="shared" si="0"/>
        <v>6.4220183486238536E-2</v>
      </c>
      <c r="E7" t="str">
        <f>_xlfn.CONCAT(_xlfn.CONCAT(_xlfn.CONCAT(_xlfn.CONCAT(_xlfn.CONCAT(_xlfn.CONCAT("You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17" x14ac:dyDescent="0.3">
      <c r="A8" s="34">
        <v>7</v>
      </c>
      <c r="B8">
        <v>7</v>
      </c>
      <c r="C8" t="s">
        <v>87</v>
      </c>
      <c r="D8" s="33">
        <f t="shared" si="0"/>
        <v>6.4220183486238536E-2</v>
      </c>
      <c r="E8" t="str">
        <f>_xlfn.CONCAT(_xlfn.CONCAT(_xlfn.CONCAT(_xlfn.CONCAT(_xlfn.CONCAT(_xlfn.CONCAT("You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17" x14ac:dyDescent="0.3">
      <c r="A9" s="34">
        <v>8</v>
      </c>
      <c r="B9">
        <v>7</v>
      </c>
      <c r="C9" t="s">
        <v>87</v>
      </c>
      <c r="D9" s="33">
        <f t="shared" si="0"/>
        <v>6.4220183486238536E-2</v>
      </c>
      <c r="E9" t="str">
        <f>_xlfn.CONCAT(_xlfn.CONCAT(_xlfn.CONCAT(_xlfn.CONCAT(_xlfn.CONCAT(_xlfn.CONCAT("You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17" x14ac:dyDescent="0.3">
      <c r="A10" s="34">
        <v>9</v>
      </c>
      <c r="B10">
        <v>7</v>
      </c>
      <c r="C10" t="s">
        <v>86</v>
      </c>
      <c r="D10" s="33">
        <f t="shared" si="0"/>
        <v>6.4220183486238536E-2</v>
      </c>
      <c r="E10" t="s">
        <v>85</v>
      </c>
    </row>
    <row r="11" spans="1:17" x14ac:dyDescent="0.3">
      <c r="A11" s="34">
        <v>10</v>
      </c>
      <c r="B11">
        <v>3</v>
      </c>
      <c r="C11" t="s">
        <v>84</v>
      </c>
      <c r="D11" s="33">
        <f t="shared" si="0"/>
        <v>2.7522935779816515E-2</v>
      </c>
      <c r="E11" t="s">
        <v>83</v>
      </c>
    </row>
    <row r="12" spans="1:17" x14ac:dyDescent="0.3">
      <c r="A12" s="34">
        <v>11</v>
      </c>
      <c r="B12">
        <v>15</v>
      </c>
      <c r="C12" t="s">
        <v>89</v>
      </c>
      <c r="D12" s="33">
        <f t="shared" si="0"/>
        <v>0.13761467889908258</v>
      </c>
      <c r="E12" t="s">
        <v>108</v>
      </c>
    </row>
    <row r="13" spans="1:17" x14ac:dyDescent="0.3">
      <c r="A13" s="34">
        <v>12</v>
      </c>
      <c r="B13">
        <v>12</v>
      </c>
      <c r="C13" t="s">
        <v>82</v>
      </c>
      <c r="D13" s="33">
        <f t="shared" si="0"/>
        <v>0.11009174311926606</v>
      </c>
      <c r="E13" t="s">
        <v>81</v>
      </c>
    </row>
    <row r="14" spans="1:17" x14ac:dyDescent="0.3">
      <c r="A14" s="34">
        <v>13</v>
      </c>
      <c r="B14">
        <v>2</v>
      </c>
      <c r="C14" t="s">
        <v>80</v>
      </c>
      <c r="D14" s="33">
        <f t="shared" si="0"/>
        <v>1.834862385321101E-2</v>
      </c>
      <c r="E14" t="str">
        <f>_xlfn.CONCAT(_xlfn.CONCAT("You found a ",UPPER(buildings!B3)),"! Place it in whichever building (not necessarily yours) or tile you want")</f>
        <v>You found a WELL! Place it in whichever building (not necessarily yours) or tile you want</v>
      </c>
    </row>
    <row r="15" spans="1:17" x14ac:dyDescent="0.3">
      <c r="A15" s="34">
        <v>14</v>
      </c>
      <c r="B15">
        <v>2</v>
      </c>
      <c r="C15" t="s">
        <v>80</v>
      </c>
      <c r="D15" s="33">
        <f t="shared" si="0"/>
        <v>1.834862385321101E-2</v>
      </c>
      <c r="E15" t="str">
        <f>_xlfn.CONCAT(_xlfn.CONCAT("You found a ",UPPER(buildings!B4)),"! Place it in whichever building (not necessarily yours) or tile you want")</f>
        <v>You found a WATER CLEANER! Place it in whichever building (not necessarily yours) or tile you want</v>
      </c>
    </row>
    <row r="16" spans="1:17" x14ac:dyDescent="0.3">
      <c r="A16" s="34">
        <v>15</v>
      </c>
      <c r="B16">
        <v>2</v>
      </c>
      <c r="C16" t="s">
        <v>80</v>
      </c>
      <c r="D16" s="33">
        <f t="shared" si="0"/>
        <v>1.834862385321101E-2</v>
      </c>
      <c r="E16" t="str">
        <f>_xlfn.CONCAT(_xlfn.CONCAT("You found a ",UPPER(buildings!B5)),"! Place it in whichever building (not necessarily yours) or tile you want")</f>
        <v>You found a FARMACY! Place it in whichever building (not necessarily yours) or tile you want</v>
      </c>
    </row>
    <row r="17" spans="1:16" x14ac:dyDescent="0.3">
      <c r="A17" s="34">
        <v>16</v>
      </c>
      <c r="B17">
        <v>2</v>
      </c>
      <c r="C17" t="s">
        <v>80</v>
      </c>
      <c r="D17" s="33">
        <f t="shared" si="0"/>
        <v>1.834862385321101E-2</v>
      </c>
      <c r="E17" t="str">
        <f>_xlfn.CONCAT(_xlfn.CONCAT("You found a ",UPPER(buildings!B6)),"! Place it in whichever building (not necessarily yours) or tile you want")</f>
        <v>You found a WORKSHOP! Place it in whichever building (not necessarily yours) or tile you want</v>
      </c>
    </row>
    <row r="18" spans="1:16" x14ac:dyDescent="0.3">
      <c r="A18" s="34">
        <v>17</v>
      </c>
      <c r="B18">
        <v>2</v>
      </c>
      <c r="C18" t="s">
        <v>80</v>
      </c>
      <c r="D18" s="33">
        <f t="shared" si="0"/>
        <v>1.834862385321101E-2</v>
      </c>
      <c r="E18" t="str">
        <f>_xlfn.CONCAT(_xlfn.CONCAT("You found a ",UPPER(buildings!B7)),"! Place it in whichever building (not necessarily yours) or tile you want")</f>
        <v>You found a RADIO STATION! Place it in whichever building (not necessarily yours) or tile you want</v>
      </c>
    </row>
    <row r="19" spans="1:16" x14ac:dyDescent="0.3">
      <c r="A19" s="34">
        <v>18</v>
      </c>
      <c r="B19">
        <v>2</v>
      </c>
      <c r="C19" t="s">
        <v>80</v>
      </c>
      <c r="D19" s="33">
        <f t="shared" si="0"/>
        <v>1.834862385321101E-2</v>
      </c>
      <c r="E19" t="str">
        <f>_xlfn.CONCAT(_xlfn.CONCAT("You found a ",UPPER(buildings!B8)),"! Place it in whichever building (not necessarily yours) or tile you want")</f>
        <v>You found a WATCH TOWER! Place it in whichever building (not necessarily yours) or tile you want</v>
      </c>
      <c r="P19" s="33"/>
    </row>
    <row r="20" spans="1:16" x14ac:dyDescent="0.3">
      <c r="A20" s="34">
        <v>19</v>
      </c>
      <c r="B20">
        <v>1</v>
      </c>
      <c r="C20" t="s">
        <v>79</v>
      </c>
      <c r="D20" s="33">
        <f t="shared" si="0"/>
        <v>9.1743119266055051E-3</v>
      </c>
      <c r="E20" t="str">
        <f>_xlfn.CONCAT(_xlfn.CONCAT("You found a ",UPPER(buildings!B9)),"! Place it in whichever building (not necessarily yours) or tile you want")</f>
        <v>You found a FARM! Place it in whichever building (not necessarily yours) or tile you want</v>
      </c>
    </row>
    <row r="21" spans="1:16" x14ac:dyDescent="0.3">
      <c r="A21" s="34">
        <v>20</v>
      </c>
      <c r="B21">
        <v>1</v>
      </c>
      <c r="C21" t="s">
        <v>79</v>
      </c>
      <c r="D21" s="33">
        <f t="shared" si="0"/>
        <v>9.1743119266055051E-3</v>
      </c>
      <c r="E21" t="str">
        <f>_xlfn.CONCAT(_xlfn.CONCAT("You found a ",UPPER(buildings!B10)),"! Place it in whichever building (not necessarily yours) or tile you want")</f>
        <v>You found a HUNTER CAMP! Place it in whichever building (not necessarily yours) or tile you want</v>
      </c>
    </row>
    <row r="22" spans="1:16" x14ac:dyDescent="0.3">
      <c r="A22" s="34">
        <v>21</v>
      </c>
      <c r="B22">
        <v>1</v>
      </c>
      <c r="C22" t="s">
        <v>79</v>
      </c>
      <c r="D22" s="33">
        <f t="shared" si="0"/>
        <v>9.1743119266055051E-3</v>
      </c>
      <c r="E22" t="str">
        <f>_xlfn.CONCAT(_xlfn.CONCAT("You found a ",UPPER(buildings!B11)),"! Place it in whichever building (not necessarily yours) or tile you want")</f>
        <v>You found a LUMBER CAMP! Place it in whichever building (not necessarily yours) or tile you want</v>
      </c>
    </row>
    <row r="23" spans="1:16" x14ac:dyDescent="0.3">
      <c r="A23" s="34">
        <v>22</v>
      </c>
      <c r="B23">
        <v>1</v>
      </c>
      <c r="C23" t="s">
        <v>79</v>
      </c>
      <c r="D23" s="33">
        <f t="shared" si="0"/>
        <v>9.1743119266055051E-3</v>
      </c>
      <c r="E23" t="str">
        <f>_xlfn.CONCAT(_xlfn.CONCAT("You found a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5479-08DC-4BDE-863C-D0D511EB4A48}">
  <dimension ref="A1:D9"/>
  <sheetViews>
    <sheetView workbookViewId="0">
      <selection activeCell="J26" sqref="J26"/>
    </sheetView>
  </sheetViews>
  <sheetFormatPr defaultRowHeight="14.4" x14ac:dyDescent="0.3"/>
  <sheetData>
    <row r="1" spans="1:4" x14ac:dyDescent="0.3">
      <c r="A1" s="1" t="s">
        <v>0</v>
      </c>
      <c r="B1" s="1" t="s">
        <v>1</v>
      </c>
      <c r="C1" s="56" t="s">
        <v>109</v>
      </c>
      <c r="D1" s="56" t="s">
        <v>113</v>
      </c>
    </row>
    <row r="2" spans="1:4" x14ac:dyDescent="0.3">
      <c r="A2">
        <v>1</v>
      </c>
      <c r="B2" t="s">
        <v>110</v>
      </c>
      <c r="C2" s="55" t="s">
        <v>59</v>
      </c>
      <c r="D2" s="55" t="s">
        <v>52</v>
      </c>
    </row>
    <row r="3" spans="1:4" x14ac:dyDescent="0.3">
      <c r="A3">
        <v>2</v>
      </c>
      <c r="B3" t="s">
        <v>8</v>
      </c>
      <c r="C3" s="55" t="s">
        <v>60</v>
      </c>
      <c r="D3" s="55" t="s">
        <v>53</v>
      </c>
    </row>
    <row r="4" spans="1:4" x14ac:dyDescent="0.3">
      <c r="A4">
        <v>3</v>
      </c>
      <c r="B4" t="s">
        <v>5</v>
      </c>
      <c r="C4" s="55" t="s">
        <v>61</v>
      </c>
      <c r="D4" s="55" t="s">
        <v>54</v>
      </c>
    </row>
    <row r="5" spans="1:4" x14ac:dyDescent="0.3">
      <c r="A5">
        <v>4</v>
      </c>
      <c r="B5" t="s">
        <v>3</v>
      </c>
      <c r="C5" s="55" t="s">
        <v>62</v>
      </c>
      <c r="D5" s="55" t="s">
        <v>55</v>
      </c>
    </row>
    <row r="6" spans="1:4" x14ac:dyDescent="0.3">
      <c r="A6">
        <v>5</v>
      </c>
      <c r="B6" t="s">
        <v>4</v>
      </c>
      <c r="C6" s="55" t="s">
        <v>63</v>
      </c>
      <c r="D6" s="55" t="s">
        <v>56</v>
      </c>
    </row>
    <row r="7" spans="1:4" x14ac:dyDescent="0.3">
      <c r="A7">
        <v>6</v>
      </c>
      <c r="B7" t="s">
        <v>6</v>
      </c>
      <c r="C7" s="55" t="s">
        <v>64</v>
      </c>
      <c r="D7" s="55" t="s">
        <v>111</v>
      </c>
    </row>
    <row r="8" spans="1:4" x14ac:dyDescent="0.3">
      <c r="A8">
        <v>7</v>
      </c>
      <c r="B8" t="s">
        <v>7</v>
      </c>
      <c r="C8" s="55" t="s">
        <v>58</v>
      </c>
      <c r="D8" s="55" t="s">
        <v>112</v>
      </c>
    </row>
    <row r="9" spans="1:4" x14ac:dyDescent="0.3">
      <c r="A9">
        <v>8</v>
      </c>
      <c r="B9" t="s">
        <v>11</v>
      </c>
      <c r="C9" s="55" t="s">
        <v>65</v>
      </c>
      <c r="D9" s="55" t="s">
        <v>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89DF-8423-4ED6-A8C3-450F68754E16}">
  <dimension ref="A1:N23"/>
  <sheetViews>
    <sheetView workbookViewId="0">
      <selection activeCell="O1" sqref="O1"/>
    </sheetView>
  </sheetViews>
  <sheetFormatPr defaultRowHeight="14.4" x14ac:dyDescent="0.3"/>
  <sheetData>
    <row r="1" spans="1:14" x14ac:dyDescent="0.3">
      <c r="A1" t="str">
        <f>IF(ISBLANK(ui!A15),"",ui!A15)</f>
        <v>id</v>
      </c>
      <c r="B1" t="str">
        <f>IF(ISBLANK(ui!B15),"",ui!B15)</f>
        <v>name</v>
      </c>
      <c r="C1" t="str">
        <f>IF(ISBLANK(ui!C15),"",ui!C15)</f>
        <v>survivors</v>
      </c>
      <c r="D1" t="str">
        <f>IF(ISBLANK(ui!D15),"",ui!D15)</f>
        <v>water</v>
      </c>
      <c r="E1" t="str">
        <f>IF(ISBLANK(ui!E15),"",ui!E15)</f>
        <v>food</v>
      </c>
      <c r="F1" t="str">
        <f>IF(ISBLANK(ui!F15),"",ui!F15)</f>
        <v>medicines</v>
      </c>
      <c r="G1" t="str">
        <f>IF(ISBLANK(ui!G15),"",ui!G15)</f>
        <v>rock</v>
      </c>
      <c r="H1" t="str">
        <f>IF(ISBLANK(ui!H15),"",ui!H15)</f>
        <v>wood</v>
      </c>
      <c r="I1" t="str">
        <f>IF(ISBLANK(ui!I15),"",ui!I15)</f>
        <v>tools</v>
      </c>
      <c r="J1" t="str">
        <f>IF(ISBLANK(ui!J15),"",ui!J15)</f>
        <v>weapons</v>
      </c>
      <c r="K1" t="str">
        <f>IF(ISBLANK(ui!K15),"",ui!K15)</f>
        <v>information</v>
      </c>
      <c r="L1" t="str">
        <f>IF(ISBLANK(ui!L15),"",ui!L15)</f>
        <v>wounded</v>
      </c>
      <c r="M1" t="str">
        <f>IF(ISBLANK(ui!M15),"",ui!M15)</f>
        <v>idlers</v>
      </c>
      <c r="N1" t="str">
        <f>IF(ISBLANK(ui!N15),"",ui!N15)</f>
        <v>points</v>
      </c>
    </row>
    <row r="2" spans="1:14" x14ac:dyDescent="0.3">
      <c r="A2">
        <f>IF(ISBLANK(ui!A16),"",ui!A16)</f>
        <v>1</v>
      </c>
      <c r="B2" t="str">
        <f>IF(ISBLANK(ui!B16),"",ui!B16)</f>
        <v>Imanol</v>
      </c>
      <c r="C2">
        <f>IF(ISBLANK(ui!C16),"",ui!C16)</f>
        <v>3</v>
      </c>
      <c r="D2">
        <f>IF(ISBLANK(ui!D16),"",ui!D16)</f>
        <v>9</v>
      </c>
      <c r="E2">
        <f>IF(ISBLANK(ui!E16),"",ui!E16)</f>
        <v>9</v>
      </c>
      <c r="F2">
        <f>IF(ISBLANK(ui!F16),"",ui!F16)</f>
        <v>4</v>
      </c>
      <c r="G2">
        <f>IF(ISBLANK(ui!G16),"",ui!G16)</f>
        <v>4</v>
      </c>
      <c r="H2">
        <f>IF(ISBLANK(ui!H16),"",ui!H16)</f>
        <v>4</v>
      </c>
      <c r="I2">
        <f>IF(ISBLANK(ui!I16),"",ui!I16)</f>
        <v>5</v>
      </c>
      <c r="J2">
        <f>IF(ISBLANK(ui!J16),"",ui!J16)</f>
        <v>0</v>
      </c>
      <c r="K2">
        <f>IF(ISBLANK(ui!K16),"",ui!K16)</f>
        <v>5</v>
      </c>
      <c r="L2">
        <f>IF(ISBLANK(ui!L16),"",ui!L16)</f>
        <v>0</v>
      </c>
      <c r="M2">
        <f>IF(ISBLANK(ui!M16),"",ui!M16)</f>
        <v>3</v>
      </c>
      <c r="N2">
        <f>IF(ISBLANK(ui!N16),"",ui!N16)</f>
        <v>0</v>
      </c>
    </row>
    <row r="3" spans="1:14" x14ac:dyDescent="0.3">
      <c r="A3">
        <f>IF(ISBLANK(ui!A17),"",ui!A17)</f>
        <v>2</v>
      </c>
      <c r="B3" t="str">
        <f>IF(ISBLANK(ui!B17),"",ui!B17)</f>
        <v>Anna</v>
      </c>
      <c r="C3">
        <f>IF(ISBLANK(ui!C17),"",ui!C17)</f>
        <v>3</v>
      </c>
      <c r="D3">
        <f>IF(ISBLANK(ui!D17),"",ui!D17)</f>
        <v>9</v>
      </c>
      <c r="E3">
        <f>IF(ISBLANK(ui!E17),"",ui!E17)</f>
        <v>9</v>
      </c>
      <c r="F3">
        <f>IF(ISBLANK(ui!F17),"",ui!F17)</f>
        <v>4</v>
      </c>
      <c r="G3">
        <f>IF(ISBLANK(ui!G17),"",ui!G17)</f>
        <v>4</v>
      </c>
      <c r="H3">
        <f>IF(ISBLANK(ui!H17),"",ui!H17)</f>
        <v>4</v>
      </c>
      <c r="I3">
        <f>IF(ISBLANK(ui!I17),"",ui!I17)</f>
        <v>5</v>
      </c>
      <c r="J3">
        <f>IF(ISBLANK(ui!J17),"",ui!J17)</f>
        <v>0</v>
      </c>
      <c r="K3">
        <f>IF(ISBLANK(ui!K17),"",ui!K17)</f>
        <v>5</v>
      </c>
      <c r="L3">
        <f>IF(ISBLANK(ui!L17),"",ui!L17)</f>
        <v>0</v>
      </c>
      <c r="M3">
        <f>IF(ISBLANK(ui!M17),"",ui!M17)</f>
        <v>3</v>
      </c>
      <c r="N3">
        <f>IF(ISBLANK(ui!N17),"",ui!N17)</f>
        <v>0</v>
      </c>
    </row>
    <row r="4" spans="1:14" x14ac:dyDescent="0.3">
      <c r="A4">
        <f>IF(ISBLANK(ui!A18),"",ui!A18)</f>
        <v>3</v>
      </c>
      <c r="B4" t="str">
        <f>IF(ISBLANK(ui!B18),"",ui!B18)</f>
        <v>Kaija</v>
      </c>
      <c r="C4">
        <f>IF(ISBLANK(ui!C18),"",ui!C18)</f>
        <v>3</v>
      </c>
      <c r="D4">
        <f>IF(ISBLANK(ui!D18),"",ui!D18)</f>
        <v>9</v>
      </c>
      <c r="E4">
        <f>IF(ISBLANK(ui!E18),"",ui!E18)</f>
        <v>9</v>
      </c>
      <c r="F4">
        <f>IF(ISBLANK(ui!F18),"",ui!F18)</f>
        <v>4</v>
      </c>
      <c r="G4">
        <f>IF(ISBLANK(ui!G18),"",ui!G18)</f>
        <v>4</v>
      </c>
      <c r="H4">
        <f>IF(ISBLANK(ui!H18),"",ui!H18)</f>
        <v>4</v>
      </c>
      <c r="I4">
        <f>IF(ISBLANK(ui!I18),"",ui!I18)</f>
        <v>5</v>
      </c>
      <c r="J4">
        <f>IF(ISBLANK(ui!J18),"",ui!J18)</f>
        <v>0</v>
      </c>
      <c r="K4">
        <f>IF(ISBLANK(ui!K18),"",ui!K18)</f>
        <v>5</v>
      </c>
      <c r="L4">
        <f>IF(ISBLANK(ui!L18),"",ui!L18)</f>
        <v>0</v>
      </c>
      <c r="M4">
        <f>IF(ISBLANK(ui!M18),"",ui!M18)</f>
        <v>3</v>
      </c>
      <c r="N4">
        <f>IF(ISBLANK(ui!N18),"",ui!N18)</f>
        <v>0</v>
      </c>
    </row>
    <row r="5" spans="1:14" x14ac:dyDescent="0.3">
      <c r="A5">
        <f>IF(ISBLANK(ui!A19),"",ui!A19)</f>
        <v>4</v>
      </c>
      <c r="B5" t="str">
        <f>IF(ISBLANK(ui!B19),"",ui!B19)</f>
        <v>Igor</v>
      </c>
      <c r="C5">
        <f>IF(ISBLANK(ui!C19),"",ui!C19)</f>
        <v>3</v>
      </c>
      <c r="D5">
        <f>IF(ISBLANK(ui!D19),"",ui!D19)</f>
        <v>9</v>
      </c>
      <c r="E5">
        <f>IF(ISBLANK(ui!E19),"",ui!E19)</f>
        <v>9</v>
      </c>
      <c r="F5">
        <f>IF(ISBLANK(ui!F19),"",ui!F19)</f>
        <v>4</v>
      </c>
      <c r="G5">
        <f>IF(ISBLANK(ui!G19),"",ui!G19)</f>
        <v>4</v>
      </c>
      <c r="H5">
        <f>IF(ISBLANK(ui!H19),"",ui!H19)</f>
        <v>4</v>
      </c>
      <c r="I5">
        <f>IF(ISBLANK(ui!I19),"",ui!I19)</f>
        <v>5</v>
      </c>
      <c r="J5">
        <f>IF(ISBLANK(ui!J19),"",ui!J19)</f>
        <v>0</v>
      </c>
      <c r="K5">
        <f>IF(ISBLANK(ui!K19),"",ui!K19)</f>
        <v>5</v>
      </c>
      <c r="L5">
        <f>IF(ISBLANK(ui!L19),"",ui!L19)</f>
        <v>0</v>
      </c>
      <c r="M5">
        <f>IF(ISBLANK(ui!M19),"",ui!M19)</f>
        <v>3</v>
      </c>
      <c r="N5">
        <f>IF(ISBLANK(ui!N19),"",ui!N19)</f>
        <v>0</v>
      </c>
    </row>
    <row r="6" spans="1:14" x14ac:dyDescent="0.3">
      <c r="A6">
        <f>IF(ISBLANK(ui!A20),"",ui!A20)</f>
        <v>5</v>
      </c>
      <c r="B6" t="str">
        <f>IF(ISBLANK(ui!B20),"",ui!B20)</f>
        <v>Caroline</v>
      </c>
      <c r="C6">
        <f>IF(ISBLANK(ui!C20),"",ui!C20)</f>
        <v>3</v>
      </c>
      <c r="D6">
        <f>IF(ISBLANK(ui!D20),"",ui!D20)</f>
        <v>9</v>
      </c>
      <c r="E6">
        <f>IF(ISBLANK(ui!E20),"",ui!E20)</f>
        <v>9</v>
      </c>
      <c r="F6">
        <f>IF(ISBLANK(ui!F20),"",ui!F20)</f>
        <v>4</v>
      </c>
      <c r="G6">
        <f>IF(ISBLANK(ui!G20),"",ui!G20)</f>
        <v>4</v>
      </c>
      <c r="H6">
        <f>IF(ISBLANK(ui!H20),"",ui!H20)</f>
        <v>4</v>
      </c>
      <c r="I6">
        <f>IF(ISBLANK(ui!I20),"",ui!I20)</f>
        <v>5</v>
      </c>
      <c r="J6">
        <f>IF(ISBLANK(ui!J20),"",ui!J20)</f>
        <v>0</v>
      </c>
      <c r="K6">
        <f>IF(ISBLANK(ui!K20),"",ui!K20)</f>
        <v>5</v>
      </c>
      <c r="L6">
        <f>IF(ISBLANK(ui!L20),"",ui!L20)</f>
        <v>0</v>
      </c>
      <c r="M6">
        <f>IF(ISBLANK(ui!M20),"",ui!M20)</f>
        <v>3</v>
      </c>
      <c r="N6">
        <f>IF(ISBLANK(ui!N20),"",ui!N20)</f>
        <v>0</v>
      </c>
    </row>
    <row r="7" spans="1:14" x14ac:dyDescent="0.3">
      <c r="A7" t="str">
        <f>IF(ISBLANK(ui!A21),"",ui!A21)</f>
        <v/>
      </c>
      <c r="B7" t="str">
        <f>IF(ISBLANK(ui!B21),"",ui!B21)</f>
        <v/>
      </c>
      <c r="C7" t="str">
        <f>IF(ISBLANK(ui!C21),"",ui!C21)</f>
        <v/>
      </c>
      <c r="D7" t="str">
        <f>IF(ISBLANK(ui!D21),"",ui!D21)</f>
        <v/>
      </c>
      <c r="E7" t="str">
        <f>IF(ISBLANK(ui!E21),"",ui!E21)</f>
        <v/>
      </c>
      <c r="F7" t="str">
        <f>IF(ISBLANK(ui!F21),"",ui!F21)</f>
        <v/>
      </c>
      <c r="G7" t="str">
        <f>IF(ISBLANK(ui!G21),"",ui!G21)</f>
        <v/>
      </c>
      <c r="H7" t="str">
        <f>IF(ISBLANK(ui!H21),"",ui!H21)</f>
        <v/>
      </c>
      <c r="I7" t="str">
        <f>IF(ISBLANK(ui!I21),"",ui!I21)</f>
        <v/>
      </c>
      <c r="J7" t="str">
        <f>IF(ISBLANK(ui!J21),"",ui!J21)</f>
        <v/>
      </c>
      <c r="K7" t="str">
        <f>IF(ISBLANK(ui!K21),"",ui!K21)</f>
        <v/>
      </c>
      <c r="L7" t="str">
        <f>IF(ISBLANK(ui!L21),"",ui!L21)</f>
        <v/>
      </c>
      <c r="M7" t="str">
        <f>IF(ISBLANK(ui!M21),"",ui!M21)</f>
        <v/>
      </c>
      <c r="N7" t="str">
        <f>IF(ISBLANK(ui!N21),"",ui!N21)</f>
        <v/>
      </c>
    </row>
    <row r="8" spans="1:14" x14ac:dyDescent="0.3">
      <c r="A8" t="str">
        <f>IF(ISBLANK(ui!A22),"",ui!A22)</f>
        <v/>
      </c>
      <c r="B8" t="str">
        <f>IF(ISBLANK(ui!B22),"",ui!B22)</f>
        <v/>
      </c>
      <c r="C8" t="str">
        <f>IF(ISBLANK(ui!C22),"",ui!C22)</f>
        <v/>
      </c>
      <c r="D8" t="str">
        <f>IF(ISBLANK(ui!D22),"",ui!D22)</f>
        <v/>
      </c>
      <c r="E8" t="str">
        <f>IF(ISBLANK(ui!E22),"",ui!E22)</f>
        <v/>
      </c>
      <c r="F8" t="str">
        <f>IF(ISBLANK(ui!F22),"",ui!F22)</f>
        <v/>
      </c>
      <c r="G8" t="str">
        <f>IF(ISBLANK(ui!G22),"",ui!G22)</f>
        <v/>
      </c>
      <c r="H8" t="str">
        <f>IF(ISBLANK(ui!H22),"",ui!H22)</f>
        <v/>
      </c>
      <c r="I8" t="str">
        <f>IF(ISBLANK(ui!I22),"",ui!I22)</f>
        <v/>
      </c>
      <c r="J8" t="str">
        <f>IF(ISBLANK(ui!J22),"",ui!J22)</f>
        <v/>
      </c>
      <c r="K8" t="str">
        <f>IF(ISBLANK(ui!K22),"",ui!K22)</f>
        <v/>
      </c>
      <c r="L8" t="str">
        <f>IF(ISBLANK(ui!L22),"",ui!L22)</f>
        <v/>
      </c>
      <c r="M8" t="str">
        <f>IF(ISBLANK(ui!M22),"",ui!M22)</f>
        <v/>
      </c>
      <c r="N8" t="str">
        <f>IF(ISBLANK(ui!N22),"",ui!N22)</f>
        <v/>
      </c>
    </row>
    <row r="9" spans="1:14" x14ac:dyDescent="0.3">
      <c r="A9" t="str">
        <f>IF(ISBLANK(ui!A23),"",ui!A23)</f>
        <v/>
      </c>
      <c r="B9" t="str">
        <f>IF(ISBLANK(ui!B23),"",ui!B23)</f>
        <v/>
      </c>
      <c r="C9" t="str">
        <f>IF(ISBLANK(ui!C23),"",ui!C23)</f>
        <v/>
      </c>
      <c r="D9" t="str">
        <f>IF(ISBLANK(ui!D23),"",ui!D23)</f>
        <v/>
      </c>
      <c r="E9" t="str">
        <f>IF(ISBLANK(ui!E23),"",ui!E23)</f>
        <v/>
      </c>
      <c r="F9" t="str">
        <f>IF(ISBLANK(ui!F23),"",ui!F23)</f>
        <v/>
      </c>
      <c r="G9" t="str">
        <f>IF(ISBLANK(ui!G23),"",ui!G23)</f>
        <v/>
      </c>
      <c r="H9" t="str">
        <f>IF(ISBLANK(ui!H23),"",ui!H23)</f>
        <v/>
      </c>
      <c r="I9" t="str">
        <f>IF(ISBLANK(ui!I23),"",ui!I23)</f>
        <v/>
      </c>
      <c r="J9" t="str">
        <f>IF(ISBLANK(ui!J23),"",ui!J23)</f>
        <v/>
      </c>
      <c r="K9" t="str">
        <f>IF(ISBLANK(ui!K23),"",ui!K23)</f>
        <v/>
      </c>
      <c r="L9" t="str">
        <f>IF(ISBLANK(ui!L23),"",ui!L23)</f>
        <v/>
      </c>
      <c r="M9" t="str">
        <f>IF(ISBLANK(ui!M23),"",ui!M23)</f>
        <v/>
      </c>
      <c r="N9" t="str">
        <f>IF(ISBLANK(ui!N23),"",ui!N23)</f>
        <v/>
      </c>
    </row>
    <row r="10" spans="1:14" x14ac:dyDescent="0.3">
      <c r="A10" t="str">
        <f>IF(ISBLANK(ui!A24),"",ui!A24)</f>
        <v/>
      </c>
      <c r="B10" t="str">
        <f>IF(ISBLANK(ui!B24),"",ui!B24)</f>
        <v/>
      </c>
      <c r="C10" t="str">
        <f>IF(ISBLANK(ui!C24),"",ui!C24)</f>
        <v/>
      </c>
      <c r="D10" t="str">
        <f>IF(ISBLANK(ui!D24),"",ui!D24)</f>
        <v/>
      </c>
      <c r="E10" t="str">
        <f>IF(ISBLANK(ui!E24),"",ui!E24)</f>
        <v/>
      </c>
      <c r="F10" t="str">
        <f>IF(ISBLANK(ui!F24),"",ui!F24)</f>
        <v/>
      </c>
      <c r="G10" t="str">
        <f>IF(ISBLANK(ui!G24),"",ui!G24)</f>
        <v/>
      </c>
      <c r="H10" t="str">
        <f>IF(ISBLANK(ui!H24),"",ui!H24)</f>
        <v/>
      </c>
      <c r="I10" t="str">
        <f>IF(ISBLANK(ui!I24),"",ui!I24)</f>
        <v/>
      </c>
      <c r="J10" t="str">
        <f>IF(ISBLANK(ui!J24),"",ui!J24)</f>
        <v/>
      </c>
      <c r="K10" t="str">
        <f>IF(ISBLANK(ui!K24),"",ui!K24)</f>
        <v/>
      </c>
      <c r="L10" t="str">
        <f>IF(ISBLANK(ui!L24),"",ui!L24)</f>
        <v/>
      </c>
      <c r="M10" t="str">
        <f>IF(ISBLANK(ui!M24),"",ui!M24)</f>
        <v/>
      </c>
      <c r="N10" t="str">
        <f>IF(ISBLANK(ui!N24),"",ui!N24)</f>
        <v/>
      </c>
    </row>
    <row r="11" spans="1:14" x14ac:dyDescent="0.3">
      <c r="A11" t="str">
        <f>IF(ISBLANK(ui!A25),"",ui!A25)</f>
        <v/>
      </c>
      <c r="B11" t="str">
        <f>IF(ISBLANK(ui!B25),"",ui!B25)</f>
        <v/>
      </c>
      <c r="C11" t="str">
        <f>IF(ISBLANK(ui!C25),"",ui!C25)</f>
        <v/>
      </c>
      <c r="D11" t="str">
        <f>IF(ISBLANK(ui!D25),"",ui!D25)</f>
        <v/>
      </c>
      <c r="E11" t="str">
        <f>IF(ISBLANK(ui!E25),"",ui!E25)</f>
        <v/>
      </c>
      <c r="F11" t="str">
        <f>IF(ISBLANK(ui!F25),"",ui!F25)</f>
        <v/>
      </c>
      <c r="G11" t="str">
        <f>IF(ISBLANK(ui!G25),"",ui!G25)</f>
        <v/>
      </c>
      <c r="H11" t="str">
        <f>IF(ISBLANK(ui!H25),"",ui!H25)</f>
        <v/>
      </c>
      <c r="I11" t="str">
        <f>IF(ISBLANK(ui!I25),"",ui!I25)</f>
        <v/>
      </c>
      <c r="J11" t="str">
        <f>IF(ISBLANK(ui!J25),"",ui!J25)</f>
        <v/>
      </c>
      <c r="K11" t="str">
        <f>IF(ISBLANK(ui!K25),"",ui!K25)</f>
        <v/>
      </c>
      <c r="L11" t="str">
        <f>IF(ISBLANK(ui!L25),"",ui!L25)</f>
        <v/>
      </c>
      <c r="M11" t="str">
        <f>IF(ISBLANK(ui!M25),"",ui!M25)</f>
        <v/>
      </c>
      <c r="N11" t="str">
        <f>IF(ISBLANK(ui!N25),"",ui!N25)</f>
        <v/>
      </c>
    </row>
    <row r="12" spans="1:14" x14ac:dyDescent="0.3">
      <c r="A12" t="str">
        <f>IF(ISBLANK(ui!A26),"",ui!A26)</f>
        <v/>
      </c>
      <c r="B12" t="str">
        <f>IF(ISBLANK(ui!B26),"",ui!B26)</f>
        <v/>
      </c>
      <c r="C12" t="str">
        <f>IF(ISBLANK(ui!C26),"",ui!C26)</f>
        <v/>
      </c>
      <c r="D12" t="str">
        <f>IF(ISBLANK(ui!D26),"",ui!D26)</f>
        <v/>
      </c>
      <c r="E12" t="str">
        <f>IF(ISBLANK(ui!E26),"",ui!E26)</f>
        <v/>
      </c>
      <c r="F12" t="str">
        <f>IF(ISBLANK(ui!F26),"",ui!F26)</f>
        <v/>
      </c>
      <c r="G12" t="str">
        <f>IF(ISBLANK(ui!G26),"",ui!G26)</f>
        <v/>
      </c>
      <c r="H12" t="str">
        <f>IF(ISBLANK(ui!H26),"",ui!H26)</f>
        <v/>
      </c>
      <c r="I12" t="str">
        <f>IF(ISBLANK(ui!I26),"",ui!I26)</f>
        <v/>
      </c>
      <c r="J12" t="str">
        <f>IF(ISBLANK(ui!J26),"",ui!J26)</f>
        <v/>
      </c>
      <c r="K12" t="str">
        <f>IF(ISBLANK(ui!K26),"",ui!K26)</f>
        <v/>
      </c>
      <c r="L12" t="str">
        <f>IF(ISBLANK(ui!L26),"",ui!L26)</f>
        <v/>
      </c>
      <c r="M12" t="str">
        <f>IF(ISBLANK(ui!M26),"",ui!M26)</f>
        <v/>
      </c>
      <c r="N12" t="str">
        <f>IF(ISBLANK(ui!N26),"",ui!N26)</f>
        <v/>
      </c>
    </row>
    <row r="13" spans="1:14" x14ac:dyDescent="0.3">
      <c r="A13" t="str">
        <f>IF(ISBLANK(ui!A27),"",ui!A27)</f>
        <v/>
      </c>
      <c r="B13" t="str">
        <f>IF(ISBLANK(ui!B27),"",ui!B27)</f>
        <v/>
      </c>
      <c r="C13" t="str">
        <f>IF(ISBLANK(ui!C27),"",ui!C27)</f>
        <v/>
      </c>
      <c r="D13" t="str">
        <f>IF(ISBLANK(ui!D27),"",ui!D27)</f>
        <v/>
      </c>
      <c r="E13" t="str">
        <f>IF(ISBLANK(ui!E27),"",ui!E27)</f>
        <v/>
      </c>
      <c r="F13" t="str">
        <f>IF(ISBLANK(ui!F27),"",ui!F27)</f>
        <v/>
      </c>
      <c r="G13" t="str">
        <f>IF(ISBLANK(ui!G27),"",ui!G27)</f>
        <v/>
      </c>
      <c r="H13" t="str">
        <f>IF(ISBLANK(ui!H27),"",ui!H27)</f>
        <v/>
      </c>
      <c r="I13" t="str">
        <f>IF(ISBLANK(ui!I27),"",ui!I27)</f>
        <v/>
      </c>
      <c r="J13" t="str">
        <f>IF(ISBLANK(ui!J27),"",ui!J27)</f>
        <v/>
      </c>
      <c r="K13" t="str">
        <f>IF(ISBLANK(ui!K27),"",ui!K27)</f>
        <v/>
      </c>
      <c r="L13" t="str">
        <f>IF(ISBLANK(ui!L27),"",ui!L27)</f>
        <v/>
      </c>
      <c r="M13" t="str">
        <f>IF(ISBLANK(ui!M27),"",ui!M27)</f>
        <v/>
      </c>
      <c r="N13" t="str">
        <f>IF(ISBLANK(ui!N27),"",ui!N27)</f>
        <v/>
      </c>
    </row>
    <row r="14" spans="1:14" x14ac:dyDescent="0.3">
      <c r="A14" t="str">
        <f>IF(ISBLANK(ui!A28),"",ui!A28)</f>
        <v/>
      </c>
      <c r="B14" t="str">
        <f>IF(ISBLANK(ui!B28),"",ui!B28)</f>
        <v/>
      </c>
      <c r="C14" t="str">
        <f>IF(ISBLANK(ui!C28),"",ui!C28)</f>
        <v/>
      </c>
      <c r="D14" t="str">
        <f>IF(ISBLANK(ui!D28),"",ui!D28)</f>
        <v/>
      </c>
      <c r="E14" t="str">
        <f>IF(ISBLANK(ui!E28),"",ui!E28)</f>
        <v/>
      </c>
      <c r="F14" t="str">
        <f>IF(ISBLANK(ui!F28),"",ui!F28)</f>
        <v/>
      </c>
      <c r="G14" t="str">
        <f>IF(ISBLANK(ui!G28),"",ui!G28)</f>
        <v/>
      </c>
      <c r="H14" t="str">
        <f>IF(ISBLANK(ui!H28),"",ui!H28)</f>
        <v/>
      </c>
      <c r="I14" t="str">
        <f>IF(ISBLANK(ui!I28),"",ui!I28)</f>
        <v/>
      </c>
      <c r="J14" t="str">
        <f>IF(ISBLANK(ui!J28),"",ui!J28)</f>
        <v/>
      </c>
      <c r="K14" t="str">
        <f>IF(ISBLANK(ui!K28),"",ui!K28)</f>
        <v/>
      </c>
      <c r="L14" t="str">
        <f>IF(ISBLANK(ui!L28),"",ui!L28)</f>
        <v/>
      </c>
      <c r="M14" t="str">
        <f>IF(ISBLANK(ui!M28),"",ui!M28)</f>
        <v/>
      </c>
      <c r="N14" t="str">
        <f>IF(ISBLANK(ui!N28),"",ui!N28)</f>
        <v/>
      </c>
    </row>
    <row r="15" spans="1:14" x14ac:dyDescent="0.3">
      <c r="A15" t="str">
        <f>IF(ISBLANK(ui!A29),"",ui!A29)</f>
        <v/>
      </c>
      <c r="B15" t="str">
        <f>IF(ISBLANK(ui!B29),"",ui!B29)</f>
        <v/>
      </c>
      <c r="C15" t="str">
        <f>IF(ISBLANK(ui!C29),"",ui!C29)</f>
        <v/>
      </c>
      <c r="D15" t="str">
        <f>IF(ISBLANK(ui!D29),"",ui!D29)</f>
        <v/>
      </c>
      <c r="E15" t="str">
        <f>IF(ISBLANK(ui!E29),"",ui!E29)</f>
        <v/>
      </c>
      <c r="F15" t="str">
        <f>IF(ISBLANK(ui!F29),"",ui!F29)</f>
        <v/>
      </c>
      <c r="G15" t="str">
        <f>IF(ISBLANK(ui!G29),"",ui!G29)</f>
        <v/>
      </c>
      <c r="H15" t="str">
        <f>IF(ISBLANK(ui!H29),"",ui!H29)</f>
        <v/>
      </c>
      <c r="I15" t="str">
        <f>IF(ISBLANK(ui!I29),"",ui!I29)</f>
        <v/>
      </c>
      <c r="J15" t="str">
        <f>IF(ISBLANK(ui!J29),"",ui!J29)</f>
        <v/>
      </c>
      <c r="K15" t="str">
        <f>IF(ISBLANK(ui!K29),"",ui!K29)</f>
        <v/>
      </c>
      <c r="L15" t="str">
        <f>IF(ISBLANK(ui!L29),"",ui!L29)</f>
        <v/>
      </c>
      <c r="M15" t="str">
        <f>IF(ISBLANK(ui!M29),"",ui!M29)</f>
        <v/>
      </c>
      <c r="N15" t="str">
        <f>IF(ISBLANK(ui!N29),"",ui!N29)</f>
        <v/>
      </c>
    </row>
    <row r="16" spans="1:14" x14ac:dyDescent="0.3">
      <c r="A16" t="str">
        <f>IF(ISBLANK(ui!A30),"",ui!A30)</f>
        <v/>
      </c>
      <c r="B16" t="str">
        <f>IF(ISBLANK(ui!B30),"",ui!B30)</f>
        <v/>
      </c>
      <c r="C16" t="str">
        <f>IF(ISBLANK(ui!C30),"",ui!C30)</f>
        <v/>
      </c>
      <c r="D16" t="str">
        <f>IF(ISBLANK(ui!D30),"",ui!D30)</f>
        <v/>
      </c>
      <c r="E16" t="str">
        <f>IF(ISBLANK(ui!E30),"",ui!E30)</f>
        <v/>
      </c>
      <c r="F16" t="str">
        <f>IF(ISBLANK(ui!F30),"",ui!F30)</f>
        <v/>
      </c>
      <c r="G16" t="str">
        <f>IF(ISBLANK(ui!G30),"",ui!G30)</f>
        <v/>
      </c>
      <c r="H16" t="str">
        <f>IF(ISBLANK(ui!H30),"",ui!H30)</f>
        <v/>
      </c>
      <c r="I16" t="str">
        <f>IF(ISBLANK(ui!I30),"",ui!I30)</f>
        <v/>
      </c>
      <c r="J16" t="str">
        <f>IF(ISBLANK(ui!J30),"",ui!J30)</f>
        <v/>
      </c>
      <c r="K16" t="str">
        <f>IF(ISBLANK(ui!K30),"",ui!K30)</f>
        <v/>
      </c>
      <c r="L16" t="str">
        <f>IF(ISBLANK(ui!L30),"",ui!L30)</f>
        <v/>
      </c>
      <c r="M16" t="str">
        <f>IF(ISBLANK(ui!M30),"",ui!M30)</f>
        <v/>
      </c>
      <c r="N16" t="str">
        <f>IF(ISBLANK(ui!N30),"",ui!N30)</f>
        <v/>
      </c>
    </row>
    <row r="17" spans="1:14" x14ac:dyDescent="0.3">
      <c r="A17" t="str">
        <f>IF(ISBLANK(ui!A31),"",ui!A31)</f>
        <v/>
      </c>
      <c r="B17" t="str">
        <f>IF(ISBLANK(ui!B31),"",ui!B31)</f>
        <v/>
      </c>
      <c r="C17" t="str">
        <f>IF(ISBLANK(ui!C31),"",ui!C31)</f>
        <v/>
      </c>
      <c r="D17" t="str">
        <f>IF(ISBLANK(ui!D31),"",ui!D31)</f>
        <v/>
      </c>
      <c r="E17" t="str">
        <f>IF(ISBLANK(ui!E31),"",ui!E31)</f>
        <v/>
      </c>
      <c r="F17" t="str">
        <f>IF(ISBLANK(ui!F31),"",ui!F31)</f>
        <v/>
      </c>
      <c r="G17" t="str">
        <f>IF(ISBLANK(ui!G31),"",ui!G31)</f>
        <v/>
      </c>
      <c r="H17" t="str">
        <f>IF(ISBLANK(ui!H31),"",ui!H31)</f>
        <v/>
      </c>
      <c r="I17" t="str">
        <f>IF(ISBLANK(ui!I31),"",ui!I31)</f>
        <v/>
      </c>
      <c r="J17" t="str">
        <f>IF(ISBLANK(ui!J31),"",ui!J31)</f>
        <v/>
      </c>
      <c r="K17" t="str">
        <f>IF(ISBLANK(ui!K31),"",ui!K31)</f>
        <v/>
      </c>
      <c r="L17" t="str">
        <f>IF(ISBLANK(ui!L31),"",ui!L31)</f>
        <v/>
      </c>
      <c r="M17" t="str">
        <f>IF(ISBLANK(ui!M31),"",ui!M31)</f>
        <v/>
      </c>
      <c r="N17" t="str">
        <f>IF(ISBLANK(ui!N31),"",ui!N31)</f>
        <v/>
      </c>
    </row>
    <row r="18" spans="1:14" x14ac:dyDescent="0.3">
      <c r="A18" t="str">
        <f>IF(ISBLANK(ui!A32),"",ui!A32)</f>
        <v/>
      </c>
      <c r="B18" t="str">
        <f>IF(ISBLANK(ui!B32),"",ui!B32)</f>
        <v/>
      </c>
      <c r="C18" t="str">
        <f>IF(ISBLANK(ui!C32),"",ui!C32)</f>
        <v/>
      </c>
      <c r="D18" t="str">
        <f>IF(ISBLANK(ui!D32),"",ui!D32)</f>
        <v/>
      </c>
      <c r="E18" t="str">
        <f>IF(ISBLANK(ui!E32),"",ui!E32)</f>
        <v/>
      </c>
      <c r="F18" t="str">
        <f>IF(ISBLANK(ui!F32),"",ui!F32)</f>
        <v/>
      </c>
      <c r="G18" t="str">
        <f>IF(ISBLANK(ui!G32),"",ui!G32)</f>
        <v/>
      </c>
      <c r="H18" t="str">
        <f>IF(ISBLANK(ui!H32),"",ui!H32)</f>
        <v/>
      </c>
      <c r="I18" t="str">
        <f>IF(ISBLANK(ui!I32),"",ui!I32)</f>
        <v/>
      </c>
      <c r="J18" t="str">
        <f>IF(ISBLANK(ui!J32),"",ui!J32)</f>
        <v/>
      </c>
      <c r="K18" t="str">
        <f>IF(ISBLANK(ui!K32),"",ui!K32)</f>
        <v/>
      </c>
      <c r="L18" t="str">
        <f>IF(ISBLANK(ui!L32),"",ui!L32)</f>
        <v/>
      </c>
      <c r="M18" t="str">
        <f>IF(ISBLANK(ui!M32),"",ui!M32)</f>
        <v/>
      </c>
      <c r="N18" t="str">
        <f>IF(ISBLANK(ui!N32),"",ui!N32)</f>
        <v/>
      </c>
    </row>
    <row r="19" spans="1:14" x14ac:dyDescent="0.3">
      <c r="A19" t="str">
        <f>IF(ISBLANK(ui!A33),"",ui!A33)</f>
        <v/>
      </c>
      <c r="B19" t="str">
        <f>IF(ISBLANK(ui!B33),"",ui!B33)</f>
        <v/>
      </c>
      <c r="C19" t="str">
        <f>IF(ISBLANK(ui!C33),"",ui!C33)</f>
        <v/>
      </c>
      <c r="D19" t="str">
        <f>IF(ISBLANK(ui!D33),"",ui!D33)</f>
        <v/>
      </c>
      <c r="E19" t="str">
        <f>IF(ISBLANK(ui!E33),"",ui!E33)</f>
        <v/>
      </c>
      <c r="F19" t="str">
        <f>IF(ISBLANK(ui!F33),"",ui!F33)</f>
        <v/>
      </c>
      <c r="G19" t="str">
        <f>IF(ISBLANK(ui!G33),"",ui!G33)</f>
        <v/>
      </c>
      <c r="H19" t="str">
        <f>IF(ISBLANK(ui!H33),"",ui!H33)</f>
        <v/>
      </c>
      <c r="I19" t="str">
        <f>IF(ISBLANK(ui!I33),"",ui!I33)</f>
        <v/>
      </c>
      <c r="J19" t="str">
        <f>IF(ISBLANK(ui!J33),"",ui!J33)</f>
        <v/>
      </c>
      <c r="K19" t="str">
        <f>IF(ISBLANK(ui!K33),"",ui!K33)</f>
        <v/>
      </c>
      <c r="L19" t="str">
        <f>IF(ISBLANK(ui!L33),"",ui!L33)</f>
        <v/>
      </c>
      <c r="M19" t="str">
        <f>IF(ISBLANK(ui!M33),"",ui!M33)</f>
        <v/>
      </c>
      <c r="N19" t="str">
        <f>IF(ISBLANK(ui!N33),"",ui!N33)</f>
        <v/>
      </c>
    </row>
    <row r="20" spans="1:14" x14ac:dyDescent="0.3">
      <c r="A20" t="str">
        <f>IF(ISBLANK(ui!A34),"",ui!A34)</f>
        <v/>
      </c>
      <c r="B20" t="str">
        <f>IF(ISBLANK(ui!B34),"",ui!B34)</f>
        <v/>
      </c>
      <c r="C20" t="str">
        <f>IF(ISBLANK(ui!C34),"",ui!C34)</f>
        <v/>
      </c>
      <c r="D20" t="str">
        <f>IF(ISBLANK(ui!D34),"",ui!D34)</f>
        <v/>
      </c>
      <c r="E20" t="str">
        <f>IF(ISBLANK(ui!E34),"",ui!E34)</f>
        <v/>
      </c>
      <c r="F20" t="str">
        <f>IF(ISBLANK(ui!F34),"",ui!F34)</f>
        <v/>
      </c>
      <c r="G20" t="str">
        <f>IF(ISBLANK(ui!G34),"",ui!G34)</f>
        <v/>
      </c>
      <c r="H20" t="str">
        <f>IF(ISBLANK(ui!H34),"",ui!H34)</f>
        <v/>
      </c>
      <c r="I20" t="str">
        <f>IF(ISBLANK(ui!I34),"",ui!I34)</f>
        <v/>
      </c>
      <c r="J20" t="str">
        <f>IF(ISBLANK(ui!J34),"",ui!J34)</f>
        <v/>
      </c>
      <c r="K20" t="str">
        <f>IF(ISBLANK(ui!K34),"",ui!K34)</f>
        <v/>
      </c>
      <c r="L20" t="str">
        <f>IF(ISBLANK(ui!L34),"",ui!L34)</f>
        <v/>
      </c>
      <c r="M20" t="str">
        <f>IF(ISBLANK(ui!M34),"",ui!M34)</f>
        <v/>
      </c>
      <c r="N20" t="str">
        <f>IF(ISBLANK(ui!N34),"",ui!N34)</f>
        <v/>
      </c>
    </row>
    <row r="21" spans="1:14" x14ac:dyDescent="0.3">
      <c r="A21" t="str">
        <f>IF(ISBLANK(ui!A35),"",ui!A35)</f>
        <v/>
      </c>
      <c r="B21" t="str">
        <f>IF(ISBLANK(ui!B35),"",ui!B35)</f>
        <v/>
      </c>
      <c r="C21" t="str">
        <f>IF(ISBLANK(ui!C35),"",ui!C35)</f>
        <v/>
      </c>
      <c r="D21" t="str">
        <f>IF(ISBLANK(ui!D35),"",ui!D35)</f>
        <v/>
      </c>
      <c r="E21" t="str">
        <f>IF(ISBLANK(ui!E35),"",ui!E35)</f>
        <v/>
      </c>
      <c r="F21" t="str">
        <f>IF(ISBLANK(ui!F35),"",ui!F35)</f>
        <v/>
      </c>
      <c r="G21" t="str">
        <f>IF(ISBLANK(ui!G35),"",ui!G35)</f>
        <v/>
      </c>
      <c r="H21" t="str">
        <f>IF(ISBLANK(ui!H35),"",ui!H35)</f>
        <v/>
      </c>
      <c r="I21" t="str">
        <f>IF(ISBLANK(ui!I35),"",ui!I35)</f>
        <v/>
      </c>
      <c r="J21" t="str">
        <f>IF(ISBLANK(ui!J35),"",ui!J35)</f>
        <v/>
      </c>
      <c r="K21" t="str">
        <f>IF(ISBLANK(ui!K35),"",ui!K35)</f>
        <v/>
      </c>
      <c r="L21" t="str">
        <f>IF(ISBLANK(ui!L35),"",ui!L35)</f>
        <v/>
      </c>
      <c r="M21" t="str">
        <f>IF(ISBLANK(ui!M35),"",ui!M35)</f>
        <v/>
      </c>
      <c r="N21" t="str">
        <f>IF(ISBLANK(ui!N35),"",ui!N35)</f>
        <v/>
      </c>
    </row>
    <row r="22" spans="1:14" x14ac:dyDescent="0.3">
      <c r="A22" t="str">
        <f>IF(ISBLANK(ui!A36),"",ui!A36)</f>
        <v/>
      </c>
      <c r="B22" t="str">
        <f>IF(ISBLANK(ui!B36),"",ui!B36)</f>
        <v/>
      </c>
      <c r="C22" t="str">
        <f>IF(ISBLANK(ui!C36),"",ui!C36)</f>
        <v/>
      </c>
      <c r="D22" t="str">
        <f>IF(ISBLANK(ui!D36),"",ui!D36)</f>
        <v/>
      </c>
      <c r="E22" t="str">
        <f>IF(ISBLANK(ui!E36),"",ui!E36)</f>
        <v/>
      </c>
      <c r="F22" t="str">
        <f>IF(ISBLANK(ui!F36),"",ui!F36)</f>
        <v/>
      </c>
      <c r="G22" t="str">
        <f>IF(ISBLANK(ui!G36),"",ui!G36)</f>
        <v/>
      </c>
      <c r="H22" t="str">
        <f>IF(ISBLANK(ui!H36),"",ui!H36)</f>
        <v/>
      </c>
      <c r="I22" t="str">
        <f>IF(ISBLANK(ui!I36),"",ui!I36)</f>
        <v/>
      </c>
      <c r="J22" t="str">
        <f>IF(ISBLANK(ui!J36),"",ui!J36)</f>
        <v/>
      </c>
      <c r="K22" t="str">
        <f>IF(ISBLANK(ui!K36),"",ui!K36)</f>
        <v/>
      </c>
      <c r="L22" t="str">
        <f>IF(ISBLANK(ui!L36),"",ui!L36)</f>
        <v/>
      </c>
      <c r="M22" t="str">
        <f>IF(ISBLANK(ui!M36),"",ui!M36)</f>
        <v/>
      </c>
      <c r="N22" t="str">
        <f>IF(ISBLANK(ui!N36),"",ui!N36)</f>
        <v/>
      </c>
    </row>
    <row r="23" spans="1:14" x14ac:dyDescent="0.3">
      <c r="A23" t="str">
        <f>IF(ISBLANK(ui!A37),"",ui!A37)</f>
        <v/>
      </c>
      <c r="B23" t="str">
        <f>IF(ISBLANK(ui!B37),"",ui!B37)</f>
        <v/>
      </c>
      <c r="C23" t="str">
        <f>IF(ISBLANK(ui!C37),"",ui!C37)</f>
        <v/>
      </c>
      <c r="D23" t="str">
        <f>IF(ISBLANK(ui!D37),"",ui!D37)</f>
        <v/>
      </c>
      <c r="E23" t="str">
        <f>IF(ISBLANK(ui!E37),"",ui!E37)</f>
        <v/>
      </c>
      <c r="F23" t="str">
        <f>IF(ISBLANK(ui!F37),"",ui!F37)</f>
        <v/>
      </c>
      <c r="G23" t="str">
        <f>IF(ISBLANK(ui!G37),"",ui!G37)</f>
        <v/>
      </c>
      <c r="H23" t="str">
        <f>IF(ISBLANK(ui!H37),"",ui!H37)</f>
        <v/>
      </c>
      <c r="I23" t="str">
        <f>IF(ISBLANK(ui!I37),"",ui!I37)</f>
        <v/>
      </c>
      <c r="J23" t="str">
        <f>IF(ISBLANK(ui!J37),"",ui!J37)</f>
        <v/>
      </c>
      <c r="K23" t="str">
        <f>IF(ISBLANK(ui!K37),"",ui!K37)</f>
        <v/>
      </c>
      <c r="L23" t="str">
        <f>IF(ISBLANK(ui!L37),"",ui!L37)</f>
        <v/>
      </c>
      <c r="M23" t="str">
        <f>IF(ISBLANK(ui!M37),"",ui!M37)</f>
        <v/>
      </c>
      <c r="N23" t="str">
        <f>IF(ISBLANK(ui!N37),"",ui!N37)</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0812B-FD6E-4752-AC5F-F1FB101103C6}">
  <dimension ref="A1:U11"/>
  <sheetViews>
    <sheetView tabSelected="1" workbookViewId="0">
      <selection activeCell="I13" sqref="I13"/>
    </sheetView>
  </sheetViews>
  <sheetFormatPr defaultRowHeight="14.4" x14ac:dyDescent="0.3"/>
  <cols>
    <col min="4" max="15" width="5.6640625" customWidth="1"/>
  </cols>
  <sheetData>
    <row r="1" spans="1:21" s="4" customFormat="1" ht="84" customHeight="1" x14ac:dyDescent="0.3">
      <c r="A1" s="3" t="s">
        <v>0</v>
      </c>
      <c r="B1" s="3" t="s">
        <v>1</v>
      </c>
      <c r="C1" s="3" t="s">
        <v>118</v>
      </c>
      <c r="D1" s="22" t="s">
        <v>12</v>
      </c>
      <c r="E1" s="23" t="s">
        <v>13</v>
      </c>
      <c r="F1" s="23" t="s">
        <v>27</v>
      </c>
      <c r="G1" s="23" t="s">
        <v>28</v>
      </c>
      <c r="H1" s="24" t="s">
        <v>26</v>
      </c>
      <c r="I1" s="22" t="s">
        <v>14</v>
      </c>
      <c r="J1" s="23" t="s">
        <v>15</v>
      </c>
      <c r="K1" s="23" t="s">
        <v>16</v>
      </c>
      <c r="L1" s="23" t="s">
        <v>17</v>
      </c>
      <c r="M1" s="23" t="s">
        <v>18</v>
      </c>
      <c r="N1" s="23" t="s">
        <v>19</v>
      </c>
      <c r="O1" s="24" t="s">
        <v>24</v>
      </c>
      <c r="P1" s="57" t="s">
        <v>116</v>
      </c>
      <c r="Q1" s="58" t="s">
        <v>117</v>
      </c>
      <c r="U1" s="31"/>
    </row>
    <row r="2" spans="1:21" x14ac:dyDescent="0.3">
      <c r="A2" s="15">
        <v>1</v>
      </c>
      <c r="B2" s="14" t="s">
        <v>10</v>
      </c>
      <c r="C2" s="16">
        <v>0</v>
      </c>
      <c r="D2" s="11" t="str">
        <f>IF(ISBLANK(map_tiles!C2),"",map_tiles!C2)</f>
        <v/>
      </c>
      <c r="E2" s="12" t="str">
        <f>IF(ISBLANK(map_tiles!D2),"",map_tiles!D2)</f>
        <v/>
      </c>
      <c r="F2" s="12" t="str">
        <f>IF(ISBLANK(map_tiles!E2),"",map_tiles!E2)</f>
        <v/>
      </c>
      <c r="G2" s="12">
        <f>IF(ISBLANK(map_tiles!F2),"",map_tiles!F2)</f>
        <v>1</v>
      </c>
      <c r="H2" s="13" t="str">
        <f>IF(ISBLANK(map_tiles!G2),"",map_tiles!G2)</f>
        <v/>
      </c>
      <c r="I2" s="12">
        <f>IF(ISBLANK(map_tiles!H2),"",map_tiles!H2)</f>
        <v>3</v>
      </c>
      <c r="J2" s="12" t="str">
        <f>IF(ISBLANK(map_tiles!I2),"",map_tiles!I2)</f>
        <v/>
      </c>
      <c r="K2" s="12">
        <f>IF(ISBLANK(map_tiles!J2),"",map_tiles!J2)</f>
        <v>1</v>
      </c>
      <c r="L2" s="12" t="str">
        <f>IF(ISBLANK(map_tiles!K2),"",map_tiles!K2)</f>
        <v/>
      </c>
      <c r="M2" s="12" t="str">
        <f>IF(ISBLANK(map_tiles!L2),"",map_tiles!L2)</f>
        <v/>
      </c>
      <c r="N2" s="12" t="str">
        <f>IF(ISBLANK(map_tiles!M2),"",map_tiles!M2)</f>
        <v/>
      </c>
      <c r="O2" s="13" t="str">
        <f>IF(ISBLANK(map_tiles!N2),"",map_tiles!N2)</f>
        <v/>
      </c>
      <c r="P2" s="11">
        <f t="shared" ref="P2:P9" si="0">SUM(D2:O2)</f>
        <v>5</v>
      </c>
      <c r="Q2" s="13">
        <f t="shared" ref="Q2:Q9" si="1">C2*P2</f>
        <v>0</v>
      </c>
      <c r="T2" s="12"/>
    </row>
    <row r="3" spans="1:21" x14ac:dyDescent="0.3">
      <c r="A3" s="11">
        <v>2</v>
      </c>
      <c r="B3" s="12" t="s">
        <v>8</v>
      </c>
      <c r="C3" s="13">
        <v>0</v>
      </c>
      <c r="D3" s="11">
        <f>IF(ISBLANK(map_tiles!C3),"",map_tiles!C3)</f>
        <v>1</v>
      </c>
      <c r="E3" s="12" t="str">
        <f>IF(ISBLANK(map_tiles!D3),"",map_tiles!D3)</f>
        <v/>
      </c>
      <c r="F3" s="12">
        <f>IF(ISBLANK(map_tiles!E3),"",map_tiles!E3)</f>
        <v>1</v>
      </c>
      <c r="G3" s="12">
        <f>IF(ISBLANK(map_tiles!F3),"",map_tiles!F3)</f>
        <v>1</v>
      </c>
      <c r="H3" s="13" t="str">
        <f>IF(ISBLANK(map_tiles!G3),"",map_tiles!G3)</f>
        <v/>
      </c>
      <c r="I3" s="12" t="str">
        <f>IF(ISBLANK(map_tiles!H3),"",map_tiles!H3)</f>
        <v/>
      </c>
      <c r="J3" s="12" t="str">
        <f>IF(ISBLANK(map_tiles!I3),"",map_tiles!I3)</f>
        <v/>
      </c>
      <c r="K3" s="12" t="str">
        <f>IF(ISBLANK(map_tiles!J3),"",map_tiles!J3)</f>
        <v/>
      </c>
      <c r="L3" s="12" t="str">
        <f>IF(ISBLANK(map_tiles!K3),"",map_tiles!K3)</f>
        <v/>
      </c>
      <c r="M3" s="12" t="str">
        <f>IF(ISBLANK(map_tiles!L3),"",map_tiles!L3)</f>
        <v/>
      </c>
      <c r="N3" s="12" t="str">
        <f>IF(ISBLANK(map_tiles!M3),"",map_tiles!M3)</f>
        <v/>
      </c>
      <c r="O3" s="13" t="str">
        <f>IF(ISBLANK(map_tiles!N3),"",map_tiles!N3)</f>
        <v/>
      </c>
      <c r="P3" s="11">
        <f t="shared" si="0"/>
        <v>3</v>
      </c>
      <c r="Q3" s="13">
        <f t="shared" si="1"/>
        <v>0</v>
      </c>
      <c r="T3" s="12"/>
    </row>
    <row r="4" spans="1:21" x14ac:dyDescent="0.3">
      <c r="A4" s="11">
        <v>3</v>
      </c>
      <c r="B4" s="12" t="s">
        <v>5</v>
      </c>
      <c r="C4" s="13">
        <v>23</v>
      </c>
      <c r="D4" s="11">
        <f>IF(ISBLANK(map_tiles!C4),"",map_tiles!C4)</f>
        <v>1</v>
      </c>
      <c r="E4" s="12" t="str">
        <f>IF(ISBLANK(map_tiles!D4),"",map_tiles!D4)</f>
        <v/>
      </c>
      <c r="F4" s="12">
        <f>IF(ISBLANK(map_tiles!E4),"",map_tiles!E4)</f>
        <v>1</v>
      </c>
      <c r="G4" s="12" t="str">
        <f>IF(ISBLANK(map_tiles!F4),"",map_tiles!F4)</f>
        <v/>
      </c>
      <c r="H4" s="13">
        <f>IF(ISBLANK(map_tiles!G4),"",map_tiles!G4)</f>
        <v>1</v>
      </c>
      <c r="I4" s="12">
        <f>IF(ISBLANK(map_tiles!H4),"",map_tiles!H4)</f>
        <v>3</v>
      </c>
      <c r="J4" s="12" t="str">
        <f>IF(ISBLANK(map_tiles!I4),"",map_tiles!I4)</f>
        <v/>
      </c>
      <c r="K4" s="12" t="str">
        <f>IF(ISBLANK(map_tiles!J4),"",map_tiles!J4)</f>
        <v/>
      </c>
      <c r="L4" s="12">
        <f>IF(ISBLANK(map_tiles!K4),"",map_tiles!K4)</f>
        <v>1</v>
      </c>
      <c r="M4" s="12" t="str">
        <f>IF(ISBLANK(map_tiles!L4),"",map_tiles!L4)</f>
        <v/>
      </c>
      <c r="N4" s="12" t="str">
        <f>IF(ISBLANK(map_tiles!M4),"",map_tiles!M4)</f>
        <v/>
      </c>
      <c r="O4" s="13" t="str">
        <f>IF(ISBLANK(map_tiles!N4),"",map_tiles!N4)</f>
        <v/>
      </c>
      <c r="P4" s="11">
        <f t="shared" si="0"/>
        <v>7</v>
      </c>
      <c r="Q4" s="13">
        <f t="shared" si="1"/>
        <v>161</v>
      </c>
      <c r="T4" s="12"/>
    </row>
    <row r="5" spans="1:21" x14ac:dyDescent="0.3">
      <c r="A5" s="11">
        <v>4</v>
      </c>
      <c r="B5" s="12" t="s">
        <v>3</v>
      </c>
      <c r="C5" s="13">
        <v>76</v>
      </c>
      <c r="D5" s="11">
        <f>IF(ISBLANK(map_tiles!C5),"",map_tiles!C5)</f>
        <v>1</v>
      </c>
      <c r="E5" s="12">
        <f>IF(ISBLANK(map_tiles!D5),"",map_tiles!D5)</f>
        <v>1</v>
      </c>
      <c r="F5" s="12">
        <f>IF(ISBLANK(map_tiles!E5),"",map_tiles!E5)</f>
        <v>1</v>
      </c>
      <c r="G5" s="12" t="str">
        <f>IF(ISBLANK(map_tiles!F5),"",map_tiles!F5)</f>
        <v/>
      </c>
      <c r="H5" s="13">
        <f>IF(ISBLANK(map_tiles!G5),"",map_tiles!G5)</f>
        <v>1</v>
      </c>
      <c r="I5" s="12">
        <f>IF(ISBLANK(map_tiles!H5),"",map_tiles!H5)</f>
        <v>3</v>
      </c>
      <c r="J5" s="12" t="str">
        <f>IF(ISBLANK(map_tiles!I5),"",map_tiles!I5)</f>
        <v/>
      </c>
      <c r="K5" s="12" t="str">
        <f>IF(ISBLANK(map_tiles!J5),"",map_tiles!J5)</f>
        <v/>
      </c>
      <c r="L5" s="12" t="str">
        <f>IF(ISBLANK(map_tiles!K5),"",map_tiles!K5)</f>
        <v/>
      </c>
      <c r="M5" s="12" t="str">
        <f>IF(ISBLANK(map_tiles!L5),"",map_tiles!L5)</f>
        <v/>
      </c>
      <c r="N5" s="12" t="str">
        <f>IF(ISBLANK(map_tiles!M5),"",map_tiles!M5)</f>
        <v/>
      </c>
      <c r="O5" s="13" t="str">
        <f>IF(ISBLANK(map_tiles!N5),"",map_tiles!N5)</f>
        <v/>
      </c>
      <c r="P5" s="11">
        <f t="shared" si="0"/>
        <v>7</v>
      </c>
      <c r="Q5" s="13">
        <f t="shared" si="1"/>
        <v>532</v>
      </c>
      <c r="T5" s="12"/>
    </row>
    <row r="6" spans="1:21" x14ac:dyDescent="0.3">
      <c r="A6" s="11">
        <v>5</v>
      </c>
      <c r="B6" s="12" t="s">
        <v>4</v>
      </c>
      <c r="C6" s="13">
        <v>97</v>
      </c>
      <c r="D6" s="11">
        <f>IF(ISBLANK(map_tiles!C6),"",map_tiles!C6)</f>
        <v>1</v>
      </c>
      <c r="E6" s="12">
        <f>IF(ISBLANK(map_tiles!D6),"",map_tiles!D6)</f>
        <v>1</v>
      </c>
      <c r="F6" s="12">
        <f>IF(ISBLANK(map_tiles!E6),"",map_tiles!E6)</f>
        <v>1</v>
      </c>
      <c r="G6" s="12" t="str">
        <f>IF(ISBLANK(map_tiles!F6),"",map_tiles!F6)</f>
        <v/>
      </c>
      <c r="H6" s="13" t="str">
        <f>IF(ISBLANK(map_tiles!G6),"",map_tiles!G6)</f>
        <v/>
      </c>
      <c r="I6" s="12">
        <f>IF(ISBLANK(map_tiles!H6),"",map_tiles!H6)</f>
        <v>1</v>
      </c>
      <c r="J6" s="12">
        <f>IF(ISBLANK(map_tiles!I6),"",map_tiles!I6)</f>
        <v>1</v>
      </c>
      <c r="K6" s="12">
        <f>IF(ISBLANK(map_tiles!J6),"",map_tiles!J6)</f>
        <v>1</v>
      </c>
      <c r="L6" s="12">
        <f>IF(ISBLANK(map_tiles!K6),"",map_tiles!K6)</f>
        <v>1</v>
      </c>
      <c r="M6" s="12">
        <f>IF(ISBLANK(map_tiles!L6),"",map_tiles!L6)</f>
        <v>1</v>
      </c>
      <c r="N6" s="12" t="str">
        <f>IF(ISBLANK(map_tiles!M6),"",map_tiles!M6)</f>
        <v/>
      </c>
      <c r="O6" s="13" t="str">
        <f>IF(ISBLANK(map_tiles!N6),"",map_tiles!N6)</f>
        <v/>
      </c>
      <c r="P6" s="11">
        <f t="shared" si="0"/>
        <v>8</v>
      </c>
      <c r="Q6" s="13">
        <f t="shared" si="1"/>
        <v>776</v>
      </c>
      <c r="T6" s="12"/>
    </row>
    <row r="7" spans="1:21" x14ac:dyDescent="0.3">
      <c r="A7" s="11">
        <v>6</v>
      </c>
      <c r="B7" s="12" t="s">
        <v>6</v>
      </c>
      <c r="C7" s="13">
        <v>0</v>
      </c>
      <c r="D7" s="11">
        <f>IF(ISBLANK(map_tiles!C7),"",map_tiles!C7)</f>
        <v>1</v>
      </c>
      <c r="E7" s="12" t="str">
        <f>IF(ISBLANK(map_tiles!D7),"",map_tiles!D7)</f>
        <v/>
      </c>
      <c r="F7" s="12" t="str">
        <f>IF(ISBLANK(map_tiles!E7),"",map_tiles!E7)</f>
        <v/>
      </c>
      <c r="G7" s="12" t="str">
        <f>IF(ISBLANK(map_tiles!F7),"",map_tiles!F7)</f>
        <v/>
      </c>
      <c r="H7" s="13" t="str">
        <f>IF(ISBLANK(map_tiles!G7),"",map_tiles!G7)</f>
        <v/>
      </c>
      <c r="I7" s="12" t="str">
        <f>IF(ISBLANK(map_tiles!H7),"",map_tiles!H7)</f>
        <v/>
      </c>
      <c r="J7" s="12" t="str">
        <f>IF(ISBLANK(map_tiles!I7),"",map_tiles!I7)</f>
        <v/>
      </c>
      <c r="K7" s="12">
        <f>IF(ISBLANK(map_tiles!J7),"",map_tiles!J7)</f>
        <v>4</v>
      </c>
      <c r="L7" s="12" t="str">
        <f>IF(ISBLANK(map_tiles!K7),"",map_tiles!K7)</f>
        <v/>
      </c>
      <c r="M7" s="12" t="str">
        <f>IF(ISBLANK(map_tiles!L7),"",map_tiles!L7)</f>
        <v/>
      </c>
      <c r="N7" s="12" t="str">
        <f>IF(ISBLANK(map_tiles!M7),"",map_tiles!M7)</f>
        <v/>
      </c>
      <c r="O7" s="13" t="str">
        <f>IF(ISBLANK(map_tiles!N7),"",map_tiles!N7)</f>
        <v/>
      </c>
      <c r="P7" s="11">
        <f t="shared" si="0"/>
        <v>5</v>
      </c>
      <c r="Q7" s="13">
        <f t="shared" si="1"/>
        <v>0</v>
      </c>
      <c r="T7" s="12"/>
    </row>
    <row r="8" spans="1:21" x14ac:dyDescent="0.3">
      <c r="A8" s="11">
        <v>7</v>
      </c>
      <c r="B8" s="12" t="s">
        <v>7</v>
      </c>
      <c r="C8" s="13">
        <v>0</v>
      </c>
      <c r="D8" s="11">
        <f>IF(ISBLANK(map_tiles!C8),"",map_tiles!C8)</f>
        <v>1</v>
      </c>
      <c r="E8" s="12">
        <f>IF(ISBLANK(map_tiles!D8),"",map_tiles!D8)</f>
        <v>1</v>
      </c>
      <c r="F8" s="12">
        <f>IF(ISBLANK(map_tiles!E8),"",map_tiles!E8)</f>
        <v>1</v>
      </c>
      <c r="G8" s="12" t="str">
        <f>IF(ISBLANK(map_tiles!F8),"",map_tiles!F8)</f>
        <v/>
      </c>
      <c r="H8" s="13" t="str">
        <f>IF(ISBLANK(map_tiles!G8),"",map_tiles!G8)</f>
        <v/>
      </c>
      <c r="I8" s="12" t="str">
        <f>IF(ISBLANK(map_tiles!H8),"",map_tiles!H8)</f>
        <v/>
      </c>
      <c r="J8" s="12" t="str">
        <f>IF(ISBLANK(map_tiles!I8),"",map_tiles!I8)</f>
        <v/>
      </c>
      <c r="K8" s="12">
        <f>IF(ISBLANK(map_tiles!J8),"",map_tiles!J8)</f>
        <v>3</v>
      </c>
      <c r="L8" s="12" t="str">
        <f>IF(ISBLANK(map_tiles!K8),"",map_tiles!K8)</f>
        <v/>
      </c>
      <c r="M8" s="12" t="str">
        <f>IF(ISBLANK(map_tiles!L8),"",map_tiles!L8)</f>
        <v/>
      </c>
      <c r="N8" s="12" t="str">
        <f>IF(ISBLANK(map_tiles!M8),"",map_tiles!M8)</f>
        <v/>
      </c>
      <c r="O8" s="13" t="str">
        <f>IF(ISBLANK(map_tiles!N8),"",map_tiles!N8)</f>
        <v/>
      </c>
      <c r="P8" s="11">
        <f t="shared" si="0"/>
        <v>6</v>
      </c>
      <c r="Q8" s="13">
        <f t="shared" si="1"/>
        <v>0</v>
      </c>
      <c r="T8" s="12"/>
    </row>
    <row r="9" spans="1:21" x14ac:dyDescent="0.3">
      <c r="A9" s="17">
        <v>8</v>
      </c>
      <c r="B9" s="18" t="s">
        <v>11</v>
      </c>
      <c r="C9" s="48">
        <v>0</v>
      </c>
      <c r="D9" s="11">
        <f>IF(ISBLANK(map_tiles!C9),"",map_tiles!C9)</f>
        <v>1</v>
      </c>
      <c r="E9" s="12">
        <f>IF(ISBLANK(map_tiles!D9),"",map_tiles!D9)</f>
        <v>1</v>
      </c>
      <c r="F9" s="12">
        <f>IF(ISBLANK(map_tiles!E9),"",map_tiles!E9)</f>
        <v>1</v>
      </c>
      <c r="G9" s="12" t="str">
        <f>IF(ISBLANK(map_tiles!F9),"",map_tiles!F9)</f>
        <v/>
      </c>
      <c r="H9" s="13" t="str">
        <f>IF(ISBLANK(map_tiles!G9),"",map_tiles!G9)</f>
        <v/>
      </c>
      <c r="I9" s="12" t="str">
        <f>IF(ISBLANK(map_tiles!H9),"",map_tiles!H9)</f>
        <v/>
      </c>
      <c r="J9" s="12" t="str">
        <f>IF(ISBLANK(map_tiles!I9),"",map_tiles!I9)</f>
        <v/>
      </c>
      <c r="K9" s="12" t="str">
        <f>IF(ISBLANK(map_tiles!J9),"",map_tiles!J9)</f>
        <v/>
      </c>
      <c r="L9" s="12" t="str">
        <f>IF(ISBLANK(map_tiles!K9),"",map_tiles!K9)</f>
        <v/>
      </c>
      <c r="M9" s="12" t="str">
        <f>IF(ISBLANK(map_tiles!L9),"",map_tiles!L9)</f>
        <v/>
      </c>
      <c r="N9" s="12" t="str">
        <f>IF(ISBLANK(map_tiles!M9),"",map_tiles!M9)</f>
        <v/>
      </c>
      <c r="O9" s="13" t="str">
        <f>IF(ISBLANK(map_tiles!N9),"",map_tiles!N9)</f>
        <v/>
      </c>
      <c r="P9" s="17">
        <f t="shared" si="0"/>
        <v>3</v>
      </c>
      <c r="Q9" s="48">
        <f t="shared" si="1"/>
        <v>0</v>
      </c>
      <c r="T9" s="12"/>
    </row>
    <row r="10" spans="1:21" x14ac:dyDescent="0.3">
      <c r="A10" s="15" t="s">
        <v>114</v>
      </c>
      <c r="B10" s="14"/>
      <c r="C10" s="14"/>
      <c r="D10" s="15">
        <f>SUMPRODUCT(number,D2:D9)</f>
        <v>196</v>
      </c>
      <c r="E10" s="14">
        <f>SUMPRODUCT(number,E2:E9)</f>
        <v>173</v>
      </c>
      <c r="F10" s="14">
        <f>SUMPRODUCT(number,F2:F9)</f>
        <v>196</v>
      </c>
      <c r="G10" s="14">
        <f>SUMPRODUCT(number,G2:G9)</f>
        <v>0</v>
      </c>
      <c r="H10" s="16">
        <f>SUMPRODUCT(number,H2:H9)</f>
        <v>99</v>
      </c>
      <c r="I10" s="14">
        <f>SUMPRODUCT(number,I2:I9)</f>
        <v>394</v>
      </c>
      <c r="J10" s="14">
        <f>SUMPRODUCT(number,J2:J9)</f>
        <v>97</v>
      </c>
      <c r="K10" s="14">
        <f>SUMPRODUCT(number,K2:K9)</f>
        <v>97</v>
      </c>
      <c r="L10" s="14">
        <f>SUMPRODUCT(number,L2:L9)</f>
        <v>120</v>
      </c>
      <c r="M10" s="14">
        <f>SUMPRODUCT(number,M2:M9)</f>
        <v>97</v>
      </c>
      <c r="N10" s="14">
        <f>SUMPRODUCT(number,N2:N9)</f>
        <v>0</v>
      </c>
      <c r="O10" s="16">
        <f>SUMPRODUCT(number,O2:O9)</f>
        <v>0</v>
      </c>
    </row>
    <row r="11" spans="1:21" x14ac:dyDescent="0.3">
      <c r="A11" s="17" t="s">
        <v>115</v>
      </c>
      <c r="B11" s="18"/>
      <c r="C11" s="18"/>
      <c r="D11" s="21">
        <f t="shared" ref="D11:O11" si="2">D10/SUM(number)</f>
        <v>1</v>
      </c>
      <c r="E11" s="19">
        <f t="shared" si="2"/>
        <v>0.88265306122448983</v>
      </c>
      <c r="F11" s="19">
        <f t="shared" si="2"/>
        <v>1</v>
      </c>
      <c r="G11" s="19">
        <f t="shared" si="2"/>
        <v>0</v>
      </c>
      <c r="H11" s="20">
        <f t="shared" si="2"/>
        <v>0.50510204081632648</v>
      </c>
      <c r="I11" s="19">
        <f t="shared" si="2"/>
        <v>2.010204081632653</v>
      </c>
      <c r="J11" s="19">
        <f t="shared" si="2"/>
        <v>0.49489795918367346</v>
      </c>
      <c r="K11" s="19">
        <f t="shared" si="2"/>
        <v>0.49489795918367346</v>
      </c>
      <c r="L11" s="19">
        <f t="shared" si="2"/>
        <v>0.61224489795918369</v>
      </c>
      <c r="M11" s="19">
        <f t="shared" si="2"/>
        <v>0.49489795918367346</v>
      </c>
      <c r="N11" s="19">
        <f t="shared" si="2"/>
        <v>0</v>
      </c>
      <c r="O11" s="20">
        <f t="shared" si="2"/>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ui</vt:lpstr>
      <vt:lpstr>map_tiles</vt:lpstr>
      <vt:lpstr>resources</vt:lpstr>
      <vt:lpstr>buildings</vt:lpstr>
      <vt:lpstr>event_cards</vt:lpstr>
      <vt:lpstr>player_cards</vt:lpstr>
      <vt:lpstr>tile_info</vt:lpstr>
      <vt:lpstr>players</vt:lpstr>
      <vt:lpstr>s_map_tiles</vt:lpstr>
      <vt:lpstr>s_map_tiles!buildable</vt:lpstr>
      <vt:lpstr>buildable</vt:lpstr>
      <vt:lpstr>s_map_tiles!buildable_big</vt:lpstr>
      <vt:lpstr>buildable_big</vt:lpstr>
      <vt:lpstr>s_map_tiles!direct_water_source</vt:lpstr>
      <vt:lpstr>direct_water_source</vt:lpstr>
      <vt:lpstr>s_map_tiles!names</vt:lpstr>
      <vt:lpstr>names</vt:lpstr>
      <vt:lpstr>s_map_tiles!number</vt:lpstr>
      <vt:lpstr>s_map_tiles!traversable</vt:lpstr>
      <vt:lpstr>traversable</vt:lpstr>
      <vt:lpstr>s_map_tiles!underground_water_source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2022-10-15T11:50:37Z</dcterms:modified>
</cp:coreProperties>
</file>