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r\Desktop\BandTec\Arquitetura Computacional\"/>
    </mc:Choice>
  </mc:AlternateContent>
  <xr:revisionPtr revIDLastSave="0" documentId="8_{439AF874-664C-404B-9811-45A56E9A6EF1}" xr6:coauthVersionLast="47" xr6:coauthVersionMax="47" xr10:uidLastSave="{00000000-0000-0000-0000-000000000000}"/>
  <bookViews>
    <workbookView xWindow="-108" yWindow="-108" windowWidth="23256" windowHeight="12576" xr2:uid="{3FCBBB7F-1FC4-4430-B72E-3E374A0E91DE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B31" i="1"/>
  <c r="C27" i="1"/>
  <c r="D27" i="1"/>
  <c r="E27" i="1"/>
  <c r="F27" i="1"/>
  <c r="G27" i="1"/>
  <c r="H27" i="1"/>
  <c r="I27" i="1"/>
  <c r="J27" i="1"/>
  <c r="K27" i="1"/>
  <c r="L27" i="1"/>
  <c r="M27" i="1"/>
  <c r="B27" i="1"/>
  <c r="C30" i="1"/>
  <c r="D30" i="1"/>
  <c r="E30" i="1"/>
  <c r="F30" i="1"/>
  <c r="G30" i="1"/>
  <c r="H30" i="1"/>
  <c r="I30" i="1"/>
  <c r="J30" i="1"/>
  <c r="K30" i="1"/>
  <c r="L30" i="1"/>
  <c r="M30" i="1"/>
  <c r="B30" i="1"/>
  <c r="D28" i="1"/>
  <c r="E28" i="1"/>
  <c r="F28" i="1"/>
  <c r="G28" i="1"/>
  <c r="H28" i="1"/>
  <c r="I28" i="1"/>
  <c r="J28" i="1"/>
  <c r="K28" i="1"/>
  <c r="L28" i="1"/>
  <c r="M28" i="1"/>
  <c r="C28" i="1"/>
  <c r="B28" i="1"/>
  <c r="J29" i="1"/>
  <c r="K29" i="1"/>
  <c r="L29" i="1"/>
  <c r="M29" i="1"/>
  <c r="I29" i="1"/>
  <c r="H29" i="1"/>
  <c r="G29" i="1"/>
  <c r="F29" i="1"/>
  <c r="E29" i="1"/>
  <c r="D29" i="1"/>
  <c r="C29" i="1"/>
  <c r="B29" i="1"/>
  <c r="B33" i="1"/>
  <c r="C33" i="1"/>
  <c r="D33" i="1"/>
  <c r="E33" i="1"/>
  <c r="F33" i="1"/>
  <c r="G33" i="1"/>
  <c r="H33" i="1"/>
  <c r="I33" i="1"/>
  <c r="J33" i="1"/>
  <c r="K33" i="1"/>
  <c r="L33" i="1"/>
  <c r="M33" i="1"/>
</calcChain>
</file>

<file path=xl/sharedStrings.xml><?xml version="1.0" encoding="utf-8"?>
<sst xmlns="http://schemas.openxmlformats.org/spreadsheetml/2006/main" count="45" uniqueCount="30">
  <si>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</si>
  <si>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</si>
  <si>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</si>
  <si>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</si>
  <si>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</si>
  <si>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</si>
  <si>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</si>
  <si>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</si>
  <si>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</si>
  <si>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</si>
  <si>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</si>
  <si>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</si>
  <si>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</si>
  <si>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</si>
  <si>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</si>
  <si>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</si>
  <si>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</si>
  <si>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</si>
  <si>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</si>
  <si>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MÉDIA</t>
  </si>
  <si>
    <t>MEDIANA</t>
  </si>
  <si>
    <t>1° QUARTIL</t>
  </si>
  <si>
    <t>3° QUARTIL</t>
  </si>
  <si>
    <t>IDEAL</t>
  </si>
  <si>
    <t>ATENÇÃO</t>
  </si>
  <si>
    <t>PREOCUPANTE</t>
  </si>
  <si>
    <t>MÁXIMO</t>
  </si>
  <si>
    <t>MÍNIMO</t>
  </si>
  <si>
    <t>CRÍTICO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</si>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</sst>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2" borderId="0" xfId="0" applyFont="1" applyFill="1" applyBorder="1" applyAlignment="1">
      <alignment horizontal="center"/>
    </xf>
    <xf numFmtId="0" fontId="4" fillId="7" borderId="0" xfId="0" applyFont="1" applyFill="1"/>
    <xf numFmtId="0" fontId="5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Dados!$A$27</c:f>
              <c:strCache>
                <c:ptCount val="1"/>
                <c:pt idx="0">
                  <c:v>MÍNIMO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Dados!$B$26:$N$26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Dados!$B$27:$N$27</c:f>
              <c:numCache>
                <c:formatCode>General</c:formatCode>
                <c:ptCount val="13"/>
                <c:pt idx="0">
                  <c:v>7</c:v>
                </c:pt>
                <c:pt idx="1">
                  <c:v>19</c:v>
                </c:pt>
                <c:pt idx="2">
                  <c:v>27</c:v>
                </c:pt>
                <c:pt idx="3">
                  <c:v>37</c:v>
                </c:pt>
                <c:pt idx="4">
                  <c:v>45</c:v>
                </c:pt>
                <c:pt idx="5">
                  <c:v>63</c:v>
                </c:pt>
                <c:pt idx="6">
                  <c:v>139</c:v>
                </c:pt>
                <c:pt idx="7">
                  <c:v>347</c:v>
                </c:pt>
                <c:pt idx="8">
                  <c:v>148</c:v>
                </c:pt>
                <c:pt idx="9">
                  <c:v>27</c:v>
                </c:pt>
                <c:pt idx="10">
                  <c:v>16</c:v>
                </c:pt>
                <c:pt idx="11">
                  <c:v>23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6-43F5-AA26-9F8E1D42323E}"/>
            </c:ext>
          </c:extLst>
        </c:ser>
        <c:ser>
          <c:idx val="1"/>
          <c:order val="1"/>
          <c:tx>
            <c:strRef>
              <c:f>Dados!$A$28</c:f>
              <c:strCache>
                <c:ptCount val="1"/>
                <c:pt idx="0">
                  <c:v>1° QUARTIL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Dados!$B$26:$N$26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Dados!$B$28:$N$28</c:f>
              <c:numCache>
                <c:formatCode>General</c:formatCode>
                <c:ptCount val="13"/>
                <c:pt idx="0">
                  <c:v>33</c:v>
                </c:pt>
                <c:pt idx="1">
                  <c:v>35</c:v>
                </c:pt>
                <c:pt idx="2">
                  <c:v>61</c:v>
                </c:pt>
                <c:pt idx="3">
                  <c:v>85</c:v>
                </c:pt>
                <c:pt idx="4">
                  <c:v>170</c:v>
                </c:pt>
                <c:pt idx="5">
                  <c:v>196</c:v>
                </c:pt>
                <c:pt idx="6">
                  <c:v>423</c:v>
                </c:pt>
                <c:pt idx="7">
                  <c:v>602</c:v>
                </c:pt>
                <c:pt idx="8">
                  <c:v>506</c:v>
                </c:pt>
                <c:pt idx="9">
                  <c:v>158</c:v>
                </c:pt>
                <c:pt idx="10">
                  <c:v>67.5</c:v>
                </c:pt>
                <c:pt idx="11">
                  <c:v>46.5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6-43F5-AA26-9F8E1D42323E}"/>
            </c:ext>
          </c:extLst>
        </c:ser>
        <c:ser>
          <c:idx val="2"/>
          <c:order val="2"/>
          <c:tx>
            <c:strRef>
              <c:f>Dados!$A$29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Dados!$B$26:$N$26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Dados!$B$29:$N$29</c:f>
              <c:numCache>
                <c:formatCode>General</c:formatCode>
                <c:ptCount val="13"/>
                <c:pt idx="0">
                  <c:v>49</c:v>
                </c:pt>
                <c:pt idx="1">
                  <c:v>88</c:v>
                </c:pt>
                <c:pt idx="2">
                  <c:v>96</c:v>
                </c:pt>
                <c:pt idx="3">
                  <c:v>132</c:v>
                </c:pt>
                <c:pt idx="4">
                  <c:v>219</c:v>
                </c:pt>
                <c:pt idx="5">
                  <c:v>318</c:v>
                </c:pt>
                <c:pt idx="6">
                  <c:v>579</c:v>
                </c:pt>
                <c:pt idx="7">
                  <c:v>840</c:v>
                </c:pt>
                <c:pt idx="8">
                  <c:v>779</c:v>
                </c:pt>
                <c:pt idx="9">
                  <c:v>250</c:v>
                </c:pt>
                <c:pt idx="10">
                  <c:v>108</c:v>
                </c:pt>
                <c:pt idx="11">
                  <c:v>72.5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6-43F5-AA26-9F8E1D42323E}"/>
            </c:ext>
          </c:extLst>
        </c:ser>
        <c:ser>
          <c:idx val="3"/>
          <c:order val="3"/>
          <c:tx>
            <c:strRef>
              <c:f>Dados!$A$30</c:f>
              <c:strCache>
                <c:ptCount val="1"/>
                <c:pt idx="0">
                  <c:v>3° QUARTIL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Dados!$B$26:$N$26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Dados!$B$30:$N$30</c:f>
              <c:numCache>
                <c:formatCode>General</c:formatCode>
                <c:ptCount val="13"/>
                <c:pt idx="0">
                  <c:v>67</c:v>
                </c:pt>
                <c:pt idx="1">
                  <c:v>107</c:v>
                </c:pt>
                <c:pt idx="2">
                  <c:v>126</c:v>
                </c:pt>
                <c:pt idx="3">
                  <c:v>199</c:v>
                </c:pt>
                <c:pt idx="4">
                  <c:v>319</c:v>
                </c:pt>
                <c:pt idx="5">
                  <c:v>562</c:v>
                </c:pt>
                <c:pt idx="6">
                  <c:v>734</c:v>
                </c:pt>
                <c:pt idx="7">
                  <c:v>1159</c:v>
                </c:pt>
                <c:pt idx="8">
                  <c:v>910</c:v>
                </c:pt>
                <c:pt idx="9">
                  <c:v>475</c:v>
                </c:pt>
                <c:pt idx="10">
                  <c:v>168.75</c:v>
                </c:pt>
                <c:pt idx="11">
                  <c:v>91.5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6-43F5-AA26-9F8E1D42323E}"/>
            </c:ext>
          </c:extLst>
        </c:ser>
        <c:ser>
          <c:idx val="4"/>
          <c:order val="4"/>
          <c:tx>
            <c:strRef>
              <c:f>Dados!$A$31</c:f>
              <c:strCache>
                <c:ptCount val="1"/>
                <c:pt idx="0">
                  <c:v>MÁXIMO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Dados!$B$26:$N$26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Dados!$B$31:$N$31</c:f>
              <c:numCache>
                <c:formatCode>General</c:formatCode>
                <c:ptCount val="13"/>
                <c:pt idx="0">
                  <c:v>108</c:v>
                </c:pt>
                <c:pt idx="1">
                  <c:v>185</c:v>
                </c:pt>
                <c:pt idx="2">
                  <c:v>267</c:v>
                </c:pt>
                <c:pt idx="3">
                  <c:v>293</c:v>
                </c:pt>
                <c:pt idx="4">
                  <c:v>587</c:v>
                </c:pt>
                <c:pt idx="5">
                  <c:v>757</c:v>
                </c:pt>
                <c:pt idx="6">
                  <c:v>1070</c:v>
                </c:pt>
                <c:pt idx="7">
                  <c:v>2444</c:v>
                </c:pt>
                <c:pt idx="8">
                  <c:v>1930</c:v>
                </c:pt>
                <c:pt idx="9">
                  <c:v>852</c:v>
                </c:pt>
                <c:pt idx="10">
                  <c:v>400</c:v>
                </c:pt>
                <c:pt idx="11">
                  <c:v>167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B6-43F5-AA26-9F8E1D42323E}"/>
            </c:ext>
          </c:extLst>
        </c:ser>
        <c:ser>
          <c:idx val="5"/>
          <c:order val="5"/>
          <c:tx>
            <c:strRef>
              <c:f>Dados!$A$32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</c:marker>
          <c:cat>
            <c:strRef>
              <c:f>Dados!$B$26:$N$26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Dados!$B$32:$N$32</c:f>
              <c:numCache>
                <c:formatCode>General</c:formatCode>
                <c:ptCount val="13"/>
                <c:pt idx="0">
                  <c:v>90</c:v>
                </c:pt>
                <c:pt idx="1">
                  <c:v>35</c:v>
                </c:pt>
                <c:pt idx="2">
                  <c:v>85</c:v>
                </c:pt>
                <c:pt idx="3">
                  <c:v>78</c:v>
                </c:pt>
                <c:pt idx="4">
                  <c:v>81</c:v>
                </c:pt>
                <c:pt idx="5">
                  <c:v>290</c:v>
                </c:pt>
                <c:pt idx="6">
                  <c:v>393</c:v>
                </c:pt>
                <c:pt idx="7">
                  <c:v>742</c:v>
                </c:pt>
                <c:pt idx="8">
                  <c:v>872</c:v>
                </c:pt>
                <c:pt idx="9">
                  <c:v>158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6-43F5-AA26-9F8E1D42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1103"/>
        <c:axId val="72061519"/>
      </c:lineChart>
      <c:catAx>
        <c:axId val="7206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61519"/>
        <c:crosses val="autoZero"/>
        <c:auto val="1"/>
        <c:lblAlgn val="ctr"/>
        <c:lblOffset val="100"/>
        <c:noMultiLvlLbl val="0"/>
      </c:catAx>
      <c:valAx>
        <c:axId val="720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861577</xdr:colOff>
      <xdr:row>6</xdr:row>
      <xdr:rowOff>5195</xdr:rowOff>
    </xdr:from>
    <xdr:to>
      <xdr:col>24</xdr:col>
      <xdr:colOff>443695</xdr:colOff>
      <xdr:row>24</xdr:row>
      <xdr:rowOff>28937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CB0C79-D31E-4421-A085-0DA257357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C79-17A0-4D08-A74A-63921CCEDC02}">
  <dimension ref="A1:AA33"/>
  <sheetViews>
    <sheetView tabSelected="1" topLeftCell="F1" zoomScale="79" workbookViewId="0">
      <selection activeCell="N37" sqref="N37"/>
    </sheetView>
  </sheetViews>
  <sheetFormatPr defaultColWidth="9.109375" defaultRowHeight="13.8" x14ac:dyDescent="0.3"/>
  <cols>
    <col min="1" max="1" width="10.44140625" style="1" customWidth="1"/>
    <col min="2" max="13" width="9.109375" style="1"/>
    <col min="14" max="14" width="12.6640625" style="1" customWidth="1"/>
    <col min="15" max="15" width="10.44140625" style="1" customWidth="1"/>
    <col min="16" max="20" width="9.109375" style="1"/>
    <col min="21" max="21" width="12.109375" style="1" customWidth="1"/>
    <col min="22" max="16384" width="9.109375" style="1"/>
  </cols>
  <sheetData>
    <row r="1" spans="1:15" x14ac:dyDescent="0.3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x14ac:dyDescent="0.3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5" x14ac:dyDescent="0.3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5" x14ac:dyDescent="0.3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5" x14ac:dyDescent="0.3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5" x14ac:dyDescent="0.3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</row>
    <row r="7" spans="1:15" x14ac:dyDescent="0.3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</row>
    <row r="8" spans="1:15" x14ac:dyDescent="0.3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</row>
    <row r="9" spans="1:15" x14ac:dyDescent="0.3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</row>
    <row r="10" spans="1:15" x14ac:dyDescent="0.3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5" x14ac:dyDescent="0.3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5" x14ac:dyDescent="0.3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5" x14ac:dyDescent="0.3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5" x14ac:dyDescent="0.3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5" x14ac:dyDescent="0.3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5" x14ac:dyDescent="0.3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27" x14ac:dyDescent="0.3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27" x14ac:dyDescent="0.3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27" x14ac:dyDescent="0.3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27" x14ac:dyDescent="0.3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27" x14ac:dyDescent="0.3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27" x14ac:dyDescent="0.3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27" x14ac:dyDescent="0.3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  <row r="26" spans="1:27" x14ac:dyDescent="0.3"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  <c r="G26" s="5" t="s">
        <v>7</v>
      </c>
      <c r="H26" s="5" t="s">
        <v>8</v>
      </c>
      <c r="I26" s="5" t="s">
        <v>9</v>
      </c>
      <c r="J26" s="5" t="s">
        <v>10</v>
      </c>
      <c r="K26" s="5" t="s">
        <v>11</v>
      </c>
      <c r="L26" s="5" t="s">
        <v>12</v>
      </c>
      <c r="M26" s="5" t="s">
        <v>13</v>
      </c>
    </row>
    <row r="27" spans="1:27" x14ac:dyDescent="0.3">
      <c r="A27" s="10" t="s">
        <v>27</v>
      </c>
      <c r="B27" s="13">
        <f>MIN(B3:B23)</f>
        <v>7</v>
      </c>
      <c r="C27" s="13">
        <f t="shared" ref="C27:M27" si="0">MIN(C3:C23)</f>
        <v>19</v>
      </c>
      <c r="D27" s="13">
        <f t="shared" si="0"/>
        <v>27</v>
      </c>
      <c r="E27" s="13">
        <f t="shared" si="0"/>
        <v>37</v>
      </c>
      <c r="F27" s="13">
        <f t="shared" si="0"/>
        <v>45</v>
      </c>
      <c r="G27" s="13">
        <f t="shared" si="0"/>
        <v>63</v>
      </c>
      <c r="H27" s="13">
        <f t="shared" si="0"/>
        <v>139</v>
      </c>
      <c r="I27" s="13">
        <f t="shared" si="0"/>
        <v>347</v>
      </c>
      <c r="J27" s="13">
        <f t="shared" si="0"/>
        <v>148</v>
      </c>
      <c r="K27" s="13">
        <f t="shared" si="0"/>
        <v>27</v>
      </c>
      <c r="L27" s="13">
        <f t="shared" si="0"/>
        <v>16</v>
      </c>
      <c r="M27" s="13">
        <f t="shared" si="0"/>
        <v>23</v>
      </c>
      <c r="N27" s="7" t="s">
        <v>23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3">
      <c r="A28" s="14" t="s">
        <v>21</v>
      </c>
      <c r="B28" s="12">
        <f>_xlfn.QUARTILE.INC(B3:B23,1)</f>
        <v>33</v>
      </c>
      <c r="C28" s="12">
        <f>_xlfn.QUARTILE.INC(C3:C23,1)</f>
        <v>35</v>
      </c>
      <c r="D28" s="12">
        <f>_xlfn.QUARTILE.INC(D3:D23,1)</f>
        <v>61</v>
      </c>
      <c r="E28" s="12">
        <f>_xlfn.QUARTILE.INC(E3:E23,1)</f>
        <v>85</v>
      </c>
      <c r="F28" s="12">
        <f>_xlfn.QUARTILE.INC(F3:F23,1)</f>
        <v>170</v>
      </c>
      <c r="G28" s="12">
        <f>_xlfn.QUARTILE.INC(G3:G23,1)</f>
        <v>196</v>
      </c>
      <c r="H28" s="12">
        <f>_xlfn.QUARTILE.INC(H3:H23,1)</f>
        <v>423</v>
      </c>
      <c r="I28" s="12">
        <f>_xlfn.QUARTILE.INC(I3:I23,1)</f>
        <v>602</v>
      </c>
      <c r="J28" s="12">
        <f>_xlfn.QUARTILE.INC(J3:J23,1)</f>
        <v>506</v>
      </c>
      <c r="K28" s="12">
        <f>_xlfn.QUARTILE.INC(K3:K23,1)</f>
        <v>158</v>
      </c>
      <c r="L28" s="12">
        <f>_xlfn.QUARTILE.INC(L3:L23,1)</f>
        <v>67.5</v>
      </c>
      <c r="M28" s="12">
        <f>_xlfn.QUARTILE.INC(M3:M23,1)</f>
        <v>46.5</v>
      </c>
      <c r="N28" s="12" t="s">
        <v>29</v>
      </c>
    </row>
    <row r="29" spans="1:27" x14ac:dyDescent="0.3">
      <c r="A29" s="14" t="s">
        <v>20</v>
      </c>
      <c r="B29" s="11">
        <f>MEDIAN(B3:B23)</f>
        <v>49</v>
      </c>
      <c r="C29" s="11">
        <f>MEDIAN(C3:C23)</f>
        <v>88</v>
      </c>
      <c r="D29" s="11">
        <f>MEDIAN(D3:D23)</f>
        <v>96</v>
      </c>
      <c r="E29" s="11">
        <f>MEDIAN(E3:E23)</f>
        <v>132</v>
      </c>
      <c r="F29" s="11">
        <f>MEDIAN(F3:F23)</f>
        <v>219</v>
      </c>
      <c r="G29" s="11">
        <f>MEDIAN(G3:G23)</f>
        <v>318</v>
      </c>
      <c r="H29" s="11">
        <f>MEDIAN(H3:H23)</f>
        <v>579</v>
      </c>
      <c r="I29" s="11">
        <f>MEDIAN(I3:I23)</f>
        <v>840</v>
      </c>
      <c r="J29" s="11">
        <f>MEDIAN(J3:J23)</f>
        <v>779</v>
      </c>
      <c r="K29" s="11">
        <f>MEDIAN(K3:K23)</f>
        <v>250</v>
      </c>
      <c r="L29" s="11">
        <f>MEDIAN(L3:L22)</f>
        <v>108</v>
      </c>
      <c r="M29" s="11">
        <f>MEDIAN(M3:M22)</f>
        <v>72.5</v>
      </c>
      <c r="N29" s="11" t="s">
        <v>24</v>
      </c>
    </row>
    <row r="30" spans="1:27" x14ac:dyDescent="0.3">
      <c r="A30" s="14" t="s">
        <v>22</v>
      </c>
      <c r="B30" s="8">
        <f>_xlfn.QUARTILE.INC(B3:B23,3)</f>
        <v>67</v>
      </c>
      <c r="C30" s="8">
        <f t="shared" ref="C30:M30" si="1">_xlfn.QUARTILE.INC(C3:C23,3)</f>
        <v>107</v>
      </c>
      <c r="D30" s="8">
        <f t="shared" si="1"/>
        <v>126</v>
      </c>
      <c r="E30" s="8">
        <f t="shared" si="1"/>
        <v>199</v>
      </c>
      <c r="F30" s="8">
        <f t="shared" si="1"/>
        <v>319</v>
      </c>
      <c r="G30" s="8">
        <f t="shared" si="1"/>
        <v>562</v>
      </c>
      <c r="H30" s="8">
        <f t="shared" si="1"/>
        <v>734</v>
      </c>
      <c r="I30" s="8">
        <f t="shared" si="1"/>
        <v>1159</v>
      </c>
      <c r="J30" s="8">
        <f t="shared" si="1"/>
        <v>910</v>
      </c>
      <c r="K30" s="8">
        <f t="shared" si="1"/>
        <v>475</v>
      </c>
      <c r="L30" s="8">
        <f t="shared" si="1"/>
        <v>168.75</v>
      </c>
      <c r="M30" s="8">
        <f t="shared" si="1"/>
        <v>91.5</v>
      </c>
      <c r="N30" s="8" t="s">
        <v>25</v>
      </c>
    </row>
    <row r="31" spans="1:27" x14ac:dyDescent="0.3">
      <c r="A31" s="10" t="s">
        <v>26</v>
      </c>
      <c r="B31" s="16">
        <f>MAX(B3:B23)</f>
        <v>108</v>
      </c>
      <c r="C31" s="16">
        <f t="shared" ref="C31:M31" si="2">MAX(C3:C23)</f>
        <v>185</v>
      </c>
      <c r="D31" s="16">
        <f t="shared" si="2"/>
        <v>267</v>
      </c>
      <c r="E31" s="16">
        <f t="shared" si="2"/>
        <v>293</v>
      </c>
      <c r="F31" s="16">
        <f t="shared" si="2"/>
        <v>587</v>
      </c>
      <c r="G31" s="16">
        <f t="shared" si="2"/>
        <v>757</v>
      </c>
      <c r="H31" s="16">
        <f t="shared" si="2"/>
        <v>1070</v>
      </c>
      <c r="I31" s="16">
        <f t="shared" si="2"/>
        <v>2444</v>
      </c>
      <c r="J31" s="16">
        <f t="shared" si="2"/>
        <v>1930</v>
      </c>
      <c r="K31" s="16">
        <f t="shared" si="2"/>
        <v>852</v>
      </c>
      <c r="L31" s="16">
        <f t="shared" si="2"/>
        <v>400</v>
      </c>
      <c r="M31" s="16">
        <f t="shared" si="2"/>
        <v>167</v>
      </c>
      <c r="N31" s="16" t="s">
        <v>28</v>
      </c>
    </row>
    <row r="32" spans="1:27" x14ac:dyDescent="0.3">
      <c r="A32" s="4">
        <v>2019</v>
      </c>
      <c r="B32" s="3">
        <v>90</v>
      </c>
      <c r="C32" s="3">
        <v>35</v>
      </c>
      <c r="D32" s="3">
        <v>85</v>
      </c>
      <c r="E32" s="3">
        <v>78</v>
      </c>
      <c r="F32" s="3">
        <v>81</v>
      </c>
      <c r="G32" s="3">
        <v>290</v>
      </c>
      <c r="H32" s="3">
        <v>393</v>
      </c>
      <c r="I32" s="3">
        <v>742</v>
      </c>
      <c r="J32" s="3">
        <v>872</v>
      </c>
      <c r="K32" s="3">
        <v>158</v>
      </c>
      <c r="L32" s="3" t="s">
        <v>0</v>
      </c>
      <c r="M32" s="3" t="s">
        <v>0</v>
      </c>
    </row>
    <row r="33" spans="1:13" x14ac:dyDescent="0.3">
      <c r="A33" s="15" t="s">
        <v>19</v>
      </c>
      <c r="B33" s="1">
        <f>AVERAGE(B3:B23)</f>
        <v>50.476190476190474</v>
      </c>
      <c r="C33" s="1">
        <f>AVERAGE(C3:C23)</f>
        <v>84.61904761904762</v>
      </c>
      <c r="D33" s="1">
        <f>AVERAGE(D3:D23)</f>
        <v>101.38095238095238</v>
      </c>
      <c r="E33" s="1">
        <f>AVERAGE(E3:E23)</f>
        <v>148.23809523809524</v>
      </c>
      <c r="F33" s="1">
        <f>AVERAGE(F3:F23)</f>
        <v>256.28571428571428</v>
      </c>
      <c r="G33" s="1">
        <f>AVERAGE(G3:G23)</f>
        <v>371.14285714285717</v>
      </c>
      <c r="H33" s="1">
        <f>AVERAGE(H3:H23)</f>
        <v>579.23809523809518</v>
      </c>
      <c r="I33" s="1">
        <f>AVERAGE(I3:I23)</f>
        <v>911.09523809523807</v>
      </c>
      <c r="J33" s="1">
        <f>AVERAGE(J3:J23)</f>
        <v>808.42857142857144</v>
      </c>
      <c r="K33" s="1">
        <f>AVERAGE(K3:K23)</f>
        <v>338.47619047619048</v>
      </c>
      <c r="L33" s="1">
        <f>AVERAGE(L3:L22)</f>
        <v>125</v>
      </c>
      <c r="M33" s="1">
        <f>AVERAGE(M3:M22)</f>
        <v>73.25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Mayara Mota de Souza</cp:lastModifiedBy>
  <dcterms:created xsi:type="dcterms:W3CDTF">2019-10-09T14:19:34Z</dcterms:created>
  <dcterms:modified xsi:type="dcterms:W3CDTF">2021-10-13T17:20:25Z</dcterms:modified>
</cp:coreProperties>
</file>