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6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1" l="1"/>
  <c r="M45" i="1"/>
  <c r="M46" i="1"/>
  <c r="M47" i="1"/>
  <c r="M48" i="1"/>
  <c r="M49" i="1"/>
  <c r="M50" i="1"/>
  <c r="M52" i="1"/>
  <c r="M53" i="1"/>
  <c r="M54" i="1"/>
  <c r="M55" i="1"/>
  <c r="M56" i="1"/>
  <c r="M57" i="1"/>
  <c r="M58" i="1"/>
  <c r="M59" i="1"/>
  <c r="M60" i="1"/>
  <c r="L45" i="1"/>
  <c r="L46" i="1"/>
  <c r="L47" i="1"/>
  <c r="L48" i="1"/>
  <c r="L49" i="1"/>
  <c r="L50" i="1"/>
  <c r="L52" i="1"/>
  <c r="L53" i="1"/>
  <c r="L54" i="1"/>
  <c r="L55" i="1"/>
  <c r="L56" i="1"/>
  <c r="L57" i="1"/>
  <c r="L58" i="1"/>
  <c r="L59" i="1"/>
  <c r="L60" i="1"/>
  <c r="L61" i="1"/>
  <c r="L62" i="1"/>
  <c r="K48" i="1"/>
  <c r="K49" i="1"/>
  <c r="K50" i="1"/>
  <c r="K52" i="1"/>
  <c r="K53" i="1"/>
  <c r="K54" i="1"/>
  <c r="K55" i="1"/>
  <c r="K56" i="1"/>
  <c r="K57" i="1"/>
  <c r="K58" i="1"/>
  <c r="K59" i="1"/>
  <c r="K60" i="1"/>
  <c r="K61" i="1"/>
  <c r="I45" i="1"/>
  <c r="I46" i="1"/>
  <c r="I48" i="1"/>
  <c r="I49" i="1"/>
  <c r="I50" i="1"/>
  <c r="I52" i="1"/>
  <c r="I53" i="1"/>
  <c r="I54" i="1"/>
  <c r="I55" i="1"/>
  <c r="I56" i="1"/>
  <c r="I57" i="1"/>
  <c r="I58" i="1"/>
  <c r="I59" i="1"/>
  <c r="I60" i="1"/>
  <c r="A45" i="1"/>
  <c r="A46" i="1" s="1"/>
  <c r="A47" i="1" s="1"/>
  <c r="A48" i="1" s="1"/>
  <c r="A49" i="1"/>
  <c r="A50" i="1"/>
  <c r="A51" i="1"/>
  <c r="A52" i="1"/>
  <c r="A53" i="1"/>
  <c r="A54" i="1"/>
  <c r="A55" i="1"/>
  <c r="A56" i="1"/>
  <c r="A57" i="1"/>
  <c r="A58" i="1"/>
  <c r="A59" i="1"/>
  <c r="A60" i="1"/>
  <c r="M39" i="1"/>
  <c r="M43" i="1"/>
  <c r="M44" i="1"/>
  <c r="L33" i="1"/>
  <c r="L38" i="1"/>
  <c r="L39" i="1"/>
  <c r="L40" i="1"/>
  <c r="L41" i="1"/>
  <c r="L43" i="1"/>
  <c r="L44" i="1"/>
  <c r="K33" i="1"/>
  <c r="K38" i="1"/>
  <c r="K39" i="1"/>
  <c r="K43" i="1"/>
  <c r="K44" i="1"/>
  <c r="I33" i="1"/>
  <c r="I38" i="1"/>
  <c r="M38" i="1" s="1"/>
  <c r="I39" i="1"/>
  <c r="I40" i="1"/>
  <c r="I41" i="1"/>
  <c r="I43" i="1"/>
  <c r="I44" i="1"/>
  <c r="A34" i="1"/>
  <c r="A35" i="1" s="1"/>
  <c r="A36" i="1" s="1"/>
  <c r="A37" i="1" s="1"/>
  <c r="A38" i="1" s="1"/>
  <c r="A39" i="1"/>
  <c r="A43" i="1"/>
  <c r="A44" i="1"/>
  <c r="J45" i="1"/>
  <c r="G41" i="1"/>
  <c r="J34" i="1"/>
  <c r="J29" i="1"/>
  <c r="J23" i="1"/>
  <c r="J40" i="1"/>
  <c r="M22" i="1"/>
  <c r="M27" i="1"/>
  <c r="M28" i="1"/>
  <c r="M32" i="1"/>
  <c r="M33" i="1"/>
  <c r="L22" i="1"/>
  <c r="L27" i="1"/>
  <c r="L28" i="1"/>
  <c r="L32" i="1"/>
  <c r="K22" i="1"/>
  <c r="K27" i="1"/>
  <c r="K28" i="1"/>
  <c r="K32" i="1"/>
  <c r="I22" i="1"/>
  <c r="I27" i="1"/>
  <c r="I28" i="1"/>
  <c r="I32" i="1"/>
  <c r="A22" i="1"/>
  <c r="A27" i="1"/>
  <c r="A28" i="1"/>
  <c r="A32" i="1"/>
  <c r="A33" i="1"/>
  <c r="A18" i="1"/>
  <c r="I51" i="1" l="1"/>
  <c r="L51" i="1" s="1"/>
  <c r="M41" i="1"/>
  <c r="M40" i="1"/>
  <c r="A40" i="1"/>
  <c r="A41" i="1" s="1"/>
  <c r="A42" i="1" s="1"/>
  <c r="K18" i="1"/>
  <c r="K16" i="1"/>
  <c r="M18" i="1"/>
  <c r="M16" i="1"/>
  <c r="J19" i="1"/>
  <c r="M51" i="1" l="1"/>
  <c r="K51" i="1" s="1"/>
  <c r="BB17" i="2"/>
  <c r="BA17" i="2"/>
  <c r="AX17" i="2"/>
  <c r="AP17" i="2"/>
  <c r="BB12" i="2"/>
  <c r="BA12" i="2"/>
  <c r="AX12" i="2"/>
  <c r="AP12" i="2"/>
  <c r="BB7" i="2"/>
  <c r="BA7" i="2"/>
  <c r="AX7" i="2"/>
  <c r="AP7" i="2"/>
  <c r="AA6" i="2"/>
  <c r="AA5" i="2"/>
  <c r="N23" i="2"/>
  <c r="BB2" i="2"/>
  <c r="BA2" i="2"/>
  <c r="AX2" i="2"/>
  <c r="AP2" i="2"/>
  <c r="M61" i="1"/>
  <c r="I61" i="1"/>
  <c r="A61" i="1"/>
  <c r="L18" i="1"/>
  <c r="I18" i="1"/>
  <c r="G17" i="1"/>
  <c r="K17" i="1" s="1"/>
  <c r="L16" i="1"/>
  <c r="I16" i="1"/>
  <c r="A16" i="1"/>
  <c r="N12" i="1"/>
  <c r="N14" i="1" s="1"/>
  <c r="A23" i="1" l="1"/>
  <c r="A24" i="1" s="1"/>
  <c r="A25" i="1" s="1"/>
  <c r="A26" i="1" s="1"/>
  <c r="A17" i="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9" i="1" l="1"/>
  <c r="L20" i="1"/>
  <c r="M20" i="1" s="1"/>
  <c r="K20" i="1" s="1"/>
  <c r="U14" i="1"/>
  <c r="U13" i="1"/>
  <c r="AB13" i="1"/>
  <c r="AC12" i="1"/>
  <c r="AD12" i="1" s="1"/>
  <c r="AE12" i="1" s="1"/>
  <c r="AF12" i="1" s="1"/>
  <c r="AG12" i="1" s="1"/>
  <c r="AH12" i="1" s="1"/>
  <c r="AI12" i="1" s="1"/>
  <c r="AB14" i="1"/>
  <c r="G21" i="1"/>
  <c r="A30" i="1" l="1"/>
  <c r="I21" i="1"/>
  <c r="L21" i="1" s="1"/>
  <c r="AI13" i="1"/>
  <c r="AJ12" i="1"/>
  <c r="AK12" i="1" s="1"/>
  <c r="AL12" i="1" s="1"/>
  <c r="AM12" i="1" s="1"/>
  <c r="AN12" i="1" s="1"/>
  <c r="AO12" i="1" s="1"/>
  <c r="AP12" i="1" s="1"/>
  <c r="AI14" i="1"/>
  <c r="A31" i="1" l="1"/>
  <c r="M21" i="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G45" i="1" l="1"/>
  <c r="I19" i="1"/>
  <c r="G23" i="1" s="1"/>
  <c r="BK14" i="1"/>
  <c r="BK13" i="1"/>
  <c r="BL12" i="1"/>
  <c r="BM12" i="1" s="1"/>
  <c r="BN12" i="1" s="1"/>
  <c r="BO12" i="1" s="1"/>
  <c r="BP12" i="1" s="1"/>
  <c r="BQ12" i="1" s="1"/>
  <c r="BR12" i="1" s="1"/>
  <c r="K45" i="1" l="1"/>
  <c r="I23" i="1"/>
  <c r="L23" i="1" s="1"/>
  <c r="M23" i="1" s="1"/>
  <c r="G46" i="1"/>
  <c r="G42" i="1"/>
  <c r="K40" i="1"/>
  <c r="G24" i="1"/>
  <c r="L19" i="1"/>
  <c r="M19" i="1" s="1"/>
  <c r="K19" i="1" s="1"/>
  <c r="BR14" i="1"/>
  <c r="BR13" i="1"/>
  <c r="BS12" i="1"/>
  <c r="BT12" i="1" s="1"/>
  <c r="BU12" i="1" s="1"/>
  <c r="BV12" i="1" s="1"/>
  <c r="BW12" i="1" s="1"/>
  <c r="BX12" i="1" s="1"/>
  <c r="BY12" i="1" s="1"/>
  <c r="G29" i="1" l="1"/>
  <c r="G30" i="1" s="1"/>
  <c r="I30" i="1" s="1"/>
  <c r="I42" i="1"/>
  <c r="G47" i="1"/>
  <c r="I47" i="1" s="1"/>
  <c r="K46" i="1"/>
  <c r="I29" i="1"/>
  <c r="G34" i="1" s="1"/>
  <c r="I24" i="1"/>
  <c r="L24" i="1" s="1"/>
  <c r="M24" i="1" s="1"/>
  <c r="K24" i="1" s="1"/>
  <c r="K41" i="1"/>
  <c r="K23" i="1"/>
  <c r="BZ12" i="1"/>
  <c r="CA12" i="1" s="1"/>
  <c r="CB12" i="1" s="1"/>
  <c r="CC12" i="1" s="1"/>
  <c r="CD12" i="1" s="1"/>
  <c r="CE12" i="1" s="1"/>
  <c r="CF12" i="1" s="1"/>
  <c r="BY13" i="1"/>
  <c r="BY14" i="1"/>
  <c r="L29" i="1" l="1"/>
  <c r="M29" i="1" s="1"/>
  <c r="K29" i="1" s="1"/>
  <c r="I34" i="1"/>
  <c r="L34" i="1" s="1"/>
  <c r="M34" i="1" s="1"/>
  <c r="K34" i="1" s="1"/>
  <c r="L42" i="1"/>
  <c r="M42" i="1" s="1"/>
  <c r="K42" i="1" s="1"/>
  <c r="K47" i="1"/>
  <c r="G25" i="1"/>
  <c r="I25" i="1" s="1"/>
  <c r="G26" i="1" s="1"/>
  <c r="L30" i="1"/>
  <c r="M30" i="1" s="1"/>
  <c r="G35" i="1"/>
  <c r="G31" i="1"/>
  <c r="CF13" i="1"/>
  <c r="CG12" i="1"/>
  <c r="CH12" i="1" s="1"/>
  <c r="CI12" i="1" s="1"/>
  <c r="CJ12" i="1" s="1"/>
  <c r="CK12" i="1" s="1"/>
  <c r="CL12" i="1" s="1"/>
  <c r="CM12" i="1" s="1"/>
  <c r="CF14" i="1"/>
  <c r="I35" i="1" l="1"/>
  <c r="L25" i="1"/>
  <c r="M25" i="1" s="1"/>
  <c r="K25" i="1" s="1"/>
  <c r="I26" i="1"/>
  <c r="L26" i="1" s="1"/>
  <c r="M26" i="1" s="1"/>
  <c r="K26" i="1" s="1"/>
  <c r="I31" i="1"/>
  <c r="L31" i="1" s="1"/>
  <c r="M31" i="1" s="1"/>
  <c r="K31" i="1" s="1"/>
  <c r="K30" i="1"/>
  <c r="CM13" i="1"/>
  <c r="CN12" i="1"/>
  <c r="CO12" i="1" s="1"/>
  <c r="CP12" i="1" s="1"/>
  <c r="CQ12" i="1" s="1"/>
  <c r="CR12" i="1" s="1"/>
  <c r="CS12" i="1" s="1"/>
  <c r="CT12" i="1" s="1"/>
  <c r="CM14" i="1"/>
  <c r="L35" i="1" l="1"/>
  <c r="M35" i="1" s="1"/>
  <c r="K35" i="1" s="1"/>
  <c r="G36" i="1"/>
  <c r="I36" i="1" s="1"/>
  <c r="G37" i="1" s="1"/>
  <c r="CU12" i="1"/>
  <c r="CV12" i="1" s="1"/>
  <c r="CW12" i="1" s="1"/>
  <c r="CX12" i="1" s="1"/>
  <c r="CY12" i="1" s="1"/>
  <c r="CZ12" i="1" s="1"/>
  <c r="DA12" i="1" s="1"/>
  <c r="CT14" i="1"/>
  <c r="CT13" i="1"/>
  <c r="L36" i="1" l="1"/>
  <c r="M36" i="1" s="1"/>
  <c r="K36" i="1" s="1"/>
  <c r="I37" i="1"/>
  <c r="DB12" i="1"/>
  <c r="DC12" i="1" s="1"/>
  <c r="DD12" i="1" s="1"/>
  <c r="DE12" i="1" s="1"/>
  <c r="DF12" i="1" s="1"/>
  <c r="DG12" i="1" s="1"/>
  <c r="DH12" i="1" s="1"/>
  <c r="DA14" i="1"/>
  <c r="DA13" i="1"/>
  <c r="L37" i="1" l="1"/>
  <c r="M37" i="1" s="1"/>
  <c r="K37" i="1" s="1"/>
  <c r="DH14" i="1"/>
  <c r="DH13" i="1"/>
  <c r="DI12" i="1"/>
  <c r="DJ12" i="1" s="1"/>
  <c r="DK12" i="1" s="1"/>
  <c r="DL12" i="1" s="1"/>
  <c r="DM12" i="1" s="1"/>
  <c r="DN12" i="1" s="1"/>
  <c r="DO12" i="1" s="1"/>
  <c r="DO14" i="1" l="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<sst xmlns="http://schemas.openxmlformats.org/spreadsheetml/2006/main" count="293" uniqueCount="94">
  <si>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</si>
  <si>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</si>
  <si>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</si>
  <si>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</si>
  <si>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</si>
  <si>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</si>
  <si>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</si>
  <si>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</si>
  <si>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</si>
  <si>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</si>
  <si>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</si>
  <si>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</si>
  <si>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</si>
  <si>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</si>
  <si>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</si>
  <si>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</si>
  <si>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</si>
  <si>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</si>
  <si>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</si>
  <si>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</si>
  <si>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</si>
  <si>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</si>
  <si>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</si>
  <si>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</si>
  <si>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</si>
  <si>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</si>
  <si>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</si>
  <si>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</si>
  <si>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</si>
  <si>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</si>
  <si>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</si>
  <si>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</si>
  <si>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</si>
  <si>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</si>
  <si>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</si>
  <si>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</si>
  <si>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</si>
  <si>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</si>
  <si>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</si>
  <si>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</si>
  <si>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</si>
  <si>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</si>
  <si>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</si>
  <si>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</si>
  <si>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</si>
  <si>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</si>
  <si>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</si>
  <si>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</si>
  <si>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</si>
  <si>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</si>
  <si>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</si>
  <si>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</si>
  <si>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</si>
  <si>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</si>
  <si>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</si>
  <si>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</si>
  <si>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</si>
  <si>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</si>
  <si>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</si>
  <si>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</si>
  <si>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</si>
  <si>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</si>
  <si>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</si>
  <si>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</si>
  <si>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</si>
  <si>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</si>
  <si>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</si>
  <si>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</si>
  <si>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</si>
  <si>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</si>
  <si>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</si>
  <si>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</si>
  <si>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</si>
  <si>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</si>
  <si>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</si>
  <si>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</si>
  <si>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</si>
  <si>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</si>
  <si>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</si>
  <si>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</si>
  <si>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</si>
  <si>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</si>
  <si>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</si>
  <si>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</si>
  <si>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</si>
  <si>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Vergleich Korpi</t>
  </si>
  <si>
    <t>Implementierung Tests</t>
  </si>
  <si>
    <t>Milestonetreffen</t>
  </si>
  <si>
    <t>Spezielle Teilkorpus</t>
  </si>
  <si>
    <t>Korpus aus spezieller Domäne</t>
  </si>
  <si>
    <t>Erstellen des Korpus</t>
  </si>
  <si>
    <t>Vergleich Wiki- und spezieller Domänenkorpus</t>
  </si>
  <si>
    <t>Analyse</t>
  </si>
  <si>
    <t>Thesis vervollständigen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</si>
</sst>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74">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5"/>
  <sheetViews>
    <sheetView tabSelected="1" workbookViewId="0">
      <pane xSplit="12" topLeftCell="M1" activePane="topRight" state="frozen"/>
      <selection activeCell="A13" sqref="A13"/>
      <selection pane="topRight" activeCell="I25" sqref="I25"/>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0" si="21">IF(G16="","",IF(H16="M","",IF(H16="","",G16+H16-1)))</f>
        <v/>
      </c>
      <c r="J16" s="69"/>
      <c r="K16" s="70" t="str">
        <f ca="1">IF(G16="","",IF(H16="","",IF(J16=1,999,IF(H16="M",G16-TODAY(),M16-TODAY()))))</f>
        <v/>
      </c>
      <c r="L16" s="226" t="str">
        <f t="shared" ref="L16:L62"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1" ca="1" si="23">IF(G17="","",IF(H17="","",IF(J17=1,999,IF(H17="M",G17-TODAY(),M17-TODAY()))))</f>
        <v>999</v>
      </c>
      <c r="L17" s="228" t="str">
        <f t="shared" si="22"/>
        <v/>
      </c>
      <c r="M17" s="227" t="str">
        <f t="shared" ref="M17:M60"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0.45</v>
      </c>
      <c r="K19" s="70">
        <f t="shared" ca="1" si="23"/>
        <v>1</v>
      </c>
      <c r="L19" s="228">
        <f t="shared" si="22"/>
        <v>4</v>
      </c>
      <c r="M19" s="227">
        <f t="shared" si="24"/>
        <v>42092</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3</v>
      </c>
      <c r="I20" s="68">
        <f t="shared" si="21"/>
        <v>42091</v>
      </c>
      <c r="J20" s="80">
        <v>0.9</v>
      </c>
      <c r="K20" s="70">
        <f t="shared" ca="1" si="23"/>
        <v>0</v>
      </c>
      <c r="L20" s="228">
        <f t="shared" si="22"/>
        <v>3</v>
      </c>
      <c r="M20" s="227">
        <f t="shared" si="24"/>
        <v>42091</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42092</v>
      </c>
      <c r="H21" s="79">
        <v>5</v>
      </c>
      <c r="I21" s="68">
        <f t="shared" si="21"/>
        <v>42096</v>
      </c>
      <c r="J21" s="80">
        <v>0</v>
      </c>
      <c r="K21" s="70">
        <f t="shared" ca="1" si="23"/>
        <v>0</v>
      </c>
      <c r="L21" s="228">
        <f t="shared" si="22"/>
        <v>0</v>
      </c>
      <c r="M21" s="227">
        <f t="shared" si="24"/>
        <v>42091</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f>I19+1</f>
        <v>42097</v>
      </c>
      <c r="H23" s="79">
        <v>21</v>
      </c>
      <c r="I23" s="68">
        <f t="shared" si="21"/>
        <v>42117</v>
      </c>
      <c r="J23" s="80">
        <f>AVERAGE(J24:J28)</f>
        <v>0</v>
      </c>
      <c r="K23" s="70">
        <f t="shared" ca="1" si="23"/>
        <v>5</v>
      </c>
      <c r="L23" s="228">
        <f t="shared" si="22"/>
        <v>0</v>
      </c>
      <c r="M23" s="229">
        <f t="shared" si="24"/>
        <v>42096</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v>
      </c>
      <c r="K24" s="70">
        <f t="shared" ca="1" si="23"/>
        <v>5</v>
      </c>
      <c r="L24" s="228">
        <f t="shared" si="22"/>
        <v>0</v>
      </c>
      <c r="M24" s="229">
        <f t="shared" si="24"/>
        <v>42096</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v>
      </c>
      <c r="K25" s="70">
        <f t="shared" ca="1" si="23"/>
        <v>12</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7</v>
      </c>
      <c r="I26" s="68">
        <f t="shared" si="21"/>
        <v>42114</v>
      </c>
      <c r="J26" s="80">
        <v>0</v>
      </c>
      <c r="K26" s="70">
        <f t="shared" ca="1" si="23"/>
        <v>16</v>
      </c>
      <c r="L26" s="228">
        <f t="shared" si="22"/>
        <v>0</v>
      </c>
      <c r="M26" s="229">
        <f t="shared" si="24"/>
        <v>42107</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t="str">
        <f>IF(B27="","",IF(A26="",IF(MAX($A$16:A26)=0,1,ROUNDDOWN(MAX($A$16:A26)+1,0)),A26+0.01))</f>
        <v/>
      </c>
      <c r="B27" s="76"/>
      <c r="C27" s="76"/>
      <c r="D27" s="76"/>
      <c r="E27" s="76"/>
      <c r="F27" s="77"/>
      <c r="G27" s="78"/>
      <c r="H27" s="79"/>
      <c r="I27" s="68" t="str">
        <f t="shared" si="21"/>
        <v/>
      </c>
      <c r="J27" s="80"/>
      <c r="K27" s="70" t="str">
        <f t="shared" ca="1" si="23"/>
        <v/>
      </c>
      <c r="L27" s="228" t="str">
        <f t="shared" si="22"/>
        <v/>
      </c>
      <c r="M27" s="229" t="str">
        <f t="shared" si="24"/>
        <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AVERAGE(J30:J33)</f>
        <v>0</v>
      </c>
      <c r="K29" s="70">
        <f t="shared" ca="1" si="23"/>
        <v>26</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26</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88</v>
      </c>
      <c r="C31" s="76"/>
      <c r="D31" s="76"/>
      <c r="E31" s="76"/>
      <c r="F31" s="77"/>
      <c r="G31" s="78">
        <f>I30+1</f>
        <v>42124</v>
      </c>
      <c r="H31" s="79">
        <v>5</v>
      </c>
      <c r="I31" s="68">
        <f t="shared" si="21"/>
        <v>42128</v>
      </c>
      <c r="J31" s="80">
        <v>0</v>
      </c>
      <c r="K31" s="70">
        <f t="shared" ca="1" si="23"/>
        <v>32</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t="str">
        <f>IF(B32="","",IF(A31="",IF(MAX($A$16:A31)=0,1,ROUNDDOWN(MAX($A$16:A31)+1,0)),A31+0.01))</f>
        <v/>
      </c>
      <c r="B32" s="76"/>
      <c r="C32" s="76"/>
      <c r="D32" s="76"/>
      <c r="E32" s="76"/>
      <c r="F32" s="77"/>
      <c r="G32" s="78"/>
      <c r="H32" s="79"/>
      <c r="I32" s="68" t="str">
        <f t="shared" si="21"/>
        <v/>
      </c>
      <c r="J32" s="80"/>
      <c r="K32" s="70" t="str">
        <f t="shared" ca="1" si="23"/>
        <v/>
      </c>
      <c r="L32" s="228" t="str">
        <f t="shared" si="22"/>
        <v/>
      </c>
      <c r="M32" s="229" t="str">
        <f t="shared" si="24"/>
        <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IF(B33="","",IF(A32="",IF(MAX($A$16:A32)=0,1,ROUNDDOWN(MAX($A$16:A32)+1,0)),A32+0.01))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f>IF(B34="","",IF(A33="",IF(MAX($A$16:A33)=0,1,ROUNDDOWN(MAX($A$16:A33)+1,0)),A33+0.01))</f>
        <v>5</v>
      </c>
      <c r="B34" s="76" t="s">
        <v>85</v>
      </c>
      <c r="C34" s="76"/>
      <c r="D34" s="76"/>
      <c r="E34" s="76"/>
      <c r="F34" s="77"/>
      <c r="G34" s="78">
        <f>I29+1</f>
        <v>42132</v>
      </c>
      <c r="H34" s="79">
        <v>15</v>
      </c>
      <c r="I34" s="68">
        <f t="shared" si="21"/>
        <v>42146</v>
      </c>
      <c r="J34" s="80">
        <f>AVERAGE(J35:J39)</f>
        <v>0</v>
      </c>
      <c r="K34" s="70">
        <f t="shared" ca="1" si="23"/>
        <v>40</v>
      </c>
      <c r="L34" s="228">
        <f t="shared" si="22"/>
        <v>0</v>
      </c>
      <c r="M34" s="229">
        <f t="shared" si="24"/>
        <v>42131</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5.01</v>
      </c>
      <c r="B35" s="76" t="s">
        <v>84</v>
      </c>
      <c r="C35" s="76"/>
      <c r="D35" s="76"/>
      <c r="E35" s="76"/>
      <c r="F35" s="77"/>
      <c r="G35" s="78">
        <f>G34</f>
        <v>42132</v>
      </c>
      <c r="H35" s="79">
        <v>5</v>
      </c>
      <c r="I35" s="68">
        <f t="shared" si="21"/>
        <v>42136</v>
      </c>
      <c r="J35" s="80">
        <v>0</v>
      </c>
      <c r="K35" s="70">
        <f t="shared" ca="1" si="23"/>
        <v>40</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5.0199999999999996</v>
      </c>
      <c r="B36" s="76" t="s">
        <v>86</v>
      </c>
      <c r="C36" s="76"/>
      <c r="D36" s="76"/>
      <c r="E36" s="76"/>
      <c r="F36" s="77"/>
      <c r="G36" s="78">
        <f>I35+1</f>
        <v>42137</v>
      </c>
      <c r="H36" s="79">
        <v>5</v>
      </c>
      <c r="I36" s="68">
        <f t="shared" si="21"/>
        <v>42141</v>
      </c>
      <c r="J36" s="80">
        <v>0</v>
      </c>
      <c r="K36" s="70">
        <f t="shared" ca="1" si="23"/>
        <v>45</v>
      </c>
      <c r="L36" s="228">
        <f t="shared" si="22"/>
        <v>0</v>
      </c>
      <c r="M36" s="229">
        <f t="shared" si="24"/>
        <v>42136</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5.0299999999999994</v>
      </c>
      <c r="B37" s="76" t="s">
        <v>92</v>
      </c>
      <c r="C37" s="76"/>
      <c r="D37" s="76"/>
      <c r="E37" s="76"/>
      <c r="F37" s="77"/>
      <c r="G37" s="78">
        <f>I36+1</f>
        <v>42142</v>
      </c>
      <c r="H37" s="79">
        <v>5</v>
      </c>
      <c r="I37" s="68">
        <f t="shared" si="21"/>
        <v>42146</v>
      </c>
      <c r="J37" s="80">
        <v>0</v>
      </c>
      <c r="K37" s="70">
        <f t="shared" ca="1" si="23"/>
        <v>50</v>
      </c>
      <c r="L37" s="228">
        <f t="shared" si="22"/>
        <v>0</v>
      </c>
      <c r="M37" s="229">
        <f t="shared" si="24"/>
        <v>42141</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7.25" customHeight="1" thickTop="1" thickBot="1" x14ac:dyDescent="0.3">
      <c r="A38" s="63">
        <f>IF(B38="","",IF(A37="",IF(MAX($A$16:A37)=0,1,ROUNDDOWN(MAX($A$16:A37)+1,0)),A37+0.01))</f>
        <v>5.0399999999999991</v>
      </c>
      <c r="B38" s="76" t="s">
        <v>87</v>
      </c>
      <c r="C38" s="76"/>
      <c r="D38" s="76"/>
      <c r="E38" s="76"/>
      <c r="F38" s="77"/>
      <c r="G38" s="78">
        <v>42146</v>
      </c>
      <c r="H38" s="79" t="s">
        <v>16</v>
      </c>
      <c r="I38" s="68" t="str">
        <f t="shared" si="21"/>
        <v/>
      </c>
      <c r="J38" s="80">
        <v>0</v>
      </c>
      <c r="K38" s="70">
        <f t="shared" ca="1" si="23"/>
        <v>55</v>
      </c>
      <c r="L38" s="228" t="str">
        <f t="shared" si="22"/>
        <v/>
      </c>
      <c r="M38" s="229" t="str">
        <f t="shared" si="24"/>
        <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7.25" customHeight="1" thickTop="1" thickBot="1" x14ac:dyDescent="0.3">
      <c r="A39" s="63" t="str">
        <f>IF(B39="","",IF(A38="",IF(MAX($A$16:A38)=0,1,ROUNDDOWN(MAX($A$16:A38)+1,0)),A38+0.01))</f>
        <v/>
      </c>
      <c r="B39" s="76"/>
      <c r="C39" s="76"/>
      <c r="D39" s="76"/>
      <c r="E39" s="76"/>
      <c r="F39" s="77"/>
      <c r="G39" s="78"/>
      <c r="H39" s="79"/>
      <c r="I39" s="68" t="str">
        <f t="shared" si="21"/>
        <v/>
      </c>
      <c r="J39" s="80"/>
      <c r="K39" s="70" t="str">
        <f t="shared" ca="1" si="23"/>
        <v/>
      </c>
      <c r="L39" s="228" t="str">
        <f t="shared" si="22"/>
        <v/>
      </c>
      <c r="M39" s="229" t="str">
        <f t="shared" si="24"/>
        <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6</v>
      </c>
      <c r="B40" s="76" t="s">
        <v>89</v>
      </c>
      <c r="C40" s="76"/>
      <c r="D40" s="76"/>
      <c r="E40" s="76"/>
      <c r="F40" s="77"/>
      <c r="G40" s="78">
        <v>42156</v>
      </c>
      <c r="H40" s="79">
        <v>14</v>
      </c>
      <c r="I40" s="68">
        <f t="shared" si="21"/>
        <v>42169</v>
      </c>
      <c r="J40" s="80">
        <f>AVERAGE(J41:J44)</f>
        <v>0</v>
      </c>
      <c r="K40" s="70">
        <f t="shared" ca="1" si="23"/>
        <v>64</v>
      </c>
      <c r="L40" s="228">
        <f t="shared" si="22"/>
        <v>0</v>
      </c>
      <c r="M40" s="229">
        <f t="shared" si="24"/>
        <v>42155</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f>IF(B41="","",IF(A40="",IF(MAX($A$16:A40)=0,1,ROUNDDOWN(MAX($A$16:A40)+1,0)),A40+0.01))</f>
        <v>6.01</v>
      </c>
      <c r="B41" s="76" t="s">
        <v>90</v>
      </c>
      <c r="C41" s="76"/>
      <c r="D41" s="76"/>
      <c r="E41" s="76"/>
      <c r="F41" s="77"/>
      <c r="G41" s="78">
        <f>G40</f>
        <v>42156</v>
      </c>
      <c r="H41" s="79">
        <v>6</v>
      </c>
      <c r="I41" s="68">
        <f t="shared" si="21"/>
        <v>42161</v>
      </c>
      <c r="J41" s="80">
        <v>0</v>
      </c>
      <c r="K41" s="70">
        <f t="shared" ca="1" si="23"/>
        <v>64</v>
      </c>
      <c r="L41" s="228">
        <f t="shared" si="22"/>
        <v>0</v>
      </c>
      <c r="M41" s="229">
        <f t="shared" si="24"/>
        <v>42155</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6.02</v>
      </c>
      <c r="B42" s="76" t="s">
        <v>84</v>
      </c>
      <c r="C42" s="76"/>
      <c r="D42" s="76"/>
      <c r="E42" s="76"/>
      <c r="F42" s="77"/>
      <c r="G42" s="78">
        <f>I41+1</f>
        <v>42162</v>
      </c>
      <c r="H42" s="79">
        <v>3</v>
      </c>
      <c r="I42" s="68">
        <f t="shared" si="21"/>
        <v>42164</v>
      </c>
      <c r="J42" s="80">
        <v>0</v>
      </c>
      <c r="K42" s="70">
        <f t="shared" ca="1" si="23"/>
        <v>70</v>
      </c>
      <c r="L42" s="228">
        <f t="shared" si="22"/>
        <v>0</v>
      </c>
      <c r="M42" s="229">
        <f t="shared" si="24"/>
        <v>42161</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t="str">
        <f>IF(B43="","",IF(A42="",IF(MAX($A$16:A42)=0,1,ROUNDDOWN(MAX($A$16:A42)+1,0)),A42+0.01))</f>
        <v/>
      </c>
      <c r="B43" s="76"/>
      <c r="C43" s="76"/>
      <c r="D43" s="76"/>
      <c r="E43" s="76"/>
      <c r="F43" s="77"/>
      <c r="G43" s="78"/>
      <c r="H43" s="79"/>
      <c r="I43" s="68" t="str">
        <f t="shared" si="21"/>
        <v/>
      </c>
      <c r="J43" s="80"/>
      <c r="K43" s="70" t="str">
        <f t="shared" ca="1" si="23"/>
        <v/>
      </c>
      <c r="L43" s="228" t="str">
        <f t="shared" si="22"/>
        <v/>
      </c>
      <c r="M43" s="229" t="str">
        <f t="shared" si="24"/>
        <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t="str">
        <f>IF(B44="","",IF(A43="",IF(MAX($A$16:A43)=0,1,ROUNDDOWN(MAX($A$16:A43)+1,0)),A43+0.01))</f>
        <v/>
      </c>
      <c r="B44" s="76"/>
      <c r="C44" s="76"/>
      <c r="D44" s="76"/>
      <c r="E44" s="76"/>
      <c r="F44" s="77"/>
      <c r="G44" s="78"/>
      <c r="H44" s="79"/>
      <c r="I44" s="68" t="str">
        <f t="shared" si="21"/>
        <v/>
      </c>
      <c r="J44" s="80"/>
      <c r="K44" s="70" t="str">
        <f t="shared" ca="1" si="23"/>
        <v/>
      </c>
      <c r="L44" s="228" t="str">
        <f t="shared" si="22"/>
        <v/>
      </c>
      <c r="M44" s="229" t="str">
        <f t="shared" si="24"/>
        <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7</v>
      </c>
      <c r="B45" s="76" t="s">
        <v>91</v>
      </c>
      <c r="C45" s="76"/>
      <c r="D45" s="76"/>
      <c r="E45" s="76"/>
      <c r="F45" s="77"/>
      <c r="G45" s="78">
        <f>I40+1</f>
        <v>42170</v>
      </c>
      <c r="H45" s="79">
        <v>12</v>
      </c>
      <c r="I45" s="68">
        <f t="shared" si="21"/>
        <v>42181</v>
      </c>
      <c r="J45" s="80">
        <f>AVERAGE(J46:J48)</f>
        <v>0</v>
      </c>
      <c r="K45" s="70">
        <f t="shared" ca="1" si="23"/>
        <v>78</v>
      </c>
      <c r="L45" s="228">
        <f t="shared" si="22"/>
        <v>0</v>
      </c>
      <c r="M45" s="229">
        <f t="shared" si="24"/>
        <v>42169</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f>IF(B46="","",IF(A45="",IF(MAX($A$16:A45)=0,1,ROUNDDOWN(MAX($A$16:A45)+1,0)),A45+0.01))</f>
        <v>7.01</v>
      </c>
      <c r="B46" s="76" t="s">
        <v>86</v>
      </c>
      <c r="C46" s="76"/>
      <c r="D46" s="76"/>
      <c r="E46" s="76"/>
      <c r="F46" s="77"/>
      <c r="G46" s="78">
        <f>G45</f>
        <v>42170</v>
      </c>
      <c r="H46" s="79">
        <v>4</v>
      </c>
      <c r="I46" s="68">
        <f t="shared" si="21"/>
        <v>42173</v>
      </c>
      <c r="J46" s="80">
        <v>0</v>
      </c>
      <c r="K46" s="70">
        <f t="shared" ca="1" si="23"/>
        <v>78</v>
      </c>
      <c r="L46" s="228">
        <f t="shared" si="22"/>
        <v>0</v>
      </c>
      <c r="M46" s="229">
        <f t="shared" si="24"/>
        <v>42169</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f>IF(B47="","",IF(A46="",IF(MAX($A$16:A46)=0,1,ROUNDDOWN(MAX($A$16:A46)+1,0)),A46+0.01))</f>
        <v>7.02</v>
      </c>
      <c r="B47" s="76" t="s">
        <v>92</v>
      </c>
      <c r="C47" s="76"/>
      <c r="D47" s="76"/>
      <c r="E47" s="76"/>
      <c r="F47" s="77"/>
      <c r="G47" s="78">
        <f>I46+1</f>
        <v>42174</v>
      </c>
      <c r="H47" s="79">
        <v>5</v>
      </c>
      <c r="I47" s="68">
        <f t="shared" si="21"/>
        <v>42178</v>
      </c>
      <c r="J47" s="80">
        <v>0</v>
      </c>
      <c r="K47" s="70">
        <f t="shared" ca="1" si="23"/>
        <v>82</v>
      </c>
      <c r="L47" s="228">
        <f t="shared" si="22"/>
        <v>0</v>
      </c>
      <c r="M47" s="229">
        <f t="shared" si="24"/>
        <v>42173</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8" customHeight="1" thickTop="1" thickBot="1" x14ac:dyDescent="0.3">
      <c r="A48" s="63">
        <f>IF(B48="","",IF(A47="",IF(MAX($A$16:A47)=0,1,ROUNDDOWN(MAX($A$16:A47)+1,0)),A47+0.01))</f>
        <v>7.0299999999999994</v>
      </c>
      <c r="B48" s="76" t="s">
        <v>87</v>
      </c>
      <c r="C48" s="76"/>
      <c r="D48" s="76"/>
      <c r="E48" s="76"/>
      <c r="F48" s="77"/>
      <c r="G48" s="78">
        <v>42181</v>
      </c>
      <c r="H48" s="79" t="s">
        <v>16</v>
      </c>
      <c r="I48" s="68" t="str">
        <f t="shared" si="21"/>
        <v/>
      </c>
      <c r="J48" s="80">
        <v>0</v>
      </c>
      <c r="K48" s="70">
        <f t="shared" ca="1" si="23"/>
        <v>90</v>
      </c>
      <c r="L48" s="228" t="str">
        <f t="shared" si="22"/>
        <v/>
      </c>
      <c r="M48" s="229" t="str">
        <f t="shared" si="24"/>
        <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8" customHeight="1" thickTop="1" thickBot="1" x14ac:dyDescent="0.3">
      <c r="A49" s="63" t="str">
        <f>IF(B49="","",IF(A48="",IF(MAX($A$16:A48)=0,1,ROUNDDOWN(MAX($A$16:A48)+1,0)),A48+0.01))</f>
        <v/>
      </c>
      <c r="B49" s="76"/>
      <c r="C49" s="76"/>
      <c r="D49" s="76"/>
      <c r="E49" s="76"/>
      <c r="F49" s="77"/>
      <c r="G49" s="78"/>
      <c r="H49" s="79"/>
      <c r="I49" s="68" t="str">
        <f t="shared" si="21"/>
        <v/>
      </c>
      <c r="J49" s="80"/>
      <c r="K49" s="70" t="str">
        <f t="shared" ca="1" si="23"/>
        <v/>
      </c>
      <c r="L49" s="228" t="str">
        <f t="shared" si="22"/>
        <v/>
      </c>
      <c r="M49" s="229" t="str">
        <f t="shared" si="24"/>
        <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8" customHeight="1" thickTop="1" thickBot="1" x14ac:dyDescent="0.3">
      <c r="A50" s="63" t="str">
        <f>IF(B50="","",IF(A49="",IF(MAX($A$16:A49)=0,1,ROUNDDOWN(MAX($A$16:A49)+1,0)),A49+0.01))</f>
        <v/>
      </c>
      <c r="B50" s="76"/>
      <c r="C50" s="76"/>
      <c r="D50" s="76"/>
      <c r="E50" s="76"/>
      <c r="F50" s="77"/>
      <c r="G50" s="78"/>
      <c r="H50" s="79"/>
      <c r="I50" s="68" t="str">
        <f t="shared" si="21"/>
        <v/>
      </c>
      <c r="J50" s="80"/>
      <c r="K50" s="70" t="str">
        <f t="shared" ca="1" si="23"/>
        <v/>
      </c>
      <c r="L50" s="228" t="str">
        <f t="shared" si="22"/>
        <v/>
      </c>
      <c r="M50" s="229" t="str">
        <f t="shared" si="24"/>
        <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8" customHeight="1" thickTop="1" thickBot="1" x14ac:dyDescent="0.3">
      <c r="A51" s="63">
        <f>IF(B51="","",IF(A50="",IF(MAX($A$16:A50)=0,1,ROUNDDOWN(MAX($A$16:A50)+1,0)),A50+0.01))</f>
        <v>8</v>
      </c>
      <c r="B51" s="76" t="s">
        <v>93</v>
      </c>
      <c r="C51" s="76"/>
      <c r="D51" s="76"/>
      <c r="E51" s="76"/>
      <c r="F51" s="77"/>
      <c r="G51" s="78">
        <f>I45+1</f>
        <v>42182</v>
      </c>
      <c r="H51" s="79">
        <v>28</v>
      </c>
      <c r="I51" s="68">
        <f t="shared" si="21"/>
        <v>42209</v>
      </c>
      <c r="J51" s="80">
        <v>0</v>
      </c>
      <c r="K51" s="70">
        <f t="shared" ca="1" si="23"/>
        <v>90</v>
      </c>
      <c r="L51" s="228">
        <f t="shared" si="22"/>
        <v>0</v>
      </c>
      <c r="M51" s="229">
        <f t="shared" si="24"/>
        <v>42181</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t="str">
        <f>IF(B52="","",IF(A51="",IF(MAX($A$16:A51)=0,1,ROUNDDOWN(MAX($A$16:A51)+1,0)),A51+0.01))</f>
        <v/>
      </c>
      <c r="B52" s="76"/>
      <c r="C52" s="76"/>
      <c r="D52" s="76"/>
      <c r="E52" s="76"/>
      <c r="F52" s="77"/>
      <c r="G52" s="78"/>
      <c r="H52" s="79"/>
      <c r="I52" s="68" t="str">
        <f t="shared" si="21"/>
        <v/>
      </c>
      <c r="J52" s="80"/>
      <c r="K52" s="70" t="str">
        <f t="shared" ca="1" si="23"/>
        <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t="str">
        <f>IF(B55="","",IF(A54="",IF(MAX($A$16:A54)=0,1,ROUNDDOWN(MAX($A$16:A54)+1,0)),A54+0.01))</f>
        <v/>
      </c>
      <c r="B55" s="76"/>
      <c r="C55" s="76"/>
      <c r="D55" s="76"/>
      <c r="E55" s="76"/>
      <c r="F55" s="77"/>
      <c r="G55" s="78"/>
      <c r="H55" s="79"/>
      <c r="I55" s="68" t="str">
        <f t="shared" si="21"/>
        <v/>
      </c>
      <c r="J55" s="80"/>
      <c r="K55" s="70" t="str">
        <f t="shared" ca="1" si="23"/>
        <v/>
      </c>
      <c r="L55" s="228" t="str">
        <f t="shared" si="22"/>
        <v/>
      </c>
      <c r="M55" s="229" t="str">
        <f t="shared" si="24"/>
        <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1499999999999999" customHeight="1" thickTop="1" thickBot="1" x14ac:dyDescent="0.3">
      <c r="A61" s="87" t="str">
        <f>IF(B61="","",IF(A60="",IF(MAX($A$16:A60)=0,1,ROUNDDOWN(MAX($A$16:A60)+1,0)),A60+0.01))</f>
        <v/>
      </c>
      <c r="B61" s="88"/>
      <c r="C61" s="88"/>
      <c r="D61" s="88"/>
      <c r="E61" s="88"/>
      <c r="F61" s="89"/>
      <c r="G61" s="90"/>
      <c r="H61" s="91"/>
      <c r="I61" s="92" t="str">
        <f t="shared" ref="I61" si="26">IF(G61="","",IF(H61="M","",IF(H61="","",WORKDAY(G61,H61-1,Feiertage))))</f>
        <v/>
      </c>
      <c r="J61" s="93"/>
      <c r="K61" s="70" t="str">
        <f t="shared" ca="1" si="23"/>
        <v/>
      </c>
      <c r="L61" s="228" t="str">
        <f t="shared" si="22"/>
        <v/>
      </c>
      <c r="M61" s="230" t="str">
        <f t="shared" ref="M61" si="27">IF(G61="","",IF(I61="","",G61+L61-1))</f>
        <v/>
      </c>
      <c r="N61" s="207"/>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5"/>
      <c r="EQ61" s="85"/>
    </row>
    <row r="62" spans="1:147" ht="2.4500000000000002" customHeight="1" thickTop="1" thickBot="1" x14ac:dyDescent="0.3">
      <c r="A62" s="96" t="s">
        <v>24</v>
      </c>
      <c r="B62" s="97"/>
      <c r="C62" s="97"/>
      <c r="D62" s="97"/>
      <c r="E62" s="97"/>
      <c r="F62" s="97"/>
      <c r="G62" s="97"/>
      <c r="H62" s="97"/>
      <c r="I62" s="97"/>
      <c r="J62" s="97"/>
      <c r="K62" s="97"/>
      <c r="L62" s="228" t="str">
        <f t="shared" si="22"/>
        <v/>
      </c>
      <c r="M62" s="231"/>
      <c r="N62" s="208"/>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9"/>
      <c r="EQ62" s="37"/>
    </row>
    <row r="63" spans="1:147" s="3" customFormat="1" ht="23.25" customHeight="1" thickTop="1" thickBot="1" x14ac:dyDescent="0.3">
      <c r="A63" s="237"/>
      <c r="B63" s="238"/>
      <c r="C63" s="238"/>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8"/>
      <c r="AL63" s="238"/>
      <c r="AM63" s="238"/>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239" t="s">
        <v>2</v>
      </c>
      <c r="BS63" s="239"/>
      <c r="BT63" s="239"/>
      <c r="BU63" s="239"/>
      <c r="BV63" s="239"/>
      <c r="BW63" s="239"/>
      <c r="BX63" s="239"/>
      <c r="BY63" s="239"/>
      <c r="BZ63" s="239"/>
      <c r="CA63" s="239"/>
      <c r="CB63" s="239"/>
      <c r="CC63" s="239"/>
      <c r="CD63" s="239"/>
      <c r="CE63" s="239"/>
      <c r="CF63" s="239"/>
      <c r="CG63" s="239"/>
      <c r="CH63" s="239"/>
      <c r="CI63" s="239"/>
      <c r="CJ63" s="239"/>
      <c r="CK63" s="239"/>
      <c r="CL63" s="239"/>
      <c r="CM63" s="239"/>
      <c r="CN63" s="239"/>
      <c r="CO63" s="239"/>
      <c r="CP63" s="239"/>
      <c r="CQ63" s="239"/>
      <c r="CR63" s="239"/>
      <c r="CS63" s="239"/>
      <c r="CT63" s="239"/>
      <c r="CU63" s="239"/>
      <c r="CV63" s="239"/>
      <c r="CW63" s="239"/>
      <c r="CX63" s="239"/>
      <c r="CY63" s="239"/>
      <c r="CZ63" s="239"/>
      <c r="DA63" s="239"/>
      <c r="DB63" s="239"/>
      <c r="DC63" s="239"/>
      <c r="DD63" s="239"/>
      <c r="DE63" s="239"/>
      <c r="DF63" s="239"/>
      <c r="DG63" s="239"/>
      <c r="DH63" s="239"/>
      <c r="DI63" s="239"/>
      <c r="DJ63" s="239"/>
      <c r="DK63" s="239"/>
      <c r="DL63" s="239"/>
      <c r="DM63" s="239"/>
      <c r="DN63" s="239"/>
      <c r="DO63" s="239"/>
      <c r="DP63" s="239"/>
      <c r="DQ63" s="239"/>
      <c r="DR63" s="239"/>
      <c r="DS63" s="239"/>
      <c r="DT63" s="239"/>
      <c r="DU63" s="239"/>
      <c r="DV63" s="239"/>
      <c r="DW63" s="239"/>
      <c r="DX63" s="239"/>
      <c r="DY63" s="239"/>
      <c r="DZ63" s="239"/>
      <c r="EA63" s="239"/>
      <c r="EB63" s="239"/>
      <c r="EC63" s="239"/>
      <c r="ED63" s="239"/>
      <c r="EE63" s="239"/>
      <c r="EF63" s="239"/>
      <c r="EG63" s="239"/>
      <c r="EH63" s="239"/>
      <c r="EI63" s="239"/>
      <c r="EJ63" s="239"/>
      <c r="EK63" s="239"/>
      <c r="EL63" s="239"/>
      <c r="EM63" s="239"/>
      <c r="EN63" s="239"/>
      <c r="EO63" s="239"/>
      <c r="EP63" s="240"/>
      <c r="EQ63" s="48"/>
    </row>
    <row r="64" spans="1:147" x14ac:dyDescent="0.25">
      <c r="A64" s="101"/>
      <c r="B64" s="37"/>
      <c r="C64" s="37"/>
      <c r="D64" s="37"/>
      <c r="E64" s="37"/>
      <c r="F64" s="37"/>
      <c r="G64" s="102"/>
      <c r="H64" s="37"/>
      <c r="I64" s="102"/>
      <c r="J64" s="37"/>
      <c r="K64" s="37"/>
      <c r="L64" s="232"/>
      <c r="M64" s="232"/>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row>
    <row r="65" spans="1:146" x14ac:dyDescent="0.25">
      <c r="A65" s="234"/>
      <c r="B65" s="234"/>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34"/>
      <c r="BH65" s="234"/>
      <c r="BI65" s="234"/>
      <c r="BJ65" s="234"/>
      <c r="BK65" s="234"/>
      <c r="BL65" s="234"/>
      <c r="BM65" s="234"/>
      <c r="BN65" s="234"/>
      <c r="BO65" s="234"/>
      <c r="BP65" s="234"/>
      <c r="BQ65" s="234"/>
      <c r="BR65" s="234"/>
      <c r="BS65" s="234"/>
      <c r="BT65" s="234"/>
      <c r="BU65" s="234"/>
      <c r="BV65" s="234"/>
      <c r="BW65" s="234"/>
      <c r="BX65" s="234"/>
      <c r="BY65" s="234"/>
      <c r="BZ65" s="234"/>
      <c r="CA65" s="234"/>
      <c r="CB65" s="234"/>
      <c r="CC65" s="234"/>
      <c r="CD65" s="234"/>
      <c r="CE65" s="234"/>
      <c r="CF65" s="234"/>
      <c r="CG65" s="234"/>
      <c r="CH65" s="234"/>
      <c r="CI65" s="234"/>
      <c r="CJ65" s="234"/>
      <c r="CK65" s="234"/>
      <c r="CL65" s="234"/>
      <c r="CM65" s="234"/>
      <c r="CN65" s="234"/>
      <c r="CO65" s="234"/>
      <c r="CP65" s="234"/>
      <c r="CQ65" s="234"/>
      <c r="CR65" s="234"/>
      <c r="CS65" s="234"/>
      <c r="CT65" s="234"/>
      <c r="CU65" s="234"/>
      <c r="CV65" s="234"/>
      <c r="CW65" s="234"/>
      <c r="CX65" s="234"/>
      <c r="CY65" s="234"/>
      <c r="CZ65" s="234"/>
      <c r="DA65" s="234"/>
      <c r="DB65" s="234"/>
      <c r="DC65" s="234"/>
      <c r="DD65" s="234"/>
      <c r="DE65" s="234"/>
      <c r="DF65" s="234"/>
      <c r="DG65" s="234"/>
      <c r="DH65" s="234"/>
      <c r="DI65" s="234"/>
      <c r="DJ65" s="234"/>
      <c r="DK65" s="234"/>
      <c r="DL65" s="234"/>
      <c r="DM65" s="234"/>
      <c r="DN65" s="234"/>
      <c r="DO65" s="234"/>
      <c r="DP65" s="234"/>
      <c r="DQ65" s="234"/>
      <c r="DR65" s="234"/>
      <c r="DS65" s="234"/>
      <c r="DT65" s="234"/>
      <c r="DU65" s="234"/>
      <c r="DV65" s="234"/>
      <c r="DW65" s="234"/>
      <c r="DX65" s="234"/>
      <c r="DY65" s="234"/>
      <c r="DZ65" s="234"/>
      <c r="EA65" s="234"/>
      <c r="EB65" s="234"/>
      <c r="EC65" s="234"/>
      <c r="ED65" s="234"/>
      <c r="EE65" s="234"/>
      <c r="EF65" s="234"/>
      <c r="EG65" s="234"/>
      <c r="EH65" s="234"/>
      <c r="EI65" s="234"/>
      <c r="EJ65" s="234"/>
      <c r="EK65" s="234"/>
      <c r="EL65" s="234"/>
      <c r="EM65" s="234"/>
      <c r="EN65" s="234"/>
      <c r="EO65" s="234"/>
      <c r="EP65"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5:EP65"/>
    <mergeCell ref="EA14:EB14"/>
    <mergeCell ref="EC14:EG14"/>
    <mergeCell ref="EH14:EI14"/>
    <mergeCell ref="EJ14:EN14"/>
    <mergeCell ref="EO14:EP14"/>
    <mergeCell ref="A63:AM63"/>
    <mergeCell ref="BR63:EP63"/>
    <mergeCell ref="DF14:DG14"/>
    <mergeCell ref="DH14:DL14"/>
    <mergeCell ref="DM14:DN14"/>
    <mergeCell ref="DO14:DS14"/>
    <mergeCell ref="DT14:DU14"/>
    <mergeCell ref="DV14:DZ14"/>
    <mergeCell ref="CK14:CL14"/>
    <mergeCell ref="CM14:CQ14"/>
  </mergeCells>
  <conditionalFormatting sqref="H16:H27 H38:H61 H29:H36">
    <cfRule type="expression" dxfId="73" priority="65">
      <formula>$H16="M"</formula>
    </cfRule>
  </conditionalFormatting>
  <conditionalFormatting sqref="A61:K61 A16:EP21 A22:H27 J22:EP27 A29:EP32 J33:EP36 J38:EP44 A33:H36 A38:H60 K45:K61 J45:K60 L45:L62 M45:EP61">
    <cfRule type="expression" dxfId="72" priority="63">
      <formula>AND($A16&gt;=0,MOD($A16,1)=0,$A16&lt;&gt;"")</formula>
    </cfRule>
    <cfRule type="expression" dxfId="71" priority="64">
      <formula>MOD(ROW(),2)=0</formula>
    </cfRule>
  </conditionalFormatting>
  <conditionalFormatting sqref="S13:EP27 S29:EP32 S34:EP36 S38:EP61">
    <cfRule type="expression" dxfId="70" priority="61">
      <formula>WEEKDAY(S$12,2)=7</formula>
    </cfRule>
    <cfRule type="expression" dxfId="69" priority="62">
      <formula>WEEKDAY(S$12,2)=6</formula>
    </cfRule>
  </conditionalFormatting>
  <conditionalFormatting sqref="N16:EP27 N29:EP36 N38:EP61">
    <cfRule type="expression" dxfId="68" priority="56">
      <formula>AND($H16="M",$G16=N$12)</formula>
    </cfRule>
    <cfRule type="expression" dxfId="67" priority="57">
      <formula>AND(N$12&gt;=$G16,N$12&lt;=$M16,$M16&lt;&gt;"",$J16&lt;&gt;0)</formula>
    </cfRule>
    <cfRule type="expression" dxfId="66" priority="58">
      <formula>AND(N$12&gt;=$G16,N$12&lt;=$I16,$M16&lt;&gt;"",$A16&gt;=0,MOD($A16,1)=0,$A16&lt;&gt;"")</formula>
    </cfRule>
    <cfRule type="expression" dxfId="65" priority="59">
      <formula>AND(N$12&gt;=$G16,N$12&lt;=$I16,$M16&lt;&gt;"")</formula>
    </cfRule>
    <cfRule type="expression" dxfId="64" priority="60">
      <formula>N$12=TODAY()</formula>
    </cfRule>
  </conditionalFormatting>
  <conditionalFormatting sqref="I22:I27 I33:I36 I38:I60">
    <cfRule type="expression" dxfId="63" priority="53">
      <formula>AND($A22&gt;=0,MOD($A22,1)=0,$A22&lt;&gt;"")</formula>
    </cfRule>
    <cfRule type="expression" dxfId="62" priority="54">
      <formula>MOD(ROW(),2)=0</formula>
    </cfRule>
  </conditionalFormatting>
  <conditionalFormatting sqref="S33:EP33">
    <cfRule type="expression" dxfId="61" priority="47">
      <formula>WEEKDAY(S$12,2)=7</formula>
    </cfRule>
    <cfRule type="expression" dxfId="60" priority="48">
      <formula>WEEKDAY(S$12,2)=6</formula>
    </cfRule>
  </conditionalFormatting>
  <conditionalFormatting sqref="A28:G28 K28:EP28">
    <cfRule type="expression" dxfId="59" priority="36">
      <formula>AND($A28&gt;=0,MOD($A28,1)=0,$A28&lt;&gt;"")</formula>
    </cfRule>
    <cfRule type="expression" dxfId="58" priority="37">
      <formula>MOD(ROW(),2)=0</formula>
    </cfRule>
  </conditionalFormatting>
  <conditionalFormatting sqref="S28:EP28">
    <cfRule type="expression" dxfId="57" priority="34">
      <formula>WEEKDAY(S$12,2)=7</formula>
    </cfRule>
    <cfRule type="expression" dxfId="56" priority="35">
      <formula>WEEKDAY(S$12,2)=6</formula>
    </cfRule>
  </conditionalFormatting>
  <conditionalFormatting sqref="N28:EP28">
    <cfRule type="expression" dxfId="55" priority="29">
      <formula>AND($H28="M",$G28=N$12)</formula>
    </cfRule>
    <cfRule type="expression" dxfId="54" priority="30">
      <formula>AND(N$12&gt;=$G28,N$12&lt;=$M28,$M28&lt;&gt;"",$J28&lt;&gt;0)</formula>
    </cfRule>
    <cfRule type="expression" dxfId="53" priority="31">
      <formula>AND(N$12&gt;=$G28,N$12&lt;=$I28,$M28&lt;&gt;"",$A28&gt;=0,MOD($A28,1)=0,$A28&lt;&gt;"")</formula>
    </cfRule>
    <cfRule type="expression" dxfId="52" priority="32">
      <formula>AND(N$12&gt;=$G28,N$12&lt;=$I28,$M28&lt;&gt;"")</formula>
    </cfRule>
    <cfRule type="expression" dxfId="51" priority="33">
      <formula>N$12=TODAY()</formula>
    </cfRule>
  </conditionalFormatting>
  <conditionalFormatting sqref="I28">
    <cfRule type="expression" dxfId="50" priority="27">
      <formula>AND($A28&gt;=0,MOD($A28,1)=0,$A28&lt;&gt;"")</formula>
    </cfRule>
    <cfRule type="expression" dxfId="49" priority="28">
      <formula>MOD(ROW(),2)=0</formula>
    </cfRule>
  </conditionalFormatting>
  <conditionalFormatting sqref="K28">
    <cfRule type="iconSet" priority="39">
      <iconSet iconSet="3Symbols" showValue="0">
        <cfvo type="percent" val="0"/>
        <cfvo type="num" val="0"/>
        <cfvo type="num" val="0"/>
      </iconSet>
    </cfRule>
  </conditionalFormatting>
  <conditionalFormatting sqref="K16:K27 K29:K36 K38:K61">
    <cfRule type="iconSet" priority="160">
      <iconSet iconSet="3Symbols" showValue="0">
        <cfvo type="percent" val="0"/>
        <cfvo type="num" val="0"/>
        <cfvo type="num" val="0"/>
      </iconSet>
    </cfRule>
  </conditionalFormatting>
  <conditionalFormatting sqref="A37:G37 K37:EP37">
    <cfRule type="expression" dxfId="48" priority="23">
      <formula>AND($A37&gt;=0,MOD($A37,1)=0,$A37&lt;&gt;"")</formula>
    </cfRule>
    <cfRule type="expression" dxfId="47" priority="24">
      <formula>MOD(ROW(),2)=0</formula>
    </cfRule>
  </conditionalFormatting>
  <conditionalFormatting sqref="S37:EP37">
    <cfRule type="expression" dxfId="46" priority="21">
      <formula>WEEKDAY(S$12,2)=7</formula>
    </cfRule>
    <cfRule type="expression" dxfId="45" priority="22">
      <formula>WEEKDAY(S$12,2)=6</formula>
    </cfRule>
  </conditionalFormatting>
  <conditionalFormatting sqref="N37:EP37">
    <cfRule type="expression" dxfId="44" priority="16">
      <formula>AND($H37="M",$G37=N$12)</formula>
    </cfRule>
    <cfRule type="expression" dxfId="43" priority="17">
      <formula>AND(N$12&gt;=$G37,N$12&lt;=$M37,$M37&lt;&gt;"",$J37&lt;&gt;0)</formula>
    </cfRule>
    <cfRule type="expression" dxfId="42" priority="18">
      <formula>AND(N$12&gt;=$G37,N$12&lt;=$I37,$M37&lt;&gt;"",$A37&gt;=0,MOD($A37,1)=0,$A37&lt;&gt;"")</formula>
    </cfRule>
    <cfRule type="expression" dxfId="41" priority="19">
      <formula>AND(N$12&gt;=$G37,N$12&lt;=$I37,$M37&lt;&gt;"")</formula>
    </cfRule>
    <cfRule type="expression" dxfId="40" priority="20">
      <formula>N$12=TODAY()</formula>
    </cfRule>
  </conditionalFormatting>
  <conditionalFormatting sqref="I37">
    <cfRule type="expression" dxfId="39" priority="14">
      <formula>AND($A37&gt;=0,MOD($A37,1)=0,$A37&lt;&gt;"")</formula>
    </cfRule>
    <cfRule type="expression" dxfId="38" priority="15">
      <formula>MOD(ROW(),2)=0</formula>
    </cfRule>
  </conditionalFormatting>
  <conditionalFormatting sqref="K37">
    <cfRule type="iconSet" priority="26">
      <iconSet iconSet="3Symbols" showValue="0">
        <cfvo type="percent" val="0"/>
        <cfvo type="num" val="0"/>
        <cfvo type="num" val="0"/>
      </iconSet>
    </cfRule>
  </conditionalFormatting>
  <conditionalFormatting sqref="J37">
    <cfRule type="expression" dxfId="37" priority="12">
      <formula>AND($A37&gt;=0,MOD($A37,1)=0,$A37&lt;&gt;"")</formula>
    </cfRule>
    <cfRule type="expression" dxfId="36" priority="13">
      <formula>MOD(ROW(),2)=0</formula>
    </cfRule>
  </conditionalFormatting>
  <conditionalFormatting sqref="J28">
    <cfRule type="expression" dxfId="35" priority="10">
      <formula>AND($A28&gt;=0,MOD($A28,1)=0,$A28&lt;&gt;"")</formula>
    </cfRule>
    <cfRule type="expression" dxfId="34" priority="11">
      <formula>MOD(ROW(),2)=0</formula>
    </cfRule>
  </conditionalFormatting>
  <conditionalFormatting sqref="H28">
    <cfRule type="expression" dxfId="33" priority="3">
      <formula>$H28="M"</formula>
    </cfRule>
  </conditionalFormatting>
  <conditionalFormatting sqref="H28">
    <cfRule type="expression" dxfId="32" priority="1">
      <formula>AND($A28&gt;=0,MOD($A28,1)=0,$A28&lt;&gt;"")</formula>
    </cfRule>
    <cfRule type="expression" dxfId="31" priority="2">
      <formula>MOD(ROW(),2)=0</formula>
    </cfRule>
  </conditionalFormatting>
  <conditionalFormatting sqref="H37">
    <cfRule type="expression" dxfId="30" priority="6">
      <formula>$H37="M"</formula>
    </cfRule>
  </conditionalFormatting>
  <conditionalFormatting sqref="H37">
    <cfRule type="expression" dxfId="29" priority="4">
      <formula>AND($A37&gt;=0,MOD($A37,1)=0,$A37&lt;&gt;"")</formula>
    </cfRule>
    <cfRule type="expression" dxfId="28" priority="5">
      <formula>MOD(ROW(),2)=0</formula>
    </cfRule>
  </conditionalFormatting>
  <dataValidations count="8">
    <dataValidation type="list" allowBlank="1" showInputMessage="1" showErrorMessage="1" sqref="E16:E27 E29:E32 E38:E61 E34:E36">
      <formula1>Benu3</formula1>
    </dataValidation>
    <dataValidation type="list" allowBlank="1" showInputMessage="1" showErrorMessage="1" sqref="D16:D27 D29:D32 D38:D61 D34:D36">
      <formula1>Benu2</formula1>
    </dataValidation>
    <dataValidation type="list" allowBlank="1" showInputMessage="1" showErrorMessage="1" sqref="C16:C27 C29:C32 C38:C61 C34:C36">
      <formula1>Benu1</formula1>
    </dataValidation>
    <dataValidation type="list" allowBlank="1" showInputMessage="1" showErrorMessage="1" sqref="J16:J32 J34:J61">
      <formula1>Status</formula1>
    </dataValidation>
    <dataValidation type="list" allowBlank="1" showInputMessage="1" showErrorMessage="1" sqref="H16:H61">
      <formula1>Dauer</formula1>
    </dataValidation>
    <dataValidation type="list" allowBlank="1" showInputMessage="1" showErrorMessage="1" sqref="G16:G27 G29:G32 G38:G61 G34:G36">
      <formula1>Datum1</formula1>
    </dataValidation>
    <dataValidation type="list" allowBlank="1" showInputMessage="1" showErrorMessage="1" sqref="F16:F27 F29:F32 F38:F61 F34:F36">
      <formula1>Wer</formula1>
    </dataValidation>
    <dataValidation type="list" allowBlank="1" showInputMessage="1" showErrorMessage="1" sqref="B16:B27 B29:B32 B38:B61 B34:B36">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S10" sqref="S10"/>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2015-03-28T13:45:56Z</dcterms:modified>
</cp:coreProperties>
</file>