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SoftwareProjects\SemanticRelations\ProjectManagement\"/>
    </mc:Choice>
  </mc:AlternateContent>
  <bookViews>
    <workbookView xWindow="3000" yWindow="0" windowWidth="27300" windowHeight="12420"/>
  </bookViews>
  <sheets>
    <sheet name="Projektplan" sheetId="1" r:id="rId1"/>
    <sheet name="Stammdaten" sheetId="2" r:id="rId2"/>
  </sheets>
  <externalReferences>
    <externalReference r:id="rId3"/>
  </externalReferences>
  <definedNames>
    <definedName name="Aufgabe">Stammdaten!$D$3:$D$128</definedName>
    <definedName name="Benu1">Stammdaten!$U$3:$U$128</definedName>
    <definedName name="Benu2">Stammdaten!$W$3:$W$128</definedName>
    <definedName name="Benu3">Stammdaten!$Y$3:$Y$128</definedName>
    <definedName name="Datum1">Stammdaten!$N$3:$N$41</definedName>
    <definedName name="Dauer">Stammdaten!$I$3:$I$41</definedName>
    <definedName name="Feiertage">Stammdaten!$AG$4:$AG$48</definedName>
    <definedName name="Status">Stammdaten!$S$3:$S$31</definedName>
    <definedName name="Wer">Stammdaten!$F$3:$F$41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1" i="1" l="1"/>
  <c r="M45" i="1"/>
  <c r="M46" i="1"/>
  <c r="M47" i="1"/>
  <c r="M48" i="1"/>
  <c r="M49" i="1"/>
  <c r="M50" i="1"/>
  <c r="M52" i="1"/>
  <c r="M53" i="1"/>
  <c r="M54" i="1"/>
  <c r="M55" i="1"/>
  <c r="M56" i="1"/>
  <c r="M57" i="1"/>
  <c r="M58" i="1"/>
  <c r="M59" i="1"/>
  <c r="M60" i="1"/>
  <c r="L45" i="1"/>
  <c r="L46" i="1"/>
  <c r="L47" i="1"/>
  <c r="L48" i="1"/>
  <c r="L49" i="1"/>
  <c r="L50" i="1"/>
  <c r="L52" i="1"/>
  <c r="L53" i="1"/>
  <c r="L54" i="1"/>
  <c r="L55" i="1"/>
  <c r="L56" i="1"/>
  <c r="L57" i="1"/>
  <c r="L58" i="1"/>
  <c r="L59" i="1"/>
  <c r="L60" i="1"/>
  <c r="L61" i="1"/>
  <c r="L62" i="1"/>
  <c r="K48" i="1"/>
  <c r="K49" i="1"/>
  <c r="K50" i="1"/>
  <c r="K52" i="1"/>
  <c r="K53" i="1"/>
  <c r="K54" i="1"/>
  <c r="K55" i="1"/>
  <c r="K56" i="1"/>
  <c r="K57" i="1"/>
  <c r="K58" i="1"/>
  <c r="K59" i="1"/>
  <c r="K60" i="1"/>
  <c r="K61" i="1"/>
  <c r="I45" i="1"/>
  <c r="I46" i="1"/>
  <c r="I48" i="1"/>
  <c r="I49" i="1"/>
  <c r="I50" i="1"/>
  <c r="I52" i="1"/>
  <c r="I53" i="1"/>
  <c r="I54" i="1"/>
  <c r="I55" i="1"/>
  <c r="I56" i="1"/>
  <c r="I57" i="1"/>
  <c r="I58" i="1"/>
  <c r="I59" i="1"/>
  <c r="I60" i="1"/>
  <c r="A45" i="1"/>
  <c r="A46" i="1" s="1"/>
  <c r="A47" i="1" s="1"/>
  <c r="A48" i="1" s="1"/>
  <c r="A49" i="1"/>
  <c r="A50" i="1"/>
  <c r="A51" i="1"/>
  <c r="A52" i="1"/>
  <c r="A53" i="1"/>
  <c r="A54" i="1"/>
  <c r="A55" i="1"/>
  <c r="A56" i="1"/>
  <c r="A57" i="1"/>
  <c r="A58" i="1"/>
  <c r="A59" i="1"/>
  <c r="A60" i="1"/>
  <c r="M39" i="1"/>
  <c r="M43" i="1"/>
  <c r="M44" i="1"/>
  <c r="L33" i="1"/>
  <c r="L38" i="1"/>
  <c r="L39" i="1"/>
  <c r="L40" i="1"/>
  <c r="L41" i="1"/>
  <c r="L43" i="1"/>
  <c r="L44" i="1"/>
  <c r="K33" i="1"/>
  <c r="K38" i="1"/>
  <c r="K39" i="1"/>
  <c r="K43" i="1"/>
  <c r="K44" i="1"/>
  <c r="I33" i="1"/>
  <c r="I38" i="1"/>
  <c r="M38" i="1" s="1"/>
  <c r="I39" i="1"/>
  <c r="I40" i="1"/>
  <c r="I41" i="1"/>
  <c r="I43" i="1"/>
  <c r="I44" i="1"/>
  <c r="A34" i="1"/>
  <c r="A35" i="1" s="1"/>
  <c r="A36" i="1" s="1"/>
  <c r="A37" i="1" s="1"/>
  <c r="A38" i="1" s="1"/>
  <c r="A39" i="1"/>
  <c r="A43" i="1"/>
  <c r="A44" i="1"/>
  <c r="J45" i="1"/>
  <c r="G41" i="1"/>
  <c r="J34" i="1"/>
  <c r="J29" i="1"/>
  <c r="J23" i="1"/>
  <c r="J40" i="1"/>
  <c r="M22" i="1"/>
  <c r="M27" i="1"/>
  <c r="M28" i="1"/>
  <c r="M32" i="1"/>
  <c r="M33" i="1"/>
  <c r="L22" i="1"/>
  <c r="L27" i="1"/>
  <c r="L28" i="1"/>
  <c r="L32" i="1"/>
  <c r="K22" i="1"/>
  <c r="K27" i="1"/>
  <c r="K28" i="1"/>
  <c r="K32" i="1"/>
  <c r="I22" i="1"/>
  <c r="I27" i="1"/>
  <c r="I28" i="1"/>
  <c r="I32" i="1"/>
  <c r="A22" i="1"/>
  <c r="A27" i="1"/>
  <c r="A28" i="1"/>
  <c r="A32" i="1"/>
  <c r="A33" i="1"/>
  <c r="A18" i="1"/>
  <c r="I51" i="1" l="1"/>
  <c r="L51" i="1" s="1"/>
  <c r="M41" i="1"/>
  <c r="M40" i="1"/>
  <c r="A40" i="1"/>
  <c r="A41" i="1" s="1"/>
  <c r="A42" i="1" s="1"/>
  <c r="K18" i="1"/>
  <c r="K16" i="1"/>
  <c r="M18" i="1"/>
  <c r="M16" i="1"/>
  <c r="J19" i="1"/>
  <c r="M51" i="1" l="1"/>
  <c r="K51" i="1" s="1"/>
  <c r="BB17" i="2"/>
  <c r="BA17" i="2"/>
  <c r="AX17" i="2"/>
  <c r="AP17" i="2"/>
  <c r="BB12" i="2"/>
  <c r="BA12" i="2"/>
  <c r="AX12" i="2"/>
  <c r="AP12" i="2"/>
  <c r="BB7" i="2"/>
  <c r="BA7" i="2"/>
  <c r="AX7" i="2"/>
  <c r="AP7" i="2"/>
  <c r="AA6" i="2"/>
  <c r="N6" i="2"/>
  <c r="AA5" i="2"/>
  <c r="N5" i="2"/>
  <c r="N4" i="2"/>
  <c r="N23" i="2" s="1"/>
  <c r="BB2" i="2"/>
  <c r="BA2" i="2"/>
  <c r="AX2" i="2"/>
  <c r="AP2" i="2"/>
  <c r="M61" i="1"/>
  <c r="I61" i="1"/>
  <c r="A61" i="1"/>
  <c r="L18" i="1"/>
  <c r="I18" i="1"/>
  <c r="G17" i="1"/>
  <c r="K17" i="1" s="1"/>
  <c r="L16" i="1"/>
  <c r="I16" i="1"/>
  <c r="A16" i="1"/>
  <c r="N12" i="1"/>
  <c r="N14" i="1" s="1"/>
  <c r="A23" i="1" l="1"/>
  <c r="A24" i="1" s="1"/>
  <c r="A25" i="1" s="1"/>
  <c r="A26" i="1" s="1"/>
  <c r="A17" i="1"/>
  <c r="A19" i="1" s="1"/>
  <c r="A20" i="1" s="1"/>
  <c r="A21" i="1" s="1"/>
  <c r="N24" i="2"/>
  <c r="N10" i="2"/>
  <c r="N14" i="2"/>
  <c r="N18" i="2"/>
  <c r="N27" i="2"/>
  <c r="N11" i="2"/>
  <c r="N15" i="2"/>
  <c r="N19" i="2"/>
  <c r="N8" i="2"/>
  <c r="N25" i="2"/>
  <c r="N9" i="2"/>
  <c r="N13" i="2"/>
  <c r="N26" i="2"/>
  <c r="N12" i="2"/>
  <c r="N16" i="2"/>
  <c r="N20" i="2"/>
  <c r="N17" i="2"/>
  <c r="N21" i="2"/>
  <c r="N22" i="2"/>
  <c r="I17" i="1"/>
  <c r="M17" i="1" s="1"/>
  <c r="N13" i="1"/>
  <c r="O12" i="1"/>
  <c r="P12" i="1" s="1"/>
  <c r="Q12" i="1" s="1"/>
  <c r="R12" i="1" s="1"/>
  <c r="S12" i="1" s="1"/>
  <c r="T12" i="1" s="1"/>
  <c r="U12" i="1" s="1"/>
  <c r="V12" i="1" s="1"/>
  <c r="W12" i="1" s="1"/>
  <c r="X12" i="1" s="1"/>
  <c r="Y12" i="1" s="1"/>
  <c r="Z12" i="1" s="1"/>
  <c r="AA12" i="1" s="1"/>
  <c r="AB12" i="1" s="1"/>
  <c r="I20" i="1"/>
  <c r="L17" i="1"/>
  <c r="A29" i="1" l="1"/>
  <c r="L20" i="1"/>
  <c r="M20" i="1" s="1"/>
  <c r="K20" i="1" s="1"/>
  <c r="U14" i="1"/>
  <c r="U13" i="1"/>
  <c r="AB13" i="1"/>
  <c r="AC12" i="1"/>
  <c r="AD12" i="1" s="1"/>
  <c r="AE12" i="1" s="1"/>
  <c r="AF12" i="1" s="1"/>
  <c r="AG12" i="1" s="1"/>
  <c r="AH12" i="1" s="1"/>
  <c r="AI12" i="1" s="1"/>
  <c r="AB14" i="1"/>
  <c r="G21" i="1"/>
  <c r="A30" i="1" l="1"/>
  <c r="I21" i="1"/>
  <c r="L21" i="1" s="1"/>
  <c r="AI13" i="1"/>
  <c r="AJ12" i="1"/>
  <c r="AK12" i="1" s="1"/>
  <c r="AL12" i="1" s="1"/>
  <c r="AM12" i="1" s="1"/>
  <c r="AN12" i="1" s="1"/>
  <c r="AO12" i="1" s="1"/>
  <c r="AP12" i="1" s="1"/>
  <c r="AI14" i="1"/>
  <c r="A31" i="1" l="1"/>
  <c r="M21" i="1"/>
  <c r="K21" i="1" s="1"/>
  <c r="AQ12" i="1"/>
  <c r="AR12" i="1" s="1"/>
  <c r="AS12" i="1" s="1"/>
  <c r="AT12" i="1" s="1"/>
  <c r="AU12" i="1" s="1"/>
  <c r="AV12" i="1" s="1"/>
  <c r="AW12" i="1" s="1"/>
  <c r="AP14" i="1"/>
  <c r="AP13" i="1"/>
  <c r="AW14" i="1" l="1"/>
  <c r="AX12" i="1"/>
  <c r="AY12" i="1" s="1"/>
  <c r="AZ12" i="1" s="1"/>
  <c r="BA12" i="1" s="1"/>
  <c r="BB12" i="1" s="1"/>
  <c r="BC12" i="1" s="1"/>
  <c r="BD12" i="1" s="1"/>
  <c r="AW13" i="1"/>
  <c r="BD13" i="1" l="1"/>
  <c r="BD14" i="1"/>
  <c r="BE12" i="1"/>
  <c r="BF12" i="1" s="1"/>
  <c r="BG12" i="1" s="1"/>
  <c r="BH12" i="1" s="1"/>
  <c r="BI12" i="1" s="1"/>
  <c r="BJ12" i="1" s="1"/>
  <c r="BK12" i="1" s="1"/>
  <c r="G45" i="1" l="1"/>
  <c r="I19" i="1"/>
  <c r="G23" i="1" s="1"/>
  <c r="BK14" i="1"/>
  <c r="BK13" i="1"/>
  <c r="BL12" i="1"/>
  <c r="BM12" i="1" s="1"/>
  <c r="BN12" i="1" s="1"/>
  <c r="BO12" i="1" s="1"/>
  <c r="BP12" i="1" s="1"/>
  <c r="BQ12" i="1" s="1"/>
  <c r="BR12" i="1" s="1"/>
  <c r="K45" i="1" l="1"/>
  <c r="I23" i="1"/>
  <c r="L23" i="1" s="1"/>
  <c r="M23" i="1" s="1"/>
  <c r="G46" i="1"/>
  <c r="G42" i="1"/>
  <c r="K40" i="1"/>
  <c r="G24" i="1"/>
  <c r="L19" i="1"/>
  <c r="M19" i="1" s="1"/>
  <c r="K19" i="1" s="1"/>
  <c r="BR14" i="1"/>
  <c r="BR13" i="1"/>
  <c r="BS12" i="1"/>
  <c r="BT12" i="1" s="1"/>
  <c r="BU12" i="1" s="1"/>
  <c r="BV12" i="1" s="1"/>
  <c r="BW12" i="1" s="1"/>
  <c r="BX12" i="1" s="1"/>
  <c r="BY12" i="1" s="1"/>
  <c r="G29" i="1" l="1"/>
  <c r="G30" i="1" s="1"/>
  <c r="I30" i="1" s="1"/>
  <c r="I42" i="1"/>
  <c r="G47" i="1"/>
  <c r="I47" i="1" s="1"/>
  <c r="K46" i="1"/>
  <c r="I29" i="1"/>
  <c r="G34" i="1" s="1"/>
  <c r="I24" i="1"/>
  <c r="L24" i="1" s="1"/>
  <c r="M24" i="1" s="1"/>
  <c r="K24" i="1" s="1"/>
  <c r="K41" i="1"/>
  <c r="K23" i="1"/>
  <c r="BZ12" i="1"/>
  <c r="CA12" i="1" s="1"/>
  <c r="CB12" i="1" s="1"/>
  <c r="CC12" i="1" s="1"/>
  <c r="CD12" i="1" s="1"/>
  <c r="CE12" i="1" s="1"/>
  <c r="CF12" i="1" s="1"/>
  <c r="BY13" i="1"/>
  <c r="BY14" i="1"/>
  <c r="L29" i="1" l="1"/>
  <c r="M29" i="1" s="1"/>
  <c r="K29" i="1" s="1"/>
  <c r="I34" i="1"/>
  <c r="L34" i="1" s="1"/>
  <c r="M34" i="1" s="1"/>
  <c r="K34" i="1" s="1"/>
  <c r="L42" i="1"/>
  <c r="M42" i="1" s="1"/>
  <c r="K42" i="1" s="1"/>
  <c r="K47" i="1"/>
  <c r="G25" i="1"/>
  <c r="I25" i="1" s="1"/>
  <c r="G26" i="1" s="1"/>
  <c r="L30" i="1"/>
  <c r="M30" i="1" s="1"/>
  <c r="G35" i="1"/>
  <c r="G31" i="1"/>
  <c r="CF13" i="1"/>
  <c r="CG12" i="1"/>
  <c r="CH12" i="1" s="1"/>
  <c r="CI12" i="1" s="1"/>
  <c r="CJ12" i="1" s="1"/>
  <c r="CK12" i="1" s="1"/>
  <c r="CL12" i="1" s="1"/>
  <c r="CM12" i="1" s="1"/>
  <c r="CF14" i="1"/>
  <c r="I35" i="1" l="1"/>
  <c r="L25" i="1"/>
  <c r="M25" i="1" s="1"/>
  <c r="K25" i="1" s="1"/>
  <c r="I26" i="1"/>
  <c r="L26" i="1" s="1"/>
  <c r="M26" i="1" s="1"/>
  <c r="K26" i="1" s="1"/>
  <c r="I31" i="1"/>
  <c r="L31" i="1" s="1"/>
  <c r="M31" i="1" s="1"/>
  <c r="K31" i="1" s="1"/>
  <c r="K30" i="1"/>
  <c r="CM13" i="1"/>
  <c r="CN12" i="1"/>
  <c r="CO12" i="1" s="1"/>
  <c r="CP12" i="1" s="1"/>
  <c r="CQ12" i="1" s="1"/>
  <c r="CR12" i="1" s="1"/>
  <c r="CS12" i="1" s="1"/>
  <c r="CT12" i="1" s="1"/>
  <c r="CM14" i="1"/>
  <c r="L35" i="1" l="1"/>
  <c r="M35" i="1" s="1"/>
  <c r="K35" i="1" s="1"/>
  <c r="G36" i="1"/>
  <c r="I36" i="1" s="1"/>
  <c r="G37" i="1" s="1"/>
  <c r="CU12" i="1"/>
  <c r="CV12" i="1" s="1"/>
  <c r="CW12" i="1" s="1"/>
  <c r="CX12" i="1" s="1"/>
  <c r="CY12" i="1" s="1"/>
  <c r="CZ12" i="1" s="1"/>
  <c r="DA12" i="1" s="1"/>
  <c r="CT14" i="1"/>
  <c r="CT13" i="1"/>
  <c r="L36" i="1" l="1"/>
  <c r="M36" i="1" s="1"/>
  <c r="K36" i="1" s="1"/>
  <c r="I37" i="1"/>
  <c r="DB12" i="1"/>
  <c r="DC12" i="1" s="1"/>
  <c r="DD12" i="1" s="1"/>
  <c r="DE12" i="1" s="1"/>
  <c r="DF12" i="1" s="1"/>
  <c r="DG12" i="1" s="1"/>
  <c r="DH12" i="1" s="1"/>
  <c r="DA14" i="1"/>
  <c r="DA13" i="1"/>
  <c r="L37" i="1" l="1"/>
  <c r="M37" i="1" s="1"/>
  <c r="K37" i="1" s="1"/>
  <c r="DH14" i="1"/>
  <c r="DH13" i="1"/>
  <c r="DI12" i="1"/>
  <c r="DJ12" i="1" s="1"/>
  <c r="DK12" i="1" s="1"/>
  <c r="DL12" i="1" s="1"/>
  <c r="DM12" i="1" s="1"/>
  <c r="DN12" i="1" s="1"/>
  <c r="DO12" i="1" s="1"/>
  <c r="DO14" i="1" l="1"/>
  <c r="DO13" i="1"/>
  <c r="DP12" i="1"/>
  <c r="DQ12" i="1" s="1"/>
  <c r="DR12" i="1" s="1"/>
  <c r="DS12" i="1" s="1"/>
  <c r="DT12" i="1" s="1"/>
  <c r="DU12" i="1" s="1"/>
  <c r="DV12" i="1" s="1"/>
  <c r="DV14" i="1" l="1"/>
  <c r="DV13" i="1"/>
  <c r="DW12" i="1"/>
  <c r="DX12" i="1" s="1"/>
  <c r="DY12" i="1" s="1"/>
  <c r="DZ12" i="1" s="1"/>
  <c r="EA12" i="1" s="1"/>
  <c r="EB12" i="1" s="1"/>
  <c r="EC12" i="1" s="1"/>
  <c r="ED12" i="1" l="1"/>
  <c r="EE12" i="1" s="1"/>
  <c r="EF12" i="1" s="1"/>
  <c r="EG12" i="1" s="1"/>
  <c r="EH12" i="1" s="1"/>
  <c r="EI12" i="1" s="1"/>
  <c r="EJ12" i="1" s="1"/>
  <c r="EC13" i="1"/>
  <c r="EC14" i="1"/>
  <c r="EJ13" i="1" l="1"/>
  <c r="EK12" i="1"/>
  <c r="EL12" i="1" s="1"/>
  <c r="EM12" i="1" s="1"/>
  <c r="EN12" i="1" s="1"/>
  <c r="EO12" i="1" s="1"/>
  <c r="EP12" i="1" s="1"/>
  <c r="EJ14" i="1"/>
</calcChain>
</file>

<file path=xl/comments1.xml><?xml version="1.0" encoding="utf-8"?>
<comments xmlns="http://schemas.openxmlformats.org/spreadsheetml/2006/main">
  <authors>
    <author>Simon Weber</author>
  </authors>
  <commentList>
    <comment ref="A14" authorId="0" shapeId="0">
      <text>
        <r>
          <rPr>
            <b/>
            <sz val="9"/>
            <color indexed="81"/>
            <rFont val="Segoe UI"/>
            <family val="2"/>
          </rPr>
          <t xml:space="preserve">MeineVorlage.com:
</t>
        </r>
        <r>
          <rPr>
            <sz val="9"/>
            <color indexed="81"/>
            <rFont val="Segoe UI"/>
            <family val="2"/>
          </rPr>
          <t>Diese Spalte hat eine Forme hinterlegt. Falls du diese gelöscht hast, dann kopiere die nachfolgende Formel in die Zelle "A16", nun kopierst du diese Zelle, markierst nun alle Zellen bis zum unteren Rand und fügst dann die kopierte Zelle wieder ein.</t>
        </r>
        <r>
          <rPr>
            <b/>
            <sz val="9"/>
            <color indexed="81"/>
            <rFont val="Segoe UI"/>
            <family val="2"/>
          </rPr>
          <t xml:space="preserve">
Formel:
</t>
        </r>
        <r>
          <rPr>
            <sz val="9"/>
            <color indexed="81"/>
            <rFont val="Segoe UI"/>
            <family val="2"/>
          </rPr>
          <t xml:space="preserve">=WENN(B16="";"";WENN(A15="";WENN(MAX($A15:A$16)=0;1;ABRUNDEN(MAX($A15:A$16)+1;0));A15+0.01))
</t>
        </r>
      </text>
    </comment>
    <comment ref="I14" authorId="0" shapeId="0">
      <text>
        <r>
          <rPr>
            <b/>
            <sz val="9"/>
            <color indexed="81"/>
            <rFont val="Segoe UI"/>
            <family val="2"/>
          </rPr>
          <t xml:space="preserve">MeineVorlage.com:
</t>
        </r>
        <r>
          <rPr>
            <sz val="9"/>
            <color indexed="81"/>
            <rFont val="Segoe UI"/>
            <family val="2"/>
          </rPr>
          <t>Diese Spalte hat eine Forme hinterlegt. Falls du diese gelöscht hast, dann kopiere die nachfolgende Formel in die Zelle "i16", nun kopierst du diese Zelle, markierst nun alle Zellen bis zum unteren Rand und fügst dann die kopierte Zelle wieder ein.</t>
        </r>
        <r>
          <rPr>
            <b/>
            <sz val="9"/>
            <color indexed="81"/>
            <rFont val="Segoe UI"/>
            <family val="2"/>
          </rPr>
          <t xml:space="preserve">
Formel:
</t>
        </r>
        <r>
          <rPr>
            <sz val="9"/>
            <color indexed="81"/>
            <rFont val="Segoe UI"/>
            <family val="2"/>
          </rPr>
          <t>=WENN(G16="";"";WENN(H16="M";"";WENN(H16="";"";ARBEITSTAG(G16;H16-1;Feiertage))))</t>
        </r>
        <r>
          <rPr>
            <b/>
            <sz val="9"/>
            <color indexed="81"/>
            <rFont val="Segoe UI"/>
            <family val="2"/>
          </rPr>
          <t xml:space="preserve">
</t>
        </r>
      </text>
    </comment>
    <comment ref="K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"K16", nun kopierst du diese Zelle, markierst nun alle Zellen bis zum unteren Rand und fügst dann die kopierte Zelle wieder ein.
</t>
        </r>
        <r>
          <rPr>
            <b/>
            <sz val="9"/>
            <color indexed="81"/>
            <rFont val="Segoe UI"/>
            <family val="2"/>
          </rPr>
          <t xml:space="preserve">
Formel:</t>
        </r>
        <r>
          <rPr>
            <sz val="9"/>
            <color indexed="81"/>
            <rFont val="Segoe UI"/>
            <family val="2"/>
          </rPr>
          <t xml:space="preserve">
=WENN(G16="";"";WENN(H16="";"";WENN(J16=1;999;WENN(H16="M";G16-HEUTE();M16-HEUTE()))))</t>
        </r>
      </text>
    </comment>
    <comment ref="L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"L16", nun kopierst du diese Zelle, markierst nun alle Zellen bis zum unteren Rand und fügst dann die kopierte Zelle wieder ein.
</t>
        </r>
        <r>
          <rPr>
            <b/>
            <sz val="9"/>
            <color indexed="81"/>
            <rFont val="Segoe UI"/>
            <family val="2"/>
          </rPr>
          <t>Formel:</t>
        </r>
        <r>
          <rPr>
            <sz val="9"/>
            <color indexed="81"/>
            <rFont val="Segoe UI"/>
            <family val="2"/>
          </rPr>
          <t xml:space="preserve">
=WENN(G16="";"";WENN(H16="M";"";RUNDEN(J16*SUMME(I16-G16+1);0)))
</t>
        </r>
      </text>
    </comment>
    <comment ref="M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"M16", nun kopierst du diese Zelle, markierst nun alle Zellen bis zum unteren Rand und fügst dann die kopierte Zelle wieder ein.
</t>
        </r>
        <r>
          <rPr>
            <b/>
            <sz val="9"/>
            <color indexed="81"/>
            <rFont val="Segoe UI"/>
            <family val="2"/>
          </rPr>
          <t>Formel:</t>
        </r>
        <r>
          <rPr>
            <sz val="9"/>
            <color indexed="81"/>
            <rFont val="Segoe UI"/>
            <family val="2"/>
          </rPr>
          <t xml:space="preserve">
=WENN(G16="";"";WENN(I16="";"";G16+L16-1))
</t>
        </r>
      </text>
    </comment>
  </commentList>
</comments>
</file>

<file path=xl/sharedStrings.xml><?xml version="1.0" encoding="utf-8"?>
<sst xmlns="http://schemas.openxmlformats.org/spreadsheetml/2006/main" count="293" uniqueCount="94">
  <si>
    <t>Zeitfenster</t>
  </si>
  <si>
    <t>Projektstart [PS] :</t>
  </si>
  <si>
    <t>© Copyright by MeineVorlagen – www.MeineVorlagen.com - Alle Rechte vorbehalten</t>
  </si>
  <si>
    <t>Nr.</t>
  </si>
  <si>
    <t>Aufgabe</t>
  </si>
  <si>
    <t>ben1</t>
  </si>
  <si>
    <t>ben2</t>
  </si>
  <si>
    <t>ben3</t>
  </si>
  <si>
    <t>Wer</t>
  </si>
  <si>
    <t>Start</t>
  </si>
  <si>
    <t>Dauer</t>
  </si>
  <si>
    <t>Ende</t>
  </si>
  <si>
    <t>Status</t>
  </si>
  <si>
    <t>Ber.Anteil</t>
  </si>
  <si>
    <t>Ber.Datum</t>
  </si>
  <si>
    <t>… :-)…</t>
  </si>
  <si>
    <t>M</t>
  </si>
  <si>
    <t>D</t>
  </si>
  <si>
    <t>F</t>
  </si>
  <si>
    <t>S</t>
  </si>
  <si>
    <t/>
  </si>
  <si>
    <t>Kick-Off</t>
  </si>
  <si>
    <t>Vorbereitungen</t>
  </si>
  <si>
    <t>Implementierung</t>
  </si>
  <si>
    <t>:-) …</t>
  </si>
  <si>
    <t>Semantische Beziehungen</t>
  </si>
  <si>
    <t>Projektplan</t>
  </si>
  <si>
    <t>Abstract</t>
  </si>
  <si>
    <t>Projektmitglieder</t>
  </si>
  <si>
    <t>Datum</t>
  </si>
  <si>
    <t>Status in %</t>
  </si>
  <si>
    <t>Benutzerdef 1</t>
  </si>
  <si>
    <t>Benutzerdef 2</t>
  </si>
  <si>
    <t>Benutzerdef 3</t>
  </si>
  <si>
    <t>Arbeitsfreie Tage</t>
  </si>
  <si>
    <t>Projektplan 4 M</t>
  </si>
  <si>
    <t>A</t>
  </si>
  <si>
    <t>B</t>
  </si>
  <si>
    <t>C</t>
  </si>
  <si>
    <t>E</t>
  </si>
  <si>
    <t>G</t>
  </si>
  <si>
    <t>H</t>
  </si>
  <si>
    <t>I</t>
  </si>
  <si>
    <t>J</t>
  </si>
  <si>
    <t>K</t>
  </si>
  <si>
    <t>L</t>
  </si>
  <si>
    <t>Kürzel</t>
  </si>
  <si>
    <t>Vorname Name</t>
  </si>
  <si>
    <t>Steht nur bei Berechnung mit Arbeitstagen zur Verfügung</t>
  </si>
  <si>
    <t>Nachfolgende Zeilen dürfen nicht verändert werden:</t>
  </si>
  <si>
    <t>Projektstart</t>
  </si>
  <si>
    <t>KeTe</t>
  </si>
  <si>
    <t>Projektkernteam</t>
  </si>
  <si>
    <t>Auswahl 1</t>
  </si>
  <si>
    <t>Wenn Wert grösser/gleich</t>
  </si>
  <si>
    <t>Tage dann Grün</t>
  </si>
  <si>
    <t>PrLe</t>
  </si>
  <si>
    <t>Projektleitung</t>
  </si>
  <si>
    <t>Auswahl 2</t>
  </si>
  <si>
    <t>Tage dann Orange</t>
  </si>
  <si>
    <t>PrTe</t>
  </si>
  <si>
    <t>Projektteam</t>
  </si>
  <si>
    <t>Auswahl 3</t>
  </si>
  <si>
    <t>Projektplan 9 M</t>
  </si>
  <si>
    <t>Pers.1</t>
  </si>
  <si>
    <t>…</t>
  </si>
  <si>
    <t>Pers.2</t>
  </si>
  <si>
    <t>Pers.3</t>
  </si>
  <si>
    <t>Pers.4</t>
  </si>
  <si>
    <t>Pers.5</t>
  </si>
  <si>
    <t>Projektplan 12 M</t>
  </si>
  <si>
    <t>Pers.6</t>
  </si>
  <si>
    <t>Pers.7</t>
  </si>
  <si>
    <t>Pers.8</t>
  </si>
  <si>
    <t>Pers.9</t>
  </si>
  <si>
    <t>Pers.10</t>
  </si>
  <si>
    <t>Projektplan 24 M</t>
  </si>
  <si>
    <t>Bachelor-Thesis</t>
  </si>
  <si>
    <t>Einarbeitung</t>
  </si>
  <si>
    <t xml:space="preserve">Python-Implementierung von Word2Vec </t>
  </si>
  <si>
    <t>Wikipedia Korpora</t>
  </si>
  <si>
    <t>LaTeX Einarbeitung</t>
  </si>
  <si>
    <t>Implementierung Wikipedia Korpus</t>
  </si>
  <si>
    <t>Gesamtkorpus</t>
  </si>
  <si>
    <t>Testdaten erstellen</t>
  </si>
  <si>
    <t>Vergleich Korpi</t>
  </si>
  <si>
    <t>Implementierung Tests</t>
  </si>
  <si>
    <t>Milestonetreffen</t>
  </si>
  <si>
    <t>Spezielle Teilkorpus</t>
  </si>
  <si>
    <t>Korpus aus spezieller Domäne</t>
  </si>
  <si>
    <t>Erstellen des Korpus</t>
  </si>
  <si>
    <t>Vergleich Wiki- und spezieller Domänenkorpus</t>
  </si>
  <si>
    <t>Analyse</t>
  </si>
  <si>
    <t>Thesis vervollständigen</t>
  </si>
</sst>
</file>

<file path=xl/styles.xml><?xml version="1.0" encoding="utf-8"?>
<styleSheet xmlns="http://schemas.openxmlformats.org/spreadsheetml/2006/main" xmlns:mc="http://schemas.openxmlformats.org/markup-compatibility/2006" xmlns:x14ac="http://schemas.microsoft.com/office/spreadsheetml/2009/9/ac" mc:Ignorable="x14ac">
  <numFmts count="44">
    <numFmt numFmtId="164" formatCode="dd/mm/yy;@"/>
    <numFmt numFmtId="165" formatCode="dd/mm/"/>
    <numFmt numFmtId="166" formatCode="#.##"/>
    <numFmt numFmtId="167" formatCode="0&quot; D&quot;"/>
    <numFmt numFmtId="168" formatCode="0&quot; d&quot;"/>
    <numFmt numFmtId="169" formatCode="&quot;PS - &quot;dd/mm/yy"/>
    <numFmt numFmtId="170" formatCode="&quot;Max - &quot;dd/mm/yy"/>
    <numFmt numFmtId="171" formatCode="&quot;Min - &quot;dd/mm/yy"/>
    <numFmt numFmtId="172" formatCode="&quot;PS + 1W. - &quot;dd/mm/yy"/>
    <numFmt numFmtId="173" formatCode="&quot;PS + 2W. - &quot;dd/mm/yy"/>
    <numFmt numFmtId="174" formatCode="&quot;PS + 3W. - &quot;dd/mm/yy"/>
    <numFmt numFmtId="175" formatCode="&quot;PS + 4W. - &quot;dd/mm/yy"/>
    <numFmt numFmtId="176" formatCode="&quot;1 W. [ &quot;0&quot; D ]&quot;"/>
    <numFmt numFmtId="177" formatCode="&quot;PS + 5W. - &quot;dd/mm/yy"/>
    <numFmt numFmtId="178" formatCode="&quot;2 W.  [ &quot;0&quot; D ]&quot;"/>
    <numFmt numFmtId="179" formatCode="&quot;PS + 6W. - &quot;dd/mm/yy"/>
    <numFmt numFmtId="180" formatCode="&quot;3 W. [ &quot;0&quot; D ]&quot;"/>
    <numFmt numFmtId="181" formatCode="&quot;PS + 7W. - &quot;dd/mm/yy"/>
    <numFmt numFmtId="182" formatCode="&quot;4 W. [ &quot;0&quot; D ]&quot;"/>
    <numFmt numFmtId="183" formatCode="&quot;PS + 8W. - &quot;dd/mm/yy"/>
    <numFmt numFmtId="184" formatCode="&quot;5 W. [ &quot;0&quot; D ]&quot;"/>
    <numFmt numFmtId="185" formatCode="&quot;PS + 9W. - &quot;dd/mm/yy"/>
    <numFmt numFmtId="186" formatCode="&quot;6 W. [ &quot;0&quot; D ]&quot;"/>
    <numFmt numFmtId="187" formatCode="&quot;PS + 10W. - &quot;dd/mm/yy"/>
    <numFmt numFmtId="188" formatCode="&quot;7 W. [ &quot;0&quot; D ]&quot;"/>
    <numFmt numFmtId="189" formatCode="&quot;PS + 11W. - &quot;dd/mm/yy"/>
    <numFmt numFmtId="190" formatCode="&quot;8 W. [ &quot;0&quot; D ]&quot;"/>
    <numFmt numFmtId="191" formatCode="&quot;PS + 12W. - &quot;dd/mm/yy"/>
    <numFmt numFmtId="192" formatCode="&quot;9 W. [ &quot;0&quot; D ]&quot;"/>
    <numFmt numFmtId="193" formatCode="&quot;PS + 13W. - &quot;dd/mm/yy"/>
    <numFmt numFmtId="194" formatCode="&quot;10 W. [ &quot;0&quot; D ]&quot;"/>
    <numFmt numFmtId="195" formatCode="&quot;PS + 14W. - &quot;dd/mm/yy"/>
    <numFmt numFmtId="196" formatCode="&quot;11 W. [ &quot;0&quot; D ]&quot;"/>
    <numFmt numFmtId="197" formatCode="&quot;PS + 15W. - &quot;dd/mm/yy"/>
    <numFmt numFmtId="198" formatCode="&quot;12 W. [ &quot;0&quot; D ]&quot;"/>
    <numFmt numFmtId="199" formatCode="&quot;PS + 16W. - &quot;dd/mm/yy"/>
    <numFmt numFmtId="200" formatCode="&quot;13 W. [ &quot;0&quot; D ]&quot;"/>
    <numFmt numFmtId="201" formatCode="&quot;PS + 17W. - &quot;dd/mm/yy"/>
    <numFmt numFmtId="202" formatCode="&quot;14 W. [ &quot;0&quot; D ]&quot;"/>
    <numFmt numFmtId="203" formatCode="&quot;PS + 18W. - &quot;dd/mm/yy"/>
    <numFmt numFmtId="204" formatCode="&quot;15 W. [ &quot;0&quot; D ]&quot;"/>
    <numFmt numFmtId="205" formatCode="&quot;PS + 19W. - &quot;dd/mm/yy"/>
    <numFmt numFmtId="206" formatCode="&quot;16 W. [ &quot;0&quot; D ]&quot;"/>
    <numFmt numFmtId="207" formatCode="&quot;PS + 20W. - &quot;dd/mm/yy"/>
  </numFmts>
  <fonts count="47"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4"/>
      <color rgb="FF99D709"/>
      <name val="Calibri"/>
      <family val="2"/>
      <scheme val="minor"/>
    </font>
    <font>
      <b/>
      <sz val="14"/>
      <color rgb="FFAC193D"/>
      <name val="Calibri"/>
      <family val="2"/>
      <scheme val="minor"/>
    </font>
    <font>
      <sz val="28"/>
      <color rgb="FF99D709"/>
      <name val="Calibri"/>
      <family val="2"/>
      <scheme val="minor"/>
    </font>
    <font>
      <sz val="11"/>
      <color rgb="FF99D709"/>
      <name val="Calibri"/>
      <family val="2"/>
      <scheme val="minor"/>
    </font>
    <font>
      <b/>
      <sz val="48"/>
      <color rgb="FF99D709"/>
      <name val="Calibri"/>
      <family val="2"/>
      <scheme val="minor"/>
    </font>
    <font>
      <b/>
      <sz val="48"/>
      <color rgb="FFAC193D"/>
      <name val="Calibri"/>
      <family val="2"/>
      <scheme val="minor"/>
    </font>
    <font>
      <sz val="11"/>
      <color rgb="FFAC193D"/>
      <name val="Calibri"/>
      <family val="2"/>
      <scheme val="minor"/>
    </font>
    <font>
      <b/>
      <sz val="36"/>
      <color rgb="FF99D709"/>
      <name val="Calibri"/>
      <family val="2"/>
      <scheme val="minor"/>
    </font>
    <font>
      <b/>
      <sz val="26"/>
      <color rgb="FF99D709"/>
      <name val="Calibri"/>
      <family val="2"/>
      <scheme val="minor"/>
    </font>
    <font>
      <sz val="11"/>
      <name val="Calibri"/>
      <family val="2"/>
      <scheme val="minor"/>
    </font>
    <font>
      <b/>
      <sz val="11"/>
      <color rgb="FF99D709"/>
      <name val="Calibri"/>
      <family val="2"/>
      <scheme val="minor"/>
    </font>
    <font>
      <b/>
      <sz val="12"/>
      <name val="Calibri"/>
      <family val="2"/>
      <scheme val="minor"/>
    </font>
    <font>
      <b/>
      <sz val="12"/>
      <color rgb="FF99D709"/>
      <name val="Calibri"/>
      <family val="2"/>
      <scheme val="minor"/>
    </font>
    <font>
      <b/>
      <sz val="12"/>
      <color rgb="FFAC193D"/>
      <name val="Calibri"/>
      <family val="2"/>
      <scheme val="minor"/>
    </font>
    <font>
      <b/>
      <sz val="11"/>
      <name val="Calibri"/>
      <family val="2"/>
      <scheme val="minor"/>
    </font>
    <font>
      <b/>
      <sz val="11"/>
      <color rgb="FFFFFFFF"/>
      <name val="Calibri"/>
      <family val="2"/>
      <scheme val="minor"/>
    </font>
    <font>
      <sz val="1"/>
      <color rgb="FF99D709"/>
      <name val="Calibri"/>
      <family val="2"/>
      <scheme val="minor"/>
    </font>
    <font>
      <sz val="11"/>
      <color rgb="FFFFFFFF"/>
      <name val="Calibri"/>
      <family val="2"/>
      <scheme val="minor"/>
    </font>
    <font>
      <b/>
      <sz val="10"/>
      <color rgb="FFFFFFFF"/>
      <name val="Arial Narrow"/>
      <family val="2"/>
    </font>
    <font>
      <b/>
      <sz val="10"/>
      <color rgb="FF99D709"/>
      <name val="Calibri"/>
      <family val="2"/>
      <scheme val="minor"/>
    </font>
    <font>
      <b/>
      <sz val="10"/>
      <color theme="0"/>
      <name val="Calibri"/>
      <family val="2"/>
      <scheme val="minor"/>
    </font>
    <font>
      <b/>
      <sz val="7"/>
      <color theme="1"/>
      <name val="Arial Narrow"/>
      <family val="2"/>
    </font>
    <font>
      <b/>
      <sz val="7"/>
      <color theme="5"/>
      <name val="Arial Narrow"/>
      <family val="2"/>
    </font>
    <font>
      <b/>
      <sz val="10"/>
      <color theme="1"/>
      <name val="Calibri"/>
      <family val="2"/>
      <scheme val="minor"/>
    </font>
    <font>
      <sz val="9"/>
      <color theme="1"/>
      <name val="Calibri"/>
      <family val="2"/>
      <scheme val="minor"/>
    </font>
    <font>
      <sz val="9"/>
      <color theme="1"/>
      <name val="Arial Narrow"/>
      <family val="2"/>
    </font>
    <font>
      <b/>
      <sz val="4"/>
      <color rgb="FF99D709"/>
      <name val="Calibri"/>
      <family val="2"/>
      <scheme val="minor"/>
    </font>
    <font>
      <b/>
      <sz val="4"/>
      <color theme="0"/>
      <name val="Calibri"/>
      <family val="2"/>
      <scheme val="minor"/>
    </font>
    <font>
      <u/>
      <sz val="11"/>
      <color theme="10"/>
      <name val="Calibri"/>
      <family val="2"/>
    </font>
    <font>
      <sz val="11"/>
      <name val="Calibri"/>
      <family val="2"/>
    </font>
    <font>
      <b/>
      <sz val="9"/>
      <color indexed="81"/>
      <name val="Segoe UI"/>
      <family val="2"/>
    </font>
    <font>
      <sz val="9"/>
      <color indexed="81"/>
      <name val="Segoe UI"/>
      <family val="2"/>
    </font>
    <font>
      <b/>
      <sz val="10"/>
      <color rgb="FFFFFFFF"/>
      <name val="Arial"/>
      <family val="2"/>
    </font>
    <font>
      <sz val="8"/>
      <color rgb="FFFFFFFF"/>
      <name val="Arial"/>
      <family val="2"/>
    </font>
    <font>
      <sz val="10"/>
      <name val="Arial"/>
      <family val="2"/>
    </font>
    <font>
      <b/>
      <sz val="14"/>
      <color theme="0" tint="-0.34998626667073579"/>
      <name val="Calibri"/>
      <family val="2"/>
      <scheme val="minor"/>
    </font>
    <font>
      <b/>
      <sz val="48"/>
      <color theme="0" tint="-0.34998626667073579"/>
      <name val="Calibri"/>
      <family val="2"/>
      <scheme val="minor"/>
    </font>
    <font>
      <sz val="11"/>
      <color theme="0" tint="-0.34998626667073579"/>
      <name val="Calibri"/>
      <family val="2"/>
      <scheme val="minor"/>
    </font>
    <font>
      <b/>
      <sz val="12"/>
      <color theme="0" tint="-0.34998626667073579"/>
      <name val="Calibri"/>
      <family val="2"/>
      <scheme val="minor"/>
    </font>
    <font>
      <b/>
      <sz val="11"/>
      <color theme="0" tint="-0.34998626667073579"/>
      <name val="Calibri"/>
      <family val="2"/>
      <scheme val="minor"/>
    </font>
    <font>
      <b/>
      <sz val="10"/>
      <color theme="0" tint="-0.34998626667073579"/>
      <name val="Calibri"/>
      <family val="2"/>
      <scheme val="minor"/>
    </font>
    <font>
      <sz val="9"/>
      <color theme="0" tint="-0.34998626667073579"/>
      <name val="Calibri"/>
      <family val="2"/>
      <scheme val="minor"/>
    </font>
    <font>
      <b/>
      <sz val="4"/>
      <color theme="0" tint="-0.34998626667073579"/>
      <name val="Calibri"/>
      <family val="2"/>
      <scheme val="minor"/>
    </font>
  </fonts>
  <fills count="5">
    <fill>
      <patternFill patternType="none"/>
    </fill>
    <fill>
      <patternFill patternType="gray125"/>
    </fill>
    <fill>
      <patternFill patternType="solid">
        <fgColor theme="0"/>
        <bgColor indexed="64"/>
      </patternFill>
    </fill>
    <fill>
      <patternFill patternType="solid">
        <fgColor rgb="FF99D709"/>
        <bgColor indexed="64"/>
      </patternFill>
    </fill>
    <fill>
      <patternFill patternType="solid">
        <fgColor theme="0" tint="-0.14999847407452621"/>
        <bgColor indexed="64"/>
      </patternFill>
    </fill>
  </fills>
  <borders count="38">
    <border>
      <left/>
      <right/>
      <top/>
      <bottom/>
      <diagonal/>
    </border>
    <border>
      <left style="medium">
        <color rgb="FFFFFFFF"/>
      </left>
      <right/>
      <top style="medium">
        <color rgb="FFFFFFFF"/>
      </top>
      <bottom/>
      <diagonal/>
    </border>
    <border>
      <left/>
      <right/>
      <top style="medium">
        <color rgb="FFFFFFFF"/>
      </top>
      <bottom/>
      <diagonal/>
    </border>
    <border>
      <left/>
      <right style="medium">
        <color rgb="FFFFFFFF"/>
      </right>
      <top style="medium">
        <color rgb="FFFFFFFF"/>
      </top>
      <bottom/>
      <diagonal/>
    </border>
    <border>
      <left style="medium">
        <color rgb="FFFFFFFF"/>
      </left>
      <right/>
      <top/>
      <bottom/>
      <diagonal/>
    </border>
    <border>
      <left/>
      <right style="medium">
        <color rgb="FFFFFFFF"/>
      </right>
      <top/>
      <bottom/>
      <diagonal/>
    </border>
    <border>
      <left style="medium">
        <color rgb="FFFFFFFF"/>
      </left>
      <right/>
      <top/>
      <bottom style="thick">
        <color rgb="FFFFFFFF"/>
      </bottom>
      <diagonal/>
    </border>
    <border>
      <left/>
      <right/>
      <top/>
      <bottom style="thick">
        <color rgb="FFFFFFFF"/>
      </bottom>
      <diagonal/>
    </border>
    <border>
      <left/>
      <right style="medium">
        <color rgb="FFFFFFFF"/>
      </right>
      <top/>
      <bottom style="thick">
        <color rgb="FFFFFFFF"/>
      </bottom>
      <diagonal/>
    </border>
    <border>
      <left/>
      <right/>
      <top style="thick">
        <color theme="0"/>
      </top>
      <bottom style="thick">
        <color theme="0"/>
      </bottom>
      <diagonal/>
    </border>
    <border>
      <left style="medium">
        <color rgb="FFFFFFFF"/>
      </left>
      <right/>
      <top style="thick">
        <color rgb="FFFFFFFF"/>
      </top>
      <bottom style="thick">
        <color rgb="FFFFFFFF"/>
      </bottom>
      <diagonal/>
    </border>
    <border>
      <left/>
      <right/>
      <top style="thick">
        <color rgb="FFFFFFFF"/>
      </top>
      <bottom style="thick">
        <color rgb="FFFFFFFF"/>
      </bottom>
      <diagonal/>
    </border>
    <border>
      <left/>
      <right style="medium">
        <color rgb="FFFFFFFF"/>
      </right>
      <top style="thick">
        <color rgb="FFFFFFFF"/>
      </top>
      <bottom style="thick">
        <color rgb="FFFFFFFF"/>
      </bottom>
      <diagonal/>
    </border>
    <border>
      <left style="medium">
        <color rgb="FFFFFFFF"/>
      </left>
      <right/>
      <top style="thick">
        <color rgb="FFFFFFFF"/>
      </top>
      <bottom/>
      <diagonal/>
    </border>
    <border>
      <left/>
      <right/>
      <top style="thick">
        <color rgb="FFFFFFFF"/>
      </top>
      <bottom/>
      <diagonal/>
    </border>
    <border>
      <left/>
      <right style="medium">
        <color rgb="FFFFFFFF"/>
      </right>
      <top style="thick">
        <color rgb="FFFFFFFF"/>
      </top>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thin">
        <color theme="0" tint="-0.14996795556505021"/>
      </left>
      <right style="thin">
        <color theme="0" tint="-0.14996795556505021"/>
      </right>
      <top style="thin">
        <color theme="0" tint="-0.14996795556505021"/>
      </top>
      <bottom/>
      <diagonal/>
    </border>
    <border>
      <left style="thin">
        <color theme="0" tint="-0.24994659260841701"/>
      </left>
      <right style="thin">
        <color theme="0" tint="-0.24994659260841701"/>
      </right>
      <top style="thin">
        <color theme="0" tint="-0.24994659260841701"/>
      </top>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24994659260841701"/>
      </left>
      <right style="thin">
        <color theme="0" tint="-0.24994659260841701"/>
      </right>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24994659260841701"/>
      </left>
      <right style="thin">
        <color theme="0" tint="-0.24994659260841701"/>
      </right>
      <top/>
      <bottom style="thin">
        <color theme="0" tint="-0.24994659260841701"/>
      </bottom>
      <diagonal/>
    </border>
    <border>
      <left style="thin">
        <color indexed="64"/>
      </left>
      <right/>
      <top/>
      <bottom/>
      <diagonal/>
    </border>
    <border>
      <left style="thin">
        <color indexed="64"/>
      </left>
      <right/>
      <top style="medium">
        <color rgb="FFFFFFFF"/>
      </top>
      <bottom/>
      <diagonal/>
    </border>
    <border>
      <left style="thin">
        <color indexed="64"/>
      </left>
      <right/>
      <top/>
      <bottom style="thick">
        <color rgb="FFFFFFFF"/>
      </bottom>
      <diagonal/>
    </border>
    <border>
      <left style="thin">
        <color indexed="64"/>
      </left>
      <right/>
      <top style="thick">
        <color rgb="FFFFFFFF"/>
      </top>
      <bottom style="thick">
        <color rgb="FFFFFFFF"/>
      </bottom>
      <diagonal/>
    </border>
    <border>
      <left style="thin">
        <color indexed="64"/>
      </left>
      <right/>
      <top style="thick">
        <color rgb="FFFFFFFF"/>
      </top>
      <bottom/>
      <diagonal/>
    </border>
  </borders>
  <cellStyleXfs count="3">
    <xf numFmtId="0" fontId="0" fillId="0" borderId="0"/>
    <xf numFmtId="9" fontId="1" fillId="0" borderId="0" applyFont="0" applyFill="0" applyBorder="0" applyAlignment="0" applyProtection="0"/>
    <xf numFmtId="0" fontId="32" fillId="0" borderId="0" applyNumberFormat="0" applyFill="0" applyBorder="0" applyAlignment="0" applyProtection="0">
      <alignment vertical="top"/>
      <protection locked="0"/>
    </xf>
  </cellStyleXfs>
  <cellXfs count="250">
    <xf numFmtId="0" fontId="0" fillId="0" borderId="0" xfId="0"/>
    <xf numFmtId="0" fontId="4" fillId="0" borderId="0" xfId="0" applyFont="1" applyFill="1" applyAlignment="1">
      <alignment horizontal="center" vertical="center"/>
    </xf>
    <xf numFmtId="0" fontId="5" fillId="0" borderId="0" xfId="0" applyFont="1" applyFill="1" applyAlignment="1">
      <alignment horizontal="center" vertical="center"/>
    </xf>
    <xf numFmtId="0" fontId="0" fillId="0" borderId="0" xfId="0" applyAlignment="1">
      <alignment vertical="center"/>
    </xf>
    <xf numFmtId="0" fontId="6" fillId="0" borderId="0" xfId="0" applyFont="1" applyFill="1" applyAlignment="1">
      <alignment vertical="center"/>
    </xf>
    <xf numFmtId="0" fontId="4" fillId="0" borderId="0" xfId="0" applyFont="1" applyFill="1" applyAlignment="1">
      <alignment horizontal="left" vertical="center"/>
    </xf>
    <xf numFmtId="0" fontId="7" fillId="0" borderId="0" xfId="0" applyFont="1" applyFill="1" applyAlignment="1">
      <alignment vertical="center"/>
    </xf>
    <xf numFmtId="0" fontId="8" fillId="0" borderId="0" xfId="0" applyFont="1" applyFill="1" applyAlignment="1">
      <alignment vertical="center"/>
    </xf>
    <xf numFmtId="0" fontId="4" fillId="0" borderId="0" xfId="0" applyFont="1" applyFill="1" applyAlignment="1">
      <alignment horizontal="right" vertical="center"/>
    </xf>
    <xf numFmtId="0" fontId="9" fillId="0" borderId="0" xfId="0" applyFont="1" applyFill="1" applyAlignment="1">
      <alignment vertical="center"/>
    </xf>
    <xf numFmtId="0" fontId="5" fillId="0" borderId="0" xfId="0" applyFont="1" applyFill="1" applyAlignment="1">
      <alignment horizontal="right" vertical="center"/>
    </xf>
    <xf numFmtId="0" fontId="0" fillId="0" borderId="0" xfId="0" applyFill="1" applyAlignment="1">
      <alignment vertical="center"/>
    </xf>
    <xf numFmtId="0" fontId="7" fillId="0" borderId="0" xfId="0" applyFont="1" applyFill="1" applyAlignment="1">
      <alignment horizontal="center" vertical="center"/>
    </xf>
    <xf numFmtId="0" fontId="10" fillId="0" borderId="0" xfId="0" applyFont="1" applyFill="1" applyAlignment="1">
      <alignment horizontal="center" vertical="center"/>
    </xf>
    <xf numFmtId="0" fontId="11" fillId="0" borderId="0" xfId="0" applyFont="1" applyFill="1" applyAlignment="1" applyProtection="1">
      <alignment horizontal="left" vertical="center"/>
      <protection locked="0"/>
    </xf>
    <xf numFmtId="0" fontId="12" fillId="0" borderId="0" xfId="0" applyFont="1" applyFill="1" applyAlignment="1" applyProtection="1">
      <alignment horizontal="left" vertical="center"/>
      <protection locked="0"/>
    </xf>
    <xf numFmtId="0" fontId="7" fillId="0" borderId="0" xfId="0" applyFont="1" applyFill="1" applyAlignment="1" applyProtection="1">
      <alignment horizontal="left" vertical="center"/>
      <protection locked="0"/>
    </xf>
    <xf numFmtId="0" fontId="10" fillId="0" borderId="0" xfId="0" applyFont="1" applyFill="1" applyAlignment="1" applyProtection="1">
      <alignment horizontal="left" vertical="center"/>
      <protection locked="0"/>
    </xf>
    <xf numFmtId="0" fontId="13" fillId="0" borderId="0" xfId="0" applyFont="1" applyFill="1" applyAlignment="1">
      <alignment horizontal="left" vertical="center"/>
    </xf>
    <xf numFmtId="0" fontId="4" fillId="0" borderId="0" xfId="0" applyFont="1" applyFill="1" applyAlignment="1" applyProtection="1">
      <alignment horizontal="left" vertical="center"/>
      <protection locked="0"/>
    </xf>
    <xf numFmtId="0" fontId="7" fillId="0" borderId="0" xfId="0" applyFont="1" applyFill="1" applyAlignment="1" applyProtection="1">
      <alignment vertical="center"/>
      <protection locked="0"/>
    </xf>
    <xf numFmtId="0" fontId="10" fillId="0" borderId="0" xfId="0" applyFont="1" applyFill="1" applyAlignment="1" applyProtection="1">
      <alignment vertical="center"/>
      <protection locked="0"/>
    </xf>
    <xf numFmtId="0" fontId="13" fillId="2" borderId="0" xfId="0" applyFont="1" applyFill="1" applyAlignment="1">
      <alignment horizontal="left" vertical="center"/>
    </xf>
    <xf numFmtId="0" fontId="7" fillId="2" borderId="0" xfId="0" applyFont="1" applyFill="1" applyAlignment="1">
      <alignment horizontal="left" vertical="center"/>
    </xf>
    <xf numFmtId="0" fontId="14" fillId="0" borderId="0" xfId="0" applyFont="1" applyFill="1" applyAlignment="1" applyProtection="1">
      <alignment horizontal="left" vertical="center"/>
      <protection locked="0"/>
    </xf>
    <xf numFmtId="0" fontId="15" fillId="0" borderId="0" xfId="0" applyFont="1" applyFill="1" applyAlignment="1" applyProtection="1">
      <alignment horizontal="left" vertical="center"/>
      <protection locked="0"/>
    </xf>
    <xf numFmtId="0" fontId="15" fillId="0" borderId="0" xfId="0" applyFont="1" applyFill="1" applyAlignment="1">
      <alignment horizontal="right" vertical="center"/>
    </xf>
    <xf numFmtId="0" fontId="15" fillId="0" borderId="0" xfId="0" applyFont="1" applyFill="1" applyAlignment="1">
      <alignment vertical="center"/>
    </xf>
    <xf numFmtId="0" fontId="10" fillId="2" borderId="0" xfId="0" applyFont="1" applyFill="1" applyAlignment="1">
      <alignment horizontal="left" vertical="center"/>
    </xf>
    <xf numFmtId="164" fontId="17" fillId="0" borderId="0" xfId="0" applyNumberFormat="1" applyFont="1" applyFill="1" applyBorder="1" applyAlignment="1" applyProtection="1">
      <alignment vertical="center"/>
      <protection locked="0"/>
    </xf>
    <xf numFmtId="0" fontId="13" fillId="0" borderId="0" xfId="0" applyFont="1" applyFill="1" applyAlignment="1" applyProtection="1">
      <alignment vertical="center"/>
      <protection locked="0"/>
    </xf>
    <xf numFmtId="0" fontId="13" fillId="0" borderId="0" xfId="0" applyFont="1" applyFill="1" applyAlignment="1" applyProtection="1">
      <alignment horizontal="left" vertical="center"/>
      <protection locked="0"/>
    </xf>
    <xf numFmtId="0" fontId="18" fillId="0" borderId="0" xfId="0" applyFont="1" applyFill="1" applyBorder="1" applyAlignment="1" applyProtection="1">
      <alignment horizontal="left" vertical="center"/>
      <protection locked="0"/>
    </xf>
    <xf numFmtId="165" fontId="18" fillId="0" borderId="0" xfId="0" applyNumberFormat="1" applyFont="1" applyFill="1" applyBorder="1" applyAlignment="1" applyProtection="1">
      <alignment horizontal="left" vertical="center"/>
      <protection locked="0"/>
    </xf>
    <xf numFmtId="0" fontId="13" fillId="0" borderId="0" xfId="0" applyFont="1" applyFill="1" applyBorder="1" applyAlignment="1" applyProtection="1">
      <alignment horizontal="left" vertical="center"/>
      <protection locked="0"/>
    </xf>
    <xf numFmtId="0" fontId="13" fillId="2" borderId="0" xfId="0" applyFont="1" applyFill="1" applyBorder="1" applyAlignment="1" applyProtection="1">
      <alignment horizontal="right" vertical="center"/>
      <protection locked="0"/>
    </xf>
    <xf numFmtId="0" fontId="19" fillId="3" borderId="2" xfId="0" applyFont="1" applyFill="1" applyBorder="1" applyAlignment="1">
      <alignment vertical="center"/>
    </xf>
    <xf numFmtId="0" fontId="0" fillId="0" borderId="0" xfId="0" applyBorder="1"/>
    <xf numFmtId="0" fontId="7" fillId="3" borderId="4" xfId="0" applyFont="1" applyFill="1" applyBorder="1" applyAlignment="1">
      <alignment horizontal="center" vertical="center"/>
    </xf>
    <xf numFmtId="0" fontId="7" fillId="3" borderId="0" xfId="0" applyFont="1" applyFill="1" applyBorder="1"/>
    <xf numFmtId="0" fontId="7" fillId="3" borderId="0" xfId="0" applyFont="1" applyFill="1" applyBorder="1" applyAlignment="1">
      <alignment horizontal="center"/>
    </xf>
    <xf numFmtId="165" fontId="20" fillId="3" borderId="0" xfId="0" applyNumberFormat="1" applyFont="1" applyFill="1" applyBorder="1" applyAlignment="1">
      <alignment vertical="center" textRotation="90"/>
    </xf>
    <xf numFmtId="165" fontId="20" fillId="3" borderId="5" xfId="0" applyNumberFormat="1" applyFont="1" applyFill="1" applyBorder="1" applyAlignment="1">
      <alignment vertical="center" textRotation="90"/>
    </xf>
    <xf numFmtId="0" fontId="21" fillId="3" borderId="4" xfId="0" applyFont="1" applyFill="1" applyBorder="1" applyAlignment="1">
      <alignment horizontal="center" vertical="center"/>
    </xf>
    <xf numFmtId="0" fontId="21" fillId="3" borderId="0" xfId="0" applyFont="1" applyFill="1" applyBorder="1" applyAlignment="1">
      <alignment vertical="center"/>
    </xf>
    <xf numFmtId="0" fontId="21" fillId="3" borderId="0" xfId="0" applyFont="1" applyFill="1" applyBorder="1" applyAlignment="1">
      <alignment horizontal="center" vertical="center"/>
    </xf>
    <xf numFmtId="0" fontId="22" fillId="3" borderId="0" xfId="0" applyNumberFormat="1" applyFont="1" applyFill="1" applyBorder="1" applyAlignment="1">
      <alignment vertical="center"/>
    </xf>
    <xf numFmtId="0" fontId="22" fillId="3" borderId="5" xfId="0" applyNumberFormat="1" applyFont="1" applyFill="1" applyBorder="1" applyAlignment="1">
      <alignment vertical="center"/>
    </xf>
    <xf numFmtId="0" fontId="0" fillId="0" borderId="0" xfId="0" applyBorder="1" applyAlignment="1">
      <alignment vertical="center"/>
    </xf>
    <xf numFmtId="0" fontId="19" fillId="3" borderId="4" xfId="0" applyFont="1" applyFill="1" applyBorder="1" applyAlignment="1">
      <alignment horizontal="center" vertical="center" wrapText="1"/>
    </xf>
    <xf numFmtId="0" fontId="19" fillId="3" borderId="0" xfId="0" applyFont="1" applyFill="1" applyBorder="1" applyAlignment="1">
      <alignment horizontal="left" vertical="center" wrapText="1"/>
    </xf>
    <xf numFmtId="0" fontId="19" fillId="3" borderId="0" xfId="0" applyFont="1" applyFill="1" applyBorder="1" applyAlignment="1">
      <alignment horizontal="center" vertical="center" wrapText="1"/>
    </xf>
    <xf numFmtId="0" fontId="19" fillId="3" borderId="0" xfId="0" applyFont="1" applyFill="1" applyBorder="1" applyAlignment="1">
      <alignment horizontal="right" vertical="center" wrapText="1"/>
    </xf>
    <xf numFmtId="165" fontId="22" fillId="3" borderId="0" xfId="0" applyNumberFormat="1" applyFont="1" applyFill="1" applyBorder="1" applyAlignment="1">
      <alignment vertical="center"/>
    </xf>
    <xf numFmtId="0" fontId="23" fillId="3" borderId="4" xfId="0" applyFont="1" applyFill="1" applyBorder="1" applyAlignment="1" applyProtection="1">
      <alignment horizontal="center" vertical="center" wrapText="1"/>
      <protection locked="0"/>
    </xf>
    <xf numFmtId="0" fontId="24" fillId="3" borderId="0" xfId="0" applyFont="1" applyFill="1" applyBorder="1" applyAlignment="1" applyProtection="1">
      <alignment horizontal="left" vertical="top" wrapText="1"/>
      <protection locked="0"/>
    </xf>
    <xf numFmtId="0" fontId="24" fillId="3" borderId="0" xfId="0" applyFont="1" applyFill="1" applyBorder="1" applyAlignment="1" applyProtection="1">
      <alignment horizontal="center" vertical="top" wrapText="1"/>
      <protection locked="0"/>
    </xf>
    <xf numFmtId="0" fontId="24" fillId="3" borderId="0" xfId="0" applyFont="1" applyFill="1" applyBorder="1" applyAlignment="1">
      <alignment horizontal="center" vertical="top" wrapText="1"/>
    </xf>
    <xf numFmtId="0" fontId="24" fillId="3" borderId="0" xfId="0" applyFont="1" applyFill="1" applyBorder="1" applyAlignment="1" applyProtection="1">
      <alignment horizontal="right" vertical="top" wrapText="1"/>
      <protection locked="0"/>
    </xf>
    <xf numFmtId="0" fontId="24" fillId="3" borderId="0" xfId="0" applyFont="1" applyFill="1" applyBorder="1" applyAlignment="1">
      <alignment horizontal="right" vertical="top" wrapText="1"/>
    </xf>
    <xf numFmtId="0" fontId="25" fillId="3" borderId="0" xfId="0" applyFont="1" applyFill="1" applyBorder="1" applyAlignment="1">
      <alignment horizontal="center" vertical="center"/>
    </xf>
    <xf numFmtId="0" fontId="26" fillId="3" borderId="0" xfId="0" applyFont="1" applyFill="1" applyBorder="1" applyAlignment="1">
      <alignment horizontal="center" vertical="center"/>
    </xf>
    <xf numFmtId="0" fontId="26" fillId="3" borderId="5" xfId="0" applyFont="1" applyFill="1" applyBorder="1" applyAlignment="1">
      <alignment horizontal="center" vertical="center"/>
    </xf>
    <xf numFmtId="166" fontId="27" fillId="0" borderId="6" xfId="0" applyNumberFormat="1" applyFont="1" applyBorder="1" applyAlignment="1" applyProtection="1">
      <alignment horizontal="left" vertical="center"/>
    </xf>
    <xf numFmtId="0" fontId="27" fillId="0" borderId="7" xfId="0" applyFont="1" applyBorder="1" applyAlignment="1" applyProtection="1">
      <alignment vertical="center"/>
      <protection locked="0"/>
    </xf>
    <xf numFmtId="0" fontId="27" fillId="0" borderId="7" xfId="0" applyFont="1" applyBorder="1" applyAlignment="1" applyProtection="1">
      <alignment horizontal="center" vertical="center"/>
      <protection locked="0"/>
    </xf>
    <xf numFmtId="164" fontId="27" fillId="0" borderId="7" xfId="0" applyNumberFormat="1" applyFont="1" applyBorder="1" applyAlignment="1" applyProtection="1">
      <alignment horizontal="center" vertical="center"/>
      <protection locked="0"/>
    </xf>
    <xf numFmtId="167" fontId="27" fillId="0" borderId="7" xfId="0" applyNumberFormat="1" applyFont="1" applyBorder="1" applyAlignment="1" applyProtection="1">
      <alignment horizontal="center" vertical="center"/>
      <protection locked="0"/>
    </xf>
    <xf numFmtId="164" fontId="27" fillId="0" borderId="7" xfId="0" applyNumberFormat="1" applyFont="1" applyBorder="1" applyAlignment="1">
      <alignment horizontal="center" vertical="center"/>
    </xf>
    <xf numFmtId="9" fontId="27" fillId="0" borderId="7" xfId="1" applyFont="1" applyBorder="1" applyAlignment="1" applyProtection="1">
      <alignment horizontal="right" vertical="center"/>
      <protection locked="0"/>
    </xf>
    <xf numFmtId="0" fontId="27" fillId="0" borderId="7" xfId="1" applyNumberFormat="1" applyFont="1" applyBorder="1" applyAlignment="1" applyProtection="1">
      <alignment horizontal="right" vertical="center"/>
      <protection hidden="1"/>
    </xf>
    <xf numFmtId="0" fontId="29" fillId="2" borderId="7" xfId="0" applyFont="1" applyFill="1" applyBorder="1"/>
    <xf numFmtId="0" fontId="29" fillId="2" borderId="8" xfId="0" applyFont="1" applyFill="1" applyBorder="1"/>
    <xf numFmtId="0" fontId="28" fillId="0" borderId="0" xfId="0" applyFont="1" applyBorder="1" applyAlignment="1">
      <alignment vertical="center"/>
    </xf>
    <xf numFmtId="0" fontId="28" fillId="0" borderId="9" xfId="0" applyFont="1" applyBorder="1" applyAlignment="1">
      <alignment vertical="center"/>
    </xf>
    <xf numFmtId="166" fontId="27" fillId="0" borderId="10" xfId="0" applyNumberFormat="1" applyFont="1" applyBorder="1" applyAlignment="1" applyProtection="1">
      <alignment horizontal="left" vertical="center"/>
    </xf>
    <xf numFmtId="0" fontId="27" fillId="0" borderId="11" xfId="0" applyFont="1" applyBorder="1" applyAlignment="1" applyProtection="1">
      <alignment vertical="center"/>
      <protection locked="0"/>
    </xf>
    <xf numFmtId="0" fontId="27" fillId="0" borderId="11" xfId="0" applyFont="1" applyBorder="1" applyAlignment="1" applyProtection="1">
      <alignment horizontal="center" vertical="center"/>
      <protection locked="0"/>
    </xf>
    <xf numFmtId="164" fontId="27" fillId="0" borderId="11" xfId="0" applyNumberFormat="1" applyFont="1" applyBorder="1" applyAlignment="1" applyProtection="1">
      <alignment horizontal="center" vertical="center"/>
      <protection locked="0"/>
    </xf>
    <xf numFmtId="167" fontId="27" fillId="0" borderId="11" xfId="0" applyNumberFormat="1" applyFont="1" applyBorder="1" applyAlignment="1" applyProtection="1">
      <alignment horizontal="center" vertical="center"/>
      <protection locked="0"/>
    </xf>
    <xf numFmtId="9" fontId="27" fillId="0" borderId="11" xfId="1" applyFont="1" applyBorder="1" applyAlignment="1" applyProtection="1">
      <alignment horizontal="right" vertical="center"/>
      <protection locked="0"/>
    </xf>
    <xf numFmtId="0" fontId="28" fillId="0" borderId="11" xfId="0" applyFont="1" applyBorder="1" applyAlignment="1">
      <alignment vertical="center"/>
    </xf>
    <xf numFmtId="164" fontId="28" fillId="0" borderId="11" xfId="0" applyNumberFormat="1" applyFont="1" applyBorder="1" applyAlignment="1">
      <alignment vertical="center"/>
    </xf>
    <xf numFmtId="0" fontId="29" fillId="2" borderId="11" xfId="0" applyFont="1" applyFill="1" applyBorder="1"/>
    <xf numFmtId="0" fontId="29" fillId="2" borderId="12" xfId="0" applyFont="1" applyFill="1" applyBorder="1"/>
    <xf numFmtId="0" fontId="28" fillId="0" borderId="0" xfId="0" applyFont="1" applyBorder="1"/>
    <xf numFmtId="0" fontId="28" fillId="0" borderId="9" xfId="0" applyFont="1" applyBorder="1"/>
    <xf numFmtId="166" fontId="27" fillId="0" borderId="13" xfId="0" applyNumberFormat="1" applyFont="1" applyBorder="1" applyAlignment="1" applyProtection="1">
      <alignment horizontal="left" vertical="center"/>
    </xf>
    <xf numFmtId="0" fontId="27" fillId="0" borderId="14" xfId="0" applyFont="1" applyBorder="1" applyAlignment="1" applyProtection="1">
      <alignment vertical="center"/>
      <protection locked="0"/>
    </xf>
    <xf numFmtId="0" fontId="27" fillId="0" borderId="14" xfId="0" applyFont="1" applyBorder="1" applyAlignment="1" applyProtection="1">
      <alignment horizontal="center" vertical="center"/>
      <protection locked="0"/>
    </xf>
    <xf numFmtId="164" fontId="27" fillId="0" borderId="14" xfId="0" applyNumberFormat="1" applyFont="1" applyBorder="1" applyAlignment="1" applyProtection="1">
      <alignment horizontal="center" vertical="center"/>
      <protection locked="0"/>
    </xf>
    <xf numFmtId="167" fontId="27" fillId="0" borderId="14" xfId="0" applyNumberFormat="1" applyFont="1" applyBorder="1" applyAlignment="1" applyProtection="1">
      <alignment horizontal="center" vertical="center"/>
      <protection locked="0"/>
    </xf>
    <xf numFmtId="164" fontId="27" fillId="0" borderId="14" xfId="0" applyNumberFormat="1" applyFont="1" applyBorder="1" applyAlignment="1">
      <alignment horizontal="center" vertical="center"/>
    </xf>
    <xf numFmtId="9" fontId="27" fillId="0" borderId="14" xfId="1" applyFont="1" applyBorder="1" applyAlignment="1" applyProtection="1">
      <alignment horizontal="right" vertical="center"/>
      <protection locked="0"/>
    </xf>
    <xf numFmtId="0" fontId="29" fillId="2" borderId="14" xfId="0" applyFont="1" applyFill="1" applyBorder="1"/>
    <xf numFmtId="0" fontId="29" fillId="2" borderId="15" xfId="0" applyFont="1" applyFill="1" applyBorder="1"/>
    <xf numFmtId="0" fontId="30" fillId="3" borderId="4" xfId="0" applyFont="1" applyFill="1" applyBorder="1" applyAlignment="1">
      <alignment vertical="center"/>
    </xf>
    <xf numFmtId="0" fontId="31" fillId="3" borderId="0" xfId="0" applyFont="1" applyFill="1" applyBorder="1" applyAlignment="1">
      <alignment vertical="center"/>
    </xf>
    <xf numFmtId="0" fontId="2" fillId="3" borderId="0" xfId="0" applyFont="1" applyFill="1" applyBorder="1" applyAlignment="1">
      <alignment vertical="center"/>
    </xf>
    <xf numFmtId="0" fontId="2" fillId="3" borderId="5" xfId="0" applyFont="1" applyFill="1" applyBorder="1" applyAlignment="1">
      <alignment horizontal="right" vertical="center"/>
    </xf>
    <xf numFmtId="0" fontId="2" fillId="3" borderId="17" xfId="0" applyFont="1" applyFill="1"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center"/>
    </xf>
    <xf numFmtId="0" fontId="0" fillId="0" borderId="0" xfId="0" applyAlignment="1">
      <alignment horizontal="center" vertical="center"/>
    </xf>
    <xf numFmtId="0" fontId="0" fillId="0" borderId="0" xfId="0" applyAlignment="1">
      <alignment horizontal="center"/>
    </xf>
    <xf numFmtId="0" fontId="21" fillId="0" borderId="0" xfId="0" applyFont="1"/>
    <xf numFmtId="0" fontId="36" fillId="3" borderId="0" xfId="0" applyFont="1" applyFill="1" applyBorder="1"/>
    <xf numFmtId="0" fontId="21" fillId="0" borderId="0" xfId="0" applyFont="1" applyBorder="1"/>
    <xf numFmtId="0" fontId="36" fillId="3" borderId="0" xfId="0" applyFont="1" applyFill="1" applyBorder="1" applyAlignment="1">
      <alignment horizontal="center"/>
    </xf>
    <xf numFmtId="0" fontId="21" fillId="3" borderId="0" xfId="0" applyFont="1" applyFill="1" applyBorder="1" applyAlignment="1">
      <alignment horizontal="center"/>
    </xf>
    <xf numFmtId="0" fontId="0" fillId="3" borderId="0" xfId="0" applyFill="1" applyBorder="1" applyAlignment="1">
      <alignment horizontal="center"/>
    </xf>
    <xf numFmtId="0" fontId="36" fillId="3" borderId="0" xfId="0" applyFont="1" applyFill="1" applyBorder="1" applyAlignment="1"/>
    <xf numFmtId="0" fontId="2" fillId="3" borderId="0" xfId="0" applyFont="1" applyFill="1"/>
    <xf numFmtId="0" fontId="36" fillId="3" borderId="0" xfId="0" applyFont="1" applyFill="1" applyBorder="1" applyAlignment="1">
      <alignment horizontal="left"/>
    </xf>
    <xf numFmtId="0" fontId="36" fillId="3" borderId="0" xfId="0" applyFont="1" applyFill="1" applyBorder="1" applyAlignment="1">
      <alignment horizontal="center" vertical="top"/>
    </xf>
    <xf numFmtId="0" fontId="37" fillId="3" borderId="0" xfId="0" applyFont="1" applyFill="1" applyBorder="1" applyAlignment="1">
      <alignment vertical="center" wrapText="1"/>
    </xf>
    <xf numFmtId="0" fontId="0" fillId="3" borderId="0" xfId="0" applyFill="1"/>
    <xf numFmtId="0" fontId="21" fillId="3" borderId="0" xfId="0" applyFont="1" applyFill="1" applyBorder="1"/>
    <xf numFmtId="0" fontId="3" fillId="3" borderId="0" xfId="0" applyFont="1" applyFill="1"/>
    <xf numFmtId="0" fontId="13" fillId="0" borderId="0" xfId="0" applyFont="1"/>
    <xf numFmtId="0" fontId="13" fillId="0" borderId="19" xfId="0" applyFont="1" applyBorder="1" applyProtection="1">
      <protection locked="0"/>
    </xf>
    <xf numFmtId="168" fontId="13" fillId="4" borderId="20" xfId="0" applyNumberFormat="1" applyFont="1" applyFill="1" applyBorder="1" applyAlignment="1" applyProtection="1">
      <alignment horizontal="left"/>
    </xf>
    <xf numFmtId="169" fontId="38" fillId="4" borderId="19" xfId="0" applyNumberFormat="1" applyFont="1" applyFill="1" applyBorder="1" applyAlignment="1" applyProtection="1">
      <alignment horizontal="left" vertical="center"/>
    </xf>
    <xf numFmtId="9" fontId="13" fillId="4" borderId="19" xfId="1" applyFont="1" applyFill="1" applyBorder="1"/>
    <xf numFmtId="0" fontId="13" fillId="0" borderId="0" xfId="0" applyFont="1" applyBorder="1"/>
    <xf numFmtId="0" fontId="38" fillId="4" borderId="21" xfId="0" applyFont="1" applyFill="1" applyBorder="1" applyAlignment="1" applyProtection="1">
      <alignment horizontal="left" vertical="center"/>
    </xf>
    <xf numFmtId="1" fontId="13" fillId="0" borderId="22" xfId="0" applyNumberFormat="1" applyFont="1" applyBorder="1" applyProtection="1">
      <protection locked="0"/>
    </xf>
    <xf numFmtId="0" fontId="38" fillId="4" borderId="23" xfId="0" applyFont="1" applyFill="1" applyBorder="1" applyProtection="1"/>
    <xf numFmtId="0" fontId="13" fillId="4" borderId="19" xfId="0" applyFont="1" applyFill="1" applyBorder="1" applyAlignment="1" applyProtection="1">
      <alignment vertical="center"/>
      <protection hidden="1"/>
    </xf>
    <xf numFmtId="14" fontId="0" fillId="0" borderId="19" xfId="0" applyNumberFormat="1" applyFill="1" applyBorder="1" applyAlignment="1" applyProtection="1">
      <alignment horizontal="left"/>
    </xf>
    <xf numFmtId="0" fontId="13" fillId="3" borderId="0" xfId="0" applyFont="1" applyFill="1"/>
    <xf numFmtId="0" fontId="0" fillId="0" borderId="24" xfId="0" applyFill="1" applyBorder="1" applyProtection="1">
      <protection locked="0"/>
    </xf>
    <xf numFmtId="0" fontId="0" fillId="0" borderId="24" xfId="0" applyBorder="1" applyProtection="1">
      <protection locked="0"/>
    </xf>
    <xf numFmtId="167" fontId="0" fillId="4" borderId="25" xfId="0" applyNumberFormat="1" applyFill="1" applyBorder="1" applyAlignment="1" applyProtection="1">
      <alignment horizontal="left"/>
    </xf>
    <xf numFmtId="170" fontId="38" fillId="4" borderId="24" xfId="0" applyNumberFormat="1" applyFont="1" applyFill="1" applyBorder="1" applyAlignment="1" applyProtection="1">
      <alignment horizontal="left" vertical="center"/>
    </xf>
    <xf numFmtId="9" fontId="0" fillId="0" borderId="24" xfId="1" applyFont="1" applyBorder="1" applyProtection="1">
      <protection locked="0"/>
    </xf>
    <xf numFmtId="0" fontId="38" fillId="4" borderId="26" xfId="0" applyFont="1" applyFill="1" applyBorder="1" applyAlignment="1" applyProtection="1">
      <alignment horizontal="left" vertical="center"/>
    </xf>
    <xf numFmtId="1" fontId="0" fillId="0" borderId="0" xfId="0" applyNumberFormat="1" applyBorder="1" applyProtection="1">
      <protection locked="0"/>
    </xf>
    <xf numFmtId="0" fontId="38" fillId="4" borderId="27" xfId="0" applyFont="1" applyFill="1" applyBorder="1" applyProtection="1"/>
    <xf numFmtId="2" fontId="38" fillId="4" borderId="28" xfId="0" applyNumberFormat="1" applyFont="1" applyFill="1" applyBorder="1" applyAlignment="1" applyProtection="1">
      <alignment vertical="center"/>
      <protection hidden="1"/>
    </xf>
    <xf numFmtId="14" fontId="0" fillId="0" borderId="24" xfId="0" applyNumberFormat="1" applyFill="1" applyBorder="1" applyAlignment="1" applyProtection="1">
      <alignment horizontal="left"/>
    </xf>
    <xf numFmtId="171" fontId="38" fillId="4" borderId="24" xfId="0" applyNumberFormat="1" applyFont="1" applyFill="1" applyBorder="1" applyAlignment="1" applyProtection="1">
      <alignment horizontal="left" vertical="center"/>
    </xf>
    <xf numFmtId="0" fontId="38" fillId="4" borderId="26" xfId="0" applyFont="1" applyFill="1" applyBorder="1" applyProtection="1"/>
    <xf numFmtId="0" fontId="38" fillId="4" borderId="0" xfId="0" applyFont="1" applyFill="1" applyBorder="1" applyProtection="1"/>
    <xf numFmtId="164" fontId="0" fillId="0" borderId="24" xfId="0" applyNumberFormat="1" applyBorder="1" applyAlignment="1" applyProtection="1">
      <alignment horizontal="left"/>
      <protection locked="0"/>
    </xf>
    <xf numFmtId="0" fontId="38" fillId="4" borderId="29" xfId="0" applyFont="1" applyFill="1" applyBorder="1" applyAlignment="1" applyProtection="1">
      <alignment horizontal="left" vertical="center"/>
    </xf>
    <xf numFmtId="0" fontId="38" fillId="4" borderId="30" xfId="0" applyFont="1" applyFill="1" applyBorder="1" applyProtection="1"/>
    <xf numFmtId="0" fontId="38" fillId="4" borderId="31" xfId="0" applyFont="1" applyFill="1" applyBorder="1" applyProtection="1"/>
    <xf numFmtId="172" fontId="38" fillId="4" borderId="24" xfId="0" applyNumberFormat="1" applyFont="1" applyFill="1" applyBorder="1" applyAlignment="1" applyProtection="1">
      <alignment horizontal="left" vertical="center"/>
    </xf>
    <xf numFmtId="173" fontId="38" fillId="4" borderId="24" xfId="0" applyNumberFormat="1" applyFont="1" applyFill="1" applyBorder="1" applyAlignment="1" applyProtection="1">
      <alignment horizontal="left" vertical="center"/>
    </xf>
    <xf numFmtId="174" fontId="38" fillId="4" borderId="24" xfId="0" applyNumberFormat="1" applyFont="1" applyFill="1" applyBorder="1" applyAlignment="1" applyProtection="1">
      <alignment horizontal="left" vertical="center"/>
    </xf>
    <xf numFmtId="175" fontId="38" fillId="4" borderId="24" xfId="0" applyNumberFormat="1" applyFont="1" applyFill="1" applyBorder="1" applyAlignment="1" applyProtection="1">
      <alignment horizontal="left" vertical="center"/>
    </xf>
    <xf numFmtId="176" fontId="0" fillId="4" borderId="25" xfId="0" applyNumberFormat="1" applyFill="1" applyBorder="1" applyAlignment="1" applyProtection="1">
      <alignment horizontal="left"/>
    </xf>
    <xf numFmtId="177" fontId="38" fillId="4" borderId="24" xfId="0" applyNumberFormat="1" applyFont="1" applyFill="1" applyBorder="1" applyAlignment="1" applyProtection="1">
      <alignment horizontal="left" vertical="center"/>
    </xf>
    <xf numFmtId="178" fontId="0" fillId="4" borderId="25" xfId="0" applyNumberFormat="1" applyFill="1" applyBorder="1" applyAlignment="1" applyProtection="1">
      <alignment horizontal="left"/>
    </xf>
    <xf numFmtId="179" fontId="38" fillId="4" borderId="24" xfId="0" applyNumberFormat="1" applyFont="1" applyFill="1" applyBorder="1" applyAlignment="1" applyProtection="1">
      <alignment horizontal="left" vertical="center"/>
    </xf>
    <xf numFmtId="180" fontId="0" fillId="4" borderId="25" xfId="0" applyNumberFormat="1" applyFill="1" applyBorder="1" applyAlignment="1" applyProtection="1">
      <alignment horizontal="left"/>
    </xf>
    <xf numFmtId="181" fontId="38" fillId="4" borderId="24" xfId="0" applyNumberFormat="1" applyFont="1" applyFill="1" applyBorder="1" applyAlignment="1" applyProtection="1">
      <alignment horizontal="left" vertical="center"/>
    </xf>
    <xf numFmtId="182" fontId="0" fillId="4" borderId="25" xfId="0" applyNumberFormat="1" applyFill="1" applyBorder="1" applyAlignment="1" applyProtection="1">
      <alignment horizontal="left"/>
    </xf>
    <xf numFmtId="183" fontId="38" fillId="4" borderId="24" xfId="0" applyNumberFormat="1" applyFont="1" applyFill="1" applyBorder="1" applyAlignment="1" applyProtection="1">
      <alignment horizontal="left" vertical="center"/>
    </xf>
    <xf numFmtId="184" fontId="0" fillId="4" borderId="25" xfId="0" applyNumberFormat="1" applyFill="1" applyBorder="1" applyAlignment="1" applyProtection="1">
      <alignment horizontal="left"/>
    </xf>
    <xf numFmtId="185" fontId="38" fillId="4" borderId="24" xfId="0" applyNumberFormat="1" applyFont="1" applyFill="1" applyBorder="1" applyAlignment="1" applyProtection="1">
      <alignment horizontal="left" vertical="center"/>
    </xf>
    <xf numFmtId="186" fontId="0" fillId="4" borderId="25" xfId="0" applyNumberFormat="1" applyFill="1" applyBorder="1" applyAlignment="1" applyProtection="1">
      <alignment horizontal="left"/>
    </xf>
    <xf numFmtId="187" fontId="38" fillId="4" borderId="24" xfId="0" applyNumberFormat="1" applyFont="1" applyFill="1" applyBorder="1" applyAlignment="1" applyProtection="1">
      <alignment horizontal="left" vertical="center"/>
    </xf>
    <xf numFmtId="188" fontId="0" fillId="4" borderId="25" xfId="0" applyNumberFormat="1" applyFill="1" applyBorder="1" applyAlignment="1" applyProtection="1">
      <alignment horizontal="left"/>
    </xf>
    <xf numFmtId="189" fontId="38" fillId="4" borderId="24" xfId="0" applyNumberFormat="1" applyFont="1" applyFill="1" applyBorder="1" applyAlignment="1" applyProtection="1">
      <alignment horizontal="left" vertical="center"/>
    </xf>
    <xf numFmtId="190" fontId="0" fillId="4" borderId="25" xfId="0" applyNumberFormat="1" applyFill="1" applyBorder="1" applyAlignment="1" applyProtection="1">
      <alignment horizontal="left"/>
    </xf>
    <xf numFmtId="191" fontId="38" fillId="4" borderId="24" xfId="0" applyNumberFormat="1" applyFont="1" applyFill="1" applyBorder="1" applyAlignment="1" applyProtection="1">
      <alignment horizontal="left" vertical="center"/>
    </xf>
    <xf numFmtId="192" fontId="0" fillId="4" borderId="25" xfId="0" applyNumberFormat="1" applyFill="1" applyBorder="1" applyAlignment="1" applyProtection="1">
      <alignment horizontal="left"/>
    </xf>
    <xf numFmtId="193" fontId="38" fillId="4" borderId="24" xfId="0" applyNumberFormat="1" applyFont="1" applyFill="1" applyBorder="1" applyAlignment="1" applyProtection="1">
      <alignment horizontal="left" vertical="center"/>
    </xf>
    <xf numFmtId="194" fontId="0" fillId="4" borderId="25" xfId="0" applyNumberFormat="1" applyFill="1" applyBorder="1" applyAlignment="1" applyProtection="1">
      <alignment horizontal="left"/>
    </xf>
    <xf numFmtId="195" fontId="38" fillId="4" borderId="24" xfId="0" applyNumberFormat="1" applyFont="1" applyFill="1" applyBorder="1" applyAlignment="1" applyProtection="1">
      <alignment horizontal="left" vertical="center"/>
    </xf>
    <xf numFmtId="196" fontId="0" fillId="4" borderId="25" xfId="0" applyNumberFormat="1" applyFill="1" applyBorder="1" applyAlignment="1" applyProtection="1">
      <alignment horizontal="left"/>
    </xf>
    <xf numFmtId="197" fontId="38" fillId="4" borderId="24" xfId="0" applyNumberFormat="1" applyFont="1" applyFill="1" applyBorder="1" applyAlignment="1" applyProtection="1">
      <alignment horizontal="left" vertical="center"/>
    </xf>
    <xf numFmtId="198" fontId="0" fillId="4" borderId="25" xfId="0" applyNumberFormat="1" applyFill="1" applyBorder="1" applyAlignment="1" applyProtection="1">
      <alignment horizontal="left"/>
    </xf>
    <xf numFmtId="199" fontId="38" fillId="4" borderId="24" xfId="0" applyNumberFormat="1" applyFont="1" applyFill="1" applyBorder="1" applyAlignment="1" applyProtection="1">
      <alignment horizontal="left" vertical="center"/>
    </xf>
    <xf numFmtId="200" fontId="0" fillId="4" borderId="25" xfId="0" applyNumberFormat="1" applyFill="1" applyBorder="1" applyAlignment="1" applyProtection="1">
      <alignment horizontal="left"/>
    </xf>
    <xf numFmtId="201" fontId="38" fillId="4" borderId="24" xfId="0" applyNumberFormat="1" applyFont="1" applyFill="1" applyBorder="1" applyAlignment="1" applyProtection="1">
      <alignment horizontal="left" vertical="center"/>
    </xf>
    <xf numFmtId="202" fontId="0" fillId="4" borderId="25" xfId="0" applyNumberFormat="1" applyFill="1" applyBorder="1" applyAlignment="1" applyProtection="1">
      <alignment horizontal="left"/>
    </xf>
    <xf numFmtId="203" fontId="38" fillId="4" borderId="24" xfId="0" applyNumberFormat="1" applyFont="1" applyFill="1" applyBorder="1" applyAlignment="1" applyProtection="1">
      <alignment horizontal="left" vertical="center"/>
    </xf>
    <xf numFmtId="204" fontId="0" fillId="4" borderId="25" xfId="0" applyNumberFormat="1" applyFill="1" applyBorder="1" applyAlignment="1" applyProtection="1">
      <alignment horizontal="left"/>
    </xf>
    <xf numFmtId="205" fontId="38" fillId="4" borderId="24" xfId="0" applyNumberFormat="1" applyFont="1" applyFill="1" applyBorder="1" applyAlignment="1" applyProtection="1">
      <alignment horizontal="left" vertical="center"/>
    </xf>
    <xf numFmtId="206" fontId="0" fillId="4" borderId="25" xfId="0" applyNumberFormat="1" applyFill="1" applyBorder="1" applyAlignment="1" applyProtection="1">
      <alignment horizontal="left"/>
    </xf>
    <xf numFmtId="207" fontId="38" fillId="4" borderId="24" xfId="0" applyNumberFormat="1" applyFont="1" applyFill="1" applyBorder="1" applyAlignment="1" applyProtection="1">
      <alignment horizontal="left" vertical="center"/>
    </xf>
    <xf numFmtId="167" fontId="0" fillId="0" borderId="25" xfId="0" applyNumberFormat="1" applyBorder="1" applyAlignment="1" applyProtection="1">
      <alignment horizontal="left"/>
      <protection locked="0"/>
    </xf>
    <xf numFmtId="0" fontId="0" fillId="0" borderId="24" xfId="0" applyBorder="1"/>
    <xf numFmtId="0" fontId="0" fillId="0" borderId="28" xfId="0" applyBorder="1" applyProtection="1">
      <protection locked="0"/>
    </xf>
    <xf numFmtId="9" fontId="0" fillId="0" borderId="28" xfId="1" applyFont="1" applyBorder="1" applyProtection="1">
      <protection locked="0"/>
    </xf>
    <xf numFmtId="167" fontId="0" fillId="0" borderId="32" xfId="0" applyNumberFormat="1" applyBorder="1" applyAlignment="1" applyProtection="1">
      <alignment horizontal="left"/>
      <protection locked="0"/>
    </xf>
    <xf numFmtId="164" fontId="0" fillId="0" borderId="28" xfId="0" applyNumberFormat="1" applyBorder="1" applyAlignment="1" applyProtection="1">
      <alignment horizontal="left"/>
      <protection locked="0"/>
    </xf>
    <xf numFmtId="0" fontId="0" fillId="0" borderId="28" xfId="0" applyBorder="1"/>
    <xf numFmtId="14" fontId="0" fillId="0" borderId="28" xfId="0" applyNumberFormat="1" applyFill="1" applyBorder="1" applyAlignment="1" applyProtection="1">
      <alignment horizontal="left"/>
    </xf>
    <xf numFmtId="0" fontId="0" fillId="0" borderId="0" xfId="0" applyBorder="1" applyProtection="1">
      <protection locked="0"/>
    </xf>
    <xf numFmtId="14" fontId="0" fillId="0" borderId="0" xfId="0" applyNumberFormat="1" applyFill="1" applyBorder="1" applyAlignment="1" applyProtection="1">
      <alignment horizontal="left"/>
    </xf>
    <xf numFmtId="14" fontId="38" fillId="0" borderId="0" xfId="0" applyNumberFormat="1" applyFont="1" applyFill="1" applyBorder="1" applyAlignment="1" applyProtection="1">
      <alignment vertical="center"/>
      <protection hidden="1"/>
    </xf>
    <xf numFmtId="0" fontId="4" fillId="0" borderId="33" xfId="0" applyFont="1" applyFill="1" applyBorder="1" applyAlignment="1">
      <alignment horizontal="center" vertical="center"/>
    </xf>
    <xf numFmtId="0" fontId="8" fillId="0" borderId="33" xfId="0" applyFont="1" applyFill="1" applyBorder="1" applyAlignment="1">
      <alignment vertical="center"/>
    </xf>
    <xf numFmtId="0" fontId="7" fillId="0" borderId="33" xfId="0" applyFont="1" applyFill="1" applyBorder="1" applyAlignment="1">
      <alignment horizontal="center" vertical="center"/>
    </xf>
    <xf numFmtId="0" fontId="7" fillId="0" borderId="33" xfId="0" applyFont="1" applyFill="1" applyBorder="1" applyAlignment="1" applyProtection="1">
      <alignment horizontal="left" vertical="center"/>
      <protection locked="0"/>
    </xf>
    <xf numFmtId="0" fontId="7" fillId="0" borderId="33" xfId="0" applyFont="1" applyFill="1" applyBorder="1" applyAlignment="1" applyProtection="1">
      <alignment vertical="center"/>
      <protection locked="0"/>
    </xf>
    <xf numFmtId="0" fontId="15" fillId="0" borderId="33" xfId="0" applyFont="1" applyFill="1" applyBorder="1" applyAlignment="1">
      <alignment vertical="center"/>
    </xf>
    <xf numFmtId="0" fontId="13" fillId="0" borderId="33" xfId="0" applyFont="1" applyFill="1" applyBorder="1" applyAlignment="1" applyProtection="1">
      <alignment horizontal="left" vertical="center"/>
      <protection locked="0"/>
    </xf>
    <xf numFmtId="0" fontId="19" fillId="3" borderId="34" xfId="0" applyFont="1" applyFill="1" applyBorder="1" applyAlignment="1">
      <alignment vertical="center"/>
    </xf>
    <xf numFmtId="165" fontId="20" fillId="3" borderId="33" xfId="0" applyNumberFormat="1" applyFont="1" applyFill="1" applyBorder="1" applyAlignment="1">
      <alignment vertical="center" textRotation="90"/>
    </xf>
    <xf numFmtId="0" fontId="25" fillId="3" borderId="33" xfId="0" applyFont="1" applyFill="1" applyBorder="1" applyAlignment="1">
      <alignment horizontal="center" vertical="center"/>
    </xf>
    <xf numFmtId="0" fontId="29" fillId="2" borderId="35" xfId="0" applyFont="1" applyFill="1" applyBorder="1"/>
    <xf numFmtId="0" fontId="29" fillId="2" borderId="36" xfId="0" applyFont="1" applyFill="1" applyBorder="1"/>
    <xf numFmtId="0" fontId="29" fillId="2" borderId="37" xfId="0" applyFont="1" applyFill="1" applyBorder="1"/>
    <xf numFmtId="0" fontId="31" fillId="3" borderId="33" xfId="0" applyFont="1" applyFill="1" applyBorder="1" applyAlignment="1">
      <alignment vertical="center"/>
    </xf>
    <xf numFmtId="0" fontId="0" fillId="0" borderId="33" xfId="0" applyBorder="1"/>
    <xf numFmtId="0" fontId="39" fillId="0" borderId="0" xfId="0" applyFont="1" applyFill="1" applyAlignment="1">
      <alignment horizontal="center" vertical="center"/>
    </xf>
    <xf numFmtId="0" fontId="40" fillId="0" borderId="0" xfId="0" applyFont="1" applyFill="1" applyAlignment="1">
      <alignment vertical="center"/>
    </xf>
    <xf numFmtId="0" fontId="41" fillId="0" borderId="0" xfId="0" applyFont="1" applyFill="1" applyAlignment="1">
      <alignment horizontal="center" vertical="center"/>
    </xf>
    <xf numFmtId="0" fontId="41" fillId="0" borderId="0" xfId="0" applyFont="1" applyFill="1" applyBorder="1" applyAlignment="1" applyProtection="1">
      <alignment vertical="center"/>
      <protection hidden="1"/>
    </xf>
    <xf numFmtId="0" fontId="41" fillId="0" borderId="0" xfId="0" applyFont="1" applyFill="1" applyAlignment="1" applyProtection="1">
      <alignment horizontal="left" vertical="center"/>
      <protection locked="0"/>
    </xf>
    <xf numFmtId="1" fontId="41" fillId="0" borderId="0" xfId="0" applyNumberFormat="1" applyFont="1" applyFill="1" applyAlignment="1" applyProtection="1">
      <alignment horizontal="left" vertical="center"/>
      <protection hidden="1"/>
    </xf>
    <xf numFmtId="164" fontId="41" fillId="0" borderId="0" xfId="0" applyNumberFormat="1" applyFont="1" applyFill="1" applyAlignment="1" applyProtection="1">
      <alignment horizontal="left" vertical="center"/>
      <protection locked="0"/>
    </xf>
    <xf numFmtId="0" fontId="42" fillId="0" borderId="0" xfId="0" applyFont="1" applyFill="1" applyAlignment="1">
      <alignment vertical="center"/>
    </xf>
    <xf numFmtId="0" fontId="41" fillId="0" borderId="0" xfId="0" applyFont="1" applyFill="1" applyBorder="1" applyAlignment="1" applyProtection="1">
      <alignment horizontal="left" vertical="center"/>
      <protection locked="0"/>
    </xf>
    <xf numFmtId="164" fontId="41" fillId="0" borderId="0" xfId="0" applyNumberFormat="1" applyFont="1" applyFill="1" applyBorder="1" applyAlignment="1" applyProtection="1">
      <alignment horizontal="left" vertical="center"/>
      <protection locked="0"/>
    </xf>
    <xf numFmtId="0" fontId="41" fillId="2" borderId="0" xfId="0" applyFont="1" applyFill="1" applyBorder="1" applyAlignment="1" applyProtection="1">
      <alignment horizontal="left" vertical="center"/>
      <protection locked="0"/>
    </xf>
    <xf numFmtId="0" fontId="43" fillId="3" borderId="2" xfId="0" applyFont="1" applyFill="1" applyBorder="1" applyAlignment="1">
      <alignment vertical="center"/>
    </xf>
    <xf numFmtId="0" fontId="41" fillId="3" borderId="0" xfId="0" applyFont="1" applyFill="1" applyBorder="1"/>
    <xf numFmtId="0" fontId="41" fillId="3" borderId="0" xfId="0" applyFont="1" applyFill="1" applyBorder="1" applyAlignment="1">
      <alignment vertical="center"/>
    </xf>
    <xf numFmtId="0" fontId="44" fillId="3" borderId="0" xfId="0" applyFont="1" applyFill="1" applyBorder="1" applyAlignment="1">
      <alignment horizontal="right" vertical="center" wrapText="1"/>
    </xf>
    <xf numFmtId="0" fontId="44" fillId="3" borderId="0" xfId="0" applyFont="1" applyFill="1" applyBorder="1" applyAlignment="1">
      <alignment horizontal="left" vertical="top" wrapText="1"/>
    </xf>
    <xf numFmtId="0" fontId="45" fillId="0" borderId="7" xfId="0" applyFont="1" applyBorder="1" applyAlignment="1">
      <alignment vertical="center"/>
    </xf>
    <xf numFmtId="164" fontId="45" fillId="0" borderId="7" xfId="0" applyNumberFormat="1" applyFont="1" applyBorder="1" applyAlignment="1">
      <alignment vertical="center"/>
    </xf>
    <xf numFmtId="0" fontId="45" fillId="0" borderId="11" xfId="0" applyFont="1" applyBorder="1" applyAlignment="1">
      <alignment vertical="center"/>
    </xf>
    <xf numFmtId="164" fontId="45" fillId="0" borderId="11" xfId="0" applyNumberFormat="1" applyFont="1" applyBorder="1" applyAlignment="1">
      <alignment vertical="center"/>
    </xf>
    <xf numFmtId="164" fontId="45" fillId="0" borderId="14" xfId="0" applyNumberFormat="1" applyFont="1" applyBorder="1" applyAlignment="1">
      <alignment vertical="center"/>
    </xf>
    <xf numFmtId="0" fontId="46" fillId="3" borderId="0" xfId="0" applyFont="1" applyFill="1" applyBorder="1" applyAlignment="1">
      <alignment vertical="center"/>
    </xf>
    <xf numFmtId="0" fontId="41" fillId="0" borderId="0" xfId="0" applyFont="1" applyBorder="1"/>
    <xf numFmtId="0" fontId="41" fillId="0" borderId="0" xfId="0" applyFont="1"/>
    <xf numFmtId="0" fontId="33" fillId="0" borderId="0" xfId="2" applyFont="1" applyAlignment="1" applyProtection="1">
      <alignment horizontal="left" vertical="center"/>
    </xf>
    <xf numFmtId="165" fontId="22" fillId="3" borderId="0" xfId="0" applyNumberFormat="1" applyFont="1" applyFill="1" applyBorder="1" applyAlignment="1">
      <alignment horizontal="left" vertical="center"/>
    </xf>
    <xf numFmtId="165" fontId="22" fillId="3" borderId="5" xfId="0" applyNumberFormat="1" applyFont="1" applyFill="1" applyBorder="1" applyAlignment="1">
      <alignment horizontal="left" vertical="center"/>
    </xf>
    <xf numFmtId="0" fontId="2" fillId="3" borderId="16" xfId="0" applyFont="1" applyFill="1" applyBorder="1" applyAlignment="1">
      <alignment horizontal="left" vertical="center"/>
    </xf>
    <xf numFmtId="0" fontId="2" fillId="3" borderId="17" xfId="0" applyFont="1" applyFill="1" applyBorder="1" applyAlignment="1">
      <alignment horizontal="left" vertical="center"/>
    </xf>
    <xf numFmtId="0" fontId="2" fillId="3" borderId="17" xfId="0" applyFont="1" applyFill="1" applyBorder="1" applyAlignment="1">
      <alignment horizontal="right" vertical="center"/>
    </xf>
    <xf numFmtId="0" fontId="2" fillId="3" borderId="18" xfId="0" applyFont="1" applyFill="1" applyBorder="1" applyAlignment="1">
      <alignment horizontal="right" vertical="center"/>
    </xf>
    <xf numFmtId="0" fontId="22" fillId="3" borderId="0" xfId="0" applyNumberFormat="1" applyFont="1" applyFill="1" applyBorder="1" applyAlignment="1">
      <alignment horizontal="left" vertical="center"/>
    </xf>
    <xf numFmtId="164" fontId="16" fillId="0" borderId="0" xfId="0" applyNumberFormat="1" applyFont="1" applyFill="1" applyBorder="1" applyAlignment="1" applyProtection="1">
      <alignment horizontal="left" vertical="center"/>
      <protection locked="0"/>
    </xf>
    <xf numFmtId="0" fontId="13" fillId="2" borderId="0" xfId="0" applyFont="1" applyFill="1" applyBorder="1" applyAlignment="1" applyProtection="1">
      <alignment horizontal="right" vertical="center"/>
      <protection locked="0"/>
    </xf>
    <xf numFmtId="0" fontId="13" fillId="2" borderId="0" xfId="0" applyFont="1" applyFill="1" applyBorder="1" applyAlignment="1" applyProtection="1">
      <alignment horizontal="left" vertical="center"/>
      <protection locked="0"/>
    </xf>
    <xf numFmtId="0" fontId="19" fillId="3" borderId="1" xfId="0" applyFont="1" applyFill="1" applyBorder="1" applyAlignment="1">
      <alignment horizontal="left" vertical="center"/>
    </xf>
    <xf numFmtId="0" fontId="19" fillId="3" borderId="2" xfId="0" applyFont="1" applyFill="1" applyBorder="1" applyAlignment="1">
      <alignment horizontal="left" vertical="center"/>
    </xf>
    <xf numFmtId="0" fontId="19" fillId="3" borderId="2" xfId="0" applyFont="1" applyFill="1" applyBorder="1" applyAlignment="1">
      <alignment horizontal="right" vertical="center"/>
    </xf>
    <xf numFmtId="0" fontId="19" fillId="3" borderId="3" xfId="0" applyFont="1" applyFill="1" applyBorder="1" applyAlignment="1">
      <alignment horizontal="right" vertical="center"/>
    </xf>
    <xf numFmtId="0" fontId="36" fillId="3" borderId="0" xfId="0" applyFont="1" applyFill="1" applyBorder="1" applyAlignment="1">
      <alignment horizontal="center"/>
    </xf>
  </cellXfs>
  <cellStyles count="3">
    <cellStyle name="Link" xfId="2" builtinId="8"/>
    <cellStyle name="Prozent" xfId="1" builtinId="5"/>
    <cellStyle name="Standard" xfId="0" builtinId="0"/>
  </cellStyles>
  <dxfs count="127">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Ruben/Projektplan_Wochentage_GO-1001-fre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inführung"/>
      <sheetName val="Stammdaten"/>
      <sheetName val="Projektplan_4M"/>
      <sheetName val="Projektplan_12M"/>
      <sheetName val="Projektplan_9M"/>
      <sheetName val="Projektplan_24M"/>
    </sheetNames>
    <sheetDataSet>
      <sheetData sheetId="0"/>
      <sheetData sheetId="1"/>
      <sheetData sheetId="2">
        <row r="7">
          <cell r="H7">
            <v>41705</v>
          </cell>
        </row>
        <row r="16">
          <cell r="G16"/>
          <cell r="I16" t="str">
            <v/>
          </cell>
        </row>
        <row r="17">
          <cell r="G17">
            <v>41705</v>
          </cell>
          <cell r="I17" t="str">
            <v/>
          </cell>
        </row>
        <row r="18">
          <cell r="G18"/>
          <cell r="I18" t="str">
            <v/>
          </cell>
        </row>
        <row r="19">
          <cell r="G19">
            <v>41705</v>
          </cell>
          <cell r="I19">
            <v>41726</v>
          </cell>
        </row>
        <row r="20">
          <cell r="G20">
            <v>41705</v>
          </cell>
          <cell r="I20">
            <v>41714</v>
          </cell>
        </row>
        <row r="21">
          <cell r="G21">
            <v>41715</v>
          </cell>
          <cell r="I21">
            <v>41723</v>
          </cell>
        </row>
        <row r="22">
          <cell r="G22">
            <v>41724</v>
          </cell>
          <cell r="I22">
            <v>41725</v>
          </cell>
        </row>
        <row r="23">
          <cell r="G23">
            <v>41726</v>
          </cell>
          <cell r="I23" t="str">
            <v/>
          </cell>
        </row>
        <row r="24">
          <cell r="G24"/>
          <cell r="I24" t="str">
            <v/>
          </cell>
        </row>
        <row r="25">
          <cell r="G25">
            <v>41726</v>
          </cell>
          <cell r="I25">
            <v>41752</v>
          </cell>
        </row>
        <row r="26">
          <cell r="G26">
            <v>41726</v>
          </cell>
          <cell r="I26">
            <v>41735</v>
          </cell>
        </row>
        <row r="27">
          <cell r="G27">
            <v>41736</v>
          </cell>
          <cell r="I27">
            <v>41745</v>
          </cell>
        </row>
        <row r="28">
          <cell r="G28">
            <v>41752</v>
          </cell>
          <cell r="I28" t="str">
            <v/>
          </cell>
        </row>
        <row r="29">
          <cell r="G29"/>
          <cell r="I29" t="str">
            <v/>
          </cell>
        </row>
        <row r="30">
          <cell r="G30">
            <v>41757</v>
          </cell>
          <cell r="I30">
            <v>41771</v>
          </cell>
        </row>
        <row r="31">
          <cell r="G31">
            <v>41757</v>
          </cell>
          <cell r="I31">
            <v>41766</v>
          </cell>
        </row>
        <row r="32">
          <cell r="G32">
            <v>41771</v>
          </cell>
          <cell r="I32" t="str">
            <v/>
          </cell>
        </row>
        <row r="33">
          <cell r="G33"/>
          <cell r="I33" t="str">
            <v/>
          </cell>
        </row>
        <row r="34">
          <cell r="G34">
            <v>41772</v>
          </cell>
          <cell r="I34">
            <v>41791</v>
          </cell>
        </row>
        <row r="35">
          <cell r="G35">
            <v>41772</v>
          </cell>
          <cell r="I35">
            <v>41781</v>
          </cell>
        </row>
        <row r="36">
          <cell r="G36">
            <v>41782</v>
          </cell>
          <cell r="I36">
            <v>41791</v>
          </cell>
        </row>
        <row r="37">
          <cell r="G37"/>
          <cell r="I37" t="str">
            <v/>
          </cell>
        </row>
        <row r="38">
          <cell r="G38">
            <v>41798</v>
          </cell>
          <cell r="I38" t="str">
            <v/>
          </cell>
        </row>
        <row r="39">
          <cell r="G39"/>
          <cell r="I39" t="str">
            <v/>
          </cell>
        </row>
        <row r="40">
          <cell r="G40"/>
          <cell r="I40" t="str">
            <v/>
          </cell>
        </row>
        <row r="41">
          <cell r="G41"/>
          <cell r="I41" t="str">
            <v/>
          </cell>
        </row>
        <row r="42">
          <cell r="G42"/>
          <cell r="I42" t="str">
            <v/>
          </cell>
        </row>
        <row r="43">
          <cell r="G43"/>
          <cell r="I43" t="str">
            <v/>
          </cell>
        </row>
        <row r="44">
          <cell r="G44"/>
          <cell r="I44" t="str">
            <v/>
          </cell>
        </row>
        <row r="45">
          <cell r="G45"/>
          <cell r="I45" t="str">
            <v/>
          </cell>
        </row>
        <row r="46">
          <cell r="G46"/>
          <cell r="I46" t="str">
            <v/>
          </cell>
        </row>
        <row r="47">
          <cell r="G47"/>
          <cell r="I47" t="str">
            <v/>
          </cell>
        </row>
        <row r="48">
          <cell r="G48"/>
          <cell r="I48" t="str">
            <v/>
          </cell>
        </row>
        <row r="49">
          <cell r="G49"/>
          <cell r="I49" t="str">
            <v/>
          </cell>
        </row>
        <row r="50">
          <cell r="G50"/>
          <cell r="I50" t="str">
            <v/>
          </cell>
        </row>
        <row r="51">
          <cell r="G51"/>
          <cell r="I51" t="str">
            <v/>
          </cell>
        </row>
        <row r="52">
          <cell r="G52"/>
          <cell r="I52" t="str">
            <v/>
          </cell>
        </row>
        <row r="53">
          <cell r="G53"/>
          <cell r="I53" t="str">
            <v/>
          </cell>
        </row>
      </sheetData>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A65"/>
  <sheetViews>
    <sheetView tabSelected="1" topLeftCell="A7" workbookViewId="0">
      <pane xSplit="12" topLeftCell="M1" activePane="topRight" state="frozen"/>
      <selection activeCell="A13" sqref="A13"/>
      <selection pane="topRight" activeCell="I25" sqref="I25"/>
    </sheetView>
  </sheetViews>
  <sheetFormatPr baseColWidth="10" defaultColWidth="11.42578125" defaultRowHeight="15" outlineLevelCol="1" x14ac:dyDescent="0.25"/>
  <cols>
    <col min="1" max="1" width="6.28515625" style="103" customWidth="1"/>
    <col min="2" max="2" width="37.28515625" customWidth="1"/>
    <col min="3" max="3" width="7.42578125" hidden="1" customWidth="1"/>
    <col min="4" max="4" width="6.28515625" hidden="1" customWidth="1"/>
    <col min="5" max="5" width="6.140625" hidden="1" customWidth="1"/>
    <col min="6" max="6" width="7.5703125" customWidth="1"/>
    <col min="7" max="7" width="10.85546875" style="104" customWidth="1" outlineLevel="1"/>
    <col min="8" max="8" width="8.5703125" customWidth="1" outlineLevel="1"/>
    <col min="9" max="9" width="9.42578125" style="104" customWidth="1" outlineLevel="1"/>
    <col min="10" max="10" width="6.28515625" customWidth="1"/>
    <col min="11" max="11" width="2.7109375" customWidth="1"/>
    <col min="12" max="12" width="4.85546875" style="233" customWidth="1"/>
    <col min="13" max="13" width="7.42578125" style="233" customWidth="1"/>
    <col min="14" max="14" width="1.42578125" style="209" customWidth="1"/>
    <col min="15" max="146" width="1.42578125" customWidth="1"/>
  </cols>
  <sheetData>
    <row r="1" spans="1:755" s="3" customFormat="1" ht="2.4500000000000002" customHeight="1" x14ac:dyDescent="0.25">
      <c r="A1" s="1"/>
      <c r="B1" s="1"/>
      <c r="C1" s="1"/>
      <c r="D1" s="1"/>
      <c r="E1" s="1"/>
      <c r="F1" s="1"/>
      <c r="G1" s="1"/>
      <c r="H1" s="1"/>
      <c r="I1" s="1"/>
      <c r="J1" s="1"/>
      <c r="K1" s="1"/>
      <c r="L1" s="210"/>
      <c r="M1" s="210"/>
      <c r="N1" s="195"/>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2"/>
      <c r="JB1" s="2"/>
      <c r="JC1" s="2"/>
      <c r="JD1" s="2"/>
      <c r="JE1" s="2"/>
      <c r="JF1" s="2"/>
      <c r="JG1" s="2"/>
      <c r="JH1" s="2"/>
      <c r="JI1" s="2"/>
      <c r="JJ1" s="2"/>
      <c r="JK1" s="2"/>
      <c r="JL1" s="2"/>
      <c r="JM1" s="2"/>
      <c r="JN1" s="2"/>
      <c r="JO1" s="2"/>
      <c r="JP1" s="2"/>
      <c r="JQ1" s="2"/>
      <c r="JR1" s="2"/>
      <c r="JS1" s="2"/>
      <c r="JT1" s="2"/>
      <c r="JU1" s="2"/>
      <c r="JV1" s="2"/>
      <c r="JW1" s="2"/>
      <c r="JX1" s="2"/>
      <c r="JY1" s="2"/>
      <c r="JZ1" s="2"/>
      <c r="KA1" s="2"/>
      <c r="KB1" s="2"/>
      <c r="KC1" s="2"/>
      <c r="KD1" s="2"/>
      <c r="KE1" s="2"/>
      <c r="KF1" s="2"/>
      <c r="KG1" s="2"/>
      <c r="KH1" s="2"/>
      <c r="KI1" s="2"/>
      <c r="KJ1" s="2"/>
      <c r="KK1" s="2"/>
      <c r="KL1" s="2"/>
      <c r="KM1" s="2"/>
      <c r="KN1" s="2"/>
      <c r="KO1" s="2"/>
      <c r="KP1" s="2"/>
      <c r="KQ1" s="2"/>
      <c r="KR1" s="2"/>
      <c r="KS1" s="2"/>
      <c r="KT1" s="2"/>
      <c r="KU1" s="2"/>
      <c r="KV1" s="2"/>
      <c r="KW1" s="2"/>
      <c r="KX1" s="2"/>
      <c r="KY1" s="2"/>
      <c r="KZ1" s="2"/>
      <c r="LA1" s="2"/>
      <c r="LB1" s="2"/>
      <c r="LC1" s="2"/>
      <c r="LD1" s="2"/>
      <c r="LE1" s="2"/>
      <c r="LF1" s="2"/>
      <c r="LG1" s="2"/>
      <c r="LH1" s="2"/>
      <c r="LI1" s="2"/>
      <c r="LJ1" s="2"/>
      <c r="LK1" s="2"/>
      <c r="LL1" s="2"/>
      <c r="LM1" s="2"/>
      <c r="LN1" s="2"/>
      <c r="LO1" s="2"/>
      <c r="LP1" s="2"/>
      <c r="LQ1" s="2"/>
      <c r="LR1" s="2"/>
      <c r="LS1" s="2"/>
      <c r="LT1" s="2"/>
      <c r="LU1" s="2"/>
      <c r="LV1" s="2"/>
      <c r="LW1" s="2"/>
      <c r="LX1" s="2"/>
      <c r="LY1" s="2"/>
      <c r="LZ1" s="2"/>
      <c r="MA1" s="2"/>
      <c r="MB1" s="2"/>
      <c r="MC1" s="2"/>
      <c r="MD1" s="2"/>
      <c r="ME1" s="2"/>
      <c r="MF1" s="2"/>
      <c r="MG1" s="2"/>
      <c r="MH1" s="2"/>
      <c r="MI1" s="2"/>
      <c r="MJ1" s="2"/>
      <c r="MK1" s="2"/>
      <c r="ML1" s="2"/>
      <c r="MM1" s="2"/>
      <c r="MN1" s="2"/>
      <c r="MO1" s="2"/>
      <c r="MP1" s="2"/>
      <c r="MQ1" s="2"/>
      <c r="MR1" s="2"/>
      <c r="MS1" s="2"/>
      <c r="MT1" s="2"/>
      <c r="MU1" s="2"/>
      <c r="MV1" s="2"/>
      <c r="MW1" s="2"/>
      <c r="MX1" s="2"/>
      <c r="MY1" s="2"/>
      <c r="MZ1" s="2"/>
      <c r="NA1" s="2"/>
      <c r="NB1" s="2"/>
      <c r="NC1" s="2"/>
      <c r="ND1" s="2"/>
      <c r="NE1" s="2"/>
      <c r="NF1" s="2"/>
      <c r="NG1" s="2"/>
      <c r="NH1" s="2"/>
      <c r="NI1" s="2"/>
      <c r="NJ1" s="2"/>
      <c r="NK1" s="2"/>
      <c r="NL1" s="2"/>
      <c r="NM1" s="2"/>
      <c r="NN1" s="2"/>
      <c r="NO1" s="2"/>
      <c r="NP1" s="2"/>
      <c r="NQ1" s="2"/>
      <c r="NR1" s="2"/>
      <c r="NS1" s="2"/>
      <c r="NT1" s="2"/>
      <c r="NU1" s="2"/>
      <c r="NV1" s="2"/>
      <c r="NW1" s="2"/>
      <c r="NX1" s="2"/>
      <c r="NY1" s="2"/>
      <c r="NZ1" s="2"/>
      <c r="OA1" s="2"/>
      <c r="OB1" s="2"/>
      <c r="OC1" s="2"/>
      <c r="OD1" s="2"/>
      <c r="OE1" s="2"/>
      <c r="OF1" s="2"/>
      <c r="OG1" s="2"/>
      <c r="OH1" s="2"/>
      <c r="OI1" s="2"/>
      <c r="OJ1" s="2"/>
      <c r="OK1" s="2"/>
      <c r="OL1" s="2"/>
      <c r="OM1" s="2"/>
      <c r="ON1" s="2"/>
      <c r="OO1" s="2"/>
      <c r="OP1" s="2"/>
      <c r="OQ1" s="2"/>
      <c r="OR1" s="2"/>
      <c r="OS1" s="2"/>
      <c r="OT1" s="2"/>
      <c r="OU1" s="2"/>
      <c r="OV1" s="2"/>
      <c r="OW1" s="2"/>
      <c r="OX1" s="2"/>
      <c r="OY1" s="2"/>
      <c r="OZ1" s="2"/>
      <c r="PA1" s="2"/>
      <c r="PB1" s="2"/>
      <c r="PC1" s="2"/>
      <c r="PD1" s="2"/>
      <c r="PE1" s="2"/>
      <c r="PF1" s="2"/>
      <c r="PG1" s="2"/>
      <c r="PH1" s="2"/>
      <c r="PI1" s="2"/>
      <c r="PJ1" s="2"/>
      <c r="PK1" s="2"/>
      <c r="PL1" s="2"/>
      <c r="PM1" s="2"/>
      <c r="PN1" s="2"/>
      <c r="PO1" s="2"/>
      <c r="PP1" s="2"/>
      <c r="PQ1" s="2"/>
      <c r="PR1" s="2"/>
      <c r="PS1" s="2"/>
      <c r="PT1" s="2"/>
      <c r="PU1" s="2"/>
      <c r="PV1" s="2"/>
      <c r="PW1" s="2"/>
      <c r="PX1" s="2"/>
      <c r="PY1" s="2"/>
      <c r="PZ1" s="2"/>
      <c r="QA1" s="2"/>
      <c r="QB1" s="2"/>
      <c r="QC1" s="2"/>
      <c r="QD1" s="2"/>
      <c r="QE1" s="2"/>
      <c r="QF1" s="2"/>
      <c r="QG1" s="2"/>
      <c r="QH1" s="2"/>
      <c r="QI1" s="2"/>
      <c r="QJ1" s="2"/>
      <c r="QK1" s="2"/>
      <c r="QL1" s="2"/>
      <c r="QM1" s="2"/>
      <c r="QN1" s="2"/>
      <c r="QO1" s="2"/>
      <c r="QP1" s="2"/>
      <c r="QQ1" s="2"/>
      <c r="QR1" s="2"/>
      <c r="QS1" s="2"/>
      <c r="QT1" s="2"/>
      <c r="QU1" s="2"/>
      <c r="QV1" s="2"/>
      <c r="QW1" s="2"/>
      <c r="QX1" s="2"/>
      <c r="QY1" s="2"/>
      <c r="QZ1" s="2"/>
      <c r="RA1" s="2"/>
      <c r="RB1" s="2"/>
      <c r="RC1" s="2"/>
      <c r="RD1" s="2"/>
      <c r="RE1" s="2"/>
      <c r="RF1" s="2"/>
      <c r="RG1" s="2"/>
      <c r="RH1" s="2"/>
      <c r="RI1" s="2"/>
      <c r="RJ1" s="2"/>
      <c r="RK1" s="2"/>
      <c r="RL1" s="2"/>
      <c r="RM1" s="2"/>
      <c r="RN1" s="2"/>
      <c r="RO1" s="2"/>
      <c r="RP1" s="2"/>
      <c r="RQ1" s="2"/>
      <c r="RR1" s="2"/>
      <c r="RS1" s="2"/>
      <c r="RT1" s="2"/>
      <c r="RU1" s="2"/>
      <c r="RV1" s="2"/>
      <c r="RW1" s="2"/>
      <c r="RX1" s="2"/>
      <c r="RY1" s="2"/>
      <c r="RZ1" s="2"/>
      <c r="SA1" s="2"/>
      <c r="SB1" s="2"/>
      <c r="SC1" s="2"/>
      <c r="SD1" s="2"/>
      <c r="SE1" s="2"/>
      <c r="SF1" s="2"/>
      <c r="SG1" s="2"/>
      <c r="SH1" s="2"/>
      <c r="SI1" s="2"/>
      <c r="SJ1" s="2"/>
      <c r="SK1" s="2"/>
      <c r="SL1" s="2"/>
      <c r="SM1" s="2"/>
      <c r="SN1" s="2"/>
      <c r="SO1" s="2"/>
      <c r="SP1" s="2"/>
      <c r="SQ1" s="2"/>
      <c r="SR1" s="2"/>
      <c r="SS1" s="2"/>
      <c r="ST1" s="2"/>
      <c r="SU1" s="2"/>
      <c r="SV1" s="2"/>
      <c r="SW1" s="2"/>
      <c r="SX1" s="2"/>
      <c r="SY1" s="2"/>
      <c r="SZ1" s="2"/>
      <c r="TA1" s="2"/>
      <c r="TB1" s="2"/>
      <c r="TC1" s="2"/>
      <c r="TD1" s="2"/>
      <c r="TE1" s="2"/>
      <c r="TF1" s="2"/>
      <c r="TG1" s="2"/>
      <c r="TH1" s="2"/>
      <c r="TI1" s="2"/>
      <c r="TJ1" s="2"/>
      <c r="TK1" s="2"/>
      <c r="TL1" s="2"/>
      <c r="TM1" s="2"/>
      <c r="TN1" s="2"/>
      <c r="TO1" s="2"/>
      <c r="TP1" s="2"/>
      <c r="TQ1" s="2"/>
      <c r="TR1" s="2"/>
      <c r="TS1" s="2"/>
      <c r="TT1" s="2"/>
      <c r="TU1" s="2"/>
      <c r="TV1" s="2"/>
      <c r="TW1" s="2"/>
      <c r="TX1" s="2"/>
      <c r="TY1" s="2"/>
      <c r="TZ1" s="2"/>
      <c r="UA1" s="2"/>
      <c r="UB1" s="2"/>
      <c r="UC1" s="2"/>
      <c r="UD1" s="2"/>
      <c r="UE1" s="2"/>
      <c r="UF1" s="2"/>
      <c r="UG1" s="2"/>
      <c r="UH1" s="2"/>
      <c r="UI1" s="2"/>
      <c r="UJ1" s="2"/>
      <c r="UK1" s="2"/>
      <c r="UL1" s="2"/>
      <c r="UM1" s="2"/>
      <c r="UN1" s="2"/>
      <c r="UO1" s="2"/>
      <c r="UP1" s="2"/>
      <c r="UQ1" s="2"/>
      <c r="UR1" s="2"/>
      <c r="US1" s="2"/>
      <c r="UT1" s="2"/>
      <c r="UU1" s="2"/>
      <c r="UV1" s="2"/>
      <c r="UW1" s="2"/>
      <c r="UX1" s="2"/>
      <c r="UY1" s="2"/>
      <c r="UZ1" s="2"/>
      <c r="VA1" s="2"/>
      <c r="VB1" s="2"/>
      <c r="VC1" s="2"/>
      <c r="VD1" s="2"/>
      <c r="VE1" s="2"/>
      <c r="VF1" s="2"/>
      <c r="VG1" s="2"/>
      <c r="VH1" s="2"/>
      <c r="VI1" s="2"/>
      <c r="VJ1" s="2"/>
      <c r="VK1" s="2"/>
      <c r="VL1" s="2"/>
      <c r="VM1" s="2"/>
      <c r="VN1" s="2"/>
      <c r="VO1" s="2"/>
      <c r="VP1" s="2"/>
      <c r="VQ1" s="2"/>
      <c r="VR1" s="2"/>
      <c r="VS1" s="2"/>
      <c r="VT1" s="2"/>
      <c r="VU1" s="2"/>
      <c r="VV1" s="2"/>
      <c r="VW1" s="2"/>
      <c r="VX1" s="2"/>
      <c r="VY1" s="2"/>
      <c r="VZ1" s="2"/>
      <c r="WA1" s="2"/>
      <c r="WB1" s="2"/>
      <c r="WC1" s="2"/>
      <c r="WD1" s="2"/>
      <c r="WE1" s="2"/>
      <c r="WF1" s="2"/>
      <c r="WG1" s="2"/>
      <c r="WH1" s="2"/>
      <c r="WI1" s="2"/>
      <c r="WJ1" s="2"/>
      <c r="WK1" s="2"/>
      <c r="WL1" s="2"/>
      <c r="WM1" s="2"/>
      <c r="WN1" s="2"/>
      <c r="WO1" s="2"/>
      <c r="WP1" s="2"/>
      <c r="WQ1" s="2"/>
      <c r="WR1" s="2"/>
      <c r="WS1" s="2"/>
      <c r="WT1" s="2"/>
      <c r="WU1" s="2"/>
      <c r="WV1" s="2"/>
      <c r="WW1" s="2"/>
      <c r="WX1" s="2"/>
      <c r="WY1" s="2"/>
      <c r="WZ1" s="2"/>
      <c r="XA1" s="2"/>
      <c r="XB1" s="2"/>
      <c r="XC1" s="2"/>
      <c r="XD1" s="2"/>
      <c r="XE1" s="2"/>
      <c r="XF1" s="2"/>
      <c r="XG1" s="2"/>
      <c r="XH1" s="2"/>
      <c r="XI1" s="2"/>
      <c r="XJ1" s="2"/>
      <c r="XK1" s="2"/>
      <c r="XL1" s="2"/>
      <c r="XM1" s="2"/>
      <c r="XN1" s="2"/>
      <c r="XO1" s="2"/>
      <c r="XP1" s="2"/>
      <c r="XQ1" s="2"/>
      <c r="XR1" s="2"/>
      <c r="XS1" s="2"/>
      <c r="XT1" s="2"/>
      <c r="XU1" s="2"/>
      <c r="XV1" s="2"/>
      <c r="XW1" s="2"/>
      <c r="XX1" s="2"/>
      <c r="XY1" s="2"/>
      <c r="XZ1" s="2"/>
      <c r="YA1" s="2"/>
      <c r="YB1" s="2"/>
      <c r="YC1" s="2"/>
      <c r="YD1" s="2"/>
      <c r="YE1" s="2"/>
      <c r="YF1" s="2"/>
      <c r="YG1" s="2"/>
      <c r="YH1" s="2"/>
      <c r="YI1" s="2"/>
      <c r="YJ1" s="2"/>
      <c r="YK1" s="2"/>
      <c r="YL1" s="2"/>
      <c r="YM1" s="2"/>
      <c r="YN1" s="2"/>
      <c r="YO1" s="2"/>
      <c r="YP1" s="2"/>
      <c r="YQ1" s="2"/>
      <c r="YR1" s="2"/>
      <c r="YS1" s="2"/>
      <c r="YT1" s="2"/>
      <c r="YU1" s="2"/>
      <c r="YV1" s="2"/>
      <c r="YW1" s="2"/>
      <c r="YX1" s="2"/>
      <c r="YY1" s="2"/>
      <c r="YZ1" s="2"/>
      <c r="ZA1" s="2"/>
      <c r="ZB1" s="2"/>
      <c r="ZC1" s="2"/>
      <c r="ZD1" s="2"/>
      <c r="ZE1" s="2"/>
      <c r="ZF1" s="2"/>
      <c r="ZG1" s="2"/>
      <c r="ZH1" s="2"/>
      <c r="ZI1" s="2"/>
      <c r="ZJ1" s="2"/>
      <c r="ZK1" s="2"/>
      <c r="ZL1" s="2"/>
      <c r="ZM1" s="2"/>
      <c r="ZN1" s="2"/>
      <c r="ZO1" s="2"/>
      <c r="ZP1" s="2"/>
      <c r="ZQ1" s="2"/>
      <c r="ZR1" s="2"/>
      <c r="ZS1" s="2"/>
      <c r="ZT1" s="2"/>
      <c r="ZU1" s="2"/>
      <c r="ZV1" s="2"/>
      <c r="ZW1" s="2"/>
      <c r="ZX1" s="2"/>
      <c r="ZY1" s="2"/>
      <c r="ZZ1" s="2"/>
      <c r="AAA1" s="2"/>
      <c r="AAB1" s="2"/>
      <c r="AAC1" s="2"/>
      <c r="AAD1" s="2"/>
      <c r="AAE1" s="2"/>
      <c r="AAF1" s="2"/>
      <c r="AAG1" s="2"/>
      <c r="AAH1" s="2"/>
      <c r="AAI1" s="2"/>
      <c r="AAJ1" s="2"/>
      <c r="AAK1" s="2"/>
      <c r="AAL1" s="2"/>
      <c r="AAM1" s="2"/>
      <c r="AAN1" s="2"/>
      <c r="AAO1" s="2"/>
      <c r="AAP1" s="2"/>
      <c r="AAQ1" s="2"/>
      <c r="AAR1" s="2"/>
      <c r="AAS1" s="2"/>
      <c r="AAT1" s="2"/>
      <c r="AAU1" s="2"/>
      <c r="AAV1" s="2"/>
      <c r="AAW1" s="2"/>
      <c r="AAX1" s="2"/>
      <c r="AAY1" s="2"/>
      <c r="AAZ1" s="2"/>
      <c r="ABA1" s="2"/>
      <c r="ABB1" s="2"/>
      <c r="ABC1" s="2"/>
      <c r="ABD1" s="2"/>
      <c r="ABE1" s="2"/>
      <c r="ABF1" s="2"/>
      <c r="ABG1" s="2"/>
      <c r="ABH1" s="2"/>
      <c r="ABI1" s="2"/>
      <c r="ABJ1" s="2"/>
      <c r="ABK1" s="2"/>
      <c r="ABL1" s="2"/>
      <c r="ABM1" s="2"/>
      <c r="ABN1" s="2"/>
      <c r="ABO1" s="2"/>
      <c r="ABP1" s="2"/>
      <c r="ABQ1" s="2"/>
      <c r="ABR1" s="2"/>
      <c r="ABS1" s="2"/>
      <c r="ABT1" s="2"/>
      <c r="ABU1" s="2"/>
      <c r="ABV1" s="2"/>
      <c r="ABW1" s="2"/>
      <c r="ABX1" s="2"/>
      <c r="ABY1" s="2"/>
      <c r="ABZ1" s="2"/>
      <c r="ACA1" s="2"/>
    </row>
    <row r="2" spans="1:755" s="11" customFormat="1" ht="36.6" customHeight="1" x14ac:dyDescent="0.25">
      <c r="A2" s="4" t="s">
        <v>77</v>
      </c>
      <c r="B2" s="5"/>
      <c r="C2" s="5"/>
      <c r="D2" s="5"/>
      <c r="E2" s="5"/>
      <c r="F2" s="5"/>
      <c r="G2" s="6"/>
      <c r="H2" s="7"/>
      <c r="I2" s="7"/>
      <c r="J2" s="7"/>
      <c r="K2" s="7"/>
      <c r="L2" s="211"/>
      <c r="M2" s="211"/>
      <c r="N2" s="196"/>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8"/>
      <c r="DN2" s="8"/>
      <c r="DO2" s="8"/>
      <c r="DP2" s="8"/>
      <c r="DQ2" s="8"/>
      <c r="DR2" s="8"/>
      <c r="DS2" s="8"/>
      <c r="DT2" s="8"/>
      <c r="DU2" s="8"/>
      <c r="DV2" s="8"/>
      <c r="DW2" s="8"/>
      <c r="DX2" s="8"/>
      <c r="DY2" s="8"/>
      <c r="DZ2" s="8"/>
      <c r="EA2" s="8"/>
      <c r="EB2" s="8"/>
      <c r="EC2" s="8"/>
      <c r="ED2" s="8"/>
      <c r="EE2" s="8"/>
      <c r="EF2" s="8"/>
      <c r="EG2" s="8"/>
      <c r="EH2" s="8"/>
      <c r="EI2" s="8"/>
      <c r="EJ2" s="7"/>
      <c r="EK2" s="7"/>
      <c r="EL2" s="7"/>
      <c r="EM2" s="7"/>
      <c r="EN2" s="7"/>
      <c r="EO2" s="7"/>
      <c r="EP2" s="7"/>
      <c r="EQ2" s="9"/>
      <c r="ER2" s="9"/>
      <c r="ES2" s="9"/>
      <c r="ET2" s="9"/>
      <c r="EU2" s="9"/>
      <c r="EV2" s="9"/>
      <c r="EW2" s="9"/>
      <c r="EX2" s="9"/>
      <c r="EY2" s="9"/>
      <c r="EZ2" s="9"/>
      <c r="FA2" s="9"/>
      <c r="FB2" s="9"/>
      <c r="FC2" s="9"/>
      <c r="FD2" s="9"/>
      <c r="FE2" s="9"/>
      <c r="FF2" s="9"/>
      <c r="FG2" s="9"/>
      <c r="FH2" s="9"/>
      <c r="FI2" s="9"/>
      <c r="FJ2" s="9"/>
      <c r="FK2" s="9"/>
      <c r="FL2" s="9"/>
      <c r="FM2" s="9"/>
      <c r="FN2" s="9"/>
      <c r="FO2" s="9"/>
      <c r="FP2" s="9"/>
      <c r="FQ2" s="10"/>
      <c r="FR2" s="10"/>
      <c r="FS2" s="10"/>
      <c r="FT2" s="10"/>
      <c r="FU2" s="10"/>
      <c r="FV2" s="10"/>
      <c r="FW2" s="10"/>
      <c r="FX2" s="10"/>
      <c r="FY2" s="10"/>
      <c r="FZ2" s="10"/>
      <c r="GA2" s="10"/>
      <c r="GB2" s="10"/>
      <c r="GC2" s="10"/>
      <c r="GD2" s="10"/>
      <c r="GE2" s="10"/>
      <c r="GF2" s="10"/>
      <c r="GG2" s="10"/>
      <c r="GH2" s="10"/>
      <c r="GI2" s="10"/>
      <c r="GJ2" s="10"/>
      <c r="GK2" s="10"/>
      <c r="GL2" s="10"/>
      <c r="GM2" s="10"/>
      <c r="GN2" s="9"/>
      <c r="GO2" s="9"/>
      <c r="GP2" s="9"/>
      <c r="GQ2" s="9"/>
      <c r="GR2" s="9"/>
      <c r="GS2" s="9"/>
      <c r="GT2" s="9"/>
      <c r="GU2" s="9"/>
      <c r="GV2" s="9"/>
      <c r="GW2" s="9"/>
      <c r="GX2" s="9"/>
      <c r="GY2" s="9"/>
      <c r="GZ2" s="9"/>
      <c r="HA2" s="9"/>
      <c r="HB2" s="9"/>
      <c r="HC2" s="9"/>
      <c r="HD2" s="9"/>
      <c r="HE2" s="9"/>
      <c r="HF2" s="9"/>
      <c r="HG2" s="9"/>
      <c r="HH2" s="9"/>
      <c r="HI2" s="9"/>
      <c r="HJ2" s="9"/>
      <c r="HK2" s="9"/>
      <c r="HL2" s="9"/>
      <c r="HM2" s="9"/>
      <c r="HN2" s="9"/>
      <c r="HO2" s="9"/>
      <c r="HP2" s="9"/>
      <c r="HQ2" s="9"/>
      <c r="HR2" s="9"/>
      <c r="HS2" s="9"/>
      <c r="HT2" s="9"/>
      <c r="HU2" s="10"/>
      <c r="HV2" s="10"/>
      <c r="HW2" s="10"/>
      <c r="HX2" s="10"/>
      <c r="HY2" s="10"/>
      <c r="HZ2" s="10"/>
      <c r="IA2" s="10"/>
      <c r="IB2" s="10"/>
      <c r="IC2" s="10"/>
      <c r="ID2" s="10"/>
      <c r="IE2" s="10"/>
      <c r="IF2" s="10"/>
      <c r="IG2" s="10"/>
      <c r="IH2" s="10"/>
      <c r="II2" s="10"/>
      <c r="IJ2" s="10"/>
      <c r="IK2" s="10"/>
      <c r="IL2" s="10"/>
      <c r="IM2" s="10"/>
      <c r="IN2" s="10"/>
      <c r="IO2" s="10"/>
      <c r="IP2" s="10"/>
      <c r="IQ2" s="10"/>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10"/>
      <c r="JZ2" s="10"/>
      <c r="KA2" s="10"/>
      <c r="KB2" s="10"/>
      <c r="KC2" s="10"/>
      <c r="KD2" s="10"/>
      <c r="KE2" s="10"/>
      <c r="KF2" s="10"/>
      <c r="KG2" s="10"/>
      <c r="KH2" s="10"/>
      <c r="KI2" s="10"/>
      <c r="KJ2" s="10"/>
      <c r="KK2" s="10"/>
      <c r="KL2" s="10"/>
      <c r="KM2" s="10"/>
      <c r="KN2" s="10"/>
      <c r="KO2" s="10"/>
      <c r="KP2" s="10"/>
      <c r="KQ2" s="10"/>
      <c r="KR2" s="10"/>
      <c r="KS2" s="10"/>
      <c r="KT2" s="10"/>
      <c r="KU2" s="10"/>
      <c r="KV2" s="9"/>
      <c r="KW2" s="9"/>
      <c r="KX2" s="9"/>
      <c r="KY2" s="9"/>
      <c r="KZ2" s="9"/>
      <c r="LA2" s="9"/>
      <c r="LB2" s="9"/>
      <c r="LC2" s="9"/>
      <c r="LD2" s="9"/>
      <c r="LE2" s="9"/>
      <c r="LF2" s="9"/>
      <c r="LG2" s="9"/>
      <c r="LH2" s="9"/>
      <c r="LI2" s="9"/>
      <c r="LJ2" s="9"/>
      <c r="LK2" s="9"/>
      <c r="LL2" s="9"/>
      <c r="LM2" s="9"/>
      <c r="LN2" s="9"/>
      <c r="LO2" s="9"/>
      <c r="LP2" s="9"/>
      <c r="LQ2" s="9"/>
      <c r="LR2" s="9"/>
      <c r="LS2" s="9"/>
      <c r="LT2" s="9"/>
      <c r="LU2" s="9"/>
      <c r="LV2" s="9"/>
      <c r="LW2" s="9"/>
      <c r="LX2" s="9"/>
      <c r="LY2" s="9"/>
      <c r="LZ2" s="9"/>
      <c r="MA2" s="9"/>
      <c r="MB2" s="9"/>
      <c r="MC2" s="10"/>
      <c r="MD2" s="10"/>
      <c r="ME2" s="10"/>
      <c r="MF2" s="10"/>
      <c r="MG2" s="10"/>
      <c r="MH2" s="10"/>
      <c r="MI2" s="10"/>
      <c r="MJ2" s="10"/>
      <c r="MK2" s="10"/>
      <c r="ML2" s="10"/>
      <c r="MM2" s="10"/>
      <c r="MN2" s="10"/>
      <c r="MO2" s="10"/>
      <c r="MP2" s="10"/>
      <c r="MQ2" s="10"/>
      <c r="MR2" s="10"/>
      <c r="MS2" s="10"/>
      <c r="MT2" s="10"/>
      <c r="MU2" s="10"/>
      <c r="MV2" s="10"/>
      <c r="MW2" s="10"/>
      <c r="MX2" s="10"/>
      <c r="MY2" s="10"/>
      <c r="MZ2" s="9"/>
      <c r="NA2" s="9"/>
      <c r="NB2" s="9"/>
      <c r="NC2" s="9"/>
      <c r="ND2" s="9"/>
      <c r="NE2" s="9"/>
      <c r="NF2" s="9"/>
      <c r="NG2" s="9"/>
      <c r="NH2" s="9"/>
      <c r="NI2" s="9"/>
      <c r="NJ2" s="9"/>
      <c r="NK2" s="9"/>
      <c r="NL2" s="9"/>
      <c r="NM2" s="9"/>
      <c r="NN2" s="9"/>
      <c r="NO2" s="9"/>
      <c r="NP2" s="9"/>
      <c r="NQ2" s="9"/>
      <c r="NR2" s="9"/>
      <c r="NS2" s="9"/>
      <c r="NT2" s="9"/>
      <c r="NU2" s="9"/>
      <c r="NV2" s="9"/>
      <c r="NW2" s="9"/>
      <c r="NX2" s="9"/>
      <c r="NY2" s="9"/>
      <c r="NZ2" s="9"/>
      <c r="OA2" s="9"/>
      <c r="OB2" s="9"/>
      <c r="OC2" s="9"/>
      <c r="OD2" s="9"/>
      <c r="OE2" s="9"/>
      <c r="OF2" s="9"/>
      <c r="OG2" s="10"/>
      <c r="OH2" s="10"/>
      <c r="OI2" s="10"/>
      <c r="OJ2" s="10"/>
      <c r="OK2" s="10"/>
      <c r="OL2" s="10"/>
      <c r="OM2" s="10"/>
      <c r="ON2" s="10"/>
      <c r="OO2" s="10"/>
      <c r="OP2" s="10"/>
      <c r="OQ2" s="10"/>
      <c r="OR2" s="10"/>
      <c r="OS2" s="10"/>
      <c r="OT2" s="10"/>
      <c r="OU2" s="10"/>
      <c r="OV2" s="10"/>
      <c r="OW2" s="10"/>
      <c r="OX2" s="10"/>
      <c r="OY2" s="10"/>
      <c r="OZ2" s="10"/>
      <c r="PA2" s="10"/>
      <c r="PB2" s="10"/>
      <c r="PC2" s="10"/>
      <c r="PD2" s="9"/>
      <c r="PE2" s="9"/>
      <c r="PF2" s="9"/>
      <c r="PG2" s="9"/>
      <c r="PH2" s="9"/>
      <c r="PI2" s="9"/>
      <c r="PJ2" s="9"/>
      <c r="PK2" s="9"/>
      <c r="PL2" s="9"/>
      <c r="PM2" s="9"/>
      <c r="PN2" s="9"/>
      <c r="PO2" s="9"/>
      <c r="PP2" s="9"/>
      <c r="PQ2" s="9"/>
      <c r="PR2" s="9"/>
      <c r="PS2" s="9"/>
      <c r="PT2" s="9"/>
      <c r="PU2" s="9"/>
      <c r="PV2" s="9"/>
      <c r="PW2" s="9"/>
      <c r="PX2" s="9"/>
      <c r="PY2" s="9"/>
      <c r="PZ2" s="9"/>
      <c r="QA2" s="9"/>
      <c r="QB2" s="9"/>
      <c r="QC2" s="9"/>
      <c r="QD2" s="9"/>
      <c r="QE2" s="9"/>
      <c r="QF2" s="9"/>
      <c r="QG2" s="9"/>
      <c r="QH2" s="9"/>
      <c r="QI2" s="9"/>
      <c r="QJ2" s="9"/>
      <c r="QK2" s="10"/>
      <c r="QL2" s="10"/>
      <c r="QM2" s="10"/>
      <c r="QN2" s="10"/>
      <c r="QO2" s="10"/>
      <c r="QP2" s="10"/>
      <c r="QQ2" s="10"/>
      <c r="QR2" s="10"/>
      <c r="QS2" s="10"/>
      <c r="QT2" s="10"/>
      <c r="QU2" s="10"/>
      <c r="QV2" s="10"/>
      <c r="QW2" s="10"/>
      <c r="QX2" s="10"/>
      <c r="QY2" s="10"/>
      <c r="QZ2" s="10"/>
      <c r="RA2" s="10"/>
      <c r="RB2" s="10"/>
      <c r="RC2" s="10"/>
      <c r="RD2" s="10"/>
      <c r="RE2" s="10"/>
      <c r="RF2" s="10"/>
      <c r="RG2" s="10"/>
      <c r="RH2" s="9"/>
      <c r="RI2" s="9"/>
      <c r="RJ2" s="9"/>
      <c r="RK2" s="9"/>
      <c r="RL2" s="9"/>
      <c r="RM2" s="9"/>
      <c r="RN2" s="9"/>
      <c r="RO2" s="9"/>
      <c r="RP2" s="9"/>
      <c r="RQ2" s="9"/>
      <c r="RR2" s="9"/>
      <c r="RS2" s="9"/>
      <c r="RT2" s="9"/>
      <c r="RU2" s="9"/>
      <c r="RV2" s="9"/>
      <c r="RW2" s="9"/>
      <c r="RX2" s="9"/>
      <c r="RY2" s="9"/>
      <c r="RZ2" s="9"/>
      <c r="SA2" s="9"/>
      <c r="SB2" s="9"/>
      <c r="SC2" s="9"/>
      <c r="SD2" s="9"/>
      <c r="SE2" s="9"/>
      <c r="SF2" s="9"/>
      <c r="SG2" s="9"/>
      <c r="SH2" s="9"/>
      <c r="SI2" s="9"/>
      <c r="SJ2" s="9"/>
      <c r="SK2" s="9"/>
      <c r="SL2" s="9"/>
      <c r="SM2" s="9"/>
      <c r="SN2" s="9"/>
      <c r="SO2" s="10"/>
      <c r="SP2" s="10"/>
      <c r="SQ2" s="10"/>
      <c r="SR2" s="10"/>
      <c r="SS2" s="10"/>
      <c r="ST2" s="10"/>
      <c r="SU2" s="10"/>
      <c r="SV2" s="10"/>
      <c r="SW2" s="10"/>
      <c r="SX2" s="10"/>
      <c r="SY2" s="10"/>
      <c r="SZ2" s="10"/>
      <c r="TA2" s="10"/>
      <c r="TB2" s="10"/>
      <c r="TC2" s="10"/>
      <c r="TD2" s="10"/>
      <c r="TE2" s="10"/>
      <c r="TF2" s="10"/>
      <c r="TG2" s="10"/>
      <c r="TH2" s="10"/>
      <c r="TI2" s="10"/>
      <c r="TJ2" s="10"/>
      <c r="TK2" s="10"/>
      <c r="TL2" s="9"/>
      <c r="TM2" s="9"/>
      <c r="TN2" s="9"/>
      <c r="TO2" s="9"/>
      <c r="TP2" s="9"/>
      <c r="TQ2" s="9"/>
      <c r="TR2" s="9"/>
      <c r="TS2" s="9"/>
      <c r="TT2" s="9"/>
      <c r="TU2" s="9"/>
      <c r="TV2" s="9"/>
      <c r="TW2" s="9"/>
      <c r="TX2" s="9"/>
      <c r="TY2" s="9"/>
      <c r="TZ2" s="9"/>
      <c r="UA2" s="9"/>
      <c r="UB2" s="9"/>
      <c r="UC2" s="9"/>
      <c r="UD2" s="9"/>
      <c r="UE2" s="9"/>
      <c r="UF2" s="9"/>
      <c r="UG2" s="9"/>
      <c r="UH2" s="9"/>
      <c r="UI2" s="9"/>
      <c r="UJ2" s="9"/>
      <c r="UK2" s="9"/>
      <c r="UL2" s="9"/>
      <c r="UM2" s="9"/>
      <c r="UN2" s="9"/>
      <c r="UO2" s="9"/>
      <c r="UP2" s="9"/>
      <c r="UQ2" s="9"/>
      <c r="UR2" s="9"/>
      <c r="US2" s="10"/>
      <c r="UT2" s="10"/>
      <c r="UU2" s="10"/>
      <c r="UV2" s="10"/>
      <c r="UW2" s="10"/>
      <c r="UX2" s="10"/>
      <c r="UY2" s="10"/>
      <c r="UZ2" s="10"/>
      <c r="VA2" s="10"/>
      <c r="VB2" s="10"/>
      <c r="VC2" s="10"/>
      <c r="VD2" s="10"/>
      <c r="VE2" s="10"/>
      <c r="VF2" s="10"/>
      <c r="VG2" s="10"/>
      <c r="VH2" s="10"/>
      <c r="VI2" s="10"/>
      <c r="VJ2" s="10"/>
      <c r="VK2" s="10"/>
      <c r="VL2" s="10"/>
      <c r="VM2" s="10"/>
      <c r="VN2" s="10"/>
      <c r="VO2" s="10"/>
      <c r="VP2" s="9"/>
      <c r="VQ2" s="9"/>
      <c r="VR2" s="9"/>
      <c r="VS2" s="9"/>
      <c r="VT2" s="9"/>
      <c r="VU2" s="9"/>
      <c r="VV2" s="9"/>
      <c r="VW2" s="9"/>
      <c r="VX2" s="9"/>
      <c r="VY2" s="9"/>
      <c r="VZ2" s="9"/>
      <c r="WA2" s="9"/>
      <c r="WB2" s="9"/>
      <c r="WC2" s="9"/>
      <c r="WD2" s="9"/>
      <c r="WE2" s="9"/>
      <c r="WF2" s="9"/>
      <c r="WG2" s="9"/>
      <c r="WH2" s="9"/>
      <c r="WI2" s="9"/>
      <c r="WJ2" s="9"/>
      <c r="WK2" s="9"/>
      <c r="WL2" s="9"/>
      <c r="WM2" s="9"/>
      <c r="WN2" s="9"/>
      <c r="WO2" s="9"/>
      <c r="WP2" s="9"/>
      <c r="WQ2" s="9"/>
      <c r="WR2" s="9"/>
      <c r="WS2" s="9"/>
      <c r="WT2" s="9"/>
      <c r="WU2" s="9"/>
      <c r="WV2" s="9"/>
      <c r="WW2" s="10"/>
      <c r="WX2" s="10"/>
      <c r="WY2" s="10"/>
      <c r="WZ2" s="10"/>
      <c r="XA2" s="10"/>
      <c r="XB2" s="10"/>
      <c r="XC2" s="10"/>
      <c r="XD2" s="10"/>
      <c r="XE2" s="10"/>
      <c r="XF2" s="10"/>
      <c r="XG2" s="10"/>
      <c r="XH2" s="10"/>
      <c r="XI2" s="10"/>
      <c r="XJ2" s="10"/>
      <c r="XK2" s="10"/>
      <c r="XL2" s="10"/>
      <c r="XM2" s="10"/>
      <c r="XN2" s="10"/>
      <c r="XO2" s="10"/>
      <c r="XP2" s="10"/>
      <c r="XQ2" s="10"/>
      <c r="XR2" s="10"/>
      <c r="XS2" s="10"/>
      <c r="XT2" s="9"/>
      <c r="XU2" s="9"/>
      <c r="XV2" s="9"/>
      <c r="XW2" s="9"/>
      <c r="XX2" s="9"/>
      <c r="XY2" s="9"/>
      <c r="XZ2" s="9"/>
      <c r="YA2" s="9"/>
      <c r="YB2" s="9"/>
      <c r="YC2" s="9"/>
      <c r="YD2" s="9"/>
      <c r="YE2" s="9"/>
      <c r="YF2" s="9"/>
      <c r="YG2" s="9"/>
      <c r="YH2" s="9"/>
      <c r="YI2" s="9"/>
      <c r="YJ2" s="9"/>
      <c r="YK2" s="9"/>
      <c r="YL2" s="9"/>
      <c r="YM2" s="9"/>
      <c r="YN2" s="9"/>
      <c r="YO2" s="9"/>
      <c r="YP2" s="9"/>
      <c r="YQ2" s="9"/>
      <c r="YR2" s="9"/>
      <c r="YS2" s="9"/>
      <c r="YT2" s="9"/>
      <c r="YU2" s="9"/>
      <c r="YV2" s="9"/>
      <c r="YW2" s="9"/>
      <c r="YX2" s="9"/>
      <c r="YY2" s="9"/>
      <c r="YZ2" s="9"/>
      <c r="ZA2" s="10"/>
      <c r="ZB2" s="10"/>
      <c r="ZC2" s="10"/>
      <c r="ZD2" s="10"/>
      <c r="ZE2" s="10"/>
      <c r="ZF2" s="10"/>
      <c r="ZG2" s="10"/>
      <c r="ZH2" s="10"/>
      <c r="ZI2" s="10"/>
      <c r="ZJ2" s="10"/>
      <c r="ZK2" s="10"/>
      <c r="ZL2" s="10"/>
      <c r="ZM2" s="10"/>
      <c r="ZN2" s="10"/>
      <c r="ZO2" s="10"/>
      <c r="ZP2" s="10"/>
      <c r="ZQ2" s="10"/>
      <c r="ZR2" s="10"/>
      <c r="ZS2" s="10"/>
      <c r="ZT2" s="10"/>
      <c r="ZU2" s="10"/>
      <c r="ZV2" s="10"/>
      <c r="ZW2" s="10"/>
      <c r="ZX2" s="9"/>
      <c r="ZY2" s="9"/>
      <c r="ZZ2" s="9"/>
      <c r="AAA2" s="9"/>
      <c r="AAB2" s="9"/>
      <c r="AAC2" s="9"/>
      <c r="AAD2" s="9"/>
      <c r="AAE2" s="9"/>
      <c r="AAF2" s="9"/>
      <c r="AAG2" s="9"/>
      <c r="AAH2" s="9"/>
      <c r="AAI2" s="9"/>
      <c r="AAJ2" s="9"/>
      <c r="AAK2" s="9"/>
      <c r="AAL2" s="9"/>
      <c r="AAM2" s="9"/>
      <c r="AAN2" s="9"/>
      <c r="AAO2" s="9"/>
      <c r="AAP2" s="9"/>
      <c r="AAQ2" s="9"/>
      <c r="AAR2" s="9"/>
      <c r="AAS2" s="9"/>
      <c r="AAT2" s="9"/>
      <c r="AAU2" s="9"/>
      <c r="AAV2" s="9"/>
      <c r="AAW2" s="9"/>
      <c r="AAX2" s="9"/>
      <c r="AAY2" s="9"/>
      <c r="AAZ2" s="9"/>
      <c r="ABA2" s="9"/>
      <c r="ABB2" s="9"/>
      <c r="ABC2" s="9"/>
      <c r="ABD2" s="9"/>
      <c r="ABE2" s="10"/>
      <c r="ABF2" s="10"/>
      <c r="ABG2" s="10"/>
      <c r="ABH2" s="10"/>
      <c r="ABI2" s="10"/>
      <c r="ABJ2" s="10"/>
      <c r="ABK2" s="10"/>
      <c r="ABL2" s="10"/>
      <c r="ABM2" s="10"/>
      <c r="ABN2" s="10"/>
      <c r="ABO2" s="10"/>
      <c r="ABP2" s="10"/>
      <c r="ABQ2" s="10"/>
      <c r="ABR2" s="10"/>
      <c r="ABS2" s="10"/>
      <c r="ABT2" s="10"/>
      <c r="ABU2" s="10"/>
      <c r="ABV2" s="10"/>
      <c r="ABW2" s="10"/>
      <c r="ABX2" s="10"/>
      <c r="ABY2" s="10"/>
      <c r="ABZ2" s="10"/>
      <c r="ACA2" s="10"/>
    </row>
    <row r="3" spans="1:755" s="11" customFormat="1" ht="4.9000000000000004" hidden="1" customHeight="1" x14ac:dyDescent="0.25">
      <c r="A3" s="12"/>
      <c r="B3" s="12"/>
      <c r="C3" s="12"/>
      <c r="D3" s="12"/>
      <c r="E3" s="12"/>
      <c r="F3" s="12"/>
      <c r="G3" s="12"/>
      <c r="H3" s="12"/>
      <c r="I3" s="12"/>
      <c r="J3" s="12"/>
      <c r="K3" s="12"/>
      <c r="L3" s="212"/>
      <c r="M3" s="212"/>
      <c r="N3" s="197"/>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3"/>
      <c r="ER3" s="13"/>
      <c r="ES3" s="13"/>
      <c r="ET3" s="13"/>
      <c r="EU3" s="13"/>
      <c r="EV3" s="13"/>
      <c r="EW3" s="13"/>
      <c r="EX3" s="13"/>
      <c r="EY3" s="13"/>
      <c r="EZ3" s="13"/>
      <c r="FA3" s="13"/>
      <c r="FB3" s="13"/>
      <c r="FC3" s="13"/>
      <c r="FD3" s="13"/>
      <c r="FE3" s="13"/>
      <c r="FF3" s="13"/>
      <c r="FG3" s="13"/>
      <c r="FH3" s="13"/>
      <c r="FI3" s="13"/>
      <c r="FJ3" s="13"/>
      <c r="FK3" s="13"/>
      <c r="FL3" s="13"/>
      <c r="FM3" s="13"/>
      <c r="FN3" s="13"/>
      <c r="FO3" s="13"/>
      <c r="FP3" s="13"/>
      <c r="FQ3" s="13"/>
      <c r="FR3" s="13"/>
      <c r="FS3" s="13"/>
      <c r="FT3" s="13"/>
      <c r="FU3" s="13"/>
      <c r="FV3" s="13"/>
      <c r="FW3" s="13"/>
      <c r="FX3" s="13"/>
      <c r="FY3" s="13"/>
      <c r="FZ3" s="13"/>
      <c r="GA3" s="13"/>
      <c r="GB3" s="13"/>
      <c r="GC3" s="13"/>
      <c r="GD3" s="13"/>
      <c r="GE3" s="13"/>
      <c r="GF3" s="13"/>
      <c r="GG3" s="13"/>
      <c r="GH3" s="13"/>
      <c r="GI3" s="13"/>
      <c r="GJ3" s="13"/>
      <c r="GK3" s="13"/>
      <c r="GL3" s="13"/>
      <c r="GM3" s="13"/>
      <c r="GN3" s="13"/>
      <c r="GO3" s="13"/>
      <c r="GP3" s="13"/>
      <c r="GQ3" s="13"/>
      <c r="GR3" s="13"/>
      <c r="GS3" s="13"/>
      <c r="GT3" s="13"/>
      <c r="GU3" s="13"/>
      <c r="GV3" s="13"/>
      <c r="GW3" s="13"/>
      <c r="GX3" s="13"/>
      <c r="GY3" s="13"/>
      <c r="GZ3" s="13"/>
      <c r="HA3" s="13"/>
      <c r="HB3" s="13"/>
      <c r="HC3" s="13"/>
      <c r="HD3" s="13"/>
      <c r="HE3" s="13"/>
      <c r="HF3" s="13"/>
      <c r="HG3" s="13"/>
      <c r="HH3" s="13"/>
      <c r="HI3" s="13"/>
      <c r="HJ3" s="13"/>
      <c r="HK3" s="13"/>
      <c r="HL3" s="13"/>
      <c r="HM3" s="13"/>
      <c r="HN3" s="13"/>
      <c r="HO3" s="13"/>
      <c r="HP3" s="13"/>
      <c r="HQ3" s="13"/>
      <c r="HR3" s="13"/>
      <c r="HS3" s="13"/>
      <c r="HT3" s="13"/>
      <c r="HU3" s="13"/>
      <c r="HV3" s="13"/>
      <c r="HW3" s="13"/>
      <c r="HX3" s="13"/>
      <c r="HY3" s="13"/>
      <c r="HZ3" s="13"/>
      <c r="IA3" s="13"/>
      <c r="IB3" s="13"/>
      <c r="IC3" s="13"/>
      <c r="ID3" s="13"/>
      <c r="IE3" s="13"/>
      <c r="IF3" s="13"/>
      <c r="IG3" s="13"/>
      <c r="IH3" s="13"/>
      <c r="II3" s="13"/>
      <c r="IJ3" s="13"/>
      <c r="IK3" s="13"/>
      <c r="IL3" s="13"/>
      <c r="IM3" s="13"/>
      <c r="IN3" s="13"/>
      <c r="IO3" s="13"/>
      <c r="IP3" s="13"/>
      <c r="IQ3" s="13"/>
      <c r="IR3" s="13"/>
      <c r="IS3" s="13"/>
      <c r="IT3" s="13"/>
      <c r="IU3" s="13"/>
      <c r="IV3" s="13"/>
      <c r="IW3" s="13"/>
      <c r="IX3" s="13"/>
      <c r="IY3" s="13"/>
      <c r="IZ3" s="13"/>
      <c r="JA3" s="13"/>
      <c r="JB3" s="13"/>
      <c r="JC3" s="13"/>
      <c r="JD3" s="13"/>
      <c r="JE3" s="13"/>
      <c r="JF3" s="13"/>
      <c r="JG3" s="13"/>
      <c r="JH3" s="13"/>
      <c r="JI3" s="13"/>
      <c r="JJ3" s="13"/>
      <c r="JK3" s="13"/>
      <c r="JL3" s="13"/>
      <c r="JM3" s="13"/>
      <c r="JN3" s="13"/>
      <c r="JO3" s="13"/>
      <c r="JP3" s="13"/>
      <c r="JQ3" s="13"/>
      <c r="JR3" s="13"/>
      <c r="JS3" s="13"/>
      <c r="JT3" s="13"/>
      <c r="JU3" s="13"/>
      <c r="JV3" s="13"/>
      <c r="JW3" s="13"/>
      <c r="JX3" s="13"/>
      <c r="JY3" s="13"/>
      <c r="JZ3" s="13"/>
      <c r="KA3" s="13"/>
      <c r="KB3" s="13"/>
      <c r="KC3" s="13"/>
      <c r="KD3" s="13"/>
      <c r="KE3" s="13"/>
      <c r="KF3" s="13"/>
      <c r="KG3" s="13"/>
      <c r="KH3" s="13"/>
      <c r="KI3" s="13"/>
      <c r="KJ3" s="13"/>
      <c r="KK3" s="13"/>
      <c r="KL3" s="13"/>
      <c r="KM3" s="13"/>
      <c r="KN3" s="13"/>
      <c r="KO3" s="13"/>
      <c r="KP3" s="13"/>
      <c r="KQ3" s="13"/>
      <c r="KR3" s="13"/>
      <c r="KS3" s="13"/>
      <c r="KT3" s="13"/>
      <c r="KU3" s="13"/>
      <c r="KV3" s="13"/>
      <c r="KW3" s="13"/>
      <c r="KX3" s="13"/>
      <c r="KY3" s="13"/>
      <c r="KZ3" s="13"/>
      <c r="LA3" s="13"/>
      <c r="LB3" s="13"/>
      <c r="LC3" s="13"/>
      <c r="LD3" s="13"/>
      <c r="LE3" s="13"/>
      <c r="LF3" s="13"/>
      <c r="LG3" s="13"/>
      <c r="LH3" s="13"/>
      <c r="LI3" s="13"/>
      <c r="LJ3" s="13"/>
      <c r="LK3" s="13"/>
      <c r="LL3" s="13"/>
      <c r="LM3" s="13"/>
      <c r="LN3" s="13"/>
      <c r="LO3" s="13"/>
      <c r="LP3" s="13"/>
      <c r="LQ3" s="13"/>
      <c r="LR3" s="13"/>
      <c r="LS3" s="13"/>
      <c r="LT3" s="13"/>
      <c r="LU3" s="13"/>
      <c r="LV3" s="13"/>
      <c r="LW3" s="13"/>
      <c r="LX3" s="13"/>
      <c r="LY3" s="13"/>
      <c r="LZ3" s="13"/>
      <c r="MA3" s="13"/>
      <c r="MB3" s="13"/>
      <c r="MC3" s="13"/>
      <c r="MD3" s="13"/>
      <c r="ME3" s="13"/>
      <c r="MF3" s="13"/>
      <c r="MG3" s="13"/>
      <c r="MH3" s="13"/>
      <c r="MI3" s="13"/>
      <c r="MJ3" s="13"/>
      <c r="MK3" s="13"/>
      <c r="ML3" s="13"/>
      <c r="MM3" s="13"/>
      <c r="MN3" s="13"/>
      <c r="MO3" s="13"/>
      <c r="MP3" s="13"/>
      <c r="MQ3" s="13"/>
      <c r="MR3" s="13"/>
      <c r="MS3" s="13"/>
      <c r="MT3" s="13"/>
      <c r="MU3" s="13"/>
      <c r="MV3" s="13"/>
      <c r="MW3" s="13"/>
      <c r="MX3" s="13"/>
      <c r="MY3" s="13"/>
      <c r="MZ3" s="13"/>
      <c r="NA3" s="13"/>
      <c r="NB3" s="13"/>
      <c r="NC3" s="13"/>
      <c r="ND3" s="13"/>
      <c r="NE3" s="13"/>
      <c r="NF3" s="13"/>
      <c r="NG3" s="13"/>
      <c r="NH3" s="13"/>
      <c r="NI3" s="13"/>
      <c r="NJ3" s="13"/>
      <c r="NK3" s="13"/>
      <c r="NL3" s="13"/>
      <c r="NM3" s="13"/>
      <c r="NN3" s="13"/>
      <c r="NO3" s="13"/>
      <c r="NP3" s="13"/>
      <c r="NQ3" s="13"/>
      <c r="NR3" s="13"/>
      <c r="NS3" s="13"/>
      <c r="NT3" s="13"/>
      <c r="NU3" s="13"/>
      <c r="NV3" s="13"/>
      <c r="NW3" s="13"/>
      <c r="NX3" s="13"/>
      <c r="NY3" s="13"/>
      <c r="NZ3" s="13"/>
      <c r="OA3" s="13"/>
      <c r="OB3" s="13"/>
      <c r="OC3" s="13"/>
      <c r="OD3" s="13"/>
      <c r="OE3" s="13"/>
      <c r="OF3" s="13"/>
      <c r="OG3" s="13"/>
      <c r="OH3" s="13"/>
      <c r="OI3" s="13"/>
      <c r="OJ3" s="13"/>
      <c r="OK3" s="13"/>
      <c r="OL3" s="13"/>
      <c r="OM3" s="13"/>
      <c r="ON3" s="13"/>
      <c r="OO3" s="13"/>
      <c r="OP3" s="13"/>
      <c r="OQ3" s="13"/>
      <c r="OR3" s="13"/>
      <c r="OS3" s="13"/>
      <c r="OT3" s="13"/>
      <c r="OU3" s="13"/>
      <c r="OV3" s="13"/>
      <c r="OW3" s="13"/>
      <c r="OX3" s="13"/>
      <c r="OY3" s="13"/>
      <c r="OZ3" s="13"/>
      <c r="PA3" s="13"/>
      <c r="PB3" s="13"/>
      <c r="PC3" s="13"/>
      <c r="PD3" s="13"/>
      <c r="PE3" s="13"/>
      <c r="PF3" s="13"/>
      <c r="PG3" s="13"/>
      <c r="PH3" s="13"/>
      <c r="PI3" s="13"/>
      <c r="PJ3" s="13"/>
      <c r="PK3" s="13"/>
      <c r="PL3" s="13"/>
      <c r="PM3" s="13"/>
      <c r="PN3" s="13"/>
      <c r="PO3" s="13"/>
      <c r="PP3" s="13"/>
      <c r="PQ3" s="13"/>
      <c r="PR3" s="13"/>
      <c r="PS3" s="13"/>
      <c r="PT3" s="13"/>
      <c r="PU3" s="13"/>
      <c r="PV3" s="13"/>
      <c r="PW3" s="13"/>
      <c r="PX3" s="13"/>
      <c r="PY3" s="13"/>
      <c r="PZ3" s="13"/>
      <c r="QA3" s="13"/>
      <c r="QB3" s="13"/>
      <c r="QC3" s="13"/>
      <c r="QD3" s="13"/>
      <c r="QE3" s="13"/>
      <c r="QF3" s="13"/>
      <c r="QG3" s="13"/>
      <c r="QH3" s="13"/>
      <c r="QI3" s="13"/>
      <c r="QJ3" s="13"/>
      <c r="QK3" s="13"/>
      <c r="QL3" s="13"/>
      <c r="QM3" s="13"/>
      <c r="QN3" s="13"/>
      <c r="QO3" s="13"/>
      <c r="QP3" s="13"/>
      <c r="QQ3" s="13"/>
      <c r="QR3" s="13"/>
      <c r="QS3" s="13"/>
      <c r="QT3" s="13"/>
      <c r="QU3" s="13"/>
      <c r="QV3" s="13"/>
      <c r="QW3" s="13"/>
      <c r="QX3" s="13"/>
      <c r="QY3" s="13"/>
      <c r="QZ3" s="13"/>
      <c r="RA3" s="13"/>
      <c r="RB3" s="13"/>
      <c r="RC3" s="13"/>
      <c r="RD3" s="13"/>
      <c r="RE3" s="13"/>
      <c r="RF3" s="13"/>
      <c r="RG3" s="13"/>
      <c r="RH3" s="13"/>
      <c r="RI3" s="13"/>
      <c r="RJ3" s="13"/>
      <c r="RK3" s="13"/>
      <c r="RL3" s="13"/>
      <c r="RM3" s="13"/>
      <c r="RN3" s="13"/>
      <c r="RO3" s="13"/>
      <c r="RP3" s="13"/>
      <c r="RQ3" s="13"/>
      <c r="RR3" s="13"/>
      <c r="RS3" s="13"/>
      <c r="RT3" s="13"/>
      <c r="RU3" s="13"/>
      <c r="RV3" s="13"/>
      <c r="RW3" s="13"/>
      <c r="RX3" s="13"/>
      <c r="RY3" s="13"/>
      <c r="RZ3" s="13"/>
      <c r="SA3" s="13"/>
      <c r="SB3" s="13"/>
      <c r="SC3" s="13"/>
      <c r="SD3" s="13"/>
      <c r="SE3" s="13"/>
      <c r="SF3" s="13"/>
      <c r="SG3" s="13"/>
      <c r="SH3" s="13"/>
      <c r="SI3" s="13"/>
      <c r="SJ3" s="13"/>
      <c r="SK3" s="13"/>
      <c r="SL3" s="13"/>
      <c r="SM3" s="13"/>
      <c r="SN3" s="13"/>
      <c r="SO3" s="13"/>
      <c r="SP3" s="13"/>
      <c r="SQ3" s="13"/>
      <c r="SR3" s="13"/>
      <c r="SS3" s="13"/>
      <c r="ST3" s="13"/>
      <c r="SU3" s="13"/>
      <c r="SV3" s="13"/>
      <c r="SW3" s="13"/>
      <c r="SX3" s="13"/>
      <c r="SY3" s="13"/>
      <c r="SZ3" s="13"/>
      <c r="TA3" s="13"/>
      <c r="TB3" s="13"/>
      <c r="TC3" s="13"/>
      <c r="TD3" s="13"/>
      <c r="TE3" s="13"/>
      <c r="TF3" s="13"/>
      <c r="TG3" s="13"/>
      <c r="TH3" s="13"/>
      <c r="TI3" s="13"/>
      <c r="TJ3" s="13"/>
      <c r="TK3" s="13"/>
      <c r="TL3" s="13"/>
      <c r="TM3" s="13"/>
      <c r="TN3" s="13"/>
      <c r="TO3" s="13"/>
      <c r="TP3" s="13"/>
      <c r="TQ3" s="13"/>
      <c r="TR3" s="13"/>
      <c r="TS3" s="13"/>
      <c r="TT3" s="13"/>
      <c r="TU3" s="13"/>
      <c r="TV3" s="13"/>
      <c r="TW3" s="13"/>
      <c r="TX3" s="13"/>
      <c r="TY3" s="13"/>
      <c r="TZ3" s="13"/>
      <c r="UA3" s="13"/>
      <c r="UB3" s="13"/>
      <c r="UC3" s="13"/>
      <c r="UD3" s="13"/>
      <c r="UE3" s="13"/>
      <c r="UF3" s="13"/>
      <c r="UG3" s="13"/>
      <c r="UH3" s="13"/>
      <c r="UI3" s="13"/>
      <c r="UJ3" s="13"/>
      <c r="UK3" s="13"/>
      <c r="UL3" s="13"/>
      <c r="UM3" s="13"/>
      <c r="UN3" s="13"/>
      <c r="UO3" s="13"/>
      <c r="UP3" s="13"/>
      <c r="UQ3" s="13"/>
      <c r="UR3" s="13"/>
      <c r="US3" s="13"/>
      <c r="UT3" s="13"/>
      <c r="UU3" s="13"/>
      <c r="UV3" s="13"/>
      <c r="UW3" s="13"/>
      <c r="UX3" s="13"/>
      <c r="UY3" s="13"/>
      <c r="UZ3" s="13"/>
      <c r="VA3" s="13"/>
      <c r="VB3" s="13"/>
      <c r="VC3" s="13"/>
      <c r="VD3" s="13"/>
      <c r="VE3" s="13"/>
      <c r="VF3" s="13"/>
      <c r="VG3" s="13"/>
      <c r="VH3" s="13"/>
      <c r="VI3" s="13"/>
      <c r="VJ3" s="13"/>
      <c r="VK3" s="13"/>
      <c r="VL3" s="13"/>
      <c r="VM3" s="13"/>
      <c r="VN3" s="13"/>
      <c r="VO3" s="13"/>
      <c r="VP3" s="13"/>
      <c r="VQ3" s="13"/>
      <c r="VR3" s="13"/>
      <c r="VS3" s="13"/>
      <c r="VT3" s="13"/>
      <c r="VU3" s="13"/>
      <c r="VV3" s="13"/>
      <c r="VW3" s="13"/>
      <c r="VX3" s="13"/>
      <c r="VY3" s="13"/>
      <c r="VZ3" s="13"/>
      <c r="WA3" s="13"/>
      <c r="WB3" s="13"/>
      <c r="WC3" s="13"/>
      <c r="WD3" s="13"/>
      <c r="WE3" s="13"/>
      <c r="WF3" s="13"/>
      <c r="WG3" s="13"/>
      <c r="WH3" s="13"/>
      <c r="WI3" s="13"/>
      <c r="WJ3" s="13"/>
      <c r="WK3" s="13"/>
      <c r="WL3" s="13"/>
      <c r="WM3" s="13"/>
      <c r="WN3" s="13"/>
      <c r="WO3" s="13"/>
      <c r="WP3" s="13"/>
      <c r="WQ3" s="13"/>
      <c r="WR3" s="13"/>
      <c r="WS3" s="13"/>
      <c r="WT3" s="13"/>
      <c r="WU3" s="13"/>
      <c r="WV3" s="13"/>
      <c r="WW3" s="13"/>
      <c r="WX3" s="13"/>
      <c r="WY3" s="13"/>
      <c r="WZ3" s="13"/>
      <c r="XA3" s="13"/>
      <c r="XB3" s="13"/>
      <c r="XC3" s="13"/>
      <c r="XD3" s="13"/>
      <c r="XE3" s="13"/>
      <c r="XF3" s="13"/>
      <c r="XG3" s="13"/>
      <c r="XH3" s="13"/>
      <c r="XI3" s="13"/>
      <c r="XJ3" s="13"/>
      <c r="XK3" s="13"/>
      <c r="XL3" s="13"/>
      <c r="XM3" s="13"/>
      <c r="XN3" s="13"/>
      <c r="XO3" s="13"/>
      <c r="XP3" s="13"/>
      <c r="XQ3" s="13"/>
      <c r="XR3" s="13"/>
      <c r="XS3" s="13"/>
      <c r="XT3" s="13"/>
      <c r="XU3" s="13"/>
      <c r="XV3" s="13"/>
      <c r="XW3" s="13"/>
      <c r="XX3" s="13"/>
      <c r="XY3" s="13"/>
      <c r="XZ3" s="13"/>
      <c r="YA3" s="13"/>
      <c r="YB3" s="13"/>
      <c r="YC3" s="13"/>
      <c r="YD3" s="13"/>
      <c r="YE3" s="13"/>
      <c r="YF3" s="13"/>
      <c r="YG3" s="13"/>
      <c r="YH3" s="13"/>
      <c r="YI3" s="13"/>
      <c r="YJ3" s="13"/>
      <c r="YK3" s="13"/>
      <c r="YL3" s="13"/>
      <c r="YM3" s="13"/>
      <c r="YN3" s="13"/>
      <c r="YO3" s="13"/>
      <c r="YP3" s="13"/>
      <c r="YQ3" s="13"/>
      <c r="YR3" s="13"/>
      <c r="YS3" s="13"/>
      <c r="YT3" s="13"/>
      <c r="YU3" s="13"/>
      <c r="YV3" s="13"/>
      <c r="YW3" s="13"/>
      <c r="YX3" s="13"/>
      <c r="YY3" s="13"/>
      <c r="YZ3" s="13"/>
      <c r="ZA3" s="13"/>
      <c r="ZB3" s="13"/>
      <c r="ZC3" s="13"/>
      <c r="ZD3" s="13"/>
      <c r="ZE3" s="13"/>
      <c r="ZF3" s="13"/>
      <c r="ZG3" s="13"/>
      <c r="ZH3" s="13"/>
      <c r="ZI3" s="13"/>
      <c r="ZJ3" s="13"/>
      <c r="ZK3" s="13"/>
      <c r="ZL3" s="13"/>
      <c r="ZM3" s="13"/>
      <c r="ZN3" s="13"/>
      <c r="ZO3" s="13"/>
      <c r="ZP3" s="13"/>
      <c r="ZQ3" s="13"/>
      <c r="ZR3" s="13"/>
      <c r="ZS3" s="13"/>
      <c r="ZT3" s="13"/>
      <c r="ZU3" s="13"/>
      <c r="ZV3" s="13"/>
      <c r="ZW3" s="13"/>
      <c r="ZX3" s="13"/>
      <c r="ZY3" s="13"/>
      <c r="ZZ3" s="13"/>
      <c r="AAA3" s="13"/>
      <c r="AAB3" s="13"/>
      <c r="AAC3" s="13"/>
      <c r="AAD3" s="13"/>
      <c r="AAE3" s="13"/>
      <c r="AAF3" s="13"/>
      <c r="AAG3" s="13"/>
      <c r="AAH3" s="13"/>
      <c r="AAI3" s="13"/>
      <c r="AAJ3" s="13"/>
      <c r="AAK3" s="13"/>
      <c r="AAL3" s="13"/>
      <c r="AAM3" s="13"/>
      <c r="AAN3" s="13"/>
      <c r="AAO3" s="13"/>
      <c r="AAP3" s="13"/>
      <c r="AAQ3" s="13"/>
      <c r="AAR3" s="13"/>
      <c r="AAS3" s="13"/>
      <c r="AAT3" s="13"/>
      <c r="AAU3" s="13"/>
      <c r="AAV3" s="13"/>
      <c r="AAW3" s="13"/>
      <c r="AAX3" s="13"/>
      <c r="AAY3" s="13"/>
      <c r="AAZ3" s="13"/>
      <c r="ABA3" s="13"/>
      <c r="ABB3" s="13"/>
      <c r="ABC3" s="13"/>
      <c r="ABD3" s="13"/>
      <c r="ABE3" s="13"/>
      <c r="ABF3" s="13"/>
      <c r="ABG3" s="13"/>
      <c r="ABH3" s="13"/>
      <c r="ABI3" s="13"/>
      <c r="ABJ3" s="13"/>
      <c r="ABK3" s="13"/>
      <c r="ABL3" s="13"/>
      <c r="ABM3" s="13"/>
      <c r="ABN3" s="13"/>
      <c r="ABO3" s="13"/>
      <c r="ABP3" s="13"/>
      <c r="ABQ3" s="13"/>
      <c r="ABR3" s="13"/>
      <c r="ABS3" s="13"/>
      <c r="ABT3" s="13"/>
      <c r="ABU3" s="13"/>
      <c r="ABV3" s="13"/>
      <c r="ABW3" s="13"/>
      <c r="ABX3" s="13"/>
      <c r="ABY3" s="13"/>
      <c r="ABZ3" s="13"/>
      <c r="ACA3" s="13"/>
    </row>
    <row r="4" spans="1:755" s="18" customFormat="1" ht="49.9" customHeight="1" x14ac:dyDescent="0.25">
      <c r="A4" s="14" t="s">
        <v>25</v>
      </c>
      <c r="B4" s="15"/>
      <c r="C4" s="15"/>
      <c r="D4" s="15"/>
      <c r="E4" s="15"/>
      <c r="F4" s="15"/>
      <c r="G4" s="15"/>
      <c r="H4" s="15"/>
      <c r="I4" s="15"/>
      <c r="J4" s="15"/>
      <c r="K4" s="15"/>
      <c r="L4" s="213" t="s">
        <v>0</v>
      </c>
      <c r="M4" s="214"/>
      <c r="N4" s="198"/>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7"/>
      <c r="ER4" s="17"/>
      <c r="ES4" s="17"/>
      <c r="ET4" s="17"/>
      <c r="EU4" s="17"/>
      <c r="EV4" s="17"/>
      <c r="EW4" s="17"/>
      <c r="EX4" s="17"/>
      <c r="EY4" s="17"/>
      <c r="EZ4" s="17"/>
      <c r="FA4" s="17"/>
      <c r="FB4" s="17"/>
      <c r="FC4" s="17"/>
      <c r="FD4" s="17"/>
      <c r="FE4" s="17"/>
      <c r="FF4" s="17"/>
      <c r="FG4" s="17"/>
      <c r="FH4" s="17"/>
      <c r="FI4" s="17"/>
      <c r="FJ4" s="17"/>
      <c r="FK4" s="17"/>
      <c r="FL4" s="17"/>
      <c r="FM4" s="17"/>
      <c r="FN4" s="17"/>
      <c r="FO4" s="17"/>
      <c r="FP4" s="17"/>
      <c r="FQ4" s="17"/>
      <c r="FR4" s="17"/>
      <c r="FS4" s="17"/>
      <c r="FT4" s="17"/>
      <c r="FU4" s="17"/>
      <c r="FV4" s="17"/>
      <c r="FW4" s="17"/>
      <c r="FX4" s="17"/>
      <c r="FY4" s="17"/>
      <c r="FZ4" s="17"/>
      <c r="GA4" s="17"/>
      <c r="GB4" s="17"/>
      <c r="GC4" s="17"/>
      <c r="GD4" s="17"/>
      <c r="GE4" s="17"/>
      <c r="GF4" s="17"/>
      <c r="GG4" s="17"/>
      <c r="GH4" s="17"/>
      <c r="GI4" s="17"/>
      <c r="GJ4" s="17"/>
      <c r="GK4" s="17"/>
      <c r="GL4" s="17"/>
      <c r="GM4" s="17"/>
      <c r="GN4" s="17"/>
      <c r="GO4" s="17"/>
      <c r="GP4" s="17"/>
      <c r="GQ4" s="17"/>
      <c r="GR4" s="17"/>
      <c r="GS4" s="17"/>
      <c r="GT4" s="17"/>
      <c r="GU4" s="17"/>
      <c r="GV4" s="17"/>
      <c r="GW4" s="17"/>
      <c r="GX4" s="17"/>
      <c r="GY4" s="17"/>
      <c r="GZ4" s="17"/>
      <c r="HA4" s="17"/>
      <c r="HB4" s="17"/>
      <c r="HC4" s="17"/>
      <c r="HD4" s="17"/>
      <c r="HE4" s="17"/>
      <c r="HF4" s="17"/>
      <c r="HG4" s="17"/>
      <c r="HH4" s="17"/>
      <c r="HI4" s="17"/>
      <c r="HJ4" s="17"/>
      <c r="HK4" s="17"/>
      <c r="HL4" s="17"/>
      <c r="HM4" s="17"/>
      <c r="HN4" s="17"/>
      <c r="HO4" s="17"/>
      <c r="HP4" s="17"/>
      <c r="HQ4" s="17"/>
      <c r="HR4" s="17"/>
      <c r="HS4" s="17"/>
      <c r="HT4" s="17"/>
      <c r="HU4" s="17"/>
      <c r="HV4" s="17"/>
      <c r="HW4" s="17"/>
      <c r="HX4" s="17"/>
      <c r="HY4" s="17"/>
      <c r="HZ4" s="17"/>
      <c r="IA4" s="17"/>
      <c r="IB4" s="17"/>
      <c r="IC4" s="17"/>
      <c r="ID4" s="17"/>
      <c r="IE4" s="17"/>
      <c r="IF4" s="17"/>
      <c r="IG4" s="17"/>
      <c r="IH4" s="17"/>
      <c r="II4" s="17"/>
      <c r="IJ4" s="17"/>
      <c r="IK4" s="17"/>
      <c r="IL4" s="17"/>
      <c r="IM4" s="17"/>
      <c r="IN4" s="17"/>
      <c r="IO4" s="17"/>
      <c r="IP4" s="17"/>
      <c r="IQ4" s="17"/>
      <c r="IR4" s="17"/>
      <c r="IS4" s="17"/>
      <c r="IT4" s="17"/>
      <c r="IU4" s="17"/>
      <c r="IV4" s="17"/>
      <c r="IW4" s="17"/>
      <c r="IX4" s="17"/>
      <c r="IY4" s="17"/>
      <c r="IZ4" s="17"/>
      <c r="JA4" s="17"/>
      <c r="JB4" s="17"/>
      <c r="JC4" s="17"/>
      <c r="JD4" s="17"/>
      <c r="JE4" s="17"/>
      <c r="JF4" s="17"/>
      <c r="JG4" s="17"/>
      <c r="JH4" s="17"/>
      <c r="JI4" s="17"/>
      <c r="JJ4" s="17"/>
      <c r="JK4" s="17"/>
      <c r="JL4" s="17"/>
      <c r="JM4" s="17"/>
      <c r="JN4" s="17"/>
      <c r="JO4" s="17"/>
      <c r="JP4" s="17"/>
      <c r="JQ4" s="17"/>
      <c r="JR4" s="17"/>
      <c r="JS4" s="17"/>
      <c r="JT4" s="17"/>
      <c r="JU4" s="17"/>
      <c r="JV4" s="17"/>
      <c r="JW4" s="17"/>
      <c r="JX4" s="17"/>
      <c r="JY4" s="17"/>
      <c r="JZ4" s="17"/>
      <c r="KA4" s="17"/>
      <c r="KB4" s="17"/>
      <c r="KC4" s="17"/>
      <c r="KD4" s="17"/>
      <c r="KE4" s="17"/>
      <c r="KF4" s="17"/>
      <c r="KG4" s="17"/>
      <c r="KH4" s="17"/>
      <c r="KI4" s="17"/>
      <c r="KJ4" s="17"/>
      <c r="KK4" s="17"/>
      <c r="KL4" s="17"/>
      <c r="KM4" s="17"/>
      <c r="KN4" s="17"/>
      <c r="KO4" s="17"/>
      <c r="KP4" s="17"/>
      <c r="KQ4" s="17"/>
      <c r="KR4" s="17"/>
      <c r="KS4" s="17"/>
      <c r="KT4" s="17"/>
      <c r="KU4" s="17"/>
      <c r="KV4" s="17"/>
      <c r="KW4" s="17"/>
      <c r="KX4" s="17"/>
      <c r="KY4" s="17"/>
      <c r="KZ4" s="17"/>
      <c r="LA4" s="17"/>
      <c r="LB4" s="17"/>
      <c r="LC4" s="17"/>
      <c r="LD4" s="17"/>
      <c r="LE4" s="17"/>
      <c r="LF4" s="17"/>
      <c r="LG4" s="17"/>
      <c r="LH4" s="17"/>
      <c r="LI4" s="17"/>
      <c r="LJ4" s="17"/>
      <c r="LK4" s="17"/>
      <c r="LL4" s="17"/>
      <c r="LM4" s="17"/>
      <c r="LN4" s="17"/>
      <c r="LO4" s="17"/>
      <c r="LP4" s="17"/>
      <c r="LQ4" s="17"/>
      <c r="LR4" s="17"/>
      <c r="LS4" s="17"/>
      <c r="LT4" s="17"/>
      <c r="LU4" s="17"/>
      <c r="LV4" s="17"/>
      <c r="LW4" s="17"/>
      <c r="LX4" s="17"/>
      <c r="LY4" s="17"/>
      <c r="LZ4" s="17"/>
      <c r="MA4" s="17"/>
      <c r="MB4" s="17"/>
      <c r="MC4" s="17"/>
      <c r="MD4" s="17"/>
      <c r="ME4" s="17"/>
      <c r="MF4" s="17"/>
      <c r="MG4" s="17"/>
      <c r="MH4" s="17"/>
      <c r="MI4" s="17"/>
      <c r="MJ4" s="17"/>
      <c r="MK4" s="17"/>
      <c r="ML4" s="17"/>
      <c r="MM4" s="17"/>
      <c r="MN4" s="17"/>
      <c r="MO4" s="17"/>
      <c r="MP4" s="17"/>
      <c r="MQ4" s="17"/>
      <c r="MR4" s="17"/>
      <c r="MS4" s="17"/>
      <c r="MT4" s="17"/>
      <c r="MU4" s="17"/>
      <c r="MV4" s="17"/>
      <c r="MW4" s="17"/>
      <c r="MX4" s="17"/>
      <c r="MY4" s="17"/>
      <c r="MZ4" s="17"/>
      <c r="NA4" s="17"/>
      <c r="NB4" s="17"/>
      <c r="NC4" s="17"/>
      <c r="ND4" s="17"/>
      <c r="NE4" s="17"/>
      <c r="NF4" s="17"/>
      <c r="NG4" s="17"/>
      <c r="NH4" s="17"/>
      <c r="NI4" s="17"/>
      <c r="NJ4" s="17"/>
      <c r="NK4" s="17"/>
      <c r="NL4" s="17"/>
      <c r="NM4" s="17"/>
      <c r="NN4" s="17"/>
      <c r="NO4" s="17"/>
      <c r="NP4" s="17"/>
      <c r="NQ4" s="17"/>
      <c r="NR4" s="17"/>
      <c r="NS4" s="17"/>
      <c r="NT4" s="17"/>
      <c r="NU4" s="17"/>
      <c r="NV4" s="17"/>
      <c r="NW4" s="17"/>
      <c r="NX4" s="17"/>
      <c r="NY4" s="17"/>
      <c r="NZ4" s="17"/>
      <c r="OA4" s="17"/>
      <c r="OB4" s="17"/>
      <c r="OC4" s="17"/>
      <c r="OD4" s="17"/>
      <c r="OE4" s="17"/>
      <c r="OF4" s="17"/>
      <c r="OG4" s="17"/>
      <c r="OH4" s="17"/>
      <c r="OI4" s="17"/>
      <c r="OJ4" s="17"/>
      <c r="OK4" s="17"/>
      <c r="OL4" s="17"/>
      <c r="OM4" s="17"/>
      <c r="ON4" s="17"/>
      <c r="OO4" s="17"/>
      <c r="OP4" s="17"/>
      <c r="OQ4" s="17"/>
      <c r="OR4" s="17"/>
      <c r="OS4" s="17"/>
      <c r="OT4" s="17"/>
      <c r="OU4" s="17"/>
      <c r="OV4" s="17"/>
      <c r="OW4" s="17"/>
      <c r="OX4" s="17"/>
      <c r="OY4" s="17"/>
      <c r="OZ4" s="17"/>
      <c r="PA4" s="17"/>
      <c r="PB4" s="17"/>
      <c r="PC4" s="17"/>
      <c r="PD4" s="17"/>
      <c r="PE4" s="17"/>
      <c r="PF4" s="17"/>
      <c r="PG4" s="17"/>
      <c r="PH4" s="17"/>
      <c r="PI4" s="17"/>
      <c r="PJ4" s="17"/>
      <c r="PK4" s="17"/>
      <c r="PL4" s="17"/>
      <c r="PM4" s="17"/>
      <c r="PN4" s="17"/>
      <c r="PO4" s="17"/>
      <c r="PP4" s="17"/>
      <c r="PQ4" s="17"/>
      <c r="PR4" s="17"/>
      <c r="PS4" s="17"/>
      <c r="PT4" s="17"/>
      <c r="PU4" s="17"/>
      <c r="PV4" s="17"/>
      <c r="PW4" s="17"/>
      <c r="PX4" s="17"/>
      <c r="PY4" s="17"/>
      <c r="PZ4" s="17"/>
      <c r="QA4" s="17"/>
      <c r="QB4" s="17"/>
      <c r="QC4" s="17"/>
      <c r="QD4" s="17"/>
      <c r="QE4" s="17"/>
      <c r="QF4" s="17"/>
      <c r="QG4" s="17"/>
      <c r="QH4" s="17"/>
      <c r="QI4" s="17"/>
      <c r="QJ4" s="17"/>
      <c r="QK4" s="17"/>
      <c r="QL4" s="17"/>
      <c r="QM4" s="17"/>
      <c r="QN4" s="17"/>
      <c r="QO4" s="17"/>
      <c r="QP4" s="17"/>
      <c r="QQ4" s="17"/>
      <c r="QR4" s="17"/>
      <c r="QS4" s="17"/>
      <c r="QT4" s="17"/>
      <c r="QU4" s="17"/>
      <c r="QV4" s="17"/>
      <c r="QW4" s="17"/>
      <c r="QX4" s="17"/>
      <c r="QY4" s="17"/>
      <c r="QZ4" s="17"/>
      <c r="RA4" s="17"/>
      <c r="RB4" s="17"/>
      <c r="RC4" s="17"/>
      <c r="RD4" s="17"/>
      <c r="RE4" s="17"/>
      <c r="RF4" s="17"/>
      <c r="RG4" s="17"/>
      <c r="RH4" s="17"/>
      <c r="RI4" s="17"/>
      <c r="RJ4" s="17"/>
      <c r="RK4" s="17"/>
      <c r="RL4" s="17"/>
      <c r="RM4" s="17"/>
      <c r="RN4" s="17"/>
      <c r="RO4" s="17"/>
      <c r="RP4" s="17"/>
      <c r="RQ4" s="17"/>
      <c r="RR4" s="17"/>
      <c r="RS4" s="17"/>
      <c r="RT4" s="17"/>
      <c r="RU4" s="17"/>
      <c r="RV4" s="17"/>
      <c r="RW4" s="17"/>
      <c r="RX4" s="17"/>
      <c r="RY4" s="17"/>
      <c r="RZ4" s="17"/>
      <c r="SA4" s="17"/>
      <c r="SB4" s="17"/>
      <c r="SC4" s="17"/>
      <c r="SD4" s="17"/>
      <c r="SE4" s="17"/>
      <c r="SF4" s="17"/>
      <c r="SG4" s="17"/>
      <c r="SH4" s="17"/>
      <c r="SI4" s="17"/>
      <c r="SJ4" s="17"/>
      <c r="SK4" s="17"/>
      <c r="SL4" s="17"/>
      <c r="SM4" s="17"/>
      <c r="SN4" s="17"/>
      <c r="SO4" s="17"/>
      <c r="SP4" s="17"/>
      <c r="SQ4" s="17"/>
      <c r="SR4" s="17"/>
      <c r="SS4" s="17"/>
      <c r="ST4" s="17"/>
      <c r="SU4" s="17"/>
      <c r="SV4" s="17"/>
      <c r="SW4" s="17"/>
      <c r="SX4" s="17"/>
      <c r="SY4" s="17"/>
      <c r="SZ4" s="17"/>
      <c r="TA4" s="17"/>
      <c r="TB4" s="17"/>
      <c r="TC4" s="17"/>
      <c r="TD4" s="17"/>
      <c r="TE4" s="17"/>
      <c r="TF4" s="17"/>
      <c r="TG4" s="17"/>
      <c r="TH4" s="17"/>
      <c r="TI4" s="17"/>
      <c r="TJ4" s="17"/>
      <c r="TK4" s="17"/>
      <c r="TL4" s="17"/>
      <c r="TM4" s="17"/>
      <c r="TN4" s="17"/>
      <c r="TO4" s="17"/>
      <c r="TP4" s="17"/>
      <c r="TQ4" s="17"/>
      <c r="TR4" s="17"/>
      <c r="TS4" s="17"/>
      <c r="TT4" s="17"/>
      <c r="TU4" s="17"/>
      <c r="TV4" s="17"/>
      <c r="TW4" s="17"/>
      <c r="TX4" s="17"/>
      <c r="TY4" s="17"/>
      <c r="TZ4" s="17"/>
      <c r="UA4" s="17"/>
      <c r="UB4" s="17"/>
      <c r="UC4" s="17"/>
      <c r="UD4" s="17"/>
      <c r="UE4" s="17"/>
      <c r="UF4" s="17"/>
      <c r="UG4" s="17"/>
      <c r="UH4" s="17"/>
      <c r="UI4" s="17"/>
      <c r="UJ4" s="17"/>
      <c r="UK4" s="17"/>
      <c r="UL4" s="17"/>
      <c r="UM4" s="17"/>
      <c r="UN4" s="17"/>
      <c r="UO4" s="17"/>
      <c r="UP4" s="17"/>
      <c r="UQ4" s="17"/>
      <c r="UR4" s="17"/>
      <c r="US4" s="17"/>
      <c r="UT4" s="17"/>
      <c r="UU4" s="17"/>
      <c r="UV4" s="17"/>
      <c r="UW4" s="17"/>
      <c r="UX4" s="17"/>
      <c r="UY4" s="17"/>
      <c r="UZ4" s="17"/>
      <c r="VA4" s="17"/>
      <c r="VB4" s="17"/>
      <c r="VC4" s="17"/>
      <c r="VD4" s="17"/>
      <c r="VE4" s="17"/>
      <c r="VF4" s="17"/>
      <c r="VG4" s="17"/>
      <c r="VH4" s="17"/>
      <c r="VI4" s="17"/>
      <c r="VJ4" s="17"/>
      <c r="VK4" s="17"/>
      <c r="VL4" s="17"/>
      <c r="VM4" s="17"/>
      <c r="VN4" s="17"/>
      <c r="VO4" s="17"/>
      <c r="VP4" s="17"/>
      <c r="VQ4" s="17"/>
      <c r="VR4" s="17"/>
      <c r="VS4" s="17"/>
      <c r="VT4" s="17"/>
      <c r="VU4" s="17"/>
      <c r="VV4" s="17"/>
      <c r="VW4" s="17"/>
      <c r="VX4" s="17"/>
      <c r="VY4" s="17"/>
      <c r="VZ4" s="17"/>
      <c r="WA4" s="17"/>
      <c r="WB4" s="17"/>
      <c r="WC4" s="17"/>
      <c r="WD4" s="17"/>
      <c r="WE4" s="17"/>
      <c r="WF4" s="17"/>
      <c r="WG4" s="17"/>
      <c r="WH4" s="17"/>
      <c r="WI4" s="17"/>
      <c r="WJ4" s="17"/>
      <c r="WK4" s="17"/>
      <c r="WL4" s="17"/>
      <c r="WM4" s="17"/>
      <c r="WN4" s="17"/>
      <c r="WO4" s="17"/>
      <c r="WP4" s="17"/>
      <c r="WQ4" s="17"/>
      <c r="WR4" s="17"/>
      <c r="WS4" s="17"/>
      <c r="WT4" s="17"/>
      <c r="WU4" s="17"/>
      <c r="WV4" s="17"/>
      <c r="WW4" s="17"/>
      <c r="WX4" s="17"/>
      <c r="WY4" s="17"/>
      <c r="WZ4" s="17"/>
      <c r="XA4" s="17"/>
      <c r="XB4" s="17"/>
      <c r="XC4" s="17"/>
      <c r="XD4" s="17"/>
      <c r="XE4" s="17"/>
      <c r="XF4" s="17"/>
      <c r="XG4" s="17"/>
      <c r="XH4" s="17"/>
      <c r="XI4" s="17"/>
      <c r="XJ4" s="17"/>
      <c r="XK4" s="17"/>
      <c r="XL4" s="17"/>
      <c r="XM4" s="17"/>
      <c r="XN4" s="17"/>
      <c r="XO4" s="17"/>
      <c r="XP4" s="17"/>
      <c r="XQ4" s="17"/>
      <c r="XR4" s="17"/>
      <c r="XS4" s="17"/>
      <c r="XT4" s="17"/>
      <c r="XU4" s="17"/>
      <c r="XV4" s="17"/>
      <c r="XW4" s="17"/>
      <c r="XX4" s="17"/>
      <c r="XY4" s="17"/>
      <c r="XZ4" s="17"/>
      <c r="YA4" s="17"/>
      <c r="YB4" s="17"/>
      <c r="YC4" s="17"/>
      <c r="YD4" s="17"/>
      <c r="YE4" s="17"/>
      <c r="YF4" s="17"/>
      <c r="YG4" s="17"/>
      <c r="YH4" s="17"/>
      <c r="YI4" s="17"/>
      <c r="YJ4" s="17"/>
      <c r="YK4" s="17"/>
      <c r="YL4" s="17"/>
      <c r="YM4" s="17"/>
      <c r="YN4" s="17"/>
      <c r="YO4" s="17"/>
      <c r="YP4" s="17"/>
      <c r="YQ4" s="17"/>
      <c r="YR4" s="17"/>
      <c r="YS4" s="17"/>
      <c r="YT4" s="17"/>
      <c r="YU4" s="17"/>
      <c r="YV4" s="17"/>
      <c r="YW4" s="17"/>
      <c r="YX4" s="17"/>
      <c r="YY4" s="17"/>
      <c r="YZ4" s="17"/>
      <c r="ZA4" s="17"/>
      <c r="ZB4" s="17"/>
      <c r="ZC4" s="17"/>
      <c r="ZD4" s="17"/>
      <c r="ZE4" s="17"/>
      <c r="ZF4" s="17"/>
      <c r="ZG4" s="17"/>
      <c r="ZH4" s="17"/>
      <c r="ZI4" s="17"/>
      <c r="ZJ4" s="17"/>
      <c r="ZK4" s="17"/>
      <c r="ZL4" s="17"/>
      <c r="ZM4" s="17"/>
      <c r="ZN4" s="17"/>
      <c r="ZO4" s="17"/>
      <c r="ZP4" s="17"/>
      <c r="ZQ4" s="17"/>
      <c r="ZR4" s="17"/>
      <c r="ZS4" s="17"/>
      <c r="ZT4" s="17"/>
      <c r="ZU4" s="17"/>
      <c r="ZV4" s="17"/>
      <c r="ZW4" s="17"/>
      <c r="ZX4" s="17"/>
      <c r="ZY4" s="17"/>
      <c r="ZZ4" s="17"/>
      <c r="AAA4" s="17"/>
      <c r="AAB4" s="17"/>
      <c r="AAC4" s="17"/>
      <c r="AAD4" s="17"/>
      <c r="AAE4" s="17"/>
      <c r="AAF4" s="17"/>
      <c r="AAG4" s="17"/>
      <c r="AAH4" s="17"/>
      <c r="AAI4" s="17"/>
      <c r="AAJ4" s="17"/>
      <c r="AAK4" s="17"/>
      <c r="AAL4" s="17"/>
      <c r="AAM4" s="17"/>
      <c r="AAN4" s="17"/>
      <c r="AAO4" s="17"/>
      <c r="AAP4" s="17"/>
      <c r="AAQ4" s="17"/>
      <c r="AAR4" s="17"/>
      <c r="AAS4" s="17"/>
      <c r="AAT4" s="17"/>
      <c r="AAU4" s="17"/>
      <c r="AAV4" s="17"/>
      <c r="AAW4" s="17"/>
      <c r="AAX4" s="17"/>
      <c r="AAY4" s="17"/>
      <c r="AAZ4" s="17"/>
      <c r="ABA4" s="17"/>
      <c r="ABB4" s="17"/>
      <c r="ABC4" s="17"/>
      <c r="ABD4" s="17"/>
      <c r="ABE4" s="17"/>
      <c r="ABF4" s="17"/>
      <c r="ABG4" s="17"/>
      <c r="ABH4" s="17"/>
      <c r="ABI4" s="17"/>
      <c r="ABJ4" s="17"/>
      <c r="ABK4" s="17"/>
      <c r="ABL4" s="17"/>
      <c r="ABM4" s="17"/>
      <c r="ABN4" s="17"/>
      <c r="ABO4" s="17"/>
      <c r="ABP4" s="17"/>
      <c r="ABQ4" s="17"/>
      <c r="ABR4" s="17"/>
      <c r="ABS4" s="17"/>
      <c r="ABT4" s="17"/>
      <c r="ABU4" s="17"/>
      <c r="ABV4" s="17"/>
      <c r="ABW4" s="17"/>
      <c r="ABX4" s="17"/>
      <c r="ABY4" s="17"/>
      <c r="ABZ4" s="17"/>
      <c r="ACA4" s="17"/>
    </row>
    <row r="5" spans="1:755" s="22" customFormat="1" ht="3" customHeight="1" x14ac:dyDescent="0.25">
      <c r="A5" s="19"/>
      <c r="B5" s="19"/>
      <c r="C5" s="19"/>
      <c r="D5" s="19"/>
      <c r="E5" s="19"/>
      <c r="F5" s="19"/>
      <c r="G5" s="19"/>
      <c r="H5" s="19"/>
      <c r="I5" s="19"/>
      <c r="J5" s="19"/>
      <c r="K5" s="19"/>
      <c r="L5" s="215">
        <v>7</v>
      </c>
      <c r="M5" s="214"/>
      <c r="N5" s="199"/>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16"/>
      <c r="EG5" s="16"/>
      <c r="EH5" s="16"/>
      <c r="EI5" s="16"/>
      <c r="EJ5" s="20"/>
      <c r="EK5" s="20"/>
      <c r="EL5" s="20"/>
      <c r="EM5" s="20"/>
      <c r="EN5" s="20"/>
      <c r="EO5" s="20"/>
      <c r="EP5" s="20"/>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17"/>
      <c r="GK5" s="17"/>
      <c r="GL5" s="17"/>
      <c r="GM5" s="17"/>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17"/>
      <c r="IO5" s="17"/>
      <c r="IP5" s="17"/>
      <c r="IQ5" s="17"/>
      <c r="IR5" s="21"/>
      <c r="IS5" s="21"/>
      <c r="IT5" s="21"/>
      <c r="IU5" s="21"/>
      <c r="IV5" s="21"/>
      <c r="IW5" s="21"/>
      <c r="IX5" s="21"/>
      <c r="IY5" s="21"/>
      <c r="IZ5" s="21"/>
      <c r="JA5" s="21"/>
      <c r="JB5" s="21"/>
      <c r="JC5" s="21"/>
      <c r="JD5" s="21"/>
      <c r="JE5" s="21"/>
      <c r="JF5" s="21"/>
      <c r="JG5" s="21"/>
      <c r="JH5" s="21"/>
      <c r="JI5" s="21"/>
      <c r="JJ5" s="21"/>
      <c r="JK5" s="21"/>
      <c r="JL5" s="21"/>
      <c r="JM5" s="21"/>
      <c r="JN5" s="21"/>
      <c r="JO5" s="21"/>
      <c r="JP5" s="21"/>
      <c r="JQ5" s="21"/>
      <c r="JR5" s="21"/>
      <c r="JS5" s="21"/>
      <c r="JT5" s="21"/>
      <c r="JU5" s="21"/>
      <c r="JV5" s="21"/>
      <c r="JW5" s="21"/>
      <c r="JX5" s="21"/>
      <c r="JY5" s="21"/>
      <c r="JZ5" s="21"/>
      <c r="KA5" s="21"/>
      <c r="KB5" s="21"/>
      <c r="KC5" s="21"/>
      <c r="KD5" s="21"/>
      <c r="KE5" s="21"/>
      <c r="KF5" s="21"/>
      <c r="KG5" s="21"/>
      <c r="KH5" s="21"/>
      <c r="KI5" s="21"/>
      <c r="KJ5" s="21"/>
      <c r="KK5" s="21"/>
      <c r="KL5" s="21"/>
      <c r="KM5" s="21"/>
      <c r="KN5" s="21"/>
      <c r="KO5" s="21"/>
      <c r="KP5" s="21"/>
      <c r="KQ5" s="21"/>
      <c r="KR5" s="17"/>
      <c r="KS5" s="17"/>
      <c r="KT5" s="17"/>
      <c r="KU5" s="17"/>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17"/>
      <c r="MW5" s="17"/>
      <c r="MX5" s="17"/>
      <c r="MY5" s="17"/>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17"/>
      <c r="PA5" s="17"/>
      <c r="PB5" s="17"/>
      <c r="PC5" s="17"/>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17"/>
      <c r="RE5" s="17"/>
      <c r="RF5" s="17"/>
      <c r="RG5" s="17"/>
      <c r="RH5" s="21"/>
      <c r="RI5" s="21"/>
      <c r="RJ5" s="21"/>
      <c r="RK5" s="21"/>
      <c r="RL5" s="21"/>
      <c r="RM5" s="21"/>
      <c r="RN5" s="21"/>
      <c r="RO5" s="21"/>
      <c r="RP5" s="21"/>
      <c r="RQ5" s="21"/>
      <c r="RR5" s="21"/>
      <c r="RS5" s="21"/>
      <c r="RT5" s="21"/>
      <c r="RU5" s="21"/>
      <c r="RV5" s="21"/>
      <c r="RW5" s="21"/>
      <c r="RX5" s="21"/>
      <c r="RY5" s="21"/>
      <c r="RZ5" s="21"/>
      <c r="SA5" s="21"/>
      <c r="SB5" s="21"/>
      <c r="SC5" s="21"/>
      <c r="SD5" s="21"/>
      <c r="SE5" s="21"/>
      <c r="SF5" s="21"/>
      <c r="SG5" s="21"/>
      <c r="SH5" s="21"/>
      <c r="SI5" s="21"/>
      <c r="SJ5" s="21"/>
      <c r="SK5" s="21"/>
      <c r="SL5" s="21"/>
      <c r="SM5" s="21"/>
      <c r="SN5" s="21"/>
      <c r="SO5" s="21"/>
      <c r="SP5" s="21"/>
      <c r="SQ5" s="21"/>
      <c r="SR5" s="21"/>
      <c r="SS5" s="21"/>
      <c r="ST5" s="21"/>
      <c r="SU5" s="21"/>
      <c r="SV5" s="21"/>
      <c r="SW5" s="21"/>
      <c r="SX5" s="21"/>
      <c r="SY5" s="21"/>
      <c r="SZ5" s="21"/>
      <c r="TA5" s="21"/>
      <c r="TB5" s="21"/>
      <c r="TC5" s="21"/>
      <c r="TD5" s="21"/>
      <c r="TE5" s="21"/>
      <c r="TF5" s="21"/>
      <c r="TG5" s="21"/>
      <c r="TH5" s="17"/>
      <c r="TI5" s="17"/>
      <c r="TJ5" s="17"/>
      <c r="TK5" s="17"/>
      <c r="TL5" s="21"/>
      <c r="TM5" s="21"/>
      <c r="TN5" s="21"/>
      <c r="TO5" s="21"/>
      <c r="TP5" s="21"/>
      <c r="TQ5" s="21"/>
      <c r="TR5" s="21"/>
      <c r="TS5" s="21"/>
      <c r="TT5" s="21"/>
      <c r="TU5" s="21"/>
      <c r="TV5" s="21"/>
      <c r="TW5" s="21"/>
      <c r="TX5" s="21"/>
      <c r="TY5" s="21"/>
      <c r="TZ5" s="21"/>
      <c r="UA5" s="21"/>
      <c r="UB5" s="21"/>
      <c r="UC5" s="21"/>
      <c r="UD5" s="21"/>
      <c r="UE5" s="21"/>
      <c r="UF5" s="21"/>
      <c r="UG5" s="21"/>
      <c r="UH5" s="21"/>
      <c r="UI5" s="21"/>
      <c r="UJ5" s="21"/>
      <c r="UK5" s="21"/>
      <c r="UL5" s="21"/>
      <c r="UM5" s="21"/>
      <c r="UN5" s="21"/>
      <c r="UO5" s="21"/>
      <c r="UP5" s="21"/>
      <c r="UQ5" s="21"/>
      <c r="UR5" s="21"/>
      <c r="US5" s="21"/>
      <c r="UT5" s="21"/>
      <c r="UU5" s="21"/>
      <c r="UV5" s="21"/>
      <c r="UW5" s="21"/>
      <c r="UX5" s="21"/>
      <c r="UY5" s="21"/>
      <c r="UZ5" s="21"/>
      <c r="VA5" s="21"/>
      <c r="VB5" s="21"/>
      <c r="VC5" s="21"/>
      <c r="VD5" s="21"/>
      <c r="VE5" s="21"/>
      <c r="VF5" s="21"/>
      <c r="VG5" s="21"/>
      <c r="VH5" s="21"/>
      <c r="VI5" s="21"/>
      <c r="VJ5" s="21"/>
      <c r="VK5" s="21"/>
      <c r="VL5" s="17"/>
      <c r="VM5" s="17"/>
      <c r="VN5" s="17"/>
      <c r="VO5" s="17"/>
      <c r="VP5" s="21"/>
      <c r="VQ5" s="21"/>
      <c r="VR5" s="21"/>
      <c r="VS5" s="21"/>
      <c r="VT5" s="21"/>
      <c r="VU5" s="21"/>
      <c r="VV5" s="21"/>
      <c r="VW5" s="21"/>
      <c r="VX5" s="21"/>
      <c r="VY5" s="21"/>
      <c r="VZ5" s="21"/>
      <c r="WA5" s="21"/>
      <c r="WB5" s="21"/>
      <c r="WC5" s="21"/>
      <c r="WD5" s="21"/>
      <c r="WE5" s="21"/>
      <c r="WF5" s="21"/>
      <c r="WG5" s="21"/>
      <c r="WH5" s="21"/>
      <c r="WI5" s="21"/>
      <c r="WJ5" s="21"/>
      <c r="WK5" s="21"/>
      <c r="WL5" s="21"/>
      <c r="WM5" s="21"/>
      <c r="WN5" s="21"/>
      <c r="WO5" s="21"/>
      <c r="WP5" s="21"/>
      <c r="WQ5" s="21"/>
      <c r="WR5" s="21"/>
      <c r="WS5" s="21"/>
      <c r="WT5" s="21"/>
      <c r="WU5" s="21"/>
      <c r="WV5" s="21"/>
      <c r="WW5" s="21"/>
      <c r="WX5" s="21"/>
      <c r="WY5" s="21"/>
      <c r="WZ5" s="21"/>
      <c r="XA5" s="21"/>
      <c r="XB5" s="21"/>
      <c r="XC5" s="21"/>
      <c r="XD5" s="21"/>
      <c r="XE5" s="21"/>
      <c r="XF5" s="21"/>
      <c r="XG5" s="21"/>
      <c r="XH5" s="21"/>
      <c r="XI5" s="21"/>
      <c r="XJ5" s="21"/>
      <c r="XK5" s="21"/>
      <c r="XL5" s="21"/>
      <c r="XM5" s="21"/>
      <c r="XN5" s="21"/>
      <c r="XO5" s="21"/>
      <c r="XP5" s="17"/>
      <c r="XQ5" s="17"/>
      <c r="XR5" s="17"/>
      <c r="XS5" s="17"/>
      <c r="XT5" s="21"/>
      <c r="XU5" s="21"/>
      <c r="XV5" s="21"/>
      <c r="XW5" s="21"/>
      <c r="XX5" s="21"/>
      <c r="XY5" s="21"/>
      <c r="XZ5" s="21"/>
      <c r="YA5" s="21"/>
      <c r="YB5" s="21"/>
      <c r="YC5" s="21"/>
      <c r="YD5" s="21"/>
      <c r="YE5" s="21"/>
      <c r="YF5" s="21"/>
      <c r="YG5" s="21"/>
      <c r="YH5" s="21"/>
      <c r="YI5" s="21"/>
      <c r="YJ5" s="21"/>
      <c r="YK5" s="21"/>
      <c r="YL5" s="21"/>
      <c r="YM5" s="21"/>
      <c r="YN5" s="21"/>
      <c r="YO5" s="21"/>
      <c r="YP5" s="21"/>
      <c r="YQ5" s="21"/>
      <c r="YR5" s="21"/>
      <c r="YS5" s="21"/>
      <c r="YT5" s="21"/>
      <c r="YU5" s="21"/>
      <c r="YV5" s="21"/>
      <c r="YW5" s="21"/>
      <c r="YX5" s="21"/>
      <c r="YY5" s="21"/>
      <c r="YZ5" s="21"/>
      <c r="ZA5" s="21"/>
      <c r="ZB5" s="21"/>
      <c r="ZC5" s="21"/>
      <c r="ZD5" s="21"/>
      <c r="ZE5" s="21"/>
      <c r="ZF5" s="21"/>
      <c r="ZG5" s="21"/>
      <c r="ZH5" s="21"/>
      <c r="ZI5" s="21"/>
      <c r="ZJ5" s="21"/>
      <c r="ZK5" s="21"/>
      <c r="ZL5" s="21"/>
      <c r="ZM5" s="21"/>
      <c r="ZN5" s="21"/>
      <c r="ZO5" s="21"/>
      <c r="ZP5" s="21"/>
      <c r="ZQ5" s="21"/>
      <c r="ZR5" s="21"/>
      <c r="ZS5" s="21"/>
      <c r="ZT5" s="17"/>
      <c r="ZU5" s="17"/>
      <c r="ZV5" s="17"/>
      <c r="ZW5" s="17"/>
      <c r="ZX5" s="21"/>
      <c r="ZY5" s="21"/>
      <c r="ZZ5" s="21"/>
      <c r="AAA5" s="21"/>
      <c r="AAB5" s="21"/>
      <c r="AAC5" s="21"/>
      <c r="AAD5" s="21"/>
      <c r="AAE5" s="21"/>
      <c r="AAF5" s="21"/>
      <c r="AAG5" s="21"/>
      <c r="AAH5" s="21"/>
      <c r="AAI5" s="21"/>
      <c r="AAJ5" s="21"/>
      <c r="AAK5" s="21"/>
      <c r="AAL5" s="21"/>
      <c r="AAM5" s="21"/>
      <c r="AAN5" s="21"/>
      <c r="AAO5" s="21"/>
      <c r="AAP5" s="21"/>
      <c r="AAQ5" s="21"/>
      <c r="AAR5" s="21"/>
      <c r="AAS5" s="21"/>
      <c r="AAT5" s="21"/>
      <c r="AAU5" s="21"/>
      <c r="AAV5" s="21"/>
      <c r="AAW5" s="21"/>
      <c r="AAX5" s="21"/>
      <c r="AAY5" s="21"/>
      <c r="AAZ5" s="21"/>
      <c r="ABA5" s="21"/>
      <c r="ABB5" s="21"/>
      <c r="ABC5" s="21"/>
      <c r="ABD5" s="21"/>
      <c r="ABE5" s="21"/>
      <c r="ABF5" s="21"/>
      <c r="ABG5" s="21"/>
      <c r="ABH5" s="21"/>
      <c r="ABI5" s="21"/>
      <c r="ABJ5" s="21"/>
      <c r="ABK5" s="21"/>
      <c r="ABL5" s="21"/>
      <c r="ABM5" s="21"/>
      <c r="ABN5" s="21"/>
      <c r="ABO5" s="21"/>
      <c r="ABP5" s="21"/>
      <c r="ABQ5" s="21"/>
      <c r="ABR5" s="21"/>
      <c r="ABS5" s="21"/>
      <c r="ABT5" s="21"/>
      <c r="ABU5" s="21"/>
      <c r="ABV5" s="21"/>
      <c r="ABW5" s="21"/>
      <c r="ABX5" s="17"/>
      <c r="ABY5" s="17"/>
      <c r="ABZ5" s="17"/>
      <c r="ACA5" s="17"/>
    </row>
    <row r="6" spans="1:755" s="22" customFormat="1" ht="3.6" customHeight="1" x14ac:dyDescent="0.25">
      <c r="A6" s="23"/>
      <c r="B6" s="23"/>
      <c r="C6" s="23"/>
      <c r="D6" s="23"/>
      <c r="E6" s="23"/>
      <c r="F6" s="23"/>
      <c r="G6" s="23"/>
      <c r="H6" s="23"/>
      <c r="I6" s="23"/>
      <c r="J6" s="24"/>
      <c r="K6" s="24"/>
      <c r="L6" s="215">
        <v>0</v>
      </c>
      <c r="M6" s="216"/>
      <c r="N6" s="199"/>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c r="EC6" s="20"/>
      <c r="ED6" s="20"/>
      <c r="EE6" s="20"/>
      <c r="EF6" s="16"/>
      <c r="EG6" s="16"/>
      <c r="EH6" s="16"/>
      <c r="EI6" s="16"/>
      <c r="EJ6" s="20"/>
      <c r="EK6" s="20"/>
      <c r="EL6" s="20"/>
      <c r="EM6" s="20"/>
      <c r="EN6" s="20"/>
      <c r="EO6" s="20"/>
      <c r="EP6" s="20"/>
      <c r="EQ6" s="21"/>
      <c r="ER6" s="21"/>
      <c r="ES6" s="21"/>
      <c r="ET6" s="21"/>
      <c r="EU6" s="21"/>
      <c r="EV6" s="21"/>
      <c r="EW6" s="21"/>
      <c r="EX6" s="21"/>
      <c r="EY6" s="21"/>
      <c r="EZ6" s="21"/>
      <c r="FA6" s="21"/>
      <c r="FB6" s="21"/>
      <c r="FC6" s="21"/>
      <c r="FD6" s="21"/>
      <c r="FE6" s="21"/>
      <c r="FF6" s="21"/>
      <c r="FG6" s="21"/>
      <c r="FH6" s="21"/>
      <c r="FI6" s="21"/>
      <c r="FJ6" s="21"/>
      <c r="FK6" s="21"/>
      <c r="FL6" s="21"/>
      <c r="FM6" s="21"/>
      <c r="FN6" s="21"/>
      <c r="FO6" s="21"/>
      <c r="FP6" s="21"/>
      <c r="FQ6" s="21"/>
      <c r="FR6" s="21"/>
      <c r="FS6" s="21"/>
      <c r="FT6" s="21"/>
      <c r="FU6" s="21"/>
      <c r="FV6" s="21"/>
      <c r="FW6" s="21"/>
      <c r="FX6" s="21"/>
      <c r="FY6" s="21"/>
      <c r="FZ6" s="21"/>
      <c r="GA6" s="21"/>
      <c r="GB6" s="21"/>
      <c r="GC6" s="21"/>
      <c r="GD6" s="21"/>
      <c r="GE6" s="21"/>
      <c r="GF6" s="21"/>
      <c r="GG6" s="21"/>
      <c r="GH6" s="21"/>
      <c r="GI6" s="21"/>
      <c r="GJ6" s="17"/>
      <c r="GK6" s="17"/>
      <c r="GL6" s="17"/>
      <c r="GM6" s="17"/>
      <c r="GN6" s="21"/>
      <c r="GO6" s="21"/>
      <c r="GP6" s="21"/>
      <c r="GQ6" s="21"/>
      <c r="GR6" s="21"/>
      <c r="GS6" s="21"/>
      <c r="GT6" s="21"/>
      <c r="GU6" s="21"/>
      <c r="GV6" s="21"/>
      <c r="GW6" s="21"/>
      <c r="GX6" s="21"/>
      <c r="GY6" s="21"/>
      <c r="GZ6" s="21"/>
      <c r="HA6" s="21"/>
      <c r="HB6" s="21"/>
      <c r="HC6" s="21"/>
      <c r="HD6" s="21"/>
      <c r="HE6" s="21"/>
      <c r="HF6" s="21"/>
      <c r="HG6" s="21"/>
      <c r="HH6" s="21"/>
      <c r="HI6" s="21"/>
      <c r="HJ6" s="21"/>
      <c r="HK6" s="21"/>
      <c r="HL6" s="21"/>
      <c r="HM6" s="21"/>
      <c r="HN6" s="21"/>
      <c r="HO6" s="21"/>
      <c r="HP6" s="21"/>
      <c r="HQ6" s="21"/>
      <c r="HR6" s="21"/>
      <c r="HS6" s="21"/>
      <c r="HT6" s="21"/>
      <c r="HU6" s="21"/>
      <c r="HV6" s="21"/>
      <c r="HW6" s="21"/>
      <c r="HX6" s="21"/>
      <c r="HY6" s="21"/>
      <c r="HZ6" s="21"/>
      <c r="IA6" s="21"/>
      <c r="IB6" s="21"/>
      <c r="IC6" s="21"/>
      <c r="ID6" s="21"/>
      <c r="IE6" s="21"/>
      <c r="IF6" s="21"/>
      <c r="IG6" s="21"/>
      <c r="IH6" s="21"/>
      <c r="II6" s="21"/>
      <c r="IJ6" s="21"/>
      <c r="IK6" s="21"/>
      <c r="IL6" s="21"/>
      <c r="IM6" s="21"/>
      <c r="IN6" s="17"/>
      <c r="IO6" s="17"/>
      <c r="IP6" s="17"/>
      <c r="IQ6" s="17"/>
      <c r="IR6" s="21"/>
      <c r="IS6" s="21"/>
      <c r="IT6" s="21"/>
      <c r="IU6" s="21"/>
      <c r="IV6" s="21"/>
      <c r="IW6" s="21"/>
      <c r="IX6" s="21"/>
      <c r="IY6" s="21"/>
      <c r="IZ6" s="21"/>
      <c r="JA6" s="21"/>
      <c r="JB6" s="21"/>
      <c r="JC6" s="21"/>
      <c r="JD6" s="21"/>
      <c r="JE6" s="21"/>
      <c r="JF6" s="21"/>
      <c r="JG6" s="21"/>
      <c r="JH6" s="21"/>
      <c r="JI6" s="21"/>
      <c r="JJ6" s="21"/>
      <c r="JK6" s="21"/>
      <c r="JL6" s="21"/>
      <c r="JM6" s="21"/>
      <c r="JN6" s="21"/>
      <c r="JO6" s="21"/>
      <c r="JP6" s="21"/>
      <c r="JQ6" s="21"/>
      <c r="JR6" s="21"/>
      <c r="JS6" s="21"/>
      <c r="JT6" s="21"/>
      <c r="JU6" s="21"/>
      <c r="JV6" s="21"/>
      <c r="JW6" s="21"/>
      <c r="JX6" s="21"/>
      <c r="JY6" s="21"/>
      <c r="JZ6" s="21"/>
      <c r="KA6" s="21"/>
      <c r="KB6" s="21"/>
      <c r="KC6" s="21"/>
      <c r="KD6" s="21"/>
      <c r="KE6" s="21"/>
      <c r="KF6" s="21"/>
      <c r="KG6" s="21"/>
      <c r="KH6" s="21"/>
      <c r="KI6" s="21"/>
      <c r="KJ6" s="21"/>
      <c r="KK6" s="21"/>
      <c r="KL6" s="21"/>
      <c r="KM6" s="21"/>
      <c r="KN6" s="21"/>
      <c r="KO6" s="21"/>
      <c r="KP6" s="21"/>
      <c r="KQ6" s="21"/>
      <c r="KR6" s="17"/>
      <c r="KS6" s="17"/>
      <c r="KT6" s="17"/>
      <c r="KU6" s="17"/>
      <c r="KV6" s="21"/>
      <c r="KW6" s="21"/>
      <c r="KX6" s="21"/>
      <c r="KY6" s="21"/>
      <c r="KZ6" s="21"/>
      <c r="LA6" s="21"/>
      <c r="LB6" s="21"/>
      <c r="LC6" s="21"/>
      <c r="LD6" s="21"/>
      <c r="LE6" s="21"/>
      <c r="LF6" s="21"/>
      <c r="LG6" s="21"/>
      <c r="LH6" s="21"/>
      <c r="LI6" s="21"/>
      <c r="LJ6" s="21"/>
      <c r="LK6" s="21"/>
      <c r="LL6" s="21"/>
      <c r="LM6" s="21"/>
      <c r="LN6" s="21"/>
      <c r="LO6" s="21"/>
      <c r="LP6" s="21"/>
      <c r="LQ6" s="21"/>
      <c r="LR6" s="21"/>
      <c r="LS6" s="21"/>
      <c r="LT6" s="21"/>
      <c r="LU6" s="21"/>
      <c r="LV6" s="21"/>
      <c r="LW6" s="21"/>
      <c r="LX6" s="21"/>
      <c r="LY6" s="21"/>
      <c r="LZ6" s="21"/>
      <c r="MA6" s="21"/>
      <c r="MB6" s="21"/>
      <c r="MC6" s="21"/>
      <c r="MD6" s="21"/>
      <c r="ME6" s="21"/>
      <c r="MF6" s="21"/>
      <c r="MG6" s="21"/>
      <c r="MH6" s="21"/>
      <c r="MI6" s="21"/>
      <c r="MJ6" s="21"/>
      <c r="MK6" s="21"/>
      <c r="ML6" s="21"/>
      <c r="MM6" s="21"/>
      <c r="MN6" s="21"/>
      <c r="MO6" s="21"/>
      <c r="MP6" s="21"/>
      <c r="MQ6" s="21"/>
      <c r="MR6" s="21"/>
      <c r="MS6" s="21"/>
      <c r="MT6" s="21"/>
      <c r="MU6" s="21"/>
      <c r="MV6" s="17"/>
      <c r="MW6" s="17"/>
      <c r="MX6" s="17"/>
      <c r="MY6" s="17"/>
      <c r="MZ6" s="21"/>
      <c r="NA6" s="21"/>
      <c r="NB6" s="21"/>
      <c r="NC6" s="21"/>
      <c r="ND6" s="21"/>
      <c r="NE6" s="21"/>
      <c r="NF6" s="21"/>
      <c r="NG6" s="21"/>
      <c r="NH6" s="21"/>
      <c r="NI6" s="21"/>
      <c r="NJ6" s="21"/>
      <c r="NK6" s="21"/>
      <c r="NL6" s="21"/>
      <c r="NM6" s="21"/>
      <c r="NN6" s="21"/>
      <c r="NO6" s="21"/>
      <c r="NP6" s="21"/>
      <c r="NQ6" s="21"/>
      <c r="NR6" s="21"/>
      <c r="NS6" s="21"/>
      <c r="NT6" s="21"/>
      <c r="NU6" s="21"/>
      <c r="NV6" s="21"/>
      <c r="NW6" s="21"/>
      <c r="NX6" s="21"/>
      <c r="NY6" s="21"/>
      <c r="NZ6" s="21"/>
      <c r="OA6" s="21"/>
      <c r="OB6" s="21"/>
      <c r="OC6" s="21"/>
      <c r="OD6" s="21"/>
      <c r="OE6" s="21"/>
      <c r="OF6" s="21"/>
      <c r="OG6" s="21"/>
      <c r="OH6" s="21"/>
      <c r="OI6" s="21"/>
      <c r="OJ6" s="21"/>
      <c r="OK6" s="21"/>
      <c r="OL6" s="21"/>
      <c r="OM6" s="21"/>
      <c r="ON6" s="21"/>
      <c r="OO6" s="21"/>
      <c r="OP6" s="21"/>
      <c r="OQ6" s="21"/>
      <c r="OR6" s="21"/>
      <c r="OS6" s="21"/>
      <c r="OT6" s="21"/>
      <c r="OU6" s="21"/>
      <c r="OV6" s="21"/>
      <c r="OW6" s="21"/>
      <c r="OX6" s="21"/>
      <c r="OY6" s="21"/>
      <c r="OZ6" s="17"/>
      <c r="PA6" s="17"/>
      <c r="PB6" s="17"/>
      <c r="PC6" s="17"/>
      <c r="PD6" s="21"/>
      <c r="PE6" s="21"/>
      <c r="PF6" s="21"/>
      <c r="PG6" s="21"/>
      <c r="PH6" s="21"/>
      <c r="PI6" s="21"/>
      <c r="PJ6" s="21"/>
      <c r="PK6" s="21"/>
      <c r="PL6" s="21"/>
      <c r="PM6" s="21"/>
      <c r="PN6" s="21"/>
      <c r="PO6" s="21"/>
      <c r="PP6" s="21"/>
      <c r="PQ6" s="21"/>
      <c r="PR6" s="21"/>
      <c r="PS6" s="21"/>
      <c r="PT6" s="21"/>
      <c r="PU6" s="21"/>
      <c r="PV6" s="21"/>
      <c r="PW6" s="21"/>
      <c r="PX6" s="21"/>
      <c r="PY6" s="21"/>
      <c r="PZ6" s="21"/>
      <c r="QA6" s="21"/>
      <c r="QB6" s="21"/>
      <c r="QC6" s="21"/>
      <c r="QD6" s="21"/>
      <c r="QE6" s="21"/>
      <c r="QF6" s="21"/>
      <c r="QG6" s="21"/>
      <c r="QH6" s="21"/>
      <c r="QI6" s="21"/>
      <c r="QJ6" s="21"/>
      <c r="QK6" s="21"/>
      <c r="QL6" s="21"/>
      <c r="QM6" s="21"/>
      <c r="QN6" s="21"/>
      <c r="QO6" s="21"/>
      <c r="QP6" s="21"/>
      <c r="QQ6" s="21"/>
      <c r="QR6" s="21"/>
      <c r="QS6" s="21"/>
      <c r="QT6" s="21"/>
      <c r="QU6" s="21"/>
      <c r="QV6" s="21"/>
      <c r="QW6" s="21"/>
      <c r="QX6" s="21"/>
      <c r="QY6" s="21"/>
      <c r="QZ6" s="21"/>
      <c r="RA6" s="21"/>
      <c r="RB6" s="21"/>
      <c r="RC6" s="21"/>
      <c r="RD6" s="17"/>
      <c r="RE6" s="17"/>
      <c r="RF6" s="17"/>
      <c r="RG6" s="17"/>
      <c r="RH6" s="21"/>
      <c r="RI6" s="21"/>
      <c r="RJ6" s="21"/>
      <c r="RK6" s="21"/>
      <c r="RL6" s="21"/>
      <c r="RM6" s="21"/>
      <c r="RN6" s="21"/>
      <c r="RO6" s="21"/>
      <c r="RP6" s="21"/>
      <c r="RQ6" s="21"/>
      <c r="RR6" s="21"/>
      <c r="RS6" s="21"/>
      <c r="RT6" s="21"/>
      <c r="RU6" s="21"/>
      <c r="RV6" s="21"/>
      <c r="RW6" s="21"/>
      <c r="RX6" s="21"/>
      <c r="RY6" s="21"/>
      <c r="RZ6" s="21"/>
      <c r="SA6" s="21"/>
      <c r="SB6" s="21"/>
      <c r="SC6" s="21"/>
      <c r="SD6" s="21"/>
      <c r="SE6" s="21"/>
      <c r="SF6" s="21"/>
      <c r="SG6" s="21"/>
      <c r="SH6" s="21"/>
      <c r="SI6" s="21"/>
      <c r="SJ6" s="21"/>
      <c r="SK6" s="21"/>
      <c r="SL6" s="21"/>
      <c r="SM6" s="21"/>
      <c r="SN6" s="21"/>
      <c r="SO6" s="21"/>
      <c r="SP6" s="21"/>
      <c r="SQ6" s="21"/>
      <c r="SR6" s="21"/>
      <c r="SS6" s="21"/>
      <c r="ST6" s="21"/>
      <c r="SU6" s="21"/>
      <c r="SV6" s="21"/>
      <c r="SW6" s="21"/>
      <c r="SX6" s="21"/>
      <c r="SY6" s="21"/>
      <c r="SZ6" s="21"/>
      <c r="TA6" s="21"/>
      <c r="TB6" s="21"/>
      <c r="TC6" s="21"/>
      <c r="TD6" s="21"/>
      <c r="TE6" s="21"/>
      <c r="TF6" s="21"/>
      <c r="TG6" s="21"/>
      <c r="TH6" s="17"/>
      <c r="TI6" s="17"/>
      <c r="TJ6" s="17"/>
      <c r="TK6" s="17"/>
      <c r="TL6" s="21"/>
      <c r="TM6" s="21"/>
      <c r="TN6" s="21"/>
      <c r="TO6" s="21"/>
      <c r="TP6" s="21"/>
      <c r="TQ6" s="21"/>
      <c r="TR6" s="21"/>
      <c r="TS6" s="21"/>
      <c r="TT6" s="21"/>
      <c r="TU6" s="21"/>
      <c r="TV6" s="21"/>
      <c r="TW6" s="21"/>
      <c r="TX6" s="21"/>
      <c r="TY6" s="21"/>
      <c r="TZ6" s="21"/>
      <c r="UA6" s="21"/>
      <c r="UB6" s="21"/>
      <c r="UC6" s="21"/>
      <c r="UD6" s="21"/>
      <c r="UE6" s="21"/>
      <c r="UF6" s="21"/>
      <c r="UG6" s="21"/>
      <c r="UH6" s="21"/>
      <c r="UI6" s="21"/>
      <c r="UJ6" s="21"/>
      <c r="UK6" s="21"/>
      <c r="UL6" s="21"/>
      <c r="UM6" s="21"/>
      <c r="UN6" s="21"/>
      <c r="UO6" s="21"/>
      <c r="UP6" s="21"/>
      <c r="UQ6" s="21"/>
      <c r="UR6" s="21"/>
      <c r="US6" s="21"/>
      <c r="UT6" s="21"/>
      <c r="UU6" s="21"/>
      <c r="UV6" s="21"/>
      <c r="UW6" s="21"/>
      <c r="UX6" s="21"/>
      <c r="UY6" s="21"/>
      <c r="UZ6" s="21"/>
      <c r="VA6" s="21"/>
      <c r="VB6" s="21"/>
      <c r="VC6" s="21"/>
      <c r="VD6" s="21"/>
      <c r="VE6" s="21"/>
      <c r="VF6" s="21"/>
      <c r="VG6" s="21"/>
      <c r="VH6" s="21"/>
      <c r="VI6" s="21"/>
      <c r="VJ6" s="21"/>
      <c r="VK6" s="21"/>
      <c r="VL6" s="17"/>
      <c r="VM6" s="17"/>
      <c r="VN6" s="17"/>
      <c r="VO6" s="17"/>
      <c r="VP6" s="21"/>
      <c r="VQ6" s="21"/>
      <c r="VR6" s="21"/>
      <c r="VS6" s="21"/>
      <c r="VT6" s="21"/>
      <c r="VU6" s="21"/>
      <c r="VV6" s="21"/>
      <c r="VW6" s="21"/>
      <c r="VX6" s="21"/>
      <c r="VY6" s="21"/>
      <c r="VZ6" s="21"/>
      <c r="WA6" s="21"/>
      <c r="WB6" s="21"/>
      <c r="WC6" s="21"/>
      <c r="WD6" s="21"/>
      <c r="WE6" s="21"/>
      <c r="WF6" s="21"/>
      <c r="WG6" s="21"/>
      <c r="WH6" s="21"/>
      <c r="WI6" s="21"/>
      <c r="WJ6" s="21"/>
      <c r="WK6" s="21"/>
      <c r="WL6" s="21"/>
      <c r="WM6" s="21"/>
      <c r="WN6" s="21"/>
      <c r="WO6" s="21"/>
      <c r="WP6" s="21"/>
      <c r="WQ6" s="21"/>
      <c r="WR6" s="21"/>
      <c r="WS6" s="21"/>
      <c r="WT6" s="21"/>
      <c r="WU6" s="21"/>
      <c r="WV6" s="21"/>
      <c r="WW6" s="21"/>
      <c r="WX6" s="21"/>
      <c r="WY6" s="21"/>
      <c r="WZ6" s="21"/>
      <c r="XA6" s="21"/>
      <c r="XB6" s="21"/>
      <c r="XC6" s="21"/>
      <c r="XD6" s="21"/>
      <c r="XE6" s="21"/>
      <c r="XF6" s="21"/>
      <c r="XG6" s="21"/>
      <c r="XH6" s="21"/>
      <c r="XI6" s="21"/>
      <c r="XJ6" s="21"/>
      <c r="XK6" s="21"/>
      <c r="XL6" s="21"/>
      <c r="XM6" s="21"/>
      <c r="XN6" s="21"/>
      <c r="XO6" s="21"/>
      <c r="XP6" s="17"/>
      <c r="XQ6" s="17"/>
      <c r="XR6" s="17"/>
      <c r="XS6" s="17"/>
      <c r="XT6" s="21"/>
      <c r="XU6" s="21"/>
      <c r="XV6" s="21"/>
      <c r="XW6" s="21"/>
      <c r="XX6" s="21"/>
      <c r="XY6" s="21"/>
      <c r="XZ6" s="21"/>
      <c r="YA6" s="21"/>
      <c r="YB6" s="21"/>
      <c r="YC6" s="21"/>
      <c r="YD6" s="21"/>
      <c r="YE6" s="21"/>
      <c r="YF6" s="21"/>
      <c r="YG6" s="21"/>
      <c r="YH6" s="21"/>
      <c r="YI6" s="21"/>
      <c r="YJ6" s="21"/>
      <c r="YK6" s="21"/>
      <c r="YL6" s="21"/>
      <c r="YM6" s="21"/>
      <c r="YN6" s="21"/>
      <c r="YO6" s="21"/>
      <c r="YP6" s="21"/>
      <c r="YQ6" s="21"/>
      <c r="YR6" s="21"/>
      <c r="YS6" s="21"/>
      <c r="YT6" s="21"/>
      <c r="YU6" s="21"/>
      <c r="YV6" s="21"/>
      <c r="YW6" s="21"/>
      <c r="YX6" s="21"/>
      <c r="YY6" s="21"/>
      <c r="YZ6" s="21"/>
      <c r="ZA6" s="21"/>
      <c r="ZB6" s="21"/>
      <c r="ZC6" s="21"/>
      <c r="ZD6" s="21"/>
      <c r="ZE6" s="21"/>
      <c r="ZF6" s="21"/>
      <c r="ZG6" s="21"/>
      <c r="ZH6" s="21"/>
      <c r="ZI6" s="21"/>
      <c r="ZJ6" s="21"/>
      <c r="ZK6" s="21"/>
      <c r="ZL6" s="21"/>
      <c r="ZM6" s="21"/>
      <c r="ZN6" s="21"/>
      <c r="ZO6" s="21"/>
      <c r="ZP6" s="21"/>
      <c r="ZQ6" s="21"/>
      <c r="ZR6" s="21"/>
      <c r="ZS6" s="21"/>
      <c r="ZT6" s="17"/>
      <c r="ZU6" s="17"/>
      <c r="ZV6" s="17"/>
      <c r="ZW6" s="17"/>
      <c r="ZX6" s="21"/>
      <c r="ZY6" s="21"/>
      <c r="ZZ6" s="21"/>
      <c r="AAA6" s="21"/>
      <c r="AAB6" s="21"/>
      <c r="AAC6" s="21"/>
      <c r="AAD6" s="21"/>
      <c r="AAE6" s="21"/>
      <c r="AAF6" s="21"/>
      <c r="AAG6" s="21"/>
      <c r="AAH6" s="21"/>
      <c r="AAI6" s="21"/>
      <c r="AAJ6" s="21"/>
      <c r="AAK6" s="21"/>
      <c r="AAL6" s="21"/>
      <c r="AAM6" s="21"/>
      <c r="AAN6" s="21"/>
      <c r="AAO6" s="21"/>
      <c r="AAP6" s="21"/>
      <c r="AAQ6" s="21"/>
      <c r="AAR6" s="21"/>
      <c r="AAS6" s="21"/>
      <c r="AAT6" s="21"/>
      <c r="AAU6" s="21"/>
      <c r="AAV6" s="21"/>
      <c r="AAW6" s="21"/>
      <c r="AAX6" s="21"/>
      <c r="AAY6" s="21"/>
      <c r="AAZ6" s="21"/>
      <c r="ABA6" s="21"/>
      <c r="ABB6" s="21"/>
      <c r="ABC6" s="21"/>
      <c r="ABD6" s="21"/>
      <c r="ABE6" s="21"/>
      <c r="ABF6" s="21"/>
      <c r="ABG6" s="21"/>
      <c r="ABH6" s="21"/>
      <c r="ABI6" s="21"/>
      <c r="ABJ6" s="21"/>
      <c r="ABK6" s="21"/>
      <c r="ABL6" s="21"/>
      <c r="ABM6" s="21"/>
      <c r="ABN6" s="21"/>
      <c r="ABO6" s="21"/>
      <c r="ABP6" s="21"/>
      <c r="ABQ6" s="21"/>
      <c r="ABR6" s="21"/>
      <c r="ABS6" s="21"/>
      <c r="ABT6" s="21"/>
      <c r="ABU6" s="21"/>
      <c r="ABV6" s="21"/>
      <c r="ABW6" s="21"/>
      <c r="ABX6" s="17"/>
      <c r="ABY6" s="17"/>
      <c r="ABZ6" s="17"/>
      <c r="ACA6" s="17"/>
    </row>
    <row r="7" spans="1:755" s="22" customFormat="1" ht="16.149999999999999" customHeight="1" x14ac:dyDescent="0.25">
      <c r="A7" s="25"/>
      <c r="B7" s="25"/>
      <c r="C7" s="25"/>
      <c r="D7" s="25"/>
      <c r="E7" s="25"/>
      <c r="G7" s="26" t="s">
        <v>1</v>
      </c>
      <c r="H7" s="242">
        <v>42088</v>
      </c>
      <c r="I7" s="242"/>
      <c r="K7" s="27"/>
      <c r="L7" s="217"/>
      <c r="M7" s="217"/>
      <c r="N7" s="200"/>
      <c r="O7" s="27"/>
      <c r="P7" s="27"/>
      <c r="Q7" s="27"/>
      <c r="R7" s="27"/>
      <c r="S7" s="27"/>
      <c r="T7" s="27"/>
      <c r="U7" s="27"/>
      <c r="V7" s="27"/>
      <c r="W7" s="28"/>
      <c r="X7" s="29"/>
      <c r="Y7" s="29"/>
      <c r="Z7" s="29"/>
      <c r="AA7" s="29"/>
      <c r="AB7" s="29"/>
      <c r="AC7" s="29"/>
      <c r="AD7" s="29"/>
      <c r="AE7" s="29"/>
      <c r="AF7" s="29"/>
      <c r="AG7" s="29"/>
      <c r="AH7" s="29"/>
      <c r="AI7" s="21"/>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c r="CJ7" s="30"/>
      <c r="CK7" s="30"/>
      <c r="CL7" s="30"/>
      <c r="CM7" s="30"/>
      <c r="CN7" s="30"/>
      <c r="CO7" s="30"/>
      <c r="CP7" s="30"/>
      <c r="CQ7" s="30"/>
      <c r="CR7" s="30"/>
      <c r="CS7" s="30"/>
      <c r="CT7" s="30"/>
      <c r="CU7" s="30"/>
      <c r="CV7" s="30"/>
      <c r="CW7" s="30"/>
      <c r="CX7" s="30"/>
      <c r="CY7" s="30"/>
      <c r="CZ7" s="30"/>
      <c r="DA7" s="30"/>
      <c r="DB7" s="30"/>
      <c r="DC7" s="30"/>
      <c r="DD7" s="30"/>
      <c r="DE7" s="30"/>
      <c r="DF7" s="30"/>
      <c r="DG7" s="30"/>
      <c r="DH7" s="30"/>
      <c r="DI7" s="30"/>
      <c r="DJ7" s="30"/>
      <c r="DK7" s="30"/>
      <c r="DL7" s="30"/>
      <c r="DM7" s="30"/>
      <c r="DN7" s="30"/>
      <c r="DO7" s="30"/>
      <c r="DP7" s="30"/>
      <c r="DQ7" s="30"/>
      <c r="DR7" s="30"/>
      <c r="DS7" s="30"/>
      <c r="DT7" s="30"/>
      <c r="DU7" s="30"/>
      <c r="DV7" s="30"/>
      <c r="DW7" s="30"/>
      <c r="DX7" s="30"/>
      <c r="DY7" s="30"/>
      <c r="DZ7" s="30"/>
      <c r="EA7" s="30"/>
      <c r="EB7" s="30"/>
      <c r="EC7" s="30"/>
      <c r="ED7" s="30"/>
      <c r="EE7" s="30"/>
      <c r="EF7" s="31"/>
      <c r="EG7" s="31"/>
      <c r="EH7" s="31"/>
      <c r="EI7" s="31"/>
      <c r="EJ7" s="30"/>
      <c r="EK7" s="30"/>
      <c r="EL7" s="30"/>
      <c r="EM7" s="30"/>
      <c r="EN7" s="30"/>
      <c r="EO7" s="30"/>
      <c r="EP7" s="30"/>
      <c r="EQ7" s="30"/>
      <c r="ER7" s="30"/>
      <c r="ES7" s="30"/>
      <c r="ET7" s="30"/>
      <c r="EU7" s="30"/>
      <c r="EV7" s="30"/>
      <c r="EW7" s="30"/>
      <c r="EX7" s="30"/>
      <c r="EY7" s="30"/>
      <c r="EZ7" s="30"/>
      <c r="FA7" s="30"/>
      <c r="FB7" s="30"/>
      <c r="FC7" s="30"/>
      <c r="FD7" s="30"/>
      <c r="FE7" s="30"/>
      <c r="FF7" s="30"/>
      <c r="FG7" s="30"/>
      <c r="FH7" s="30"/>
      <c r="FI7" s="30"/>
      <c r="FJ7" s="30"/>
      <c r="FK7" s="30"/>
      <c r="FL7" s="30"/>
      <c r="FM7" s="30"/>
      <c r="FN7" s="30"/>
      <c r="FO7" s="30"/>
      <c r="FP7" s="30"/>
      <c r="FQ7" s="30"/>
      <c r="FR7" s="30"/>
      <c r="FS7" s="30"/>
      <c r="FT7" s="30"/>
      <c r="FU7" s="30"/>
      <c r="FV7" s="30"/>
      <c r="FW7" s="30"/>
      <c r="FX7" s="30"/>
      <c r="FY7" s="30"/>
      <c r="FZ7" s="30"/>
      <c r="GA7" s="30"/>
      <c r="GB7" s="30"/>
      <c r="GC7" s="30"/>
      <c r="GD7" s="30"/>
      <c r="GE7" s="30"/>
      <c r="GF7" s="30"/>
      <c r="GG7" s="30"/>
      <c r="GH7" s="30"/>
      <c r="GI7" s="30"/>
      <c r="GJ7" s="31"/>
      <c r="GK7" s="31"/>
      <c r="GL7" s="31"/>
      <c r="GM7" s="31"/>
      <c r="GN7" s="30"/>
      <c r="GO7" s="30"/>
      <c r="GP7" s="30"/>
      <c r="GQ7" s="30"/>
      <c r="GR7" s="30"/>
      <c r="GS7" s="30"/>
      <c r="GT7" s="30"/>
      <c r="GU7" s="30"/>
      <c r="GV7" s="30"/>
      <c r="GW7" s="30"/>
      <c r="GX7" s="30"/>
      <c r="GY7" s="30"/>
      <c r="GZ7" s="30"/>
      <c r="HA7" s="30"/>
      <c r="HB7" s="30"/>
      <c r="HC7" s="30"/>
      <c r="HD7" s="30"/>
      <c r="HE7" s="30"/>
      <c r="HF7" s="30"/>
      <c r="HG7" s="30"/>
      <c r="HH7" s="30"/>
      <c r="HI7" s="30"/>
      <c r="HJ7" s="30"/>
      <c r="HK7" s="30"/>
      <c r="HL7" s="30"/>
      <c r="HM7" s="30"/>
      <c r="HN7" s="30"/>
      <c r="HO7" s="30"/>
      <c r="HP7" s="30"/>
      <c r="HQ7" s="30"/>
      <c r="HR7" s="30"/>
      <c r="HS7" s="30"/>
      <c r="HT7" s="30"/>
      <c r="HU7" s="30"/>
      <c r="HV7" s="30"/>
      <c r="HW7" s="30"/>
      <c r="HX7" s="30"/>
      <c r="HY7" s="30"/>
      <c r="HZ7" s="30"/>
      <c r="IA7" s="30"/>
      <c r="IB7" s="30"/>
      <c r="IC7" s="30"/>
      <c r="ID7" s="30"/>
      <c r="IE7" s="30"/>
      <c r="IF7" s="30"/>
      <c r="IG7" s="30"/>
      <c r="IH7" s="30"/>
      <c r="II7" s="30"/>
      <c r="IJ7" s="30"/>
      <c r="IK7" s="30"/>
      <c r="IL7" s="30"/>
      <c r="IM7" s="30"/>
      <c r="IN7" s="31"/>
      <c r="IO7" s="31"/>
      <c r="IP7" s="31"/>
      <c r="IQ7" s="31"/>
      <c r="IR7" s="30"/>
      <c r="IS7" s="30"/>
      <c r="IT7" s="30"/>
      <c r="IU7" s="30"/>
      <c r="IV7" s="30"/>
      <c r="IW7" s="30"/>
      <c r="IX7" s="30"/>
      <c r="IY7" s="30"/>
      <c r="IZ7" s="30"/>
      <c r="JA7" s="30"/>
      <c r="JB7" s="30"/>
      <c r="JC7" s="30"/>
      <c r="JD7" s="30"/>
      <c r="JE7" s="30"/>
      <c r="JF7" s="30"/>
      <c r="JG7" s="30"/>
      <c r="JH7" s="30"/>
      <c r="JI7" s="30"/>
      <c r="JJ7" s="30"/>
      <c r="JK7" s="30"/>
      <c r="JL7" s="30"/>
      <c r="JM7" s="30"/>
      <c r="JN7" s="30"/>
      <c r="JO7" s="30"/>
      <c r="JP7" s="30"/>
      <c r="JQ7" s="30"/>
      <c r="JR7" s="30"/>
      <c r="JS7" s="30"/>
      <c r="JT7" s="30"/>
      <c r="JU7" s="30"/>
      <c r="JV7" s="30"/>
      <c r="JW7" s="30"/>
      <c r="JX7" s="30"/>
      <c r="JY7" s="30"/>
      <c r="JZ7" s="30"/>
      <c r="KA7" s="30"/>
      <c r="KB7" s="30"/>
      <c r="KC7" s="30"/>
      <c r="KD7" s="30"/>
      <c r="KE7" s="30"/>
      <c r="KF7" s="30"/>
      <c r="KG7" s="30"/>
      <c r="KH7" s="30"/>
      <c r="KI7" s="30"/>
      <c r="KJ7" s="30"/>
      <c r="KK7" s="30"/>
      <c r="KL7" s="30"/>
      <c r="KM7" s="30"/>
      <c r="KN7" s="30"/>
      <c r="KO7" s="30"/>
      <c r="KP7" s="30"/>
      <c r="KQ7" s="30"/>
      <c r="KR7" s="31"/>
      <c r="KS7" s="31"/>
      <c r="KT7" s="31"/>
      <c r="KU7" s="31"/>
      <c r="KV7" s="30"/>
      <c r="KW7" s="30"/>
      <c r="KX7" s="30"/>
      <c r="KY7" s="30"/>
      <c r="KZ7" s="30"/>
      <c r="LA7" s="30"/>
      <c r="LB7" s="30"/>
      <c r="LC7" s="30"/>
      <c r="LD7" s="30"/>
      <c r="LE7" s="30"/>
      <c r="LF7" s="30"/>
      <c r="LG7" s="30"/>
      <c r="LH7" s="30"/>
      <c r="LI7" s="30"/>
      <c r="LJ7" s="30"/>
      <c r="LK7" s="30"/>
      <c r="LL7" s="30"/>
      <c r="LM7" s="30"/>
      <c r="LN7" s="30"/>
      <c r="LO7" s="30"/>
      <c r="LP7" s="30"/>
      <c r="LQ7" s="30"/>
      <c r="LR7" s="30"/>
      <c r="LS7" s="30"/>
      <c r="LT7" s="30"/>
      <c r="LU7" s="30"/>
      <c r="LV7" s="30"/>
      <c r="LW7" s="30"/>
      <c r="LX7" s="30"/>
      <c r="LY7" s="30"/>
      <c r="LZ7" s="30"/>
      <c r="MA7" s="30"/>
      <c r="MB7" s="30"/>
      <c r="MC7" s="30"/>
      <c r="MD7" s="30"/>
      <c r="ME7" s="30"/>
      <c r="MF7" s="30"/>
      <c r="MG7" s="30"/>
      <c r="MH7" s="30"/>
      <c r="MI7" s="30"/>
      <c r="MJ7" s="30"/>
      <c r="MK7" s="30"/>
      <c r="ML7" s="30"/>
      <c r="MM7" s="30"/>
      <c r="MN7" s="30"/>
      <c r="MO7" s="30"/>
      <c r="MP7" s="30"/>
      <c r="MQ7" s="30"/>
      <c r="MR7" s="30"/>
      <c r="MS7" s="30"/>
      <c r="MT7" s="30"/>
      <c r="MU7" s="30"/>
      <c r="MV7" s="31"/>
      <c r="MW7" s="31"/>
      <c r="MX7" s="31"/>
      <c r="MY7" s="31"/>
      <c r="MZ7" s="30"/>
      <c r="NA7" s="30"/>
      <c r="NB7" s="30"/>
      <c r="NC7" s="30"/>
      <c r="ND7" s="30"/>
      <c r="NE7" s="30"/>
      <c r="NF7" s="30"/>
      <c r="NG7" s="30"/>
      <c r="NH7" s="30"/>
      <c r="NI7" s="30"/>
      <c r="NJ7" s="30"/>
      <c r="NK7" s="30"/>
      <c r="NL7" s="30"/>
      <c r="NM7" s="30"/>
      <c r="NN7" s="30"/>
      <c r="NO7" s="30"/>
      <c r="NP7" s="30"/>
      <c r="NQ7" s="30"/>
      <c r="NR7" s="30"/>
      <c r="NS7" s="30"/>
      <c r="NT7" s="30"/>
      <c r="NU7" s="30"/>
      <c r="NV7" s="30"/>
      <c r="NW7" s="30"/>
      <c r="NX7" s="30"/>
      <c r="NY7" s="30"/>
      <c r="NZ7" s="30"/>
      <c r="OA7" s="30"/>
      <c r="OB7" s="30"/>
      <c r="OC7" s="30"/>
      <c r="OD7" s="30"/>
      <c r="OE7" s="30"/>
      <c r="OF7" s="30"/>
      <c r="OG7" s="30"/>
      <c r="OH7" s="30"/>
      <c r="OI7" s="30"/>
      <c r="OJ7" s="30"/>
      <c r="OK7" s="30"/>
      <c r="OL7" s="30"/>
      <c r="OM7" s="30"/>
      <c r="ON7" s="30"/>
      <c r="OO7" s="30"/>
      <c r="OP7" s="30"/>
      <c r="OQ7" s="30"/>
      <c r="OR7" s="30"/>
      <c r="OS7" s="30"/>
      <c r="OT7" s="30"/>
      <c r="OU7" s="30"/>
      <c r="OV7" s="30"/>
      <c r="OW7" s="30"/>
      <c r="OX7" s="30"/>
      <c r="OY7" s="30"/>
      <c r="OZ7" s="31"/>
      <c r="PA7" s="31"/>
      <c r="PB7" s="31"/>
      <c r="PC7" s="31"/>
      <c r="PD7" s="30"/>
      <c r="PE7" s="30"/>
      <c r="PF7" s="30"/>
      <c r="PG7" s="30"/>
      <c r="PH7" s="30"/>
      <c r="PI7" s="30"/>
      <c r="PJ7" s="30"/>
      <c r="PK7" s="30"/>
      <c r="PL7" s="30"/>
      <c r="PM7" s="30"/>
      <c r="PN7" s="30"/>
      <c r="PO7" s="30"/>
      <c r="PP7" s="30"/>
      <c r="PQ7" s="30"/>
      <c r="PR7" s="30"/>
      <c r="PS7" s="30"/>
      <c r="PT7" s="30"/>
      <c r="PU7" s="30"/>
      <c r="PV7" s="30"/>
      <c r="PW7" s="30"/>
      <c r="PX7" s="30"/>
      <c r="PY7" s="30"/>
      <c r="PZ7" s="30"/>
      <c r="QA7" s="30"/>
      <c r="QB7" s="30"/>
      <c r="QC7" s="30"/>
      <c r="QD7" s="30"/>
      <c r="QE7" s="30"/>
      <c r="QF7" s="30"/>
      <c r="QG7" s="30"/>
      <c r="QH7" s="30"/>
      <c r="QI7" s="30"/>
      <c r="QJ7" s="30"/>
      <c r="QK7" s="30"/>
      <c r="QL7" s="30"/>
      <c r="QM7" s="30"/>
      <c r="QN7" s="30"/>
      <c r="QO7" s="30"/>
      <c r="QP7" s="30"/>
      <c r="QQ7" s="30"/>
      <c r="QR7" s="30"/>
      <c r="QS7" s="30"/>
      <c r="QT7" s="30"/>
      <c r="QU7" s="30"/>
      <c r="QV7" s="30"/>
      <c r="QW7" s="30"/>
      <c r="QX7" s="30"/>
      <c r="QY7" s="30"/>
      <c r="QZ7" s="30"/>
      <c r="RA7" s="30"/>
      <c r="RB7" s="30"/>
      <c r="RC7" s="30"/>
      <c r="RD7" s="31"/>
      <c r="RE7" s="31"/>
      <c r="RF7" s="31"/>
      <c r="RG7" s="31"/>
      <c r="RH7" s="30"/>
      <c r="RI7" s="30"/>
      <c r="RJ7" s="30"/>
      <c r="RK7" s="30"/>
      <c r="RL7" s="30"/>
      <c r="RM7" s="30"/>
      <c r="RN7" s="30"/>
      <c r="RO7" s="30"/>
      <c r="RP7" s="30"/>
      <c r="RQ7" s="30"/>
      <c r="RR7" s="30"/>
      <c r="RS7" s="30"/>
      <c r="RT7" s="30"/>
      <c r="RU7" s="30"/>
      <c r="RV7" s="30"/>
      <c r="RW7" s="30"/>
      <c r="RX7" s="30"/>
      <c r="RY7" s="30"/>
      <c r="RZ7" s="30"/>
      <c r="SA7" s="30"/>
      <c r="SB7" s="30"/>
      <c r="SC7" s="30"/>
      <c r="SD7" s="30"/>
      <c r="SE7" s="30"/>
      <c r="SF7" s="30"/>
      <c r="SG7" s="30"/>
      <c r="SH7" s="30"/>
      <c r="SI7" s="30"/>
      <c r="SJ7" s="30"/>
      <c r="SK7" s="30"/>
      <c r="SL7" s="30"/>
      <c r="SM7" s="30"/>
      <c r="SN7" s="30"/>
      <c r="SO7" s="30"/>
      <c r="SP7" s="30"/>
      <c r="SQ7" s="30"/>
      <c r="SR7" s="30"/>
      <c r="SS7" s="30"/>
      <c r="ST7" s="30"/>
      <c r="SU7" s="30"/>
      <c r="SV7" s="30"/>
      <c r="SW7" s="30"/>
      <c r="SX7" s="30"/>
      <c r="SY7" s="30"/>
      <c r="SZ7" s="30"/>
      <c r="TA7" s="30"/>
      <c r="TB7" s="30"/>
      <c r="TC7" s="30"/>
      <c r="TD7" s="30"/>
      <c r="TE7" s="30"/>
      <c r="TF7" s="30"/>
      <c r="TG7" s="30"/>
      <c r="TH7" s="31"/>
      <c r="TI7" s="31"/>
      <c r="TJ7" s="31"/>
      <c r="TK7" s="31"/>
      <c r="TL7" s="30"/>
      <c r="TM7" s="30"/>
      <c r="TN7" s="30"/>
      <c r="TO7" s="30"/>
      <c r="TP7" s="30"/>
      <c r="TQ7" s="30"/>
      <c r="TR7" s="30"/>
      <c r="TS7" s="30"/>
      <c r="TT7" s="30"/>
      <c r="TU7" s="30"/>
      <c r="TV7" s="30"/>
      <c r="TW7" s="30"/>
      <c r="TX7" s="30"/>
      <c r="TY7" s="30"/>
      <c r="TZ7" s="30"/>
      <c r="UA7" s="30"/>
      <c r="UB7" s="30"/>
      <c r="UC7" s="30"/>
      <c r="UD7" s="30"/>
      <c r="UE7" s="30"/>
      <c r="UF7" s="30"/>
      <c r="UG7" s="30"/>
      <c r="UH7" s="30"/>
      <c r="UI7" s="30"/>
      <c r="UJ7" s="30"/>
      <c r="UK7" s="30"/>
      <c r="UL7" s="30"/>
      <c r="UM7" s="30"/>
      <c r="UN7" s="30"/>
      <c r="UO7" s="30"/>
      <c r="UP7" s="30"/>
      <c r="UQ7" s="30"/>
      <c r="UR7" s="30"/>
      <c r="US7" s="30"/>
      <c r="UT7" s="30"/>
      <c r="UU7" s="30"/>
      <c r="UV7" s="30"/>
      <c r="UW7" s="30"/>
      <c r="UX7" s="30"/>
      <c r="UY7" s="30"/>
      <c r="UZ7" s="30"/>
      <c r="VA7" s="30"/>
      <c r="VB7" s="30"/>
      <c r="VC7" s="30"/>
      <c r="VD7" s="30"/>
      <c r="VE7" s="30"/>
      <c r="VF7" s="30"/>
      <c r="VG7" s="30"/>
      <c r="VH7" s="30"/>
      <c r="VI7" s="30"/>
      <c r="VJ7" s="30"/>
      <c r="VK7" s="30"/>
      <c r="VL7" s="31"/>
      <c r="VM7" s="31"/>
      <c r="VN7" s="31"/>
      <c r="VO7" s="31"/>
      <c r="VP7" s="30"/>
      <c r="VQ7" s="30"/>
      <c r="VR7" s="30"/>
      <c r="VS7" s="30"/>
      <c r="VT7" s="30"/>
      <c r="VU7" s="30"/>
      <c r="VV7" s="30"/>
      <c r="VW7" s="30"/>
      <c r="VX7" s="30"/>
      <c r="VY7" s="30"/>
      <c r="VZ7" s="30"/>
      <c r="WA7" s="30"/>
      <c r="WB7" s="30"/>
      <c r="WC7" s="30"/>
      <c r="WD7" s="30"/>
      <c r="WE7" s="30"/>
      <c r="WF7" s="30"/>
      <c r="WG7" s="30"/>
      <c r="WH7" s="30"/>
      <c r="WI7" s="30"/>
      <c r="WJ7" s="30"/>
      <c r="WK7" s="30"/>
      <c r="WL7" s="30"/>
      <c r="WM7" s="30"/>
      <c r="WN7" s="30"/>
      <c r="WO7" s="30"/>
      <c r="WP7" s="30"/>
      <c r="WQ7" s="30"/>
      <c r="WR7" s="30"/>
      <c r="WS7" s="30"/>
      <c r="WT7" s="30"/>
      <c r="WU7" s="30"/>
      <c r="WV7" s="30"/>
      <c r="WW7" s="30"/>
      <c r="WX7" s="30"/>
      <c r="WY7" s="30"/>
      <c r="WZ7" s="30"/>
      <c r="XA7" s="30"/>
      <c r="XB7" s="30"/>
      <c r="XC7" s="30"/>
      <c r="XD7" s="30"/>
      <c r="XE7" s="30"/>
      <c r="XF7" s="30"/>
      <c r="XG7" s="30"/>
      <c r="XH7" s="30"/>
      <c r="XI7" s="30"/>
      <c r="XJ7" s="30"/>
      <c r="XK7" s="30"/>
      <c r="XL7" s="30"/>
      <c r="XM7" s="30"/>
      <c r="XN7" s="30"/>
      <c r="XO7" s="30"/>
      <c r="XP7" s="31"/>
      <c r="XQ7" s="31"/>
      <c r="XR7" s="31"/>
      <c r="XS7" s="31"/>
      <c r="XT7" s="30"/>
      <c r="XU7" s="30"/>
      <c r="XV7" s="30"/>
      <c r="XW7" s="30"/>
      <c r="XX7" s="30"/>
      <c r="XY7" s="30"/>
      <c r="XZ7" s="30"/>
      <c r="YA7" s="30"/>
      <c r="YB7" s="30"/>
      <c r="YC7" s="30"/>
      <c r="YD7" s="30"/>
      <c r="YE7" s="30"/>
      <c r="YF7" s="30"/>
      <c r="YG7" s="30"/>
      <c r="YH7" s="30"/>
      <c r="YI7" s="30"/>
      <c r="YJ7" s="30"/>
      <c r="YK7" s="30"/>
      <c r="YL7" s="30"/>
      <c r="YM7" s="30"/>
      <c r="YN7" s="30"/>
      <c r="YO7" s="30"/>
      <c r="YP7" s="30"/>
      <c r="YQ7" s="30"/>
      <c r="YR7" s="30"/>
      <c r="YS7" s="30"/>
      <c r="YT7" s="30"/>
      <c r="YU7" s="30"/>
      <c r="YV7" s="30"/>
      <c r="YW7" s="30"/>
      <c r="YX7" s="30"/>
      <c r="YY7" s="30"/>
      <c r="YZ7" s="30"/>
      <c r="ZA7" s="30"/>
      <c r="ZB7" s="30"/>
      <c r="ZC7" s="30"/>
      <c r="ZD7" s="30"/>
      <c r="ZE7" s="30"/>
      <c r="ZF7" s="30"/>
      <c r="ZG7" s="30"/>
      <c r="ZH7" s="30"/>
      <c r="ZI7" s="30"/>
      <c r="ZJ7" s="30"/>
      <c r="ZK7" s="30"/>
      <c r="ZL7" s="30"/>
      <c r="ZM7" s="30"/>
      <c r="ZN7" s="30"/>
      <c r="ZO7" s="30"/>
      <c r="ZP7" s="30"/>
      <c r="ZQ7" s="30"/>
      <c r="ZR7" s="30"/>
      <c r="ZS7" s="30"/>
      <c r="ZT7" s="31"/>
      <c r="ZU7" s="31"/>
      <c r="ZV7" s="31"/>
      <c r="ZW7" s="31"/>
      <c r="ZX7" s="30"/>
      <c r="ZY7" s="30"/>
      <c r="ZZ7" s="30"/>
      <c r="AAA7" s="30"/>
      <c r="AAB7" s="30"/>
      <c r="AAC7" s="30"/>
      <c r="AAD7" s="30"/>
      <c r="AAE7" s="30"/>
      <c r="AAF7" s="30"/>
      <c r="AAG7" s="30"/>
      <c r="AAH7" s="30"/>
      <c r="AAI7" s="30"/>
      <c r="AAJ7" s="30"/>
      <c r="AAK7" s="30"/>
      <c r="AAL7" s="30"/>
      <c r="AAM7" s="30"/>
      <c r="AAN7" s="30"/>
      <c r="AAO7" s="30"/>
      <c r="AAP7" s="30"/>
      <c r="AAQ7" s="30"/>
      <c r="AAR7" s="30"/>
      <c r="AAS7" s="30"/>
      <c r="AAT7" s="30"/>
      <c r="AAU7" s="30"/>
      <c r="AAV7" s="30"/>
      <c r="AAW7" s="30"/>
      <c r="AAX7" s="30"/>
      <c r="AAY7" s="30"/>
      <c r="AAZ7" s="30"/>
      <c r="ABA7" s="30"/>
      <c r="ABB7" s="30"/>
      <c r="ABC7" s="30"/>
      <c r="ABD7" s="30"/>
      <c r="ABE7" s="30"/>
      <c r="ABF7" s="30"/>
      <c r="ABG7" s="30"/>
      <c r="ABH7" s="30"/>
      <c r="ABI7" s="30"/>
      <c r="ABJ7" s="30"/>
      <c r="ABK7" s="30"/>
      <c r="ABL7" s="30"/>
      <c r="ABM7" s="30"/>
      <c r="ABN7" s="30"/>
      <c r="ABO7" s="30"/>
      <c r="ABP7" s="30"/>
      <c r="ABQ7" s="30"/>
      <c r="ABR7" s="30"/>
      <c r="ABS7" s="30"/>
      <c r="ABT7" s="30"/>
      <c r="ABU7" s="30"/>
      <c r="ABV7" s="30"/>
      <c r="ABW7" s="30"/>
      <c r="ABX7" s="31"/>
      <c r="ABY7" s="31"/>
      <c r="ABZ7" s="31"/>
      <c r="ACA7" s="31"/>
    </row>
    <row r="8" spans="1:755" s="22" customFormat="1" ht="7.15" customHeight="1" x14ac:dyDescent="0.25">
      <c r="A8" s="32"/>
      <c r="B8" s="32"/>
      <c r="C8" s="32"/>
      <c r="D8" s="32"/>
      <c r="E8" s="32"/>
      <c r="F8" s="33"/>
      <c r="G8" s="32"/>
      <c r="H8" s="32"/>
      <c r="I8" s="32"/>
      <c r="J8" s="32"/>
      <c r="K8" s="32"/>
      <c r="L8" s="218"/>
      <c r="M8" s="219"/>
      <c r="N8" s="201"/>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c r="CN8" s="34"/>
      <c r="CO8" s="34"/>
      <c r="CP8" s="34"/>
      <c r="CQ8" s="34"/>
      <c r="CR8" s="34"/>
      <c r="CS8" s="34"/>
      <c r="CT8" s="34"/>
      <c r="CU8" s="34"/>
      <c r="CV8" s="34"/>
      <c r="CW8" s="34"/>
      <c r="CX8" s="34"/>
      <c r="CY8" s="34"/>
      <c r="CZ8" s="34"/>
      <c r="DA8" s="34"/>
      <c r="DB8" s="34"/>
      <c r="DC8" s="34"/>
      <c r="DD8" s="34"/>
      <c r="DE8" s="34"/>
      <c r="DF8" s="34"/>
      <c r="DG8" s="34"/>
      <c r="DH8" s="34"/>
      <c r="DI8" s="34"/>
      <c r="DJ8" s="34"/>
      <c r="DK8" s="34"/>
      <c r="DL8" s="34"/>
      <c r="DM8" s="34"/>
      <c r="DN8" s="34"/>
      <c r="DO8" s="34"/>
      <c r="DP8" s="34"/>
      <c r="DQ8" s="34"/>
      <c r="DR8" s="34"/>
      <c r="DS8" s="34"/>
      <c r="DT8" s="34"/>
      <c r="DU8" s="34"/>
      <c r="DV8" s="34"/>
      <c r="DW8" s="34"/>
      <c r="DX8" s="34"/>
      <c r="DY8" s="34"/>
      <c r="DZ8" s="34"/>
      <c r="EA8" s="34"/>
      <c r="EB8" s="34"/>
      <c r="EC8" s="34"/>
      <c r="ED8" s="34"/>
      <c r="EE8" s="34"/>
      <c r="EF8" s="34"/>
      <c r="EG8" s="34"/>
      <c r="EH8" s="34"/>
      <c r="EI8" s="34"/>
      <c r="EJ8" s="34"/>
      <c r="EK8" s="34"/>
      <c r="EL8" s="34"/>
      <c r="EM8" s="34"/>
      <c r="EN8" s="34"/>
      <c r="EO8" s="34"/>
      <c r="EP8" s="34"/>
      <c r="EQ8" s="34"/>
      <c r="ER8" s="34"/>
      <c r="ES8" s="34"/>
      <c r="ET8" s="34"/>
      <c r="EU8" s="34"/>
      <c r="EV8" s="34"/>
      <c r="EW8" s="34"/>
      <c r="EX8" s="34"/>
      <c r="EY8" s="34"/>
      <c r="EZ8" s="34"/>
      <c r="FA8" s="34"/>
      <c r="FB8" s="34"/>
      <c r="FC8" s="34"/>
      <c r="FD8" s="34"/>
      <c r="FE8" s="34"/>
      <c r="FF8" s="34"/>
      <c r="FG8" s="34"/>
      <c r="FH8" s="34"/>
      <c r="FI8" s="34"/>
      <c r="FJ8" s="34"/>
      <c r="FK8" s="34"/>
      <c r="FL8" s="34"/>
      <c r="FM8" s="34"/>
      <c r="FN8" s="34"/>
      <c r="FO8" s="34"/>
      <c r="FP8" s="34"/>
      <c r="FQ8" s="34"/>
      <c r="FR8" s="34"/>
      <c r="FS8" s="34"/>
      <c r="FT8" s="34"/>
      <c r="FU8" s="34"/>
      <c r="FV8" s="34"/>
      <c r="FW8" s="34"/>
      <c r="FX8" s="34"/>
      <c r="FY8" s="34"/>
      <c r="FZ8" s="34"/>
      <c r="GA8" s="34"/>
      <c r="GB8" s="34"/>
      <c r="GC8" s="34"/>
      <c r="GD8" s="34"/>
      <c r="GE8" s="34"/>
      <c r="GF8" s="34"/>
      <c r="GG8" s="34"/>
      <c r="GH8" s="34"/>
      <c r="GI8" s="34"/>
      <c r="GJ8" s="34"/>
      <c r="GK8" s="34"/>
      <c r="GL8" s="34"/>
      <c r="GM8" s="34"/>
      <c r="GN8" s="34"/>
      <c r="GO8" s="34"/>
      <c r="GP8" s="34"/>
      <c r="GQ8" s="34"/>
      <c r="GR8" s="34"/>
      <c r="GS8" s="34"/>
      <c r="GT8" s="34"/>
      <c r="GU8" s="34"/>
      <c r="GV8" s="34"/>
      <c r="GW8" s="34"/>
      <c r="GX8" s="34"/>
      <c r="GY8" s="34"/>
      <c r="GZ8" s="34"/>
      <c r="HA8" s="34"/>
      <c r="HB8" s="34"/>
      <c r="HC8" s="34"/>
      <c r="HD8" s="34"/>
      <c r="HE8" s="34"/>
      <c r="HF8" s="34"/>
      <c r="HG8" s="34"/>
      <c r="HH8" s="34"/>
      <c r="HI8" s="34"/>
      <c r="HJ8" s="34"/>
      <c r="HK8" s="34"/>
      <c r="HL8" s="34"/>
      <c r="HM8" s="34"/>
      <c r="HN8" s="34"/>
      <c r="HO8" s="34"/>
      <c r="HP8" s="34"/>
      <c r="HQ8" s="34"/>
      <c r="HR8" s="34"/>
      <c r="HS8" s="34"/>
      <c r="HT8" s="34"/>
      <c r="HU8" s="34"/>
      <c r="HV8" s="34"/>
      <c r="HW8" s="34"/>
      <c r="HX8" s="34"/>
      <c r="HY8" s="34"/>
      <c r="HZ8" s="34"/>
      <c r="IA8" s="34"/>
      <c r="IB8" s="34"/>
      <c r="IC8" s="34"/>
      <c r="ID8" s="34"/>
      <c r="IE8" s="34"/>
      <c r="IF8" s="34"/>
      <c r="IG8" s="34"/>
      <c r="IH8" s="34"/>
      <c r="II8" s="34"/>
      <c r="IJ8" s="34"/>
      <c r="IK8" s="34"/>
      <c r="IL8" s="34"/>
      <c r="IM8" s="34"/>
      <c r="IN8" s="34"/>
      <c r="IO8" s="34"/>
      <c r="IP8" s="34"/>
      <c r="IQ8" s="34"/>
      <c r="IR8" s="34"/>
      <c r="IS8" s="34"/>
      <c r="IT8" s="34"/>
      <c r="IU8" s="34"/>
      <c r="IV8" s="34"/>
      <c r="IW8" s="34"/>
      <c r="IX8" s="34"/>
      <c r="IY8" s="34"/>
      <c r="IZ8" s="34"/>
      <c r="JA8" s="34"/>
      <c r="JB8" s="34"/>
      <c r="JC8" s="34"/>
      <c r="JD8" s="34"/>
      <c r="JE8" s="34"/>
      <c r="JF8" s="34"/>
      <c r="JG8" s="34"/>
      <c r="JH8" s="34"/>
      <c r="JI8" s="34"/>
      <c r="JJ8" s="34"/>
      <c r="JK8" s="34"/>
      <c r="JL8" s="34"/>
      <c r="JM8" s="34"/>
      <c r="JN8" s="34"/>
      <c r="JO8" s="34"/>
      <c r="JP8" s="34"/>
      <c r="JQ8" s="34"/>
      <c r="JR8" s="34"/>
      <c r="JS8" s="34"/>
      <c r="JT8" s="34"/>
      <c r="JU8" s="34"/>
      <c r="JV8" s="34"/>
      <c r="JW8" s="34"/>
      <c r="JX8" s="34"/>
      <c r="JY8" s="34"/>
      <c r="JZ8" s="34"/>
      <c r="KA8" s="34"/>
      <c r="KB8" s="34"/>
      <c r="KC8" s="34"/>
      <c r="KD8" s="34"/>
      <c r="KE8" s="34"/>
      <c r="KF8" s="34"/>
      <c r="KG8" s="34"/>
      <c r="KH8" s="34"/>
      <c r="KI8" s="34"/>
      <c r="KJ8" s="34"/>
      <c r="KK8" s="34"/>
      <c r="KL8" s="34"/>
      <c r="KM8" s="34"/>
      <c r="KN8" s="34"/>
      <c r="KO8" s="34"/>
      <c r="KP8" s="34"/>
      <c r="KQ8" s="34"/>
      <c r="KR8" s="34"/>
      <c r="KS8" s="34"/>
      <c r="KT8" s="34"/>
      <c r="KU8" s="34"/>
      <c r="KV8" s="34"/>
      <c r="KW8" s="34"/>
      <c r="KX8" s="34"/>
      <c r="KY8" s="34"/>
      <c r="KZ8" s="34"/>
      <c r="LA8" s="34"/>
      <c r="LB8" s="34"/>
      <c r="LC8" s="34"/>
      <c r="LD8" s="34"/>
      <c r="LE8" s="34"/>
      <c r="LF8" s="34"/>
      <c r="LG8" s="34"/>
      <c r="LH8" s="34"/>
      <c r="LI8" s="34"/>
      <c r="LJ8" s="34"/>
      <c r="LK8" s="34"/>
      <c r="LL8" s="34"/>
      <c r="LM8" s="34"/>
      <c r="LN8" s="34"/>
      <c r="LO8" s="34"/>
      <c r="LP8" s="34"/>
      <c r="LQ8" s="34"/>
      <c r="LR8" s="34"/>
      <c r="LS8" s="34"/>
      <c r="LT8" s="34"/>
      <c r="LU8" s="34"/>
      <c r="LV8" s="34"/>
      <c r="LW8" s="34"/>
      <c r="LX8" s="34"/>
      <c r="LY8" s="34"/>
      <c r="LZ8" s="34"/>
      <c r="MA8" s="34"/>
      <c r="MB8" s="34"/>
      <c r="MC8" s="34"/>
      <c r="MD8" s="34"/>
      <c r="ME8" s="34"/>
      <c r="MF8" s="34"/>
      <c r="MG8" s="34"/>
      <c r="MH8" s="34"/>
      <c r="MI8" s="34"/>
      <c r="MJ8" s="34"/>
      <c r="MK8" s="34"/>
      <c r="ML8" s="34"/>
      <c r="MM8" s="34"/>
      <c r="MN8" s="34"/>
      <c r="MO8" s="34"/>
      <c r="MP8" s="34"/>
      <c r="MQ8" s="34"/>
      <c r="MR8" s="34"/>
      <c r="MS8" s="34"/>
      <c r="MT8" s="34"/>
      <c r="MU8" s="34"/>
      <c r="MV8" s="34"/>
      <c r="MW8" s="34"/>
      <c r="MX8" s="34"/>
      <c r="MY8" s="34"/>
      <c r="MZ8" s="34"/>
      <c r="NA8" s="34"/>
      <c r="NB8" s="34"/>
      <c r="NC8" s="34"/>
      <c r="ND8" s="34"/>
      <c r="NE8" s="34"/>
      <c r="NF8" s="34"/>
      <c r="NG8" s="34"/>
      <c r="NH8" s="34"/>
      <c r="NI8" s="34"/>
      <c r="NJ8" s="34"/>
      <c r="NK8" s="34"/>
      <c r="NL8" s="34"/>
      <c r="NM8" s="34"/>
      <c r="NN8" s="34"/>
      <c r="NO8" s="34"/>
      <c r="NP8" s="34"/>
      <c r="NQ8" s="34"/>
      <c r="NR8" s="34"/>
      <c r="NS8" s="34"/>
      <c r="NT8" s="34"/>
      <c r="NU8" s="34"/>
      <c r="NV8" s="34"/>
      <c r="NW8" s="34"/>
      <c r="NX8" s="34"/>
      <c r="NY8" s="34"/>
      <c r="NZ8" s="34"/>
      <c r="OA8" s="34"/>
      <c r="OB8" s="34"/>
      <c r="OC8" s="34"/>
      <c r="OD8" s="34"/>
      <c r="OE8" s="34"/>
      <c r="OF8" s="34"/>
      <c r="OG8" s="34"/>
      <c r="OH8" s="34"/>
      <c r="OI8" s="34"/>
      <c r="OJ8" s="34"/>
      <c r="OK8" s="34"/>
      <c r="OL8" s="34"/>
      <c r="OM8" s="34"/>
      <c r="ON8" s="34"/>
      <c r="OO8" s="34"/>
      <c r="OP8" s="34"/>
      <c r="OQ8" s="34"/>
      <c r="OR8" s="34"/>
      <c r="OS8" s="34"/>
      <c r="OT8" s="34"/>
      <c r="OU8" s="34"/>
      <c r="OV8" s="34"/>
      <c r="OW8" s="34"/>
      <c r="OX8" s="34"/>
      <c r="OY8" s="34"/>
      <c r="OZ8" s="34"/>
      <c r="PA8" s="34"/>
      <c r="PB8" s="34"/>
      <c r="PC8" s="34"/>
      <c r="PD8" s="34"/>
      <c r="PE8" s="34"/>
      <c r="PF8" s="34"/>
      <c r="PG8" s="34"/>
      <c r="PH8" s="34"/>
      <c r="PI8" s="34"/>
      <c r="PJ8" s="34"/>
      <c r="PK8" s="34"/>
      <c r="PL8" s="34"/>
      <c r="PM8" s="34"/>
      <c r="PN8" s="34"/>
      <c r="PO8" s="34"/>
      <c r="PP8" s="34"/>
      <c r="PQ8" s="34"/>
      <c r="PR8" s="34"/>
      <c r="PS8" s="34"/>
      <c r="PT8" s="34"/>
      <c r="PU8" s="34"/>
      <c r="PV8" s="34"/>
      <c r="PW8" s="34"/>
      <c r="PX8" s="34"/>
      <c r="PY8" s="34"/>
      <c r="PZ8" s="34"/>
      <c r="QA8" s="34"/>
      <c r="QB8" s="34"/>
      <c r="QC8" s="34"/>
      <c r="QD8" s="34"/>
      <c r="QE8" s="34"/>
      <c r="QF8" s="34"/>
      <c r="QG8" s="34"/>
      <c r="QH8" s="34"/>
      <c r="QI8" s="34"/>
      <c r="QJ8" s="34"/>
      <c r="QK8" s="34"/>
      <c r="QL8" s="34"/>
      <c r="QM8" s="34"/>
      <c r="QN8" s="34"/>
      <c r="QO8" s="34"/>
      <c r="QP8" s="34"/>
      <c r="QQ8" s="34"/>
      <c r="QR8" s="34"/>
      <c r="QS8" s="34"/>
      <c r="QT8" s="34"/>
      <c r="QU8" s="34"/>
      <c r="QV8" s="34"/>
      <c r="QW8" s="34"/>
      <c r="QX8" s="34"/>
      <c r="QY8" s="34"/>
      <c r="QZ8" s="34"/>
      <c r="RA8" s="34"/>
      <c r="RB8" s="34"/>
      <c r="RC8" s="34"/>
      <c r="RD8" s="34"/>
      <c r="RE8" s="34"/>
      <c r="RF8" s="34"/>
      <c r="RG8" s="34"/>
      <c r="RH8" s="34"/>
      <c r="RI8" s="34"/>
      <c r="RJ8" s="34"/>
      <c r="RK8" s="34"/>
      <c r="RL8" s="34"/>
      <c r="RM8" s="34"/>
      <c r="RN8" s="34"/>
      <c r="RO8" s="34"/>
      <c r="RP8" s="34"/>
      <c r="RQ8" s="34"/>
      <c r="RR8" s="34"/>
      <c r="RS8" s="34"/>
      <c r="RT8" s="34"/>
      <c r="RU8" s="34"/>
      <c r="RV8" s="34"/>
      <c r="RW8" s="34"/>
      <c r="RX8" s="34"/>
      <c r="RY8" s="34"/>
      <c r="RZ8" s="34"/>
      <c r="SA8" s="34"/>
      <c r="SB8" s="34"/>
      <c r="SC8" s="34"/>
      <c r="SD8" s="34"/>
      <c r="SE8" s="34"/>
      <c r="SF8" s="34"/>
      <c r="SG8" s="34"/>
      <c r="SH8" s="34"/>
      <c r="SI8" s="34"/>
      <c r="SJ8" s="34"/>
      <c r="SK8" s="34"/>
      <c r="SL8" s="34"/>
      <c r="SM8" s="34"/>
      <c r="SN8" s="34"/>
      <c r="SO8" s="34"/>
      <c r="SP8" s="34"/>
      <c r="SQ8" s="34"/>
      <c r="SR8" s="34"/>
      <c r="SS8" s="34"/>
      <c r="ST8" s="34"/>
      <c r="SU8" s="34"/>
      <c r="SV8" s="34"/>
      <c r="SW8" s="34"/>
      <c r="SX8" s="34"/>
      <c r="SY8" s="34"/>
      <c r="SZ8" s="34"/>
      <c r="TA8" s="34"/>
      <c r="TB8" s="34"/>
      <c r="TC8" s="34"/>
      <c r="TD8" s="34"/>
      <c r="TE8" s="34"/>
      <c r="TF8" s="34"/>
      <c r="TG8" s="34"/>
      <c r="TH8" s="34"/>
      <c r="TI8" s="34"/>
      <c r="TJ8" s="34"/>
      <c r="TK8" s="34"/>
      <c r="TL8" s="34"/>
      <c r="TM8" s="34"/>
      <c r="TN8" s="34"/>
      <c r="TO8" s="34"/>
      <c r="TP8" s="34"/>
      <c r="TQ8" s="34"/>
      <c r="TR8" s="34"/>
      <c r="TS8" s="34"/>
      <c r="TT8" s="34"/>
      <c r="TU8" s="34"/>
      <c r="TV8" s="34"/>
      <c r="TW8" s="34"/>
      <c r="TX8" s="34"/>
      <c r="TY8" s="34"/>
      <c r="TZ8" s="34"/>
      <c r="UA8" s="34"/>
      <c r="UB8" s="34"/>
      <c r="UC8" s="34"/>
      <c r="UD8" s="34"/>
      <c r="UE8" s="34"/>
      <c r="UF8" s="34"/>
      <c r="UG8" s="34"/>
      <c r="UH8" s="34"/>
      <c r="UI8" s="34"/>
      <c r="UJ8" s="34"/>
      <c r="UK8" s="34"/>
      <c r="UL8" s="34"/>
      <c r="UM8" s="34"/>
      <c r="UN8" s="34"/>
      <c r="UO8" s="34"/>
      <c r="UP8" s="34"/>
      <c r="UQ8" s="34"/>
      <c r="UR8" s="34"/>
      <c r="US8" s="34"/>
      <c r="UT8" s="34"/>
      <c r="UU8" s="34"/>
      <c r="UV8" s="34"/>
      <c r="UW8" s="34"/>
      <c r="UX8" s="34"/>
      <c r="UY8" s="34"/>
      <c r="UZ8" s="34"/>
      <c r="VA8" s="34"/>
      <c r="VB8" s="34"/>
      <c r="VC8" s="34"/>
      <c r="VD8" s="34"/>
      <c r="VE8" s="34"/>
      <c r="VF8" s="34"/>
      <c r="VG8" s="34"/>
      <c r="VH8" s="34"/>
      <c r="VI8" s="34"/>
      <c r="VJ8" s="34"/>
      <c r="VK8" s="34"/>
      <c r="VL8" s="34"/>
      <c r="VM8" s="34"/>
      <c r="VN8" s="34"/>
      <c r="VO8" s="34"/>
      <c r="VP8" s="34"/>
      <c r="VQ8" s="34"/>
      <c r="VR8" s="34"/>
      <c r="VS8" s="34"/>
      <c r="VT8" s="34"/>
      <c r="VU8" s="34"/>
      <c r="VV8" s="34"/>
      <c r="VW8" s="34"/>
      <c r="VX8" s="34"/>
      <c r="VY8" s="34"/>
      <c r="VZ8" s="34"/>
      <c r="WA8" s="34"/>
      <c r="WB8" s="34"/>
      <c r="WC8" s="34"/>
      <c r="WD8" s="34"/>
      <c r="WE8" s="34"/>
      <c r="WF8" s="34"/>
      <c r="WG8" s="34"/>
      <c r="WH8" s="34"/>
      <c r="WI8" s="34"/>
      <c r="WJ8" s="34"/>
      <c r="WK8" s="34"/>
      <c r="WL8" s="34"/>
      <c r="WM8" s="34"/>
      <c r="WN8" s="34"/>
      <c r="WO8" s="34"/>
      <c r="WP8" s="34"/>
      <c r="WQ8" s="34"/>
      <c r="WR8" s="34"/>
      <c r="WS8" s="34"/>
      <c r="WT8" s="34"/>
      <c r="WU8" s="34"/>
      <c r="WV8" s="34"/>
      <c r="WW8" s="34"/>
      <c r="WX8" s="34"/>
      <c r="WY8" s="34"/>
      <c r="WZ8" s="34"/>
      <c r="XA8" s="34"/>
      <c r="XB8" s="34"/>
      <c r="XC8" s="34"/>
      <c r="XD8" s="34"/>
      <c r="XE8" s="34"/>
      <c r="XF8" s="34"/>
      <c r="XG8" s="34"/>
      <c r="XH8" s="34"/>
      <c r="XI8" s="34"/>
      <c r="XJ8" s="34"/>
      <c r="XK8" s="34"/>
      <c r="XL8" s="34"/>
      <c r="XM8" s="34"/>
      <c r="XN8" s="34"/>
      <c r="XO8" s="34"/>
      <c r="XP8" s="34"/>
      <c r="XQ8" s="34"/>
      <c r="XR8" s="34"/>
      <c r="XS8" s="34"/>
      <c r="XT8" s="34"/>
      <c r="XU8" s="34"/>
      <c r="XV8" s="34"/>
      <c r="XW8" s="34"/>
      <c r="XX8" s="34"/>
      <c r="XY8" s="34"/>
      <c r="XZ8" s="34"/>
      <c r="YA8" s="34"/>
      <c r="YB8" s="34"/>
      <c r="YC8" s="34"/>
      <c r="YD8" s="34"/>
      <c r="YE8" s="34"/>
      <c r="YF8" s="34"/>
      <c r="YG8" s="34"/>
      <c r="YH8" s="34"/>
      <c r="YI8" s="34"/>
      <c r="YJ8" s="34"/>
      <c r="YK8" s="34"/>
      <c r="YL8" s="34"/>
      <c r="YM8" s="34"/>
      <c r="YN8" s="34"/>
      <c r="YO8" s="34"/>
      <c r="YP8" s="34"/>
      <c r="YQ8" s="34"/>
      <c r="YR8" s="34"/>
      <c r="YS8" s="34"/>
      <c r="YT8" s="34"/>
      <c r="YU8" s="34"/>
      <c r="YV8" s="34"/>
      <c r="YW8" s="34"/>
      <c r="YX8" s="34"/>
      <c r="YY8" s="34"/>
      <c r="YZ8" s="34"/>
      <c r="ZA8" s="34"/>
      <c r="ZB8" s="34"/>
      <c r="ZC8" s="34"/>
      <c r="ZD8" s="34"/>
      <c r="ZE8" s="34"/>
      <c r="ZF8" s="34"/>
      <c r="ZG8" s="34"/>
      <c r="ZH8" s="34"/>
      <c r="ZI8" s="34"/>
      <c r="ZJ8" s="34"/>
      <c r="ZK8" s="34"/>
      <c r="ZL8" s="34"/>
      <c r="ZM8" s="34"/>
      <c r="ZN8" s="34"/>
      <c r="ZO8" s="34"/>
      <c r="ZP8" s="34"/>
      <c r="ZQ8" s="34"/>
      <c r="ZR8" s="34"/>
      <c r="ZS8" s="34"/>
      <c r="ZT8" s="34"/>
      <c r="ZU8" s="34"/>
      <c r="ZV8" s="34"/>
      <c r="ZW8" s="34"/>
      <c r="ZX8" s="34"/>
      <c r="ZY8" s="34"/>
      <c r="ZZ8" s="34"/>
      <c r="AAA8" s="34"/>
      <c r="AAB8" s="34"/>
      <c r="AAC8" s="34"/>
      <c r="AAD8" s="34"/>
      <c r="AAE8" s="34"/>
      <c r="AAF8" s="34"/>
      <c r="AAG8" s="34"/>
      <c r="AAH8" s="34"/>
      <c r="AAI8" s="34"/>
      <c r="AAJ8" s="34"/>
      <c r="AAK8" s="34"/>
      <c r="AAL8" s="34"/>
      <c r="AAM8" s="34"/>
      <c r="AAN8" s="34"/>
      <c r="AAO8" s="34"/>
      <c r="AAP8" s="34"/>
      <c r="AAQ8" s="34"/>
      <c r="AAR8" s="34"/>
      <c r="AAS8" s="34"/>
      <c r="AAT8" s="34"/>
      <c r="AAU8" s="34"/>
      <c r="AAV8" s="34"/>
      <c r="AAW8" s="34"/>
      <c r="AAX8" s="34"/>
      <c r="AAY8" s="34"/>
      <c r="AAZ8" s="34"/>
      <c r="ABA8" s="34"/>
      <c r="ABB8" s="34"/>
      <c r="ABC8" s="34"/>
      <c r="ABD8" s="34"/>
      <c r="ABE8" s="34"/>
      <c r="ABF8" s="34"/>
      <c r="ABG8" s="34"/>
      <c r="ABH8" s="34"/>
      <c r="ABI8" s="34"/>
      <c r="ABJ8" s="34"/>
      <c r="ABK8" s="34"/>
      <c r="ABL8" s="34"/>
      <c r="ABM8" s="34"/>
      <c r="ABN8" s="34"/>
      <c r="ABO8" s="34"/>
      <c r="ABP8" s="34"/>
      <c r="ABQ8" s="34"/>
      <c r="ABR8" s="34"/>
      <c r="ABS8" s="34"/>
      <c r="ABT8" s="34"/>
      <c r="ABU8" s="34"/>
      <c r="ABV8" s="34"/>
      <c r="ABW8" s="34"/>
      <c r="ABX8" s="34"/>
      <c r="ABY8" s="34"/>
      <c r="ABZ8" s="34"/>
      <c r="ACA8" s="34"/>
    </row>
    <row r="9" spans="1:755" s="22" customFormat="1" ht="6" customHeight="1" x14ac:dyDescent="0.25">
      <c r="A9" s="34"/>
      <c r="B9" s="34"/>
      <c r="C9" s="34"/>
      <c r="D9" s="34"/>
      <c r="E9" s="34"/>
      <c r="F9" s="34"/>
      <c r="G9" s="34"/>
      <c r="H9" s="34"/>
      <c r="I9" s="34"/>
      <c r="J9" s="34"/>
      <c r="K9" s="34"/>
      <c r="L9" s="218"/>
      <c r="M9" s="219"/>
      <c r="N9" s="201"/>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c r="GA9" s="34"/>
      <c r="GB9" s="34"/>
      <c r="GC9" s="34"/>
      <c r="GD9" s="34"/>
      <c r="GE9" s="34"/>
      <c r="GF9" s="34"/>
      <c r="GG9" s="34"/>
      <c r="GH9" s="34"/>
      <c r="GI9" s="34"/>
      <c r="GJ9" s="34"/>
      <c r="GK9" s="34"/>
      <c r="GL9" s="34"/>
      <c r="GM9" s="34"/>
      <c r="GN9" s="34"/>
      <c r="GO9" s="34"/>
      <c r="GP9" s="34"/>
      <c r="GQ9" s="34"/>
      <c r="GR9" s="34"/>
      <c r="GS9" s="34"/>
      <c r="GT9" s="34"/>
      <c r="GU9" s="34"/>
      <c r="GV9" s="34"/>
      <c r="GW9" s="34"/>
      <c r="GX9" s="34"/>
      <c r="GY9" s="34"/>
      <c r="GZ9" s="34"/>
      <c r="HA9" s="34"/>
      <c r="HB9" s="34"/>
      <c r="HC9" s="34"/>
      <c r="HD9" s="34"/>
      <c r="HE9" s="34"/>
      <c r="HF9" s="34"/>
      <c r="HG9" s="34"/>
      <c r="HH9" s="34"/>
      <c r="HI9" s="34"/>
      <c r="HJ9" s="34"/>
      <c r="HK9" s="34"/>
      <c r="HL9" s="34"/>
      <c r="HM9" s="34"/>
      <c r="HN9" s="34"/>
      <c r="HO9" s="34"/>
      <c r="HP9" s="34"/>
      <c r="HQ9" s="34"/>
      <c r="HR9" s="34"/>
      <c r="HS9" s="34"/>
      <c r="HT9" s="34"/>
      <c r="HU9" s="34"/>
      <c r="HV9" s="34"/>
      <c r="HW9" s="34"/>
      <c r="HX9" s="34"/>
      <c r="HY9" s="34"/>
      <c r="HZ9" s="34"/>
      <c r="IA9" s="34"/>
      <c r="IB9" s="34"/>
      <c r="IC9" s="34"/>
      <c r="ID9" s="34"/>
      <c r="IE9" s="34"/>
      <c r="IF9" s="34"/>
      <c r="IG9" s="34"/>
      <c r="IH9" s="34"/>
      <c r="II9" s="34"/>
      <c r="IJ9" s="34"/>
      <c r="IK9" s="34"/>
      <c r="IL9" s="34"/>
      <c r="IM9" s="34"/>
      <c r="IN9" s="34"/>
      <c r="IO9" s="34"/>
      <c r="IP9" s="34"/>
      <c r="IQ9" s="34"/>
      <c r="IR9" s="34"/>
      <c r="IS9" s="34"/>
      <c r="IT9" s="34"/>
      <c r="IU9" s="34"/>
      <c r="IV9" s="34"/>
      <c r="IW9" s="34"/>
      <c r="IX9" s="34"/>
      <c r="IY9" s="34"/>
      <c r="IZ9" s="34"/>
      <c r="JA9" s="34"/>
      <c r="JB9" s="34"/>
      <c r="JC9" s="34"/>
      <c r="JD9" s="34"/>
      <c r="JE9" s="34"/>
      <c r="JF9" s="34"/>
      <c r="JG9" s="34"/>
      <c r="JH9" s="34"/>
      <c r="JI9" s="34"/>
      <c r="JJ9" s="34"/>
      <c r="JK9" s="34"/>
      <c r="JL9" s="34"/>
      <c r="JM9" s="34"/>
      <c r="JN9" s="34"/>
      <c r="JO9" s="34"/>
      <c r="JP9" s="34"/>
      <c r="JQ9" s="34"/>
      <c r="JR9" s="34"/>
      <c r="JS9" s="34"/>
      <c r="JT9" s="34"/>
      <c r="JU9" s="34"/>
      <c r="JV9" s="34"/>
      <c r="JW9" s="34"/>
      <c r="JX9" s="34"/>
      <c r="JY9" s="34"/>
      <c r="JZ9" s="34"/>
      <c r="KA9" s="34"/>
      <c r="KB9" s="34"/>
      <c r="KC9" s="34"/>
      <c r="KD9" s="34"/>
      <c r="KE9" s="34"/>
      <c r="KF9" s="34"/>
      <c r="KG9" s="34"/>
      <c r="KH9" s="34"/>
      <c r="KI9" s="34"/>
      <c r="KJ9" s="34"/>
      <c r="KK9" s="34"/>
      <c r="KL9" s="34"/>
      <c r="KM9" s="34"/>
      <c r="KN9" s="34"/>
      <c r="KO9" s="34"/>
      <c r="KP9" s="34"/>
      <c r="KQ9" s="34"/>
      <c r="KR9" s="34"/>
      <c r="KS9" s="34"/>
      <c r="KT9" s="34"/>
      <c r="KU9" s="34"/>
      <c r="KV9" s="34"/>
      <c r="KW9" s="34"/>
      <c r="KX9" s="34"/>
      <c r="KY9" s="34"/>
      <c r="KZ9" s="34"/>
      <c r="LA9" s="34"/>
      <c r="LB9" s="34"/>
      <c r="LC9" s="34"/>
      <c r="LD9" s="34"/>
      <c r="LE9" s="34"/>
      <c r="LF9" s="34"/>
      <c r="LG9" s="34"/>
      <c r="LH9" s="34"/>
      <c r="LI9" s="34"/>
      <c r="LJ9" s="34"/>
      <c r="LK9" s="34"/>
      <c r="LL9" s="34"/>
      <c r="LM9" s="34"/>
      <c r="LN9" s="34"/>
      <c r="LO9" s="34"/>
      <c r="LP9" s="34"/>
      <c r="LQ9" s="34"/>
      <c r="LR9" s="34"/>
      <c r="LS9" s="34"/>
      <c r="LT9" s="34"/>
      <c r="LU9" s="34"/>
      <c r="LV9" s="34"/>
      <c r="LW9" s="34"/>
      <c r="LX9" s="34"/>
      <c r="LY9" s="34"/>
      <c r="LZ9" s="34"/>
      <c r="MA9" s="34"/>
      <c r="MB9" s="34"/>
      <c r="MC9" s="34"/>
      <c r="MD9" s="34"/>
      <c r="ME9" s="34"/>
      <c r="MF9" s="34"/>
      <c r="MG9" s="34"/>
      <c r="MH9" s="34"/>
      <c r="MI9" s="34"/>
      <c r="MJ9" s="34"/>
      <c r="MK9" s="34"/>
      <c r="ML9" s="34"/>
      <c r="MM9" s="34"/>
      <c r="MN9" s="34"/>
      <c r="MO9" s="34"/>
      <c r="MP9" s="34"/>
      <c r="MQ9" s="34"/>
      <c r="MR9" s="34"/>
      <c r="MS9" s="34"/>
      <c r="MT9" s="34"/>
      <c r="MU9" s="34"/>
      <c r="MV9" s="34"/>
      <c r="MW9" s="34"/>
      <c r="MX9" s="34"/>
      <c r="MY9" s="34"/>
      <c r="MZ9" s="34"/>
      <c r="NA9" s="34"/>
      <c r="NB9" s="34"/>
      <c r="NC9" s="34"/>
      <c r="ND9" s="34"/>
      <c r="NE9" s="34"/>
      <c r="NF9" s="34"/>
      <c r="NG9" s="34"/>
      <c r="NH9" s="34"/>
      <c r="NI9" s="34"/>
      <c r="NJ9" s="34"/>
      <c r="NK9" s="34"/>
      <c r="NL9" s="34"/>
      <c r="NM9" s="34"/>
      <c r="NN9" s="34"/>
      <c r="NO9" s="34"/>
      <c r="NP9" s="34"/>
      <c r="NQ9" s="34"/>
      <c r="NR9" s="34"/>
      <c r="NS9" s="34"/>
      <c r="NT9" s="34"/>
      <c r="NU9" s="34"/>
      <c r="NV9" s="34"/>
      <c r="NW9" s="34"/>
      <c r="NX9" s="34"/>
      <c r="NY9" s="34"/>
      <c r="NZ9" s="34"/>
      <c r="OA9" s="34"/>
      <c r="OB9" s="34"/>
      <c r="OC9" s="34"/>
      <c r="OD9" s="34"/>
      <c r="OE9" s="34"/>
      <c r="OF9" s="34"/>
      <c r="OG9" s="34"/>
      <c r="OH9" s="34"/>
      <c r="OI9" s="34"/>
      <c r="OJ9" s="34"/>
      <c r="OK9" s="34"/>
      <c r="OL9" s="34"/>
      <c r="OM9" s="34"/>
      <c r="ON9" s="34"/>
      <c r="OO9" s="34"/>
      <c r="OP9" s="34"/>
      <c r="OQ9" s="34"/>
      <c r="OR9" s="34"/>
      <c r="OS9" s="34"/>
      <c r="OT9" s="34"/>
      <c r="OU9" s="34"/>
      <c r="OV9" s="34"/>
      <c r="OW9" s="34"/>
      <c r="OX9" s="34"/>
      <c r="OY9" s="34"/>
      <c r="OZ9" s="34"/>
      <c r="PA9" s="34"/>
      <c r="PB9" s="34"/>
      <c r="PC9" s="34"/>
      <c r="PD9" s="34"/>
      <c r="PE9" s="34"/>
      <c r="PF9" s="34"/>
      <c r="PG9" s="34"/>
      <c r="PH9" s="34"/>
      <c r="PI9" s="34"/>
      <c r="PJ9" s="34"/>
      <c r="PK9" s="34"/>
      <c r="PL9" s="34"/>
      <c r="PM9" s="34"/>
      <c r="PN9" s="34"/>
      <c r="PO9" s="34"/>
      <c r="PP9" s="34"/>
      <c r="PQ9" s="34"/>
      <c r="PR9" s="34"/>
      <c r="PS9" s="34"/>
      <c r="PT9" s="34"/>
      <c r="PU9" s="34"/>
      <c r="PV9" s="34"/>
      <c r="PW9" s="34"/>
      <c r="PX9" s="34"/>
      <c r="PY9" s="34"/>
      <c r="PZ9" s="34"/>
      <c r="QA9" s="34"/>
      <c r="QB9" s="34"/>
      <c r="QC9" s="34"/>
      <c r="QD9" s="34"/>
      <c r="QE9" s="34"/>
      <c r="QF9" s="34"/>
      <c r="QG9" s="34"/>
      <c r="QH9" s="34"/>
      <c r="QI9" s="34"/>
      <c r="QJ9" s="34"/>
      <c r="QK9" s="34"/>
      <c r="QL9" s="34"/>
      <c r="QM9" s="34"/>
      <c r="QN9" s="34"/>
      <c r="QO9" s="34"/>
      <c r="QP9" s="34"/>
      <c r="QQ9" s="34"/>
      <c r="QR9" s="34"/>
      <c r="QS9" s="34"/>
      <c r="QT9" s="34"/>
      <c r="QU9" s="34"/>
      <c r="QV9" s="34"/>
      <c r="QW9" s="34"/>
      <c r="QX9" s="34"/>
      <c r="QY9" s="34"/>
      <c r="QZ9" s="34"/>
      <c r="RA9" s="34"/>
      <c r="RB9" s="34"/>
      <c r="RC9" s="34"/>
      <c r="RD9" s="34"/>
      <c r="RE9" s="34"/>
      <c r="RF9" s="34"/>
      <c r="RG9" s="34"/>
      <c r="RH9" s="34"/>
      <c r="RI9" s="34"/>
      <c r="RJ9" s="34"/>
      <c r="RK9" s="34"/>
      <c r="RL9" s="34"/>
      <c r="RM9" s="34"/>
      <c r="RN9" s="34"/>
      <c r="RO9" s="34"/>
      <c r="RP9" s="34"/>
      <c r="RQ9" s="34"/>
      <c r="RR9" s="34"/>
      <c r="RS9" s="34"/>
      <c r="RT9" s="34"/>
      <c r="RU9" s="34"/>
      <c r="RV9" s="34"/>
      <c r="RW9" s="34"/>
      <c r="RX9" s="34"/>
      <c r="RY9" s="34"/>
      <c r="RZ9" s="34"/>
      <c r="SA9" s="34"/>
      <c r="SB9" s="34"/>
      <c r="SC9" s="34"/>
      <c r="SD9" s="34"/>
      <c r="SE9" s="34"/>
      <c r="SF9" s="34"/>
      <c r="SG9" s="34"/>
      <c r="SH9" s="34"/>
      <c r="SI9" s="34"/>
      <c r="SJ9" s="34"/>
      <c r="SK9" s="34"/>
      <c r="SL9" s="34"/>
      <c r="SM9" s="34"/>
      <c r="SN9" s="34"/>
      <c r="SO9" s="34"/>
      <c r="SP9" s="34"/>
      <c r="SQ9" s="34"/>
      <c r="SR9" s="34"/>
      <c r="SS9" s="34"/>
      <c r="ST9" s="34"/>
      <c r="SU9" s="34"/>
      <c r="SV9" s="34"/>
      <c r="SW9" s="34"/>
      <c r="SX9" s="34"/>
      <c r="SY9" s="34"/>
      <c r="SZ9" s="34"/>
      <c r="TA9" s="34"/>
      <c r="TB9" s="34"/>
      <c r="TC9" s="34"/>
      <c r="TD9" s="34"/>
      <c r="TE9" s="34"/>
      <c r="TF9" s="34"/>
      <c r="TG9" s="34"/>
      <c r="TH9" s="34"/>
      <c r="TI9" s="34"/>
      <c r="TJ9" s="34"/>
      <c r="TK9" s="34"/>
      <c r="TL9" s="34"/>
      <c r="TM9" s="34"/>
      <c r="TN9" s="34"/>
      <c r="TO9" s="34"/>
      <c r="TP9" s="34"/>
      <c r="TQ9" s="34"/>
      <c r="TR9" s="34"/>
      <c r="TS9" s="34"/>
      <c r="TT9" s="34"/>
      <c r="TU9" s="34"/>
      <c r="TV9" s="34"/>
      <c r="TW9" s="34"/>
      <c r="TX9" s="34"/>
      <c r="TY9" s="34"/>
      <c r="TZ9" s="34"/>
      <c r="UA9" s="34"/>
      <c r="UB9" s="34"/>
      <c r="UC9" s="34"/>
      <c r="UD9" s="34"/>
      <c r="UE9" s="34"/>
      <c r="UF9" s="34"/>
      <c r="UG9" s="34"/>
      <c r="UH9" s="34"/>
      <c r="UI9" s="34"/>
      <c r="UJ9" s="34"/>
      <c r="UK9" s="34"/>
      <c r="UL9" s="34"/>
      <c r="UM9" s="34"/>
      <c r="UN9" s="34"/>
      <c r="UO9" s="34"/>
      <c r="UP9" s="34"/>
      <c r="UQ9" s="34"/>
      <c r="UR9" s="34"/>
      <c r="US9" s="34"/>
      <c r="UT9" s="34"/>
      <c r="UU9" s="34"/>
      <c r="UV9" s="34"/>
      <c r="UW9" s="34"/>
      <c r="UX9" s="34"/>
      <c r="UY9" s="34"/>
      <c r="UZ9" s="34"/>
      <c r="VA9" s="34"/>
      <c r="VB9" s="34"/>
      <c r="VC9" s="34"/>
      <c r="VD9" s="34"/>
      <c r="VE9" s="34"/>
      <c r="VF9" s="34"/>
      <c r="VG9" s="34"/>
      <c r="VH9" s="34"/>
      <c r="VI9" s="34"/>
      <c r="VJ9" s="34"/>
      <c r="VK9" s="34"/>
      <c r="VL9" s="34"/>
      <c r="VM9" s="34"/>
      <c r="VN9" s="34"/>
      <c r="VO9" s="34"/>
      <c r="VP9" s="34"/>
      <c r="VQ9" s="34"/>
      <c r="VR9" s="34"/>
      <c r="VS9" s="34"/>
      <c r="VT9" s="34"/>
      <c r="VU9" s="34"/>
      <c r="VV9" s="34"/>
      <c r="VW9" s="34"/>
      <c r="VX9" s="34"/>
      <c r="VY9" s="34"/>
      <c r="VZ9" s="34"/>
      <c r="WA9" s="34"/>
      <c r="WB9" s="34"/>
      <c r="WC9" s="34"/>
      <c r="WD9" s="34"/>
      <c r="WE9" s="34"/>
      <c r="WF9" s="34"/>
      <c r="WG9" s="34"/>
      <c r="WH9" s="34"/>
      <c r="WI9" s="34"/>
      <c r="WJ9" s="34"/>
      <c r="WK9" s="34"/>
      <c r="WL9" s="34"/>
      <c r="WM9" s="34"/>
      <c r="WN9" s="34"/>
      <c r="WO9" s="34"/>
      <c r="WP9" s="34"/>
      <c r="WQ9" s="34"/>
      <c r="WR9" s="34"/>
      <c r="WS9" s="34"/>
      <c r="WT9" s="34"/>
      <c r="WU9" s="34"/>
      <c r="WV9" s="34"/>
      <c r="WW9" s="34"/>
      <c r="WX9" s="34"/>
      <c r="WY9" s="34"/>
      <c r="WZ9" s="34"/>
      <c r="XA9" s="34"/>
      <c r="XB9" s="34"/>
      <c r="XC9" s="34"/>
      <c r="XD9" s="34"/>
      <c r="XE9" s="34"/>
      <c r="XF9" s="34"/>
      <c r="XG9" s="34"/>
      <c r="XH9" s="34"/>
      <c r="XI9" s="34"/>
      <c r="XJ9" s="34"/>
      <c r="XK9" s="34"/>
      <c r="XL9" s="34"/>
      <c r="XM9" s="34"/>
      <c r="XN9" s="34"/>
      <c r="XO9" s="34"/>
      <c r="XP9" s="34"/>
      <c r="XQ9" s="34"/>
      <c r="XR9" s="34"/>
      <c r="XS9" s="34"/>
      <c r="XT9" s="34"/>
      <c r="XU9" s="34"/>
      <c r="XV9" s="34"/>
      <c r="XW9" s="34"/>
      <c r="XX9" s="34"/>
      <c r="XY9" s="34"/>
      <c r="XZ9" s="34"/>
      <c r="YA9" s="34"/>
      <c r="YB9" s="34"/>
      <c r="YC9" s="34"/>
      <c r="YD9" s="34"/>
      <c r="YE9" s="34"/>
      <c r="YF9" s="34"/>
      <c r="YG9" s="34"/>
      <c r="YH9" s="34"/>
      <c r="YI9" s="34"/>
      <c r="YJ9" s="34"/>
      <c r="YK9" s="34"/>
      <c r="YL9" s="34"/>
      <c r="YM9" s="34"/>
      <c r="YN9" s="34"/>
      <c r="YO9" s="34"/>
      <c r="YP9" s="34"/>
      <c r="YQ9" s="34"/>
      <c r="YR9" s="34"/>
      <c r="YS9" s="34"/>
      <c r="YT9" s="34"/>
      <c r="YU9" s="34"/>
      <c r="YV9" s="34"/>
      <c r="YW9" s="34"/>
      <c r="YX9" s="34"/>
      <c r="YY9" s="34"/>
      <c r="YZ9" s="34"/>
      <c r="ZA9" s="34"/>
      <c r="ZB9" s="34"/>
      <c r="ZC9" s="34"/>
      <c r="ZD9" s="34"/>
      <c r="ZE9" s="34"/>
      <c r="ZF9" s="34"/>
      <c r="ZG9" s="34"/>
      <c r="ZH9" s="34"/>
      <c r="ZI9" s="34"/>
      <c r="ZJ9" s="34"/>
      <c r="ZK9" s="34"/>
      <c r="ZL9" s="34"/>
      <c r="ZM9" s="34"/>
      <c r="ZN9" s="34"/>
      <c r="ZO9" s="34"/>
      <c r="ZP9" s="34"/>
      <c r="ZQ9" s="34"/>
      <c r="ZR9" s="34"/>
      <c r="ZS9" s="34"/>
      <c r="ZT9" s="34"/>
      <c r="ZU9" s="34"/>
      <c r="ZV9" s="34"/>
      <c r="ZW9" s="34"/>
      <c r="ZX9" s="34"/>
      <c r="ZY9" s="34"/>
      <c r="ZZ9" s="34"/>
      <c r="AAA9" s="34"/>
      <c r="AAB9" s="34"/>
      <c r="AAC9" s="34"/>
      <c r="AAD9" s="34"/>
      <c r="AAE9" s="34"/>
      <c r="AAF9" s="34"/>
      <c r="AAG9" s="34"/>
      <c r="AAH9" s="34"/>
      <c r="AAI9" s="34"/>
      <c r="AAJ9" s="34"/>
      <c r="AAK9" s="34"/>
      <c r="AAL9" s="34"/>
      <c r="AAM9" s="34"/>
      <c r="AAN9" s="34"/>
      <c r="AAO9" s="34"/>
      <c r="AAP9" s="34"/>
      <c r="AAQ9" s="34"/>
      <c r="AAR9" s="34"/>
      <c r="AAS9" s="34"/>
      <c r="AAT9" s="34"/>
      <c r="AAU9" s="34"/>
      <c r="AAV9" s="34"/>
      <c r="AAW9" s="34"/>
      <c r="AAX9" s="34"/>
      <c r="AAY9" s="34"/>
      <c r="AAZ9" s="34"/>
      <c r="ABA9" s="34"/>
      <c r="ABB9" s="34"/>
      <c r="ABC9" s="34"/>
      <c r="ABD9" s="34"/>
      <c r="ABE9" s="34"/>
      <c r="ABF9" s="34"/>
      <c r="ABG9" s="34"/>
      <c r="ABH9" s="34"/>
      <c r="ABI9" s="34"/>
      <c r="ABJ9" s="34"/>
      <c r="ABK9" s="34"/>
      <c r="ABL9" s="34"/>
      <c r="ABM9" s="34"/>
      <c r="ABN9" s="34"/>
      <c r="ABO9" s="34"/>
      <c r="ABP9" s="34"/>
      <c r="ABQ9" s="34"/>
      <c r="ABR9" s="34"/>
      <c r="ABS9" s="34"/>
      <c r="ABT9" s="34"/>
      <c r="ABU9" s="34"/>
      <c r="ABV9" s="34"/>
      <c r="ABW9" s="34"/>
      <c r="ABX9" s="34"/>
      <c r="ABY9" s="34"/>
      <c r="ABZ9" s="34"/>
      <c r="ACA9" s="34"/>
    </row>
    <row r="10" spans="1:755" s="22" customFormat="1" ht="2.25" customHeight="1" thickBot="1" x14ac:dyDescent="0.3">
      <c r="A10" s="243"/>
      <c r="B10" s="243"/>
      <c r="C10" s="35"/>
      <c r="D10" s="35"/>
      <c r="E10" s="35"/>
      <c r="F10" s="244"/>
      <c r="G10" s="244"/>
      <c r="H10" s="244"/>
      <c r="I10" s="244"/>
      <c r="J10" s="244"/>
      <c r="K10" s="244"/>
      <c r="L10" s="220"/>
      <c r="M10" s="220"/>
      <c r="N10" s="201"/>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c r="IA10" s="34"/>
      <c r="IB10" s="34"/>
      <c r="IC10" s="34"/>
      <c r="ID10" s="34"/>
      <c r="IE10" s="34"/>
      <c r="IF10" s="34"/>
      <c r="IG10" s="34"/>
      <c r="IH10" s="34"/>
      <c r="II10" s="34"/>
      <c r="IJ10" s="34"/>
      <c r="IK10" s="34"/>
      <c r="IL10" s="34"/>
      <c r="IM10" s="34"/>
      <c r="IN10" s="34"/>
      <c r="IO10" s="34"/>
      <c r="IP10" s="34"/>
      <c r="IQ10" s="34"/>
      <c r="IR10" s="34"/>
      <c r="IS10" s="34"/>
      <c r="IT10" s="34"/>
      <c r="IU10" s="34"/>
      <c r="IV10" s="34"/>
      <c r="IW10" s="34"/>
      <c r="IX10" s="34"/>
      <c r="IY10" s="34"/>
      <c r="IZ10" s="34"/>
      <c r="JA10" s="34"/>
      <c r="JB10" s="34"/>
      <c r="JC10" s="34"/>
      <c r="JD10" s="34"/>
      <c r="JE10" s="34"/>
      <c r="JF10" s="34"/>
      <c r="JG10" s="34"/>
      <c r="JH10" s="34"/>
      <c r="JI10" s="34"/>
      <c r="JJ10" s="34"/>
      <c r="JK10" s="34"/>
      <c r="JL10" s="34"/>
      <c r="JM10" s="34"/>
      <c r="JN10" s="34"/>
      <c r="JO10" s="34"/>
      <c r="JP10" s="34"/>
      <c r="JQ10" s="34"/>
      <c r="JR10" s="34"/>
      <c r="JS10" s="34"/>
      <c r="JT10" s="34"/>
      <c r="JU10" s="34"/>
      <c r="JV10" s="34"/>
      <c r="JW10" s="34"/>
      <c r="JX10" s="34"/>
      <c r="JY10" s="34"/>
      <c r="JZ10" s="34"/>
      <c r="KA10" s="34"/>
      <c r="KB10" s="34"/>
      <c r="KC10" s="34"/>
      <c r="KD10" s="34"/>
      <c r="KE10" s="34"/>
      <c r="KF10" s="34"/>
      <c r="KG10" s="34"/>
      <c r="KH10" s="34"/>
      <c r="KI10" s="34"/>
      <c r="KJ10" s="34"/>
      <c r="KK10" s="34"/>
      <c r="KL10" s="34"/>
      <c r="KM10" s="34"/>
      <c r="KN10" s="34"/>
      <c r="KO10" s="34"/>
      <c r="KP10" s="34"/>
      <c r="KQ10" s="34"/>
      <c r="KR10" s="34"/>
      <c r="KS10" s="34"/>
      <c r="KT10" s="34"/>
      <c r="KU10" s="34"/>
      <c r="KV10" s="34"/>
      <c r="KW10" s="34"/>
      <c r="KX10" s="34"/>
      <c r="KY10" s="34"/>
      <c r="KZ10" s="34"/>
      <c r="LA10" s="34"/>
      <c r="LB10" s="34"/>
      <c r="LC10" s="34"/>
      <c r="LD10" s="34"/>
      <c r="LE10" s="34"/>
      <c r="LF10" s="34"/>
      <c r="LG10" s="34"/>
      <c r="LH10" s="34"/>
      <c r="LI10" s="34"/>
      <c r="LJ10" s="34"/>
      <c r="LK10" s="34"/>
      <c r="LL10" s="34"/>
      <c r="LM10" s="34"/>
      <c r="LN10" s="34"/>
      <c r="LO10" s="34"/>
      <c r="LP10" s="34"/>
      <c r="LQ10" s="34"/>
      <c r="LR10" s="34"/>
      <c r="LS10" s="34"/>
      <c r="LT10" s="34"/>
      <c r="LU10" s="34"/>
      <c r="LV10" s="34"/>
      <c r="LW10" s="34"/>
      <c r="LX10" s="34"/>
      <c r="LY10" s="34"/>
      <c r="LZ10" s="34"/>
      <c r="MA10" s="34"/>
      <c r="MB10" s="34"/>
      <c r="MC10" s="34"/>
      <c r="MD10" s="34"/>
      <c r="ME10" s="34"/>
      <c r="MF10" s="34"/>
      <c r="MG10" s="34"/>
      <c r="MH10" s="34"/>
      <c r="MI10" s="34"/>
      <c r="MJ10" s="34"/>
      <c r="MK10" s="34"/>
      <c r="ML10" s="34"/>
      <c r="MM10" s="34"/>
      <c r="MN10" s="34"/>
      <c r="MO10" s="34"/>
      <c r="MP10" s="34"/>
      <c r="MQ10" s="34"/>
      <c r="MR10" s="34"/>
      <c r="MS10" s="34"/>
      <c r="MT10" s="34"/>
      <c r="MU10" s="34"/>
      <c r="MV10" s="34"/>
      <c r="MW10" s="34"/>
      <c r="MX10" s="34"/>
      <c r="MY10" s="34"/>
      <c r="MZ10" s="34"/>
      <c r="NA10" s="34"/>
      <c r="NB10" s="34"/>
      <c r="NC10" s="34"/>
      <c r="ND10" s="34"/>
      <c r="NE10" s="34"/>
      <c r="NF10" s="34"/>
      <c r="NG10" s="34"/>
      <c r="NH10" s="34"/>
      <c r="NI10" s="34"/>
      <c r="NJ10" s="34"/>
      <c r="NK10" s="34"/>
      <c r="NL10" s="34"/>
      <c r="NM10" s="34"/>
      <c r="NN10" s="34"/>
      <c r="NO10" s="34"/>
      <c r="NP10" s="34"/>
      <c r="NQ10" s="34"/>
      <c r="NR10" s="34"/>
      <c r="NS10" s="34"/>
      <c r="NT10" s="34"/>
      <c r="NU10" s="34"/>
      <c r="NV10" s="34"/>
      <c r="NW10" s="34"/>
      <c r="NX10" s="34"/>
      <c r="NY10" s="34"/>
      <c r="NZ10" s="34"/>
      <c r="OA10" s="34"/>
      <c r="OB10" s="34"/>
      <c r="OC10" s="34"/>
      <c r="OD10" s="34"/>
      <c r="OE10" s="34"/>
      <c r="OF10" s="34"/>
      <c r="OG10" s="34"/>
      <c r="OH10" s="34"/>
      <c r="OI10" s="34"/>
      <c r="OJ10" s="34"/>
      <c r="OK10" s="34"/>
      <c r="OL10" s="34"/>
      <c r="OM10" s="34"/>
      <c r="ON10" s="34"/>
      <c r="OO10" s="34"/>
      <c r="OP10" s="34"/>
      <c r="OQ10" s="34"/>
      <c r="OR10" s="34"/>
      <c r="OS10" s="34"/>
      <c r="OT10" s="34"/>
      <c r="OU10" s="34"/>
      <c r="OV10" s="34"/>
      <c r="OW10" s="34"/>
      <c r="OX10" s="34"/>
      <c r="OY10" s="34"/>
      <c r="OZ10" s="34"/>
      <c r="PA10" s="34"/>
      <c r="PB10" s="34"/>
      <c r="PC10" s="34"/>
      <c r="PD10" s="34"/>
      <c r="PE10" s="34"/>
      <c r="PF10" s="34"/>
      <c r="PG10" s="34"/>
      <c r="PH10" s="34"/>
      <c r="PI10" s="34"/>
      <c r="PJ10" s="34"/>
      <c r="PK10" s="34"/>
      <c r="PL10" s="34"/>
      <c r="PM10" s="34"/>
      <c r="PN10" s="34"/>
      <c r="PO10" s="34"/>
      <c r="PP10" s="34"/>
      <c r="PQ10" s="34"/>
      <c r="PR10" s="34"/>
      <c r="PS10" s="34"/>
      <c r="PT10" s="34"/>
      <c r="PU10" s="34"/>
      <c r="PV10" s="34"/>
      <c r="PW10" s="34"/>
      <c r="PX10" s="34"/>
      <c r="PY10" s="34"/>
      <c r="PZ10" s="34"/>
      <c r="QA10" s="34"/>
      <c r="QB10" s="34"/>
      <c r="QC10" s="34"/>
      <c r="QD10" s="34"/>
      <c r="QE10" s="34"/>
      <c r="QF10" s="34"/>
      <c r="QG10" s="34"/>
      <c r="QH10" s="34"/>
      <c r="QI10" s="34"/>
      <c r="QJ10" s="34"/>
      <c r="QK10" s="34"/>
      <c r="QL10" s="34"/>
      <c r="QM10" s="34"/>
      <c r="QN10" s="34"/>
      <c r="QO10" s="34"/>
      <c r="QP10" s="34"/>
      <c r="QQ10" s="34"/>
      <c r="QR10" s="34"/>
      <c r="QS10" s="34"/>
      <c r="QT10" s="34"/>
      <c r="QU10" s="34"/>
      <c r="QV10" s="34"/>
      <c r="QW10" s="34"/>
      <c r="QX10" s="34"/>
      <c r="QY10" s="34"/>
      <c r="QZ10" s="34"/>
      <c r="RA10" s="34"/>
      <c r="RB10" s="34"/>
      <c r="RC10" s="34"/>
      <c r="RD10" s="34"/>
      <c r="RE10" s="34"/>
      <c r="RF10" s="34"/>
      <c r="RG10" s="34"/>
      <c r="RH10" s="34"/>
      <c r="RI10" s="34"/>
      <c r="RJ10" s="34"/>
      <c r="RK10" s="34"/>
      <c r="RL10" s="34"/>
      <c r="RM10" s="34"/>
      <c r="RN10" s="34"/>
      <c r="RO10" s="34"/>
      <c r="RP10" s="34"/>
      <c r="RQ10" s="34"/>
      <c r="RR10" s="34"/>
      <c r="RS10" s="34"/>
      <c r="RT10" s="34"/>
      <c r="RU10" s="34"/>
      <c r="RV10" s="34"/>
      <c r="RW10" s="34"/>
      <c r="RX10" s="34"/>
      <c r="RY10" s="34"/>
      <c r="RZ10" s="34"/>
      <c r="SA10" s="34"/>
      <c r="SB10" s="34"/>
      <c r="SC10" s="34"/>
      <c r="SD10" s="34"/>
      <c r="SE10" s="34"/>
      <c r="SF10" s="34"/>
      <c r="SG10" s="34"/>
      <c r="SH10" s="34"/>
      <c r="SI10" s="34"/>
      <c r="SJ10" s="34"/>
      <c r="SK10" s="34"/>
      <c r="SL10" s="34"/>
      <c r="SM10" s="34"/>
      <c r="SN10" s="34"/>
      <c r="SO10" s="34"/>
      <c r="SP10" s="34"/>
      <c r="SQ10" s="34"/>
      <c r="SR10" s="34"/>
      <c r="SS10" s="34"/>
      <c r="ST10" s="34"/>
      <c r="SU10" s="34"/>
      <c r="SV10" s="34"/>
      <c r="SW10" s="34"/>
      <c r="SX10" s="34"/>
      <c r="SY10" s="34"/>
      <c r="SZ10" s="34"/>
      <c r="TA10" s="34"/>
      <c r="TB10" s="34"/>
      <c r="TC10" s="34"/>
      <c r="TD10" s="34"/>
      <c r="TE10" s="34"/>
      <c r="TF10" s="34"/>
      <c r="TG10" s="34"/>
      <c r="TH10" s="34"/>
      <c r="TI10" s="34"/>
      <c r="TJ10" s="34"/>
      <c r="TK10" s="34"/>
      <c r="TL10" s="34"/>
      <c r="TM10" s="34"/>
      <c r="TN10" s="34"/>
      <c r="TO10" s="34"/>
      <c r="TP10" s="34"/>
      <c r="TQ10" s="34"/>
      <c r="TR10" s="34"/>
      <c r="TS10" s="34"/>
      <c r="TT10" s="34"/>
      <c r="TU10" s="34"/>
      <c r="TV10" s="34"/>
      <c r="TW10" s="34"/>
      <c r="TX10" s="34"/>
      <c r="TY10" s="34"/>
      <c r="TZ10" s="34"/>
      <c r="UA10" s="34"/>
      <c r="UB10" s="34"/>
      <c r="UC10" s="34"/>
      <c r="UD10" s="34"/>
      <c r="UE10" s="34"/>
      <c r="UF10" s="34"/>
      <c r="UG10" s="34"/>
      <c r="UH10" s="34"/>
      <c r="UI10" s="34"/>
      <c r="UJ10" s="34"/>
      <c r="UK10" s="34"/>
      <c r="UL10" s="34"/>
      <c r="UM10" s="34"/>
      <c r="UN10" s="34"/>
      <c r="UO10" s="34"/>
      <c r="UP10" s="34"/>
      <c r="UQ10" s="34"/>
      <c r="UR10" s="34"/>
      <c r="US10" s="34"/>
      <c r="UT10" s="34"/>
      <c r="UU10" s="34"/>
      <c r="UV10" s="34"/>
      <c r="UW10" s="34"/>
      <c r="UX10" s="34"/>
      <c r="UY10" s="34"/>
      <c r="UZ10" s="34"/>
      <c r="VA10" s="34"/>
      <c r="VB10" s="34"/>
      <c r="VC10" s="34"/>
      <c r="VD10" s="34"/>
      <c r="VE10" s="34"/>
      <c r="VF10" s="34"/>
      <c r="VG10" s="34"/>
      <c r="VH10" s="34"/>
      <c r="VI10" s="34"/>
      <c r="VJ10" s="34"/>
      <c r="VK10" s="34"/>
      <c r="VL10" s="34"/>
      <c r="VM10" s="34"/>
      <c r="VN10" s="34"/>
      <c r="VO10" s="34"/>
      <c r="VP10" s="34"/>
      <c r="VQ10" s="34"/>
      <c r="VR10" s="34"/>
      <c r="VS10" s="34"/>
      <c r="VT10" s="34"/>
      <c r="VU10" s="34"/>
      <c r="VV10" s="34"/>
      <c r="VW10" s="34"/>
      <c r="VX10" s="34"/>
      <c r="VY10" s="34"/>
      <c r="VZ10" s="34"/>
      <c r="WA10" s="34"/>
      <c r="WB10" s="34"/>
      <c r="WC10" s="34"/>
      <c r="WD10" s="34"/>
      <c r="WE10" s="34"/>
      <c r="WF10" s="34"/>
      <c r="WG10" s="34"/>
      <c r="WH10" s="34"/>
      <c r="WI10" s="34"/>
      <c r="WJ10" s="34"/>
      <c r="WK10" s="34"/>
      <c r="WL10" s="34"/>
      <c r="WM10" s="34"/>
      <c r="WN10" s="34"/>
      <c r="WO10" s="34"/>
      <c r="WP10" s="34"/>
      <c r="WQ10" s="34"/>
      <c r="WR10" s="34"/>
      <c r="WS10" s="34"/>
      <c r="WT10" s="34"/>
      <c r="WU10" s="34"/>
      <c r="WV10" s="34"/>
      <c r="WW10" s="34"/>
      <c r="WX10" s="34"/>
      <c r="WY10" s="34"/>
      <c r="WZ10" s="34"/>
      <c r="XA10" s="34"/>
      <c r="XB10" s="34"/>
      <c r="XC10" s="34"/>
      <c r="XD10" s="34"/>
      <c r="XE10" s="34"/>
      <c r="XF10" s="34"/>
      <c r="XG10" s="34"/>
      <c r="XH10" s="34"/>
      <c r="XI10" s="34"/>
      <c r="XJ10" s="34"/>
      <c r="XK10" s="34"/>
      <c r="XL10" s="34"/>
      <c r="XM10" s="34"/>
      <c r="XN10" s="34"/>
      <c r="XO10" s="34"/>
      <c r="XP10" s="34"/>
      <c r="XQ10" s="34"/>
      <c r="XR10" s="34"/>
      <c r="XS10" s="34"/>
      <c r="XT10" s="34"/>
      <c r="XU10" s="34"/>
      <c r="XV10" s="34"/>
      <c r="XW10" s="34"/>
      <c r="XX10" s="34"/>
      <c r="XY10" s="34"/>
      <c r="XZ10" s="34"/>
      <c r="YA10" s="34"/>
      <c r="YB10" s="34"/>
      <c r="YC10" s="34"/>
      <c r="YD10" s="34"/>
      <c r="YE10" s="34"/>
      <c r="YF10" s="34"/>
      <c r="YG10" s="34"/>
      <c r="YH10" s="34"/>
      <c r="YI10" s="34"/>
      <c r="YJ10" s="34"/>
      <c r="YK10" s="34"/>
      <c r="YL10" s="34"/>
      <c r="YM10" s="34"/>
      <c r="YN10" s="34"/>
      <c r="YO10" s="34"/>
      <c r="YP10" s="34"/>
      <c r="YQ10" s="34"/>
      <c r="YR10" s="34"/>
      <c r="YS10" s="34"/>
      <c r="YT10" s="34"/>
      <c r="YU10" s="34"/>
      <c r="YV10" s="34"/>
      <c r="YW10" s="34"/>
      <c r="YX10" s="34"/>
      <c r="YY10" s="34"/>
      <c r="YZ10" s="34"/>
      <c r="ZA10" s="34"/>
      <c r="ZB10" s="34"/>
      <c r="ZC10" s="34"/>
      <c r="ZD10" s="34"/>
      <c r="ZE10" s="34"/>
      <c r="ZF10" s="34"/>
      <c r="ZG10" s="34"/>
      <c r="ZH10" s="34"/>
      <c r="ZI10" s="34"/>
      <c r="ZJ10" s="34"/>
      <c r="ZK10" s="34"/>
      <c r="ZL10" s="34"/>
      <c r="ZM10" s="34"/>
      <c r="ZN10" s="34"/>
      <c r="ZO10" s="34"/>
      <c r="ZP10" s="34"/>
      <c r="ZQ10" s="34"/>
      <c r="ZR10" s="34"/>
      <c r="ZS10" s="34"/>
      <c r="ZT10" s="34"/>
      <c r="ZU10" s="34"/>
      <c r="ZV10" s="34"/>
      <c r="ZW10" s="34"/>
      <c r="ZX10" s="34"/>
      <c r="ZY10" s="34"/>
      <c r="ZZ10" s="34"/>
      <c r="AAA10" s="34"/>
      <c r="AAB10" s="34"/>
      <c r="AAC10" s="34"/>
      <c r="AAD10" s="34"/>
      <c r="AAE10" s="34"/>
      <c r="AAF10" s="34"/>
      <c r="AAG10" s="34"/>
      <c r="AAH10" s="34"/>
      <c r="AAI10" s="34"/>
      <c r="AAJ10" s="34"/>
      <c r="AAK10" s="34"/>
      <c r="AAL10" s="34"/>
      <c r="AAM10" s="34"/>
      <c r="AAN10" s="34"/>
      <c r="AAO10" s="34"/>
      <c r="AAP10" s="34"/>
      <c r="AAQ10" s="34"/>
      <c r="AAR10" s="34"/>
      <c r="AAS10" s="34"/>
      <c r="AAT10" s="34"/>
      <c r="AAU10" s="34"/>
      <c r="AAV10" s="34"/>
      <c r="AAW10" s="34"/>
      <c r="AAX10" s="34"/>
      <c r="AAY10" s="34"/>
      <c r="AAZ10" s="34"/>
      <c r="ABA10" s="34"/>
      <c r="ABB10" s="34"/>
      <c r="ABC10" s="34"/>
      <c r="ABD10" s="34"/>
      <c r="ABE10" s="34"/>
      <c r="ABF10" s="34"/>
      <c r="ABG10" s="34"/>
      <c r="ABH10" s="34"/>
      <c r="ABI10" s="34"/>
      <c r="ABJ10" s="34"/>
      <c r="ABK10" s="34"/>
      <c r="ABL10" s="34"/>
      <c r="ABM10" s="34"/>
      <c r="ABN10" s="34"/>
      <c r="ABO10" s="34"/>
      <c r="ABP10" s="34"/>
      <c r="ABQ10" s="34"/>
      <c r="ABR10" s="34"/>
      <c r="ABS10" s="34"/>
      <c r="ABT10" s="34"/>
      <c r="ABU10" s="34"/>
      <c r="ABV10" s="34"/>
      <c r="ABW10" s="34"/>
      <c r="ABX10" s="34"/>
      <c r="ABY10" s="34"/>
      <c r="ABZ10" s="34"/>
      <c r="ACA10" s="34"/>
    </row>
    <row r="11" spans="1:755" s="37" customFormat="1" ht="18.75" customHeight="1" x14ac:dyDescent="0.25">
      <c r="A11" s="245" t="s">
        <v>2</v>
      </c>
      <c r="B11" s="246"/>
      <c r="C11" s="246"/>
      <c r="D11" s="246"/>
      <c r="E11" s="246"/>
      <c r="F11" s="246"/>
      <c r="G11" s="246"/>
      <c r="H11" s="246"/>
      <c r="I11" s="246"/>
      <c r="J11" s="246"/>
      <c r="K11" s="246"/>
      <c r="L11" s="221"/>
      <c r="M11" s="221"/>
      <c r="N11" s="202"/>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247" t="s">
        <v>2</v>
      </c>
      <c r="BZ11" s="247"/>
      <c r="CA11" s="247"/>
      <c r="CB11" s="247"/>
      <c r="CC11" s="247"/>
      <c r="CD11" s="247"/>
      <c r="CE11" s="247"/>
      <c r="CF11" s="247"/>
      <c r="CG11" s="247"/>
      <c r="CH11" s="247"/>
      <c r="CI11" s="247"/>
      <c r="CJ11" s="247"/>
      <c r="CK11" s="247"/>
      <c r="CL11" s="247"/>
      <c r="CM11" s="247"/>
      <c r="CN11" s="247"/>
      <c r="CO11" s="247"/>
      <c r="CP11" s="247"/>
      <c r="CQ11" s="247"/>
      <c r="CR11" s="247"/>
      <c r="CS11" s="247"/>
      <c r="CT11" s="247"/>
      <c r="CU11" s="247"/>
      <c r="CV11" s="247"/>
      <c r="CW11" s="247"/>
      <c r="CX11" s="247"/>
      <c r="CY11" s="247"/>
      <c r="CZ11" s="247"/>
      <c r="DA11" s="247"/>
      <c r="DB11" s="247"/>
      <c r="DC11" s="247"/>
      <c r="DD11" s="247"/>
      <c r="DE11" s="247"/>
      <c r="DF11" s="247"/>
      <c r="DG11" s="247"/>
      <c r="DH11" s="247"/>
      <c r="DI11" s="247"/>
      <c r="DJ11" s="247"/>
      <c r="DK11" s="247"/>
      <c r="DL11" s="247"/>
      <c r="DM11" s="247"/>
      <c r="DN11" s="247"/>
      <c r="DO11" s="247"/>
      <c r="DP11" s="247"/>
      <c r="DQ11" s="247"/>
      <c r="DR11" s="247"/>
      <c r="DS11" s="247"/>
      <c r="DT11" s="247"/>
      <c r="DU11" s="247"/>
      <c r="DV11" s="247"/>
      <c r="DW11" s="247"/>
      <c r="DX11" s="247"/>
      <c r="DY11" s="247"/>
      <c r="DZ11" s="247"/>
      <c r="EA11" s="247"/>
      <c r="EB11" s="247"/>
      <c r="EC11" s="247"/>
      <c r="ED11" s="247"/>
      <c r="EE11" s="247"/>
      <c r="EF11" s="247"/>
      <c r="EG11" s="247"/>
      <c r="EH11" s="247"/>
      <c r="EI11" s="247"/>
      <c r="EJ11" s="247"/>
      <c r="EK11" s="247"/>
      <c r="EL11" s="247"/>
      <c r="EM11" s="247"/>
      <c r="EN11" s="247"/>
      <c r="EO11" s="247"/>
      <c r="EP11" s="248"/>
    </row>
    <row r="12" spans="1:755" s="37" customFormat="1" ht="1.1499999999999999" customHeight="1" x14ac:dyDescent="0.25">
      <c r="A12" s="38"/>
      <c r="B12" s="39"/>
      <c r="C12" s="39"/>
      <c r="D12" s="39"/>
      <c r="E12" s="39"/>
      <c r="F12" s="39"/>
      <c r="G12" s="40"/>
      <c r="H12" s="39"/>
      <c r="I12" s="40"/>
      <c r="J12" s="39"/>
      <c r="K12" s="39"/>
      <c r="L12" s="222"/>
      <c r="M12" s="222"/>
      <c r="N12" s="203">
        <f>($H$7-WEEKDAY($H$7,2)+1)</f>
        <v>42086</v>
      </c>
      <c r="O12" s="41">
        <f>N12+1</f>
        <v>42087</v>
      </c>
      <c r="P12" s="41">
        <f t="shared" ref="P12:CA12" si="0">O12+1</f>
        <v>42088</v>
      </c>
      <c r="Q12" s="41">
        <f t="shared" si="0"/>
        <v>42089</v>
      </c>
      <c r="R12" s="41">
        <f t="shared" si="0"/>
        <v>42090</v>
      </c>
      <c r="S12" s="41">
        <f t="shared" si="0"/>
        <v>42091</v>
      </c>
      <c r="T12" s="41">
        <f t="shared" si="0"/>
        <v>42092</v>
      </c>
      <c r="U12" s="41">
        <f t="shared" si="0"/>
        <v>42093</v>
      </c>
      <c r="V12" s="41">
        <f t="shared" si="0"/>
        <v>42094</v>
      </c>
      <c r="W12" s="41">
        <f t="shared" si="0"/>
        <v>42095</v>
      </c>
      <c r="X12" s="41">
        <f t="shared" si="0"/>
        <v>42096</v>
      </c>
      <c r="Y12" s="41">
        <f t="shared" si="0"/>
        <v>42097</v>
      </c>
      <c r="Z12" s="41">
        <f t="shared" si="0"/>
        <v>42098</v>
      </c>
      <c r="AA12" s="41">
        <f t="shared" si="0"/>
        <v>42099</v>
      </c>
      <c r="AB12" s="41">
        <f t="shared" si="0"/>
        <v>42100</v>
      </c>
      <c r="AC12" s="41">
        <f t="shared" si="0"/>
        <v>42101</v>
      </c>
      <c r="AD12" s="41">
        <f t="shared" si="0"/>
        <v>42102</v>
      </c>
      <c r="AE12" s="41">
        <f t="shared" si="0"/>
        <v>42103</v>
      </c>
      <c r="AF12" s="41">
        <f t="shared" si="0"/>
        <v>42104</v>
      </c>
      <c r="AG12" s="41">
        <f t="shared" si="0"/>
        <v>42105</v>
      </c>
      <c r="AH12" s="41">
        <f t="shared" si="0"/>
        <v>42106</v>
      </c>
      <c r="AI12" s="41">
        <f t="shared" si="0"/>
        <v>42107</v>
      </c>
      <c r="AJ12" s="41">
        <f t="shared" si="0"/>
        <v>42108</v>
      </c>
      <c r="AK12" s="41">
        <f t="shared" si="0"/>
        <v>42109</v>
      </c>
      <c r="AL12" s="41">
        <f t="shared" si="0"/>
        <v>42110</v>
      </c>
      <c r="AM12" s="41">
        <f t="shared" si="0"/>
        <v>42111</v>
      </c>
      <c r="AN12" s="41">
        <f t="shared" si="0"/>
        <v>42112</v>
      </c>
      <c r="AO12" s="41">
        <f t="shared" si="0"/>
        <v>42113</v>
      </c>
      <c r="AP12" s="41">
        <f t="shared" si="0"/>
        <v>42114</v>
      </c>
      <c r="AQ12" s="41">
        <f t="shared" si="0"/>
        <v>42115</v>
      </c>
      <c r="AR12" s="41">
        <f t="shared" si="0"/>
        <v>42116</v>
      </c>
      <c r="AS12" s="41">
        <f t="shared" si="0"/>
        <v>42117</v>
      </c>
      <c r="AT12" s="41">
        <f t="shared" si="0"/>
        <v>42118</v>
      </c>
      <c r="AU12" s="41">
        <f t="shared" si="0"/>
        <v>42119</v>
      </c>
      <c r="AV12" s="41">
        <f t="shared" si="0"/>
        <v>42120</v>
      </c>
      <c r="AW12" s="41">
        <f t="shared" si="0"/>
        <v>42121</v>
      </c>
      <c r="AX12" s="41">
        <f t="shared" si="0"/>
        <v>42122</v>
      </c>
      <c r="AY12" s="41">
        <f t="shared" si="0"/>
        <v>42123</v>
      </c>
      <c r="AZ12" s="41">
        <f t="shared" si="0"/>
        <v>42124</v>
      </c>
      <c r="BA12" s="41">
        <f t="shared" si="0"/>
        <v>42125</v>
      </c>
      <c r="BB12" s="41">
        <f t="shared" si="0"/>
        <v>42126</v>
      </c>
      <c r="BC12" s="41">
        <f t="shared" si="0"/>
        <v>42127</v>
      </c>
      <c r="BD12" s="41">
        <f t="shared" si="0"/>
        <v>42128</v>
      </c>
      <c r="BE12" s="41">
        <f t="shared" si="0"/>
        <v>42129</v>
      </c>
      <c r="BF12" s="41">
        <f t="shared" si="0"/>
        <v>42130</v>
      </c>
      <c r="BG12" s="41">
        <f t="shared" si="0"/>
        <v>42131</v>
      </c>
      <c r="BH12" s="41">
        <f t="shared" si="0"/>
        <v>42132</v>
      </c>
      <c r="BI12" s="41">
        <f t="shared" si="0"/>
        <v>42133</v>
      </c>
      <c r="BJ12" s="41">
        <f t="shared" si="0"/>
        <v>42134</v>
      </c>
      <c r="BK12" s="41">
        <f t="shared" si="0"/>
        <v>42135</v>
      </c>
      <c r="BL12" s="41">
        <f t="shared" si="0"/>
        <v>42136</v>
      </c>
      <c r="BM12" s="41">
        <f t="shared" si="0"/>
        <v>42137</v>
      </c>
      <c r="BN12" s="41">
        <f t="shared" si="0"/>
        <v>42138</v>
      </c>
      <c r="BO12" s="41">
        <f t="shared" si="0"/>
        <v>42139</v>
      </c>
      <c r="BP12" s="41">
        <f t="shared" si="0"/>
        <v>42140</v>
      </c>
      <c r="BQ12" s="41">
        <f t="shared" si="0"/>
        <v>42141</v>
      </c>
      <c r="BR12" s="41">
        <f t="shared" si="0"/>
        <v>42142</v>
      </c>
      <c r="BS12" s="41">
        <f t="shared" si="0"/>
        <v>42143</v>
      </c>
      <c r="BT12" s="41">
        <f t="shared" si="0"/>
        <v>42144</v>
      </c>
      <c r="BU12" s="41">
        <f t="shared" si="0"/>
        <v>42145</v>
      </c>
      <c r="BV12" s="41">
        <f t="shared" si="0"/>
        <v>42146</v>
      </c>
      <c r="BW12" s="41">
        <f t="shared" si="0"/>
        <v>42147</v>
      </c>
      <c r="BX12" s="41">
        <f t="shared" si="0"/>
        <v>42148</v>
      </c>
      <c r="BY12" s="41">
        <f t="shared" si="0"/>
        <v>42149</v>
      </c>
      <c r="BZ12" s="41">
        <f t="shared" si="0"/>
        <v>42150</v>
      </c>
      <c r="CA12" s="41">
        <f t="shared" si="0"/>
        <v>42151</v>
      </c>
      <c r="CB12" s="41">
        <f t="shared" ref="CB12:EM12" si="1">CA12+1</f>
        <v>42152</v>
      </c>
      <c r="CC12" s="41">
        <f t="shared" si="1"/>
        <v>42153</v>
      </c>
      <c r="CD12" s="41">
        <f t="shared" si="1"/>
        <v>42154</v>
      </c>
      <c r="CE12" s="41">
        <f t="shared" si="1"/>
        <v>42155</v>
      </c>
      <c r="CF12" s="41">
        <f t="shared" si="1"/>
        <v>42156</v>
      </c>
      <c r="CG12" s="41">
        <f t="shared" si="1"/>
        <v>42157</v>
      </c>
      <c r="CH12" s="41">
        <f t="shared" si="1"/>
        <v>42158</v>
      </c>
      <c r="CI12" s="41">
        <f t="shared" si="1"/>
        <v>42159</v>
      </c>
      <c r="CJ12" s="41">
        <f t="shared" si="1"/>
        <v>42160</v>
      </c>
      <c r="CK12" s="41">
        <f t="shared" si="1"/>
        <v>42161</v>
      </c>
      <c r="CL12" s="41">
        <f t="shared" si="1"/>
        <v>42162</v>
      </c>
      <c r="CM12" s="41">
        <f t="shared" si="1"/>
        <v>42163</v>
      </c>
      <c r="CN12" s="41">
        <f t="shared" si="1"/>
        <v>42164</v>
      </c>
      <c r="CO12" s="41">
        <f t="shared" si="1"/>
        <v>42165</v>
      </c>
      <c r="CP12" s="41">
        <f t="shared" si="1"/>
        <v>42166</v>
      </c>
      <c r="CQ12" s="41">
        <f t="shared" si="1"/>
        <v>42167</v>
      </c>
      <c r="CR12" s="41">
        <f t="shared" si="1"/>
        <v>42168</v>
      </c>
      <c r="CS12" s="41">
        <f t="shared" si="1"/>
        <v>42169</v>
      </c>
      <c r="CT12" s="41">
        <f t="shared" si="1"/>
        <v>42170</v>
      </c>
      <c r="CU12" s="41">
        <f t="shared" si="1"/>
        <v>42171</v>
      </c>
      <c r="CV12" s="41">
        <f t="shared" si="1"/>
        <v>42172</v>
      </c>
      <c r="CW12" s="41">
        <f t="shared" si="1"/>
        <v>42173</v>
      </c>
      <c r="CX12" s="41">
        <f t="shared" si="1"/>
        <v>42174</v>
      </c>
      <c r="CY12" s="41">
        <f t="shared" si="1"/>
        <v>42175</v>
      </c>
      <c r="CZ12" s="41">
        <f t="shared" si="1"/>
        <v>42176</v>
      </c>
      <c r="DA12" s="41">
        <f t="shared" si="1"/>
        <v>42177</v>
      </c>
      <c r="DB12" s="41">
        <f t="shared" si="1"/>
        <v>42178</v>
      </c>
      <c r="DC12" s="41">
        <f t="shared" si="1"/>
        <v>42179</v>
      </c>
      <c r="DD12" s="41">
        <f t="shared" si="1"/>
        <v>42180</v>
      </c>
      <c r="DE12" s="41">
        <f t="shared" si="1"/>
        <v>42181</v>
      </c>
      <c r="DF12" s="41">
        <f t="shared" si="1"/>
        <v>42182</v>
      </c>
      <c r="DG12" s="41">
        <f t="shared" si="1"/>
        <v>42183</v>
      </c>
      <c r="DH12" s="41">
        <f t="shared" si="1"/>
        <v>42184</v>
      </c>
      <c r="DI12" s="41">
        <f t="shared" si="1"/>
        <v>42185</v>
      </c>
      <c r="DJ12" s="41">
        <f t="shared" si="1"/>
        <v>42186</v>
      </c>
      <c r="DK12" s="41">
        <f t="shared" si="1"/>
        <v>42187</v>
      </c>
      <c r="DL12" s="41">
        <f t="shared" si="1"/>
        <v>42188</v>
      </c>
      <c r="DM12" s="41">
        <f t="shared" si="1"/>
        <v>42189</v>
      </c>
      <c r="DN12" s="41">
        <f t="shared" si="1"/>
        <v>42190</v>
      </c>
      <c r="DO12" s="41">
        <f t="shared" si="1"/>
        <v>42191</v>
      </c>
      <c r="DP12" s="41">
        <f t="shared" si="1"/>
        <v>42192</v>
      </c>
      <c r="DQ12" s="41">
        <f t="shared" si="1"/>
        <v>42193</v>
      </c>
      <c r="DR12" s="41">
        <f t="shared" si="1"/>
        <v>42194</v>
      </c>
      <c r="DS12" s="41">
        <f t="shared" si="1"/>
        <v>42195</v>
      </c>
      <c r="DT12" s="41">
        <f t="shared" si="1"/>
        <v>42196</v>
      </c>
      <c r="DU12" s="41">
        <f t="shared" si="1"/>
        <v>42197</v>
      </c>
      <c r="DV12" s="41">
        <f t="shared" si="1"/>
        <v>42198</v>
      </c>
      <c r="DW12" s="41">
        <f t="shared" si="1"/>
        <v>42199</v>
      </c>
      <c r="DX12" s="41">
        <f t="shared" si="1"/>
        <v>42200</v>
      </c>
      <c r="DY12" s="41">
        <f t="shared" si="1"/>
        <v>42201</v>
      </c>
      <c r="DZ12" s="41">
        <f t="shared" si="1"/>
        <v>42202</v>
      </c>
      <c r="EA12" s="41">
        <f t="shared" si="1"/>
        <v>42203</v>
      </c>
      <c r="EB12" s="41">
        <f t="shared" si="1"/>
        <v>42204</v>
      </c>
      <c r="EC12" s="41">
        <f t="shared" si="1"/>
        <v>42205</v>
      </c>
      <c r="ED12" s="41">
        <f t="shared" si="1"/>
        <v>42206</v>
      </c>
      <c r="EE12" s="41">
        <f t="shared" si="1"/>
        <v>42207</v>
      </c>
      <c r="EF12" s="41">
        <f t="shared" si="1"/>
        <v>42208</v>
      </c>
      <c r="EG12" s="41">
        <f t="shared" si="1"/>
        <v>42209</v>
      </c>
      <c r="EH12" s="41">
        <f t="shared" si="1"/>
        <v>42210</v>
      </c>
      <c r="EI12" s="41">
        <f t="shared" si="1"/>
        <v>42211</v>
      </c>
      <c r="EJ12" s="41">
        <f t="shared" si="1"/>
        <v>42212</v>
      </c>
      <c r="EK12" s="41">
        <f t="shared" si="1"/>
        <v>42213</v>
      </c>
      <c r="EL12" s="41">
        <f t="shared" si="1"/>
        <v>42214</v>
      </c>
      <c r="EM12" s="41">
        <f t="shared" si="1"/>
        <v>42215</v>
      </c>
      <c r="EN12" s="41">
        <f t="shared" ref="EN12:EP12" si="2">EM12+1</f>
        <v>42216</v>
      </c>
      <c r="EO12" s="41">
        <f t="shared" si="2"/>
        <v>42217</v>
      </c>
      <c r="EP12" s="42">
        <f t="shared" si="2"/>
        <v>42218</v>
      </c>
    </row>
    <row r="13" spans="1:755" s="48" customFormat="1" ht="10.5" customHeight="1" x14ac:dyDescent="0.25">
      <c r="A13" s="43"/>
      <c r="B13" s="44"/>
      <c r="C13" s="44"/>
      <c r="D13" s="44"/>
      <c r="E13" s="44"/>
      <c r="F13" s="44"/>
      <c r="G13" s="45"/>
      <c r="H13" s="44"/>
      <c r="I13" s="45"/>
      <c r="J13" s="44"/>
      <c r="K13" s="44"/>
      <c r="L13" s="223"/>
      <c r="M13" s="223"/>
      <c r="N13" s="241" t="str">
        <f>"KW " &amp; TRUNC((N12-DATE(YEAR(N12+3-MOD(N12-2,7)),1,MOD(N12-2,7)-9))/7)</f>
        <v>KW 13</v>
      </c>
      <c r="O13" s="241"/>
      <c r="P13" s="241"/>
      <c r="Q13" s="241"/>
      <c r="R13" s="241"/>
      <c r="S13" s="46"/>
      <c r="T13" s="46"/>
      <c r="U13" s="241" t="str">
        <f t="shared" ref="U13" si="3">"KW " &amp; TRUNC((U12-DATE(YEAR(U12+3-MOD(U12-2,7)),1,MOD(U12-2,7)-9))/7)</f>
        <v>KW 14</v>
      </c>
      <c r="V13" s="241"/>
      <c r="W13" s="241"/>
      <c r="X13" s="241"/>
      <c r="Y13" s="241"/>
      <c r="Z13" s="46"/>
      <c r="AA13" s="46"/>
      <c r="AB13" s="241" t="str">
        <f t="shared" ref="AB13" si="4">"KW " &amp; TRUNC((AB12-DATE(YEAR(AB12+3-MOD(AB12-2,7)),1,MOD(AB12-2,7)-9))/7)</f>
        <v>KW 15</v>
      </c>
      <c r="AC13" s="241"/>
      <c r="AD13" s="241"/>
      <c r="AE13" s="241"/>
      <c r="AF13" s="241"/>
      <c r="AG13" s="46"/>
      <c r="AH13" s="46"/>
      <c r="AI13" s="241" t="str">
        <f t="shared" ref="AI13" si="5">"KW " &amp; TRUNC((AI12-DATE(YEAR(AI12+3-MOD(AI12-2,7)),1,MOD(AI12-2,7)-9))/7)</f>
        <v>KW 16</v>
      </c>
      <c r="AJ13" s="241"/>
      <c r="AK13" s="241"/>
      <c r="AL13" s="241"/>
      <c r="AM13" s="241"/>
      <c r="AN13" s="46"/>
      <c r="AO13" s="46"/>
      <c r="AP13" s="241" t="str">
        <f t="shared" ref="AP13" si="6">"KW " &amp; TRUNC((AP12-DATE(YEAR(AP12+3-MOD(AP12-2,7)),1,MOD(AP12-2,7)-9))/7)</f>
        <v>KW 17</v>
      </c>
      <c r="AQ13" s="241"/>
      <c r="AR13" s="241"/>
      <c r="AS13" s="241"/>
      <c r="AT13" s="241"/>
      <c r="AU13" s="46"/>
      <c r="AV13" s="46"/>
      <c r="AW13" s="241" t="str">
        <f t="shared" ref="AW13" si="7">"KW " &amp; TRUNC((AW12-DATE(YEAR(AW12+3-MOD(AW12-2,7)),1,MOD(AW12-2,7)-9))/7)</f>
        <v>KW 18</v>
      </c>
      <c r="AX13" s="241"/>
      <c r="AY13" s="241"/>
      <c r="AZ13" s="241"/>
      <c r="BA13" s="241"/>
      <c r="BB13" s="46"/>
      <c r="BC13" s="46"/>
      <c r="BD13" s="241" t="str">
        <f t="shared" ref="BD13" si="8">"KW " &amp; TRUNC((BD12-DATE(YEAR(BD12+3-MOD(BD12-2,7)),1,MOD(BD12-2,7)-9))/7)</f>
        <v>KW 19</v>
      </c>
      <c r="BE13" s="241"/>
      <c r="BF13" s="241"/>
      <c r="BG13" s="241"/>
      <c r="BH13" s="241"/>
      <c r="BI13" s="46"/>
      <c r="BJ13" s="46"/>
      <c r="BK13" s="241" t="str">
        <f t="shared" ref="BK13" si="9">"KW " &amp; TRUNC((BK12-DATE(YEAR(BK12+3-MOD(BK12-2,7)),1,MOD(BK12-2,7)-9))/7)</f>
        <v>KW 20</v>
      </c>
      <c r="BL13" s="241"/>
      <c r="BM13" s="241"/>
      <c r="BN13" s="241"/>
      <c r="BO13" s="241"/>
      <c r="BP13" s="46"/>
      <c r="BQ13" s="46"/>
      <c r="BR13" s="241" t="str">
        <f t="shared" ref="BR13" si="10">"KW " &amp; TRUNC((BR12-DATE(YEAR(BR12+3-MOD(BR12-2,7)),1,MOD(BR12-2,7)-9))/7)</f>
        <v>KW 21</v>
      </c>
      <c r="BS13" s="241"/>
      <c r="BT13" s="241"/>
      <c r="BU13" s="241"/>
      <c r="BV13" s="241"/>
      <c r="BW13" s="46"/>
      <c r="BX13" s="46"/>
      <c r="BY13" s="241" t="str">
        <f t="shared" ref="BY13" si="11">"KW " &amp; TRUNC((BY12-DATE(YEAR(BY12+3-MOD(BY12-2,7)),1,MOD(BY12-2,7)-9))/7)</f>
        <v>KW 22</v>
      </c>
      <c r="BZ13" s="241"/>
      <c r="CA13" s="241"/>
      <c r="CB13" s="241"/>
      <c r="CC13" s="241"/>
      <c r="CD13" s="46"/>
      <c r="CE13" s="46"/>
      <c r="CF13" s="241" t="str">
        <f t="shared" ref="CF13" si="12">"KW " &amp; TRUNC((CF12-DATE(YEAR(CF12+3-MOD(CF12-2,7)),1,MOD(CF12-2,7)-9))/7)</f>
        <v>KW 23</v>
      </c>
      <c r="CG13" s="241"/>
      <c r="CH13" s="241"/>
      <c r="CI13" s="241"/>
      <c r="CJ13" s="241"/>
      <c r="CK13" s="46"/>
      <c r="CL13" s="46"/>
      <c r="CM13" s="241" t="str">
        <f t="shared" ref="CM13" si="13">"KW " &amp; TRUNC((CM12-DATE(YEAR(CM12+3-MOD(CM12-2,7)),1,MOD(CM12-2,7)-9))/7)</f>
        <v>KW 24</v>
      </c>
      <c r="CN13" s="241"/>
      <c r="CO13" s="241"/>
      <c r="CP13" s="241"/>
      <c r="CQ13" s="241"/>
      <c r="CR13" s="46"/>
      <c r="CS13" s="46"/>
      <c r="CT13" s="241" t="str">
        <f t="shared" ref="CT13" si="14">"KW " &amp; TRUNC((CT12-DATE(YEAR(CT12+3-MOD(CT12-2,7)),1,MOD(CT12-2,7)-9))/7)</f>
        <v>KW 25</v>
      </c>
      <c r="CU13" s="241"/>
      <c r="CV13" s="241"/>
      <c r="CW13" s="241"/>
      <c r="CX13" s="241"/>
      <c r="CY13" s="46"/>
      <c r="CZ13" s="46"/>
      <c r="DA13" s="241" t="str">
        <f t="shared" ref="DA13" si="15">"KW " &amp; TRUNC((DA12-DATE(YEAR(DA12+3-MOD(DA12-2,7)),1,MOD(DA12-2,7)-9))/7)</f>
        <v>KW 26</v>
      </c>
      <c r="DB13" s="241"/>
      <c r="DC13" s="241"/>
      <c r="DD13" s="241"/>
      <c r="DE13" s="241"/>
      <c r="DF13" s="46"/>
      <c r="DG13" s="46"/>
      <c r="DH13" s="241" t="str">
        <f t="shared" ref="DH13" si="16">"KW " &amp; TRUNC((DH12-DATE(YEAR(DH12+3-MOD(DH12-2,7)),1,MOD(DH12-2,7)-9))/7)</f>
        <v>KW 27</v>
      </c>
      <c r="DI13" s="241"/>
      <c r="DJ13" s="241"/>
      <c r="DK13" s="241"/>
      <c r="DL13" s="241"/>
      <c r="DM13" s="46"/>
      <c r="DN13" s="46"/>
      <c r="DO13" s="241" t="str">
        <f t="shared" ref="DO13" si="17">"KW " &amp; TRUNC((DO12-DATE(YEAR(DO12+3-MOD(DO12-2,7)),1,MOD(DO12-2,7)-9))/7)</f>
        <v>KW 28</v>
      </c>
      <c r="DP13" s="241"/>
      <c r="DQ13" s="241"/>
      <c r="DR13" s="241"/>
      <c r="DS13" s="241"/>
      <c r="DT13" s="46"/>
      <c r="DU13" s="46"/>
      <c r="DV13" s="241" t="str">
        <f t="shared" ref="DV13" si="18">"KW " &amp; TRUNC((DV12-DATE(YEAR(DV12+3-MOD(DV12-2,7)),1,MOD(DV12-2,7)-9))/7)</f>
        <v>KW 29</v>
      </c>
      <c r="DW13" s="241"/>
      <c r="DX13" s="241"/>
      <c r="DY13" s="241"/>
      <c r="DZ13" s="241"/>
      <c r="EA13" s="46"/>
      <c r="EB13" s="46"/>
      <c r="EC13" s="241" t="str">
        <f t="shared" ref="EC13" si="19">"KW " &amp; TRUNC((EC12-DATE(YEAR(EC12+3-MOD(EC12-2,7)),1,MOD(EC12-2,7)-9))/7)</f>
        <v>KW 30</v>
      </c>
      <c r="ED13" s="241"/>
      <c r="EE13" s="241"/>
      <c r="EF13" s="241"/>
      <c r="EG13" s="241"/>
      <c r="EH13" s="46"/>
      <c r="EI13" s="46"/>
      <c r="EJ13" s="241" t="str">
        <f t="shared" ref="EJ13" si="20">"KW " &amp; TRUNC((EJ12-DATE(YEAR(EJ12+3-MOD(EJ12-2,7)),1,MOD(EJ12-2,7)-9))/7)</f>
        <v>KW 31</v>
      </c>
      <c r="EK13" s="241"/>
      <c r="EL13" s="241"/>
      <c r="EM13" s="241"/>
      <c r="EN13" s="241"/>
      <c r="EO13" s="46"/>
      <c r="EP13" s="47"/>
    </row>
    <row r="14" spans="1:755" s="3" customFormat="1" ht="17.25" customHeight="1" x14ac:dyDescent="0.25">
      <c r="A14" s="49" t="s">
        <v>3</v>
      </c>
      <c r="B14" s="50" t="s">
        <v>4</v>
      </c>
      <c r="C14" s="50" t="s">
        <v>5</v>
      </c>
      <c r="D14" s="50" t="s">
        <v>6</v>
      </c>
      <c r="E14" s="50" t="s">
        <v>7</v>
      </c>
      <c r="F14" s="51" t="s">
        <v>8</v>
      </c>
      <c r="G14" s="51" t="s">
        <v>9</v>
      </c>
      <c r="H14" s="51" t="s">
        <v>10</v>
      </c>
      <c r="I14" s="51" t="s">
        <v>11</v>
      </c>
      <c r="J14" s="52" t="s">
        <v>12</v>
      </c>
      <c r="K14" s="52"/>
      <c r="L14" s="224" t="s">
        <v>13</v>
      </c>
      <c r="M14" s="224" t="s">
        <v>14</v>
      </c>
      <c r="N14" s="235">
        <f>N12</f>
        <v>42086</v>
      </c>
      <c r="O14" s="235"/>
      <c r="P14" s="235"/>
      <c r="Q14" s="235"/>
      <c r="R14" s="235"/>
      <c r="S14" s="53"/>
      <c r="T14" s="53"/>
      <c r="U14" s="235">
        <f>U12</f>
        <v>42093</v>
      </c>
      <c r="V14" s="235"/>
      <c r="W14" s="235"/>
      <c r="X14" s="235"/>
      <c r="Y14" s="235"/>
      <c r="Z14" s="235"/>
      <c r="AA14" s="235"/>
      <c r="AB14" s="235">
        <f>AB12</f>
        <v>42100</v>
      </c>
      <c r="AC14" s="235"/>
      <c r="AD14" s="235"/>
      <c r="AE14" s="235"/>
      <c r="AF14" s="235"/>
      <c r="AG14" s="235"/>
      <c r="AH14" s="235"/>
      <c r="AI14" s="235">
        <f>AI12</f>
        <v>42107</v>
      </c>
      <c r="AJ14" s="235"/>
      <c r="AK14" s="235"/>
      <c r="AL14" s="235"/>
      <c r="AM14" s="235"/>
      <c r="AN14" s="235"/>
      <c r="AO14" s="235"/>
      <c r="AP14" s="235">
        <f>AP12</f>
        <v>42114</v>
      </c>
      <c r="AQ14" s="235"/>
      <c r="AR14" s="235"/>
      <c r="AS14" s="235"/>
      <c r="AT14" s="235"/>
      <c r="AU14" s="235"/>
      <c r="AV14" s="235"/>
      <c r="AW14" s="235">
        <f>AW12</f>
        <v>42121</v>
      </c>
      <c r="AX14" s="235"/>
      <c r="AY14" s="235"/>
      <c r="AZ14" s="235"/>
      <c r="BA14" s="235"/>
      <c r="BB14" s="235"/>
      <c r="BC14" s="235"/>
      <c r="BD14" s="235">
        <f>BD12</f>
        <v>42128</v>
      </c>
      <c r="BE14" s="235"/>
      <c r="BF14" s="235"/>
      <c r="BG14" s="235"/>
      <c r="BH14" s="235"/>
      <c r="BI14" s="235"/>
      <c r="BJ14" s="235"/>
      <c r="BK14" s="235">
        <f>BK12</f>
        <v>42135</v>
      </c>
      <c r="BL14" s="235"/>
      <c r="BM14" s="235"/>
      <c r="BN14" s="235"/>
      <c r="BO14" s="235"/>
      <c r="BP14" s="235"/>
      <c r="BQ14" s="235"/>
      <c r="BR14" s="235">
        <f>BR12</f>
        <v>42142</v>
      </c>
      <c r="BS14" s="235"/>
      <c r="BT14" s="235"/>
      <c r="BU14" s="235"/>
      <c r="BV14" s="235"/>
      <c r="BW14" s="235"/>
      <c r="BX14" s="235"/>
      <c r="BY14" s="235">
        <f>BY12</f>
        <v>42149</v>
      </c>
      <c r="BZ14" s="235"/>
      <c r="CA14" s="235"/>
      <c r="CB14" s="235"/>
      <c r="CC14" s="235"/>
      <c r="CD14" s="235"/>
      <c r="CE14" s="235"/>
      <c r="CF14" s="235">
        <f>CF12</f>
        <v>42156</v>
      </c>
      <c r="CG14" s="235"/>
      <c r="CH14" s="235"/>
      <c r="CI14" s="235"/>
      <c r="CJ14" s="235"/>
      <c r="CK14" s="235"/>
      <c r="CL14" s="235"/>
      <c r="CM14" s="235">
        <f>CM12</f>
        <v>42163</v>
      </c>
      <c r="CN14" s="235"/>
      <c r="CO14" s="235"/>
      <c r="CP14" s="235"/>
      <c r="CQ14" s="235"/>
      <c r="CR14" s="235"/>
      <c r="CS14" s="235"/>
      <c r="CT14" s="235">
        <f>CT12</f>
        <v>42170</v>
      </c>
      <c r="CU14" s="235"/>
      <c r="CV14" s="235"/>
      <c r="CW14" s="235"/>
      <c r="CX14" s="235"/>
      <c r="CY14" s="235"/>
      <c r="CZ14" s="235"/>
      <c r="DA14" s="235">
        <f>DA12</f>
        <v>42177</v>
      </c>
      <c r="DB14" s="235"/>
      <c r="DC14" s="235"/>
      <c r="DD14" s="235"/>
      <c r="DE14" s="235"/>
      <c r="DF14" s="235"/>
      <c r="DG14" s="235"/>
      <c r="DH14" s="235">
        <f>DH12</f>
        <v>42184</v>
      </c>
      <c r="DI14" s="235"/>
      <c r="DJ14" s="235"/>
      <c r="DK14" s="235"/>
      <c r="DL14" s="235"/>
      <c r="DM14" s="235"/>
      <c r="DN14" s="235"/>
      <c r="DO14" s="235">
        <f>DO12</f>
        <v>42191</v>
      </c>
      <c r="DP14" s="235"/>
      <c r="DQ14" s="235"/>
      <c r="DR14" s="235"/>
      <c r="DS14" s="235"/>
      <c r="DT14" s="235"/>
      <c r="DU14" s="235"/>
      <c r="DV14" s="235">
        <f>DV12</f>
        <v>42198</v>
      </c>
      <c r="DW14" s="235"/>
      <c r="DX14" s="235"/>
      <c r="DY14" s="235"/>
      <c r="DZ14" s="235"/>
      <c r="EA14" s="235"/>
      <c r="EB14" s="235"/>
      <c r="EC14" s="235">
        <f>EC12</f>
        <v>42205</v>
      </c>
      <c r="ED14" s="235"/>
      <c r="EE14" s="235"/>
      <c r="EF14" s="235"/>
      <c r="EG14" s="235"/>
      <c r="EH14" s="235"/>
      <c r="EI14" s="235"/>
      <c r="EJ14" s="235">
        <f>EJ12</f>
        <v>42212</v>
      </c>
      <c r="EK14" s="235"/>
      <c r="EL14" s="235"/>
      <c r="EM14" s="235"/>
      <c r="EN14" s="235"/>
      <c r="EO14" s="235"/>
      <c r="EP14" s="236"/>
      <c r="EQ14" s="48"/>
    </row>
    <row r="15" spans="1:755" s="37" customFormat="1" ht="12" customHeight="1" thickBot="1" x14ac:dyDescent="0.3">
      <c r="A15" s="54" t="s">
        <v>15</v>
      </c>
      <c r="B15" s="55"/>
      <c r="C15" s="55"/>
      <c r="D15" s="55"/>
      <c r="E15" s="55"/>
      <c r="F15" s="56"/>
      <c r="G15" s="56"/>
      <c r="H15" s="56"/>
      <c r="I15" s="57"/>
      <c r="J15" s="58"/>
      <c r="K15" s="59"/>
      <c r="L15" s="225"/>
      <c r="M15" s="225"/>
      <c r="N15" s="204" t="s">
        <v>16</v>
      </c>
      <c r="O15" s="60" t="s">
        <v>17</v>
      </c>
      <c r="P15" s="60" t="s">
        <v>16</v>
      </c>
      <c r="Q15" s="60" t="s">
        <v>17</v>
      </c>
      <c r="R15" s="60" t="s">
        <v>18</v>
      </c>
      <c r="S15" s="61" t="s">
        <v>19</v>
      </c>
      <c r="T15" s="61" t="s">
        <v>19</v>
      </c>
      <c r="U15" s="60" t="s">
        <v>16</v>
      </c>
      <c r="V15" s="60" t="s">
        <v>17</v>
      </c>
      <c r="W15" s="60" t="s">
        <v>16</v>
      </c>
      <c r="X15" s="60" t="s">
        <v>17</v>
      </c>
      <c r="Y15" s="60" t="s">
        <v>18</v>
      </c>
      <c r="Z15" s="61" t="s">
        <v>19</v>
      </c>
      <c r="AA15" s="61" t="s">
        <v>19</v>
      </c>
      <c r="AB15" s="60" t="s">
        <v>16</v>
      </c>
      <c r="AC15" s="60" t="s">
        <v>17</v>
      </c>
      <c r="AD15" s="60" t="s">
        <v>16</v>
      </c>
      <c r="AE15" s="60" t="s">
        <v>17</v>
      </c>
      <c r="AF15" s="60" t="s">
        <v>18</v>
      </c>
      <c r="AG15" s="61" t="s">
        <v>19</v>
      </c>
      <c r="AH15" s="61" t="s">
        <v>19</v>
      </c>
      <c r="AI15" s="60" t="s">
        <v>16</v>
      </c>
      <c r="AJ15" s="60" t="s">
        <v>17</v>
      </c>
      <c r="AK15" s="60" t="s">
        <v>16</v>
      </c>
      <c r="AL15" s="60" t="s">
        <v>17</v>
      </c>
      <c r="AM15" s="60" t="s">
        <v>18</v>
      </c>
      <c r="AN15" s="61" t="s">
        <v>19</v>
      </c>
      <c r="AO15" s="61" t="s">
        <v>19</v>
      </c>
      <c r="AP15" s="60" t="s">
        <v>16</v>
      </c>
      <c r="AQ15" s="60" t="s">
        <v>17</v>
      </c>
      <c r="AR15" s="60" t="s">
        <v>16</v>
      </c>
      <c r="AS15" s="60" t="s">
        <v>17</v>
      </c>
      <c r="AT15" s="60" t="s">
        <v>18</v>
      </c>
      <c r="AU15" s="61" t="s">
        <v>19</v>
      </c>
      <c r="AV15" s="61" t="s">
        <v>19</v>
      </c>
      <c r="AW15" s="60" t="s">
        <v>16</v>
      </c>
      <c r="AX15" s="60" t="s">
        <v>17</v>
      </c>
      <c r="AY15" s="60" t="s">
        <v>16</v>
      </c>
      <c r="AZ15" s="60" t="s">
        <v>17</v>
      </c>
      <c r="BA15" s="60" t="s">
        <v>18</v>
      </c>
      <c r="BB15" s="61" t="s">
        <v>19</v>
      </c>
      <c r="BC15" s="61" t="s">
        <v>19</v>
      </c>
      <c r="BD15" s="60" t="s">
        <v>16</v>
      </c>
      <c r="BE15" s="60" t="s">
        <v>17</v>
      </c>
      <c r="BF15" s="60" t="s">
        <v>16</v>
      </c>
      <c r="BG15" s="60" t="s">
        <v>17</v>
      </c>
      <c r="BH15" s="60" t="s">
        <v>18</v>
      </c>
      <c r="BI15" s="61" t="s">
        <v>19</v>
      </c>
      <c r="BJ15" s="61" t="s">
        <v>19</v>
      </c>
      <c r="BK15" s="60" t="s">
        <v>16</v>
      </c>
      <c r="BL15" s="60" t="s">
        <v>17</v>
      </c>
      <c r="BM15" s="60" t="s">
        <v>16</v>
      </c>
      <c r="BN15" s="60" t="s">
        <v>17</v>
      </c>
      <c r="BO15" s="60" t="s">
        <v>18</v>
      </c>
      <c r="BP15" s="61" t="s">
        <v>19</v>
      </c>
      <c r="BQ15" s="61" t="s">
        <v>19</v>
      </c>
      <c r="BR15" s="60" t="s">
        <v>16</v>
      </c>
      <c r="BS15" s="60" t="s">
        <v>17</v>
      </c>
      <c r="BT15" s="60" t="s">
        <v>16</v>
      </c>
      <c r="BU15" s="60" t="s">
        <v>17</v>
      </c>
      <c r="BV15" s="60" t="s">
        <v>18</v>
      </c>
      <c r="BW15" s="61" t="s">
        <v>19</v>
      </c>
      <c r="BX15" s="61" t="s">
        <v>19</v>
      </c>
      <c r="BY15" s="60" t="s">
        <v>16</v>
      </c>
      <c r="BZ15" s="60" t="s">
        <v>17</v>
      </c>
      <c r="CA15" s="60" t="s">
        <v>16</v>
      </c>
      <c r="CB15" s="60" t="s">
        <v>17</v>
      </c>
      <c r="CC15" s="60" t="s">
        <v>18</v>
      </c>
      <c r="CD15" s="61" t="s">
        <v>19</v>
      </c>
      <c r="CE15" s="61" t="s">
        <v>19</v>
      </c>
      <c r="CF15" s="60" t="s">
        <v>16</v>
      </c>
      <c r="CG15" s="60" t="s">
        <v>17</v>
      </c>
      <c r="CH15" s="60" t="s">
        <v>16</v>
      </c>
      <c r="CI15" s="60" t="s">
        <v>17</v>
      </c>
      <c r="CJ15" s="60" t="s">
        <v>18</v>
      </c>
      <c r="CK15" s="61" t="s">
        <v>19</v>
      </c>
      <c r="CL15" s="61" t="s">
        <v>19</v>
      </c>
      <c r="CM15" s="60" t="s">
        <v>16</v>
      </c>
      <c r="CN15" s="60" t="s">
        <v>17</v>
      </c>
      <c r="CO15" s="60" t="s">
        <v>16</v>
      </c>
      <c r="CP15" s="60" t="s">
        <v>17</v>
      </c>
      <c r="CQ15" s="60" t="s">
        <v>18</v>
      </c>
      <c r="CR15" s="61" t="s">
        <v>19</v>
      </c>
      <c r="CS15" s="61" t="s">
        <v>19</v>
      </c>
      <c r="CT15" s="60" t="s">
        <v>16</v>
      </c>
      <c r="CU15" s="60" t="s">
        <v>17</v>
      </c>
      <c r="CV15" s="60" t="s">
        <v>16</v>
      </c>
      <c r="CW15" s="60" t="s">
        <v>17</v>
      </c>
      <c r="CX15" s="60" t="s">
        <v>18</v>
      </c>
      <c r="CY15" s="61" t="s">
        <v>19</v>
      </c>
      <c r="CZ15" s="61" t="s">
        <v>19</v>
      </c>
      <c r="DA15" s="60" t="s">
        <v>16</v>
      </c>
      <c r="DB15" s="60" t="s">
        <v>17</v>
      </c>
      <c r="DC15" s="60" t="s">
        <v>16</v>
      </c>
      <c r="DD15" s="60" t="s">
        <v>17</v>
      </c>
      <c r="DE15" s="60" t="s">
        <v>18</v>
      </c>
      <c r="DF15" s="61" t="s">
        <v>19</v>
      </c>
      <c r="DG15" s="61" t="s">
        <v>19</v>
      </c>
      <c r="DH15" s="60" t="s">
        <v>16</v>
      </c>
      <c r="DI15" s="60" t="s">
        <v>17</v>
      </c>
      <c r="DJ15" s="60" t="s">
        <v>16</v>
      </c>
      <c r="DK15" s="60" t="s">
        <v>17</v>
      </c>
      <c r="DL15" s="60" t="s">
        <v>18</v>
      </c>
      <c r="DM15" s="61" t="s">
        <v>19</v>
      </c>
      <c r="DN15" s="61" t="s">
        <v>19</v>
      </c>
      <c r="DO15" s="60" t="s">
        <v>16</v>
      </c>
      <c r="DP15" s="60" t="s">
        <v>17</v>
      </c>
      <c r="DQ15" s="60" t="s">
        <v>16</v>
      </c>
      <c r="DR15" s="60" t="s">
        <v>17</v>
      </c>
      <c r="DS15" s="60" t="s">
        <v>18</v>
      </c>
      <c r="DT15" s="61" t="s">
        <v>19</v>
      </c>
      <c r="DU15" s="61" t="s">
        <v>19</v>
      </c>
      <c r="DV15" s="60" t="s">
        <v>16</v>
      </c>
      <c r="DW15" s="60" t="s">
        <v>17</v>
      </c>
      <c r="DX15" s="60" t="s">
        <v>16</v>
      </c>
      <c r="DY15" s="60" t="s">
        <v>17</v>
      </c>
      <c r="DZ15" s="60" t="s">
        <v>18</v>
      </c>
      <c r="EA15" s="61" t="s">
        <v>19</v>
      </c>
      <c r="EB15" s="61" t="s">
        <v>19</v>
      </c>
      <c r="EC15" s="60" t="s">
        <v>16</v>
      </c>
      <c r="ED15" s="60" t="s">
        <v>17</v>
      </c>
      <c r="EE15" s="60" t="s">
        <v>16</v>
      </c>
      <c r="EF15" s="60" t="s">
        <v>17</v>
      </c>
      <c r="EG15" s="60" t="s">
        <v>18</v>
      </c>
      <c r="EH15" s="61" t="s">
        <v>19</v>
      </c>
      <c r="EI15" s="61" t="s">
        <v>19</v>
      </c>
      <c r="EJ15" s="60" t="s">
        <v>16</v>
      </c>
      <c r="EK15" s="60" t="s">
        <v>17</v>
      </c>
      <c r="EL15" s="60" t="s">
        <v>16</v>
      </c>
      <c r="EM15" s="60" t="s">
        <v>17</v>
      </c>
      <c r="EN15" s="60" t="s">
        <v>18</v>
      </c>
      <c r="EO15" s="61" t="s">
        <v>19</v>
      </c>
      <c r="EP15" s="62" t="s">
        <v>19</v>
      </c>
    </row>
    <row r="16" spans="1:755" s="74" customFormat="1" ht="18" customHeight="1" thickTop="1" thickBot="1" x14ac:dyDescent="0.3">
      <c r="A16" s="63" t="str">
        <f>IF(B16="","",IF(A15="",IF(MAX($A15:A$16)=0,1,ROUNDDOWN(MAX($A15:A$16)+1,0)),A15+0.01))</f>
        <v/>
      </c>
      <c r="B16" s="64"/>
      <c r="C16" s="64"/>
      <c r="D16" s="64"/>
      <c r="E16" s="64"/>
      <c r="F16" s="65"/>
      <c r="G16" s="66"/>
      <c r="H16" s="67"/>
      <c r="I16" s="68" t="str">
        <f t="shared" ref="I16:I60" si="21">IF(G16="","",IF(H16="M","",IF(H16="","",G16+H16-1)))</f>
        <v/>
      </c>
      <c r="J16" s="69"/>
      <c r="K16" s="70" t="str">
        <f ca="1">IF(G16="","",IF(H16="","",IF(J16=1,999,IF(H16="M",G16-TODAY(),M16-TODAY()))))</f>
        <v/>
      </c>
      <c r="L16" s="226" t="str">
        <f t="shared" ref="L16:L62" si="22">IF(G16="","",IF(H16="M","",ROUND(J16*SUM(I16-G16+1),0)))</f>
        <v/>
      </c>
      <c r="M16" s="227" t="str">
        <f>IF(G16="","",IF(I16="","",G16+L16-1))</f>
        <v/>
      </c>
      <c r="N16" s="205"/>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71"/>
      <c r="AY16" s="71"/>
      <c r="AZ16" s="71"/>
      <c r="BA16" s="71"/>
      <c r="BB16" s="71"/>
      <c r="BC16" s="71"/>
      <c r="BD16" s="71"/>
      <c r="BE16" s="71"/>
      <c r="BF16" s="71"/>
      <c r="BG16" s="71"/>
      <c r="BH16" s="71"/>
      <c r="BI16" s="71"/>
      <c r="BJ16" s="71"/>
      <c r="BK16" s="71"/>
      <c r="BL16" s="71"/>
      <c r="BM16" s="71"/>
      <c r="BN16" s="71"/>
      <c r="BO16" s="71"/>
      <c r="BP16" s="71"/>
      <c r="BQ16" s="71"/>
      <c r="BR16" s="71"/>
      <c r="BS16" s="71"/>
      <c r="BT16" s="71"/>
      <c r="BU16" s="71"/>
      <c r="BV16" s="71"/>
      <c r="BW16" s="71"/>
      <c r="BX16" s="71"/>
      <c r="BY16" s="71"/>
      <c r="BZ16" s="71"/>
      <c r="CA16" s="71"/>
      <c r="CB16" s="71"/>
      <c r="CC16" s="71"/>
      <c r="CD16" s="71"/>
      <c r="CE16" s="71"/>
      <c r="CF16" s="71"/>
      <c r="CG16" s="71"/>
      <c r="CH16" s="71"/>
      <c r="CI16" s="71"/>
      <c r="CJ16" s="71"/>
      <c r="CK16" s="71"/>
      <c r="CL16" s="71"/>
      <c r="CM16" s="71"/>
      <c r="CN16" s="71"/>
      <c r="CO16" s="71"/>
      <c r="CP16" s="71"/>
      <c r="CQ16" s="71"/>
      <c r="CR16" s="71"/>
      <c r="CS16" s="71"/>
      <c r="CT16" s="71"/>
      <c r="CU16" s="71"/>
      <c r="CV16" s="71"/>
      <c r="CW16" s="71"/>
      <c r="CX16" s="71"/>
      <c r="CY16" s="71"/>
      <c r="CZ16" s="71"/>
      <c r="DA16" s="71"/>
      <c r="DB16" s="71"/>
      <c r="DC16" s="71"/>
      <c r="DD16" s="71"/>
      <c r="DE16" s="71"/>
      <c r="DF16" s="71"/>
      <c r="DG16" s="71"/>
      <c r="DH16" s="71"/>
      <c r="DI16" s="71"/>
      <c r="DJ16" s="71"/>
      <c r="DK16" s="71"/>
      <c r="DL16" s="71"/>
      <c r="DM16" s="71"/>
      <c r="DN16" s="71"/>
      <c r="DO16" s="71"/>
      <c r="DP16" s="71"/>
      <c r="DQ16" s="71"/>
      <c r="DR16" s="71"/>
      <c r="DS16" s="71"/>
      <c r="DT16" s="71"/>
      <c r="DU16" s="71"/>
      <c r="DV16" s="71"/>
      <c r="DW16" s="71"/>
      <c r="DX16" s="71"/>
      <c r="DY16" s="71"/>
      <c r="DZ16" s="71"/>
      <c r="EA16" s="71"/>
      <c r="EB16" s="71"/>
      <c r="EC16" s="71"/>
      <c r="ED16" s="71"/>
      <c r="EE16" s="71"/>
      <c r="EF16" s="71"/>
      <c r="EG16" s="71"/>
      <c r="EH16" s="71"/>
      <c r="EI16" s="71"/>
      <c r="EJ16" s="71"/>
      <c r="EK16" s="71"/>
      <c r="EL16" s="71"/>
      <c r="EM16" s="71"/>
      <c r="EN16" s="71"/>
      <c r="EO16" s="71"/>
      <c r="EP16" s="72"/>
      <c r="EQ16" s="73"/>
    </row>
    <row r="17" spans="1:147" s="74" customFormat="1" ht="18" customHeight="1" thickTop="1" thickBot="1" x14ac:dyDescent="0.3">
      <c r="A17" s="63">
        <f>IF(B17="","",IF(A16="",IF(MAX($A16:A$16)=0,1,ROUNDDOWN(MAX($A16:A$16)+1,0)),A16+0.01))</f>
        <v>1</v>
      </c>
      <c r="B17" s="76" t="s">
        <v>21</v>
      </c>
      <c r="C17" s="76"/>
      <c r="D17" s="76"/>
      <c r="E17" s="76"/>
      <c r="F17" s="77"/>
      <c r="G17" s="78">
        <f>H7</f>
        <v>42088</v>
      </c>
      <c r="H17" s="79" t="s">
        <v>16</v>
      </c>
      <c r="I17" s="68" t="str">
        <f t="shared" si="21"/>
        <v/>
      </c>
      <c r="J17" s="80">
        <v>1</v>
      </c>
      <c r="K17" s="70">
        <f t="shared" ref="K17:K61" ca="1" si="23">IF(G17="","",IF(H17="","",IF(J17=1,999,IF(H17="M",G17-TODAY(),M17-TODAY()))))</f>
        <v>999</v>
      </c>
      <c r="L17" s="228" t="str">
        <f t="shared" si="22"/>
        <v/>
      </c>
      <c r="M17" s="227" t="str">
        <f t="shared" ref="M17:M60" si="24">IF(G17="","",IF(I17="","",G17+L17-1))</f>
        <v/>
      </c>
      <c r="N17" s="206"/>
      <c r="O17" s="83"/>
      <c r="P17" s="83"/>
      <c r="Q17" s="83"/>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83"/>
      <c r="AR17" s="83"/>
      <c r="AS17" s="83"/>
      <c r="AT17" s="83"/>
      <c r="AU17" s="83"/>
      <c r="AV17" s="83"/>
      <c r="AW17" s="83"/>
      <c r="AX17" s="83"/>
      <c r="AY17" s="83"/>
      <c r="AZ17" s="83"/>
      <c r="BA17" s="83"/>
      <c r="BB17" s="83"/>
      <c r="BC17" s="83"/>
      <c r="BD17" s="83"/>
      <c r="BE17" s="83"/>
      <c r="BF17" s="83"/>
      <c r="BG17" s="83"/>
      <c r="BH17" s="83"/>
      <c r="BI17" s="83"/>
      <c r="BJ17" s="83"/>
      <c r="BK17" s="83"/>
      <c r="BL17" s="83"/>
      <c r="BM17" s="83"/>
      <c r="BN17" s="83"/>
      <c r="BO17" s="83"/>
      <c r="BP17" s="83"/>
      <c r="BQ17" s="83"/>
      <c r="BR17" s="83"/>
      <c r="BS17" s="83"/>
      <c r="BT17" s="83"/>
      <c r="BU17" s="83"/>
      <c r="BV17" s="83"/>
      <c r="BW17" s="83"/>
      <c r="BX17" s="83"/>
      <c r="BY17" s="83"/>
      <c r="BZ17" s="83"/>
      <c r="CA17" s="83"/>
      <c r="CB17" s="83"/>
      <c r="CC17" s="83"/>
      <c r="CD17" s="83"/>
      <c r="CE17" s="83"/>
      <c r="CF17" s="83"/>
      <c r="CG17" s="83"/>
      <c r="CH17" s="83"/>
      <c r="CI17" s="83"/>
      <c r="CJ17" s="83"/>
      <c r="CK17" s="83"/>
      <c r="CL17" s="83"/>
      <c r="CM17" s="83"/>
      <c r="CN17" s="83"/>
      <c r="CO17" s="83"/>
      <c r="CP17" s="83"/>
      <c r="CQ17" s="83"/>
      <c r="CR17" s="83"/>
      <c r="CS17" s="83"/>
      <c r="CT17" s="83"/>
      <c r="CU17" s="83"/>
      <c r="CV17" s="83"/>
      <c r="CW17" s="83"/>
      <c r="CX17" s="83"/>
      <c r="CY17" s="83"/>
      <c r="CZ17" s="83"/>
      <c r="DA17" s="83"/>
      <c r="DB17" s="83"/>
      <c r="DC17" s="83"/>
      <c r="DD17" s="83"/>
      <c r="DE17" s="83"/>
      <c r="DF17" s="83"/>
      <c r="DG17" s="83"/>
      <c r="DH17" s="83"/>
      <c r="DI17" s="83"/>
      <c r="DJ17" s="83"/>
      <c r="DK17" s="83"/>
      <c r="DL17" s="83"/>
      <c r="DM17" s="83"/>
      <c r="DN17" s="83"/>
      <c r="DO17" s="83"/>
      <c r="DP17" s="83"/>
      <c r="DQ17" s="83"/>
      <c r="DR17" s="83"/>
      <c r="DS17" s="83"/>
      <c r="DT17" s="83"/>
      <c r="DU17" s="83"/>
      <c r="DV17" s="83"/>
      <c r="DW17" s="83"/>
      <c r="DX17" s="83"/>
      <c r="DY17" s="83"/>
      <c r="DZ17" s="83"/>
      <c r="EA17" s="83"/>
      <c r="EB17" s="83"/>
      <c r="EC17" s="83"/>
      <c r="ED17" s="83"/>
      <c r="EE17" s="83"/>
      <c r="EF17" s="83"/>
      <c r="EG17" s="83"/>
      <c r="EH17" s="83"/>
      <c r="EI17" s="83"/>
      <c r="EJ17" s="83"/>
      <c r="EK17" s="83"/>
      <c r="EL17" s="83"/>
      <c r="EM17" s="83"/>
      <c r="EN17" s="83"/>
      <c r="EO17" s="83"/>
      <c r="EP17" s="84"/>
      <c r="EQ17" s="73"/>
    </row>
    <row r="18" spans="1:147" s="74" customFormat="1" ht="18" customHeight="1" thickTop="1" thickBot="1" x14ac:dyDescent="0.3">
      <c r="A18" s="63" t="str">
        <f>IF(B18="","",IF(A17="",IF(MAX($A$16:A17)=0,1,ROUNDDOWN(MAX($A$16:A17)+1,0)),A17+0.01))</f>
        <v/>
      </c>
      <c r="B18" s="76"/>
      <c r="C18" s="76"/>
      <c r="D18" s="76"/>
      <c r="E18" s="76"/>
      <c r="F18" s="77"/>
      <c r="G18" s="78"/>
      <c r="H18" s="79"/>
      <c r="I18" s="68" t="str">
        <f t="shared" si="21"/>
        <v/>
      </c>
      <c r="J18" s="80"/>
      <c r="K18" s="70" t="str">
        <f t="shared" ca="1" si="23"/>
        <v/>
      </c>
      <c r="L18" s="228" t="str">
        <f t="shared" si="22"/>
        <v/>
      </c>
      <c r="M18" s="227" t="str">
        <f t="shared" si="24"/>
        <v/>
      </c>
      <c r="N18" s="206"/>
      <c r="O18" s="83"/>
      <c r="P18" s="8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83"/>
      <c r="AR18" s="83"/>
      <c r="AS18" s="83"/>
      <c r="AT18" s="83"/>
      <c r="AU18" s="83"/>
      <c r="AV18" s="83"/>
      <c r="AW18" s="83"/>
      <c r="AX18" s="83"/>
      <c r="AY18" s="83"/>
      <c r="AZ18" s="83"/>
      <c r="BA18" s="83"/>
      <c r="BB18" s="83"/>
      <c r="BC18" s="83"/>
      <c r="BD18" s="83"/>
      <c r="BE18" s="83"/>
      <c r="BF18" s="83"/>
      <c r="BG18" s="83"/>
      <c r="BH18" s="83"/>
      <c r="BI18" s="83"/>
      <c r="BJ18" s="83"/>
      <c r="BK18" s="83"/>
      <c r="BL18" s="83"/>
      <c r="BM18" s="83"/>
      <c r="BN18" s="83"/>
      <c r="BO18" s="83"/>
      <c r="BP18" s="83"/>
      <c r="BQ18" s="83"/>
      <c r="BR18" s="83"/>
      <c r="BS18" s="83"/>
      <c r="BT18" s="83"/>
      <c r="BU18" s="83"/>
      <c r="BV18" s="83"/>
      <c r="BW18" s="83"/>
      <c r="BX18" s="83"/>
      <c r="BY18" s="83"/>
      <c r="BZ18" s="83"/>
      <c r="CA18" s="83"/>
      <c r="CB18" s="83"/>
      <c r="CC18" s="83"/>
      <c r="CD18" s="83"/>
      <c r="CE18" s="83"/>
      <c r="CF18" s="83"/>
      <c r="CG18" s="83"/>
      <c r="CH18" s="83"/>
      <c r="CI18" s="83"/>
      <c r="CJ18" s="83"/>
      <c r="CK18" s="83"/>
      <c r="CL18" s="83"/>
      <c r="CM18" s="83"/>
      <c r="CN18" s="83"/>
      <c r="CO18" s="83"/>
      <c r="CP18" s="83"/>
      <c r="CQ18" s="83"/>
      <c r="CR18" s="83"/>
      <c r="CS18" s="83"/>
      <c r="CT18" s="83"/>
      <c r="CU18" s="83"/>
      <c r="CV18" s="83"/>
      <c r="CW18" s="83"/>
      <c r="CX18" s="83"/>
      <c r="CY18" s="83"/>
      <c r="CZ18" s="83"/>
      <c r="DA18" s="83"/>
      <c r="DB18" s="83"/>
      <c r="DC18" s="83"/>
      <c r="DD18" s="83"/>
      <c r="DE18" s="83"/>
      <c r="DF18" s="83"/>
      <c r="DG18" s="83"/>
      <c r="DH18" s="83"/>
      <c r="DI18" s="83"/>
      <c r="DJ18" s="83"/>
      <c r="DK18" s="83"/>
      <c r="DL18" s="83"/>
      <c r="DM18" s="83"/>
      <c r="DN18" s="83"/>
      <c r="DO18" s="83"/>
      <c r="DP18" s="83"/>
      <c r="DQ18" s="83"/>
      <c r="DR18" s="83"/>
      <c r="DS18" s="83"/>
      <c r="DT18" s="83"/>
      <c r="DU18" s="83"/>
      <c r="DV18" s="83"/>
      <c r="DW18" s="83"/>
      <c r="DX18" s="83"/>
      <c r="DY18" s="83"/>
      <c r="DZ18" s="83"/>
      <c r="EA18" s="83"/>
      <c r="EB18" s="83"/>
      <c r="EC18" s="83"/>
      <c r="ED18" s="83"/>
      <c r="EE18" s="83"/>
      <c r="EF18" s="83"/>
      <c r="EG18" s="83"/>
      <c r="EH18" s="83"/>
      <c r="EI18" s="83"/>
      <c r="EJ18" s="83"/>
      <c r="EK18" s="83"/>
      <c r="EL18" s="83"/>
      <c r="EM18" s="83"/>
      <c r="EN18" s="83"/>
      <c r="EO18" s="83"/>
      <c r="EP18" s="84"/>
      <c r="EQ18" s="73"/>
    </row>
    <row r="19" spans="1:147" s="86" customFormat="1" ht="18" customHeight="1" thickTop="1" thickBot="1" x14ac:dyDescent="0.3">
      <c r="A19" s="63">
        <f>IF(B19="","",IF(A18="",IF(MAX($A$16:A18)=0,1,ROUNDDOWN(MAX($A$16:A18)+1,0)),A18+0.01))</f>
        <v>2</v>
      </c>
      <c r="B19" s="76" t="s">
        <v>22</v>
      </c>
      <c r="C19" s="76"/>
      <c r="D19" s="76"/>
      <c r="E19" s="76"/>
      <c r="F19" s="77"/>
      <c r="G19" s="78">
        <v>42089</v>
      </c>
      <c r="H19" s="79">
        <v>8</v>
      </c>
      <c r="I19" s="68">
        <f t="shared" si="21"/>
        <v>42096</v>
      </c>
      <c r="J19" s="80">
        <f>AVERAGE(J20:J21)</f>
        <v>0.45</v>
      </c>
      <c r="K19" s="70">
        <f t="shared" ca="1" si="23"/>
        <v>2</v>
      </c>
      <c r="L19" s="228">
        <f t="shared" si="22"/>
        <v>4</v>
      </c>
      <c r="M19" s="227">
        <f t="shared" si="24"/>
        <v>42092</v>
      </c>
      <c r="N19" s="206"/>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3"/>
      <c r="BS19" s="83"/>
      <c r="BT19" s="83"/>
      <c r="BU19" s="83"/>
      <c r="BV19" s="83"/>
      <c r="BW19" s="83"/>
      <c r="BX19" s="83"/>
      <c r="BY19" s="83"/>
      <c r="BZ19" s="83"/>
      <c r="CA19" s="83"/>
      <c r="CB19" s="83"/>
      <c r="CC19" s="83"/>
      <c r="CD19" s="83"/>
      <c r="CE19" s="83"/>
      <c r="CF19" s="83"/>
      <c r="CG19" s="83"/>
      <c r="CH19" s="83"/>
      <c r="CI19" s="83"/>
      <c r="CJ19" s="83"/>
      <c r="CK19" s="83"/>
      <c r="CL19" s="83"/>
      <c r="CM19" s="83"/>
      <c r="CN19" s="83"/>
      <c r="CO19" s="83"/>
      <c r="CP19" s="83"/>
      <c r="CQ19" s="83"/>
      <c r="CR19" s="83"/>
      <c r="CS19" s="83"/>
      <c r="CT19" s="83"/>
      <c r="CU19" s="83"/>
      <c r="CV19" s="83"/>
      <c r="CW19" s="83"/>
      <c r="CX19" s="83"/>
      <c r="CY19" s="83"/>
      <c r="CZ19" s="83"/>
      <c r="DA19" s="83"/>
      <c r="DB19" s="83"/>
      <c r="DC19" s="83"/>
      <c r="DD19" s="83"/>
      <c r="DE19" s="83"/>
      <c r="DF19" s="83"/>
      <c r="DG19" s="83"/>
      <c r="DH19" s="83"/>
      <c r="DI19" s="83"/>
      <c r="DJ19" s="83"/>
      <c r="DK19" s="83"/>
      <c r="DL19" s="83"/>
      <c r="DM19" s="83"/>
      <c r="DN19" s="83"/>
      <c r="DO19" s="83"/>
      <c r="DP19" s="83"/>
      <c r="DQ19" s="83"/>
      <c r="DR19" s="83"/>
      <c r="DS19" s="83"/>
      <c r="DT19" s="83"/>
      <c r="DU19" s="83"/>
      <c r="DV19" s="83"/>
      <c r="DW19" s="83"/>
      <c r="DX19" s="83"/>
      <c r="DY19" s="83"/>
      <c r="DZ19" s="83"/>
      <c r="EA19" s="83"/>
      <c r="EB19" s="83"/>
      <c r="EC19" s="83"/>
      <c r="ED19" s="83"/>
      <c r="EE19" s="83"/>
      <c r="EF19" s="83"/>
      <c r="EG19" s="83"/>
      <c r="EH19" s="83"/>
      <c r="EI19" s="83"/>
      <c r="EJ19" s="83"/>
      <c r="EK19" s="83"/>
      <c r="EL19" s="83"/>
      <c r="EM19" s="83"/>
      <c r="EN19" s="83"/>
      <c r="EO19" s="83"/>
      <c r="EP19" s="84"/>
      <c r="EQ19" s="85"/>
    </row>
    <row r="20" spans="1:147" s="86" customFormat="1" ht="18" customHeight="1" thickTop="1" thickBot="1" x14ac:dyDescent="0.3">
      <c r="A20" s="63">
        <f>IF(B20="","",IF(A19="",IF(MAX($A$16:A19)=0,1,ROUNDDOWN(MAX($A$16:A19)+1,0)),A19+0.01))</f>
        <v>2.0099999999999998</v>
      </c>
      <c r="B20" s="76" t="s">
        <v>26</v>
      </c>
      <c r="C20" s="76"/>
      <c r="D20" s="76"/>
      <c r="E20" s="76"/>
      <c r="F20" s="77"/>
      <c r="G20" s="78">
        <v>42089</v>
      </c>
      <c r="H20" s="79">
        <v>3</v>
      </c>
      <c r="I20" s="68">
        <f t="shared" si="21"/>
        <v>42091</v>
      </c>
      <c r="J20" s="80">
        <v>0.9</v>
      </c>
      <c r="K20" s="70">
        <f t="shared" ca="1" si="23"/>
        <v>1</v>
      </c>
      <c r="L20" s="228">
        <f t="shared" si="22"/>
        <v>3</v>
      </c>
      <c r="M20" s="227">
        <f t="shared" si="24"/>
        <v>42091</v>
      </c>
      <c r="N20" s="206"/>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3"/>
      <c r="BS20" s="83"/>
      <c r="BT20" s="83"/>
      <c r="BU20" s="83"/>
      <c r="BV20" s="83"/>
      <c r="BW20" s="83"/>
      <c r="BX20" s="83"/>
      <c r="BY20" s="83"/>
      <c r="BZ20" s="83"/>
      <c r="CA20" s="83"/>
      <c r="CB20" s="83"/>
      <c r="CC20" s="83"/>
      <c r="CD20" s="83"/>
      <c r="CE20" s="83"/>
      <c r="CF20" s="83"/>
      <c r="CG20" s="83"/>
      <c r="CH20" s="83"/>
      <c r="CI20" s="83"/>
      <c r="CJ20" s="83"/>
      <c r="CK20" s="83"/>
      <c r="CL20" s="83"/>
      <c r="CM20" s="83"/>
      <c r="CN20" s="83"/>
      <c r="CO20" s="83"/>
      <c r="CP20" s="83"/>
      <c r="CQ20" s="83"/>
      <c r="CR20" s="83"/>
      <c r="CS20" s="83"/>
      <c r="CT20" s="83"/>
      <c r="CU20" s="83"/>
      <c r="CV20" s="83"/>
      <c r="CW20" s="83"/>
      <c r="CX20" s="83"/>
      <c r="CY20" s="83"/>
      <c r="CZ20" s="83"/>
      <c r="DA20" s="83"/>
      <c r="DB20" s="83"/>
      <c r="DC20" s="83"/>
      <c r="DD20" s="83"/>
      <c r="DE20" s="83"/>
      <c r="DF20" s="83"/>
      <c r="DG20" s="83"/>
      <c r="DH20" s="83"/>
      <c r="DI20" s="83"/>
      <c r="DJ20" s="83"/>
      <c r="DK20" s="83"/>
      <c r="DL20" s="83"/>
      <c r="DM20" s="83"/>
      <c r="DN20" s="83"/>
      <c r="DO20" s="83"/>
      <c r="DP20" s="83"/>
      <c r="DQ20" s="83"/>
      <c r="DR20" s="83"/>
      <c r="DS20" s="83"/>
      <c r="DT20" s="83"/>
      <c r="DU20" s="83"/>
      <c r="DV20" s="83"/>
      <c r="DW20" s="83"/>
      <c r="DX20" s="83"/>
      <c r="DY20" s="83"/>
      <c r="DZ20" s="83"/>
      <c r="EA20" s="83"/>
      <c r="EB20" s="83"/>
      <c r="EC20" s="83"/>
      <c r="ED20" s="83"/>
      <c r="EE20" s="83"/>
      <c r="EF20" s="83"/>
      <c r="EG20" s="83"/>
      <c r="EH20" s="83"/>
      <c r="EI20" s="83"/>
      <c r="EJ20" s="83"/>
      <c r="EK20" s="83"/>
      <c r="EL20" s="83"/>
      <c r="EM20" s="83"/>
      <c r="EN20" s="83"/>
      <c r="EO20" s="83"/>
      <c r="EP20" s="84"/>
      <c r="EQ20" s="85"/>
    </row>
    <row r="21" spans="1:147" s="86" customFormat="1" ht="18" customHeight="1" thickTop="1" thickBot="1" x14ac:dyDescent="0.3">
      <c r="A21" s="63">
        <f>IF(B21="","",IF(A20="",IF(MAX($A$16:A20)=0,1,ROUNDDOWN(MAX($A$16:A20)+1,0)),A20+0.01))</f>
        <v>2.0199999999999996</v>
      </c>
      <c r="B21" s="76" t="s">
        <v>27</v>
      </c>
      <c r="C21" s="76"/>
      <c r="D21" s="76"/>
      <c r="E21" s="76"/>
      <c r="F21" s="77"/>
      <c r="G21" s="78">
        <f>I20+1</f>
        <v>42092</v>
      </c>
      <c r="H21" s="79">
        <v>5</v>
      </c>
      <c r="I21" s="68">
        <f t="shared" si="21"/>
        <v>42096</v>
      </c>
      <c r="J21" s="80">
        <v>0</v>
      </c>
      <c r="K21" s="70">
        <f t="shared" ca="1" si="23"/>
        <v>1</v>
      </c>
      <c r="L21" s="228">
        <f t="shared" si="22"/>
        <v>0</v>
      </c>
      <c r="M21" s="227">
        <f t="shared" si="24"/>
        <v>42091</v>
      </c>
      <c r="N21" s="206"/>
      <c r="O21" s="83"/>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3"/>
      <c r="AT21" s="83"/>
      <c r="AU21" s="83"/>
      <c r="AV21" s="83"/>
      <c r="AW21" s="83"/>
      <c r="AX21" s="83"/>
      <c r="AY21" s="83"/>
      <c r="AZ21" s="83"/>
      <c r="BA21" s="83"/>
      <c r="BB21" s="83"/>
      <c r="BC21" s="83"/>
      <c r="BD21" s="83"/>
      <c r="BE21" s="83"/>
      <c r="BF21" s="83"/>
      <c r="BG21" s="83"/>
      <c r="BH21" s="83"/>
      <c r="BI21" s="83"/>
      <c r="BJ21" s="83"/>
      <c r="BK21" s="83"/>
      <c r="BL21" s="83"/>
      <c r="BM21" s="83"/>
      <c r="BN21" s="83"/>
      <c r="BO21" s="83"/>
      <c r="BP21" s="83"/>
      <c r="BQ21" s="83"/>
      <c r="BR21" s="83"/>
      <c r="BS21" s="83"/>
      <c r="BT21" s="83"/>
      <c r="BU21" s="83"/>
      <c r="BV21" s="83"/>
      <c r="BW21" s="83"/>
      <c r="BX21" s="83"/>
      <c r="BY21" s="83"/>
      <c r="BZ21" s="83"/>
      <c r="CA21" s="83"/>
      <c r="CB21" s="83"/>
      <c r="CC21" s="83"/>
      <c r="CD21" s="83"/>
      <c r="CE21" s="83"/>
      <c r="CF21" s="83"/>
      <c r="CG21" s="83"/>
      <c r="CH21" s="83"/>
      <c r="CI21" s="83"/>
      <c r="CJ21" s="83"/>
      <c r="CK21" s="83"/>
      <c r="CL21" s="83"/>
      <c r="CM21" s="83"/>
      <c r="CN21" s="83"/>
      <c r="CO21" s="83"/>
      <c r="CP21" s="83"/>
      <c r="CQ21" s="83"/>
      <c r="CR21" s="83"/>
      <c r="CS21" s="83"/>
      <c r="CT21" s="83"/>
      <c r="CU21" s="83"/>
      <c r="CV21" s="83"/>
      <c r="CW21" s="83"/>
      <c r="CX21" s="83"/>
      <c r="CY21" s="83"/>
      <c r="CZ21" s="83"/>
      <c r="DA21" s="83"/>
      <c r="DB21" s="83"/>
      <c r="DC21" s="83"/>
      <c r="DD21" s="83"/>
      <c r="DE21" s="83"/>
      <c r="DF21" s="83"/>
      <c r="DG21" s="83"/>
      <c r="DH21" s="83"/>
      <c r="DI21" s="83"/>
      <c r="DJ21" s="83"/>
      <c r="DK21" s="83"/>
      <c r="DL21" s="83"/>
      <c r="DM21" s="83"/>
      <c r="DN21" s="83"/>
      <c r="DO21" s="83"/>
      <c r="DP21" s="83"/>
      <c r="DQ21" s="83"/>
      <c r="DR21" s="83"/>
      <c r="DS21" s="83"/>
      <c r="DT21" s="83"/>
      <c r="DU21" s="83"/>
      <c r="DV21" s="83"/>
      <c r="DW21" s="83"/>
      <c r="DX21" s="83"/>
      <c r="DY21" s="83"/>
      <c r="DZ21" s="83"/>
      <c r="EA21" s="83"/>
      <c r="EB21" s="83"/>
      <c r="EC21" s="83"/>
      <c r="ED21" s="83"/>
      <c r="EE21" s="83"/>
      <c r="EF21" s="83"/>
      <c r="EG21" s="83"/>
      <c r="EH21" s="83"/>
      <c r="EI21" s="83"/>
      <c r="EJ21" s="83"/>
      <c r="EK21" s="83"/>
      <c r="EL21" s="83"/>
      <c r="EM21" s="83"/>
      <c r="EN21" s="83"/>
      <c r="EO21" s="83"/>
      <c r="EP21" s="84"/>
      <c r="EQ21" s="85"/>
    </row>
    <row r="22" spans="1:147" s="86" customFormat="1" ht="18" customHeight="1" thickTop="1" thickBot="1" x14ac:dyDescent="0.3">
      <c r="A22" s="63" t="str">
        <f>IF(B22="","",IF(A21="",IF(MAX($A$16:A21)=0,1,ROUNDDOWN(MAX($A$16:A21)+1,0)),A21+0.01))</f>
        <v/>
      </c>
      <c r="B22" s="76"/>
      <c r="C22" s="76"/>
      <c r="D22" s="76"/>
      <c r="E22" s="76"/>
      <c r="F22" s="77"/>
      <c r="G22" s="78"/>
      <c r="H22" s="79"/>
      <c r="I22" s="68" t="str">
        <f t="shared" si="21"/>
        <v/>
      </c>
      <c r="J22" s="80"/>
      <c r="K22" s="70" t="str">
        <f t="shared" ca="1" si="23"/>
        <v/>
      </c>
      <c r="L22" s="228" t="str">
        <f t="shared" si="22"/>
        <v/>
      </c>
      <c r="M22" s="229" t="str">
        <f t="shared" si="24"/>
        <v/>
      </c>
      <c r="N22" s="206"/>
      <c r="O22" s="83"/>
      <c r="P22" s="8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83"/>
      <c r="AT22" s="83"/>
      <c r="AU22" s="83"/>
      <c r="AV22" s="83"/>
      <c r="AW22" s="83"/>
      <c r="AX22" s="83"/>
      <c r="AY22" s="83"/>
      <c r="AZ22" s="83"/>
      <c r="BA22" s="83"/>
      <c r="BB22" s="83"/>
      <c r="BC22" s="83"/>
      <c r="BD22" s="83"/>
      <c r="BE22" s="83"/>
      <c r="BF22" s="83"/>
      <c r="BG22" s="83"/>
      <c r="BH22" s="83"/>
      <c r="BI22" s="83"/>
      <c r="BJ22" s="83"/>
      <c r="BK22" s="83"/>
      <c r="BL22" s="83"/>
      <c r="BM22" s="83"/>
      <c r="BN22" s="83"/>
      <c r="BO22" s="83"/>
      <c r="BP22" s="83"/>
      <c r="BQ22" s="83"/>
      <c r="BR22" s="83"/>
      <c r="BS22" s="83"/>
      <c r="BT22" s="83"/>
      <c r="BU22" s="83"/>
      <c r="BV22" s="83"/>
      <c r="BW22" s="83"/>
      <c r="BX22" s="83"/>
      <c r="BY22" s="83"/>
      <c r="BZ22" s="83"/>
      <c r="CA22" s="83"/>
      <c r="CB22" s="83"/>
      <c r="CC22" s="83"/>
      <c r="CD22" s="83"/>
      <c r="CE22" s="83"/>
      <c r="CF22" s="83"/>
      <c r="CG22" s="83"/>
      <c r="CH22" s="83"/>
      <c r="CI22" s="83"/>
      <c r="CJ22" s="83"/>
      <c r="CK22" s="83"/>
      <c r="CL22" s="83"/>
      <c r="CM22" s="83"/>
      <c r="CN22" s="83"/>
      <c r="CO22" s="83"/>
      <c r="CP22" s="83"/>
      <c r="CQ22" s="83"/>
      <c r="CR22" s="83"/>
      <c r="CS22" s="83"/>
      <c r="CT22" s="83"/>
      <c r="CU22" s="83"/>
      <c r="CV22" s="83"/>
      <c r="CW22" s="83"/>
      <c r="CX22" s="83"/>
      <c r="CY22" s="83"/>
      <c r="CZ22" s="83"/>
      <c r="DA22" s="83"/>
      <c r="DB22" s="83"/>
      <c r="DC22" s="83"/>
      <c r="DD22" s="83"/>
      <c r="DE22" s="83"/>
      <c r="DF22" s="83"/>
      <c r="DG22" s="83"/>
      <c r="DH22" s="83"/>
      <c r="DI22" s="83"/>
      <c r="DJ22" s="83"/>
      <c r="DK22" s="83"/>
      <c r="DL22" s="83"/>
      <c r="DM22" s="83"/>
      <c r="DN22" s="83"/>
      <c r="DO22" s="83"/>
      <c r="DP22" s="83"/>
      <c r="DQ22" s="83"/>
      <c r="DR22" s="83"/>
      <c r="DS22" s="83"/>
      <c r="DT22" s="83"/>
      <c r="DU22" s="83"/>
      <c r="DV22" s="83"/>
      <c r="DW22" s="83"/>
      <c r="DX22" s="83"/>
      <c r="DY22" s="83"/>
      <c r="DZ22" s="83"/>
      <c r="EA22" s="83"/>
      <c r="EB22" s="83"/>
      <c r="EC22" s="83"/>
      <c r="ED22" s="83"/>
      <c r="EE22" s="83"/>
      <c r="EF22" s="83"/>
      <c r="EG22" s="83"/>
      <c r="EH22" s="83"/>
      <c r="EI22" s="83"/>
      <c r="EJ22" s="83"/>
      <c r="EK22" s="83"/>
      <c r="EL22" s="83"/>
      <c r="EM22" s="83"/>
      <c r="EN22" s="83"/>
      <c r="EO22" s="83"/>
      <c r="EP22" s="84"/>
      <c r="EQ22" s="85"/>
    </row>
    <row r="23" spans="1:147" s="86" customFormat="1" ht="18" customHeight="1" thickTop="1" thickBot="1" x14ac:dyDescent="0.3">
      <c r="A23" s="63">
        <f>IF(B23="","",IF(A22="",IF(MAX($A$16:A22)=0,1,ROUNDDOWN(MAX($A$16:A22)+1,0)),A22+0.01))</f>
        <v>3</v>
      </c>
      <c r="B23" s="76" t="s">
        <v>78</v>
      </c>
      <c r="C23" s="76"/>
      <c r="D23" s="76"/>
      <c r="E23" s="76"/>
      <c r="F23" s="77"/>
      <c r="G23" s="78">
        <f>I19+1</f>
        <v>42097</v>
      </c>
      <c r="H23" s="79">
        <v>21</v>
      </c>
      <c r="I23" s="68">
        <f t="shared" si="21"/>
        <v>42117</v>
      </c>
      <c r="J23" s="80">
        <f>AVERAGE(J24:J28)</f>
        <v>0</v>
      </c>
      <c r="K23" s="70">
        <f t="shared" ca="1" si="23"/>
        <v>6</v>
      </c>
      <c r="L23" s="228">
        <f t="shared" si="22"/>
        <v>0</v>
      </c>
      <c r="M23" s="229">
        <f t="shared" si="24"/>
        <v>42096</v>
      </c>
      <c r="N23" s="206"/>
      <c r="O23" s="83"/>
      <c r="P23" s="83"/>
      <c r="Q23" s="83"/>
      <c r="R23" s="83"/>
      <c r="S23" s="83"/>
      <c r="T23" s="83"/>
      <c r="U23" s="83"/>
      <c r="V23" s="83"/>
      <c r="W23" s="83"/>
      <c r="X23" s="83"/>
      <c r="Y23" s="83"/>
      <c r="Z23" s="83"/>
      <c r="AA23" s="83"/>
      <c r="AB23" s="83"/>
      <c r="AC23" s="83"/>
      <c r="AD23" s="83"/>
      <c r="AE23" s="83"/>
      <c r="AF23" s="83"/>
      <c r="AG23" s="83"/>
      <c r="AH23" s="83"/>
      <c r="AI23" s="83"/>
      <c r="AJ23" s="83"/>
      <c r="AK23" s="83"/>
      <c r="AL23" s="83"/>
      <c r="AM23" s="83"/>
      <c r="AN23" s="83"/>
      <c r="AO23" s="83"/>
      <c r="AP23" s="83"/>
      <c r="AQ23" s="83"/>
      <c r="AR23" s="83"/>
      <c r="AS23" s="83"/>
      <c r="AT23" s="83"/>
      <c r="AU23" s="83"/>
      <c r="AV23" s="83"/>
      <c r="AW23" s="83"/>
      <c r="AX23" s="83"/>
      <c r="AY23" s="83"/>
      <c r="AZ23" s="83"/>
      <c r="BA23" s="83"/>
      <c r="BB23" s="83"/>
      <c r="BC23" s="83"/>
      <c r="BD23" s="83"/>
      <c r="BE23" s="83"/>
      <c r="BF23" s="83"/>
      <c r="BG23" s="83"/>
      <c r="BH23" s="83"/>
      <c r="BI23" s="83"/>
      <c r="BJ23" s="83"/>
      <c r="BK23" s="83"/>
      <c r="BL23" s="83"/>
      <c r="BM23" s="83"/>
      <c r="BN23" s="83"/>
      <c r="BO23" s="83"/>
      <c r="BP23" s="83"/>
      <c r="BQ23" s="83"/>
      <c r="BR23" s="83"/>
      <c r="BS23" s="83"/>
      <c r="BT23" s="83"/>
      <c r="BU23" s="83"/>
      <c r="BV23" s="83"/>
      <c r="BW23" s="83"/>
      <c r="BX23" s="83"/>
      <c r="BY23" s="83"/>
      <c r="BZ23" s="83"/>
      <c r="CA23" s="83"/>
      <c r="CB23" s="83"/>
      <c r="CC23" s="83"/>
      <c r="CD23" s="83"/>
      <c r="CE23" s="83"/>
      <c r="CF23" s="83"/>
      <c r="CG23" s="83"/>
      <c r="CH23" s="83"/>
      <c r="CI23" s="83"/>
      <c r="CJ23" s="83"/>
      <c r="CK23" s="83"/>
      <c r="CL23" s="83"/>
      <c r="CM23" s="83"/>
      <c r="CN23" s="83"/>
      <c r="CO23" s="83"/>
      <c r="CP23" s="83"/>
      <c r="CQ23" s="83"/>
      <c r="CR23" s="83"/>
      <c r="CS23" s="83"/>
      <c r="CT23" s="83"/>
      <c r="CU23" s="83"/>
      <c r="CV23" s="83"/>
      <c r="CW23" s="83"/>
      <c r="CX23" s="83"/>
      <c r="CY23" s="83"/>
      <c r="CZ23" s="83"/>
      <c r="DA23" s="83"/>
      <c r="DB23" s="83"/>
      <c r="DC23" s="83"/>
      <c r="DD23" s="83"/>
      <c r="DE23" s="83"/>
      <c r="DF23" s="83"/>
      <c r="DG23" s="83"/>
      <c r="DH23" s="83"/>
      <c r="DI23" s="83"/>
      <c r="DJ23" s="83"/>
      <c r="DK23" s="83"/>
      <c r="DL23" s="83"/>
      <c r="DM23" s="83"/>
      <c r="DN23" s="83"/>
      <c r="DO23" s="83"/>
      <c r="DP23" s="83"/>
      <c r="DQ23" s="83"/>
      <c r="DR23" s="83"/>
      <c r="DS23" s="83"/>
      <c r="DT23" s="83"/>
      <c r="DU23" s="83"/>
      <c r="DV23" s="83"/>
      <c r="DW23" s="83"/>
      <c r="DX23" s="83"/>
      <c r="DY23" s="83"/>
      <c r="DZ23" s="83"/>
      <c r="EA23" s="83"/>
      <c r="EB23" s="83"/>
      <c r="EC23" s="83"/>
      <c r="ED23" s="83"/>
      <c r="EE23" s="83"/>
      <c r="EF23" s="83"/>
      <c r="EG23" s="83"/>
      <c r="EH23" s="83"/>
      <c r="EI23" s="83"/>
      <c r="EJ23" s="83"/>
      <c r="EK23" s="83"/>
      <c r="EL23" s="83"/>
      <c r="EM23" s="83"/>
      <c r="EN23" s="83"/>
      <c r="EO23" s="83"/>
      <c r="EP23" s="84"/>
      <c r="EQ23" s="85"/>
    </row>
    <row r="24" spans="1:147" s="86" customFormat="1" ht="18" customHeight="1" thickTop="1" thickBot="1" x14ac:dyDescent="0.3">
      <c r="A24" s="63">
        <f>IF(B24="","",IF(A23="",IF(MAX($A$16:A23)=0,1,ROUNDDOWN(MAX($A$16:A23)+1,0)),A23+0.01))</f>
        <v>3.01</v>
      </c>
      <c r="B24" s="76" t="s">
        <v>79</v>
      </c>
      <c r="C24" s="76"/>
      <c r="D24" s="76"/>
      <c r="E24" s="76"/>
      <c r="F24" s="77"/>
      <c r="G24" s="78">
        <f>G23</f>
        <v>42097</v>
      </c>
      <c r="H24" s="79">
        <v>7</v>
      </c>
      <c r="I24" s="68">
        <f t="shared" si="21"/>
        <v>42103</v>
      </c>
      <c r="J24" s="80">
        <v>0</v>
      </c>
      <c r="K24" s="70">
        <f t="shared" ca="1" si="23"/>
        <v>6</v>
      </c>
      <c r="L24" s="228">
        <f t="shared" si="22"/>
        <v>0</v>
      </c>
      <c r="M24" s="229">
        <f t="shared" si="24"/>
        <v>42096</v>
      </c>
      <c r="N24" s="206"/>
      <c r="O24" s="83"/>
      <c r="P24" s="83"/>
      <c r="Q24" s="83"/>
      <c r="R24" s="83"/>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83"/>
      <c r="AR24" s="83"/>
      <c r="AS24" s="83"/>
      <c r="AT24" s="83"/>
      <c r="AU24" s="83"/>
      <c r="AV24" s="83"/>
      <c r="AW24" s="83"/>
      <c r="AX24" s="83"/>
      <c r="AY24" s="83"/>
      <c r="AZ24" s="83"/>
      <c r="BA24" s="83"/>
      <c r="BB24" s="83"/>
      <c r="BC24" s="83"/>
      <c r="BD24" s="83"/>
      <c r="BE24" s="83"/>
      <c r="BF24" s="83"/>
      <c r="BG24" s="83"/>
      <c r="BH24" s="83"/>
      <c r="BI24" s="83"/>
      <c r="BJ24" s="83"/>
      <c r="BK24" s="83"/>
      <c r="BL24" s="83"/>
      <c r="BM24" s="83"/>
      <c r="BN24" s="83"/>
      <c r="BO24" s="83"/>
      <c r="BP24" s="83"/>
      <c r="BQ24" s="83"/>
      <c r="BR24" s="83"/>
      <c r="BS24" s="83"/>
      <c r="BT24" s="83"/>
      <c r="BU24" s="83"/>
      <c r="BV24" s="83"/>
      <c r="BW24" s="83"/>
      <c r="BX24" s="83"/>
      <c r="BY24" s="83"/>
      <c r="BZ24" s="83"/>
      <c r="CA24" s="83"/>
      <c r="CB24" s="83"/>
      <c r="CC24" s="83"/>
      <c r="CD24" s="83"/>
      <c r="CE24" s="83"/>
      <c r="CF24" s="83"/>
      <c r="CG24" s="83"/>
      <c r="CH24" s="83"/>
      <c r="CI24" s="83"/>
      <c r="CJ24" s="83"/>
      <c r="CK24" s="83"/>
      <c r="CL24" s="83"/>
      <c r="CM24" s="83"/>
      <c r="CN24" s="83"/>
      <c r="CO24" s="83"/>
      <c r="CP24" s="83"/>
      <c r="CQ24" s="83"/>
      <c r="CR24" s="83"/>
      <c r="CS24" s="83"/>
      <c r="CT24" s="83"/>
      <c r="CU24" s="83"/>
      <c r="CV24" s="83"/>
      <c r="CW24" s="83"/>
      <c r="CX24" s="83"/>
      <c r="CY24" s="83"/>
      <c r="CZ24" s="83"/>
      <c r="DA24" s="83"/>
      <c r="DB24" s="83"/>
      <c r="DC24" s="83"/>
      <c r="DD24" s="83"/>
      <c r="DE24" s="83"/>
      <c r="DF24" s="83"/>
      <c r="DG24" s="83"/>
      <c r="DH24" s="83"/>
      <c r="DI24" s="83"/>
      <c r="DJ24" s="83"/>
      <c r="DK24" s="83"/>
      <c r="DL24" s="83"/>
      <c r="DM24" s="83"/>
      <c r="DN24" s="83"/>
      <c r="DO24" s="83"/>
      <c r="DP24" s="83"/>
      <c r="DQ24" s="83"/>
      <c r="DR24" s="83"/>
      <c r="DS24" s="83"/>
      <c r="DT24" s="83"/>
      <c r="DU24" s="83"/>
      <c r="DV24" s="83"/>
      <c r="DW24" s="83"/>
      <c r="DX24" s="83"/>
      <c r="DY24" s="83"/>
      <c r="DZ24" s="83"/>
      <c r="EA24" s="83"/>
      <c r="EB24" s="83"/>
      <c r="EC24" s="83"/>
      <c r="ED24" s="83"/>
      <c r="EE24" s="83"/>
      <c r="EF24" s="83"/>
      <c r="EG24" s="83"/>
      <c r="EH24" s="83"/>
      <c r="EI24" s="83"/>
      <c r="EJ24" s="83"/>
      <c r="EK24" s="83"/>
      <c r="EL24" s="83"/>
      <c r="EM24" s="83"/>
      <c r="EN24" s="83"/>
      <c r="EO24" s="83"/>
      <c r="EP24" s="84"/>
      <c r="EQ24" s="85"/>
    </row>
    <row r="25" spans="1:147" s="86" customFormat="1" ht="18" customHeight="1" thickTop="1" thickBot="1" x14ac:dyDescent="0.3">
      <c r="A25" s="63">
        <f>IF(B25="","",IF(A24="",IF(MAX($A$16:A24)=0,1,ROUNDDOWN(MAX($A$16:A24)+1,0)),A24+0.01))</f>
        <v>3.0199999999999996</v>
      </c>
      <c r="B25" s="76" t="s">
        <v>80</v>
      </c>
      <c r="C25" s="76"/>
      <c r="D25" s="76"/>
      <c r="E25" s="76"/>
      <c r="F25" s="77"/>
      <c r="G25" s="78">
        <f>I24+1</f>
        <v>42104</v>
      </c>
      <c r="H25" s="79">
        <v>4</v>
      </c>
      <c r="I25" s="68">
        <f t="shared" si="21"/>
        <v>42107</v>
      </c>
      <c r="J25" s="80">
        <v>0</v>
      </c>
      <c r="K25" s="70">
        <f t="shared" ca="1" si="23"/>
        <v>13</v>
      </c>
      <c r="L25" s="228">
        <f t="shared" si="22"/>
        <v>0</v>
      </c>
      <c r="M25" s="229">
        <f t="shared" si="24"/>
        <v>42103</v>
      </c>
      <c r="N25" s="206"/>
      <c r="O25" s="83"/>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c r="AT25" s="83"/>
      <c r="AU25" s="83"/>
      <c r="AV25" s="83"/>
      <c r="AW25" s="83"/>
      <c r="AX25" s="83"/>
      <c r="AY25" s="83"/>
      <c r="AZ25" s="83"/>
      <c r="BA25" s="83"/>
      <c r="BB25" s="83"/>
      <c r="BC25" s="83"/>
      <c r="BD25" s="83"/>
      <c r="BE25" s="83"/>
      <c r="BF25" s="83"/>
      <c r="BG25" s="83"/>
      <c r="BH25" s="83"/>
      <c r="BI25" s="83"/>
      <c r="BJ25" s="83"/>
      <c r="BK25" s="83"/>
      <c r="BL25" s="83"/>
      <c r="BM25" s="83"/>
      <c r="BN25" s="83"/>
      <c r="BO25" s="83"/>
      <c r="BP25" s="83"/>
      <c r="BQ25" s="83"/>
      <c r="BR25" s="83"/>
      <c r="BS25" s="83"/>
      <c r="BT25" s="83"/>
      <c r="BU25" s="83"/>
      <c r="BV25" s="83"/>
      <c r="BW25" s="83"/>
      <c r="BX25" s="83"/>
      <c r="BY25" s="83"/>
      <c r="BZ25" s="83"/>
      <c r="CA25" s="83"/>
      <c r="CB25" s="83"/>
      <c r="CC25" s="83"/>
      <c r="CD25" s="83"/>
      <c r="CE25" s="83"/>
      <c r="CF25" s="83"/>
      <c r="CG25" s="83"/>
      <c r="CH25" s="83"/>
      <c r="CI25" s="83"/>
      <c r="CJ25" s="83"/>
      <c r="CK25" s="83"/>
      <c r="CL25" s="83"/>
      <c r="CM25" s="83"/>
      <c r="CN25" s="83"/>
      <c r="CO25" s="83"/>
      <c r="CP25" s="83"/>
      <c r="CQ25" s="83"/>
      <c r="CR25" s="83"/>
      <c r="CS25" s="83"/>
      <c r="CT25" s="83"/>
      <c r="CU25" s="83"/>
      <c r="CV25" s="83"/>
      <c r="CW25" s="83"/>
      <c r="CX25" s="83"/>
      <c r="CY25" s="83"/>
      <c r="CZ25" s="83"/>
      <c r="DA25" s="83"/>
      <c r="DB25" s="83"/>
      <c r="DC25" s="83"/>
      <c r="DD25" s="83"/>
      <c r="DE25" s="83"/>
      <c r="DF25" s="83"/>
      <c r="DG25" s="83"/>
      <c r="DH25" s="83"/>
      <c r="DI25" s="83"/>
      <c r="DJ25" s="83"/>
      <c r="DK25" s="83"/>
      <c r="DL25" s="83"/>
      <c r="DM25" s="83"/>
      <c r="DN25" s="83"/>
      <c r="DO25" s="83"/>
      <c r="DP25" s="83"/>
      <c r="DQ25" s="83"/>
      <c r="DR25" s="83"/>
      <c r="DS25" s="83"/>
      <c r="DT25" s="83"/>
      <c r="DU25" s="83"/>
      <c r="DV25" s="83"/>
      <c r="DW25" s="83"/>
      <c r="DX25" s="83"/>
      <c r="DY25" s="83"/>
      <c r="DZ25" s="83"/>
      <c r="EA25" s="83"/>
      <c r="EB25" s="83"/>
      <c r="EC25" s="83"/>
      <c r="ED25" s="83"/>
      <c r="EE25" s="83"/>
      <c r="EF25" s="83"/>
      <c r="EG25" s="83"/>
      <c r="EH25" s="83"/>
      <c r="EI25" s="83"/>
      <c r="EJ25" s="83"/>
      <c r="EK25" s="83"/>
      <c r="EL25" s="83"/>
      <c r="EM25" s="83"/>
      <c r="EN25" s="83"/>
      <c r="EO25" s="83"/>
      <c r="EP25" s="84"/>
      <c r="EQ25" s="85"/>
    </row>
    <row r="26" spans="1:147" s="86" customFormat="1" ht="18" customHeight="1" thickTop="1" thickBot="1" x14ac:dyDescent="0.3">
      <c r="A26" s="63">
        <f>IF(B26="","",IF(A25="",IF(MAX($A$16:A25)=0,1,ROUNDDOWN(MAX($A$16:A25)+1,0)),A25+0.01))</f>
        <v>3.0299999999999994</v>
      </c>
      <c r="B26" s="76" t="s">
        <v>81</v>
      </c>
      <c r="C26" s="76"/>
      <c r="D26" s="76"/>
      <c r="E26" s="76"/>
      <c r="F26" s="77"/>
      <c r="G26" s="78">
        <f t="shared" ref="G26" si="25">I25+1</f>
        <v>42108</v>
      </c>
      <c r="H26" s="79">
        <v>7</v>
      </c>
      <c r="I26" s="68">
        <f t="shared" si="21"/>
        <v>42114</v>
      </c>
      <c r="J26" s="80">
        <v>0</v>
      </c>
      <c r="K26" s="70">
        <f t="shared" ca="1" si="23"/>
        <v>17</v>
      </c>
      <c r="L26" s="228">
        <f t="shared" si="22"/>
        <v>0</v>
      </c>
      <c r="M26" s="229">
        <f t="shared" si="24"/>
        <v>42107</v>
      </c>
      <c r="N26" s="206"/>
      <c r="O26" s="83"/>
      <c r="P26" s="8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83"/>
      <c r="AT26" s="83"/>
      <c r="AU26" s="83"/>
      <c r="AV26" s="83"/>
      <c r="AW26" s="83"/>
      <c r="AX26" s="83"/>
      <c r="AY26" s="83"/>
      <c r="AZ26" s="83"/>
      <c r="BA26" s="83"/>
      <c r="BB26" s="83"/>
      <c r="BC26" s="83"/>
      <c r="BD26" s="83"/>
      <c r="BE26" s="83"/>
      <c r="BF26" s="83"/>
      <c r="BG26" s="83"/>
      <c r="BH26" s="83"/>
      <c r="BI26" s="83"/>
      <c r="BJ26" s="83"/>
      <c r="BK26" s="83"/>
      <c r="BL26" s="83"/>
      <c r="BM26" s="83"/>
      <c r="BN26" s="83"/>
      <c r="BO26" s="83"/>
      <c r="BP26" s="83"/>
      <c r="BQ26" s="83"/>
      <c r="BR26" s="83"/>
      <c r="BS26" s="83"/>
      <c r="BT26" s="83"/>
      <c r="BU26" s="83"/>
      <c r="BV26" s="83"/>
      <c r="BW26" s="83"/>
      <c r="BX26" s="83"/>
      <c r="BY26" s="83"/>
      <c r="BZ26" s="83"/>
      <c r="CA26" s="83"/>
      <c r="CB26" s="83"/>
      <c r="CC26" s="83"/>
      <c r="CD26" s="83"/>
      <c r="CE26" s="83"/>
      <c r="CF26" s="83"/>
      <c r="CG26" s="83"/>
      <c r="CH26" s="83"/>
      <c r="CI26" s="83"/>
      <c r="CJ26" s="83"/>
      <c r="CK26" s="83"/>
      <c r="CL26" s="83"/>
      <c r="CM26" s="83"/>
      <c r="CN26" s="83"/>
      <c r="CO26" s="83"/>
      <c r="CP26" s="83"/>
      <c r="CQ26" s="83"/>
      <c r="CR26" s="83"/>
      <c r="CS26" s="83"/>
      <c r="CT26" s="83"/>
      <c r="CU26" s="83"/>
      <c r="CV26" s="83"/>
      <c r="CW26" s="83"/>
      <c r="CX26" s="83"/>
      <c r="CY26" s="83"/>
      <c r="CZ26" s="83"/>
      <c r="DA26" s="83"/>
      <c r="DB26" s="83"/>
      <c r="DC26" s="83"/>
      <c r="DD26" s="83"/>
      <c r="DE26" s="83"/>
      <c r="DF26" s="83"/>
      <c r="DG26" s="83"/>
      <c r="DH26" s="83"/>
      <c r="DI26" s="83"/>
      <c r="DJ26" s="83"/>
      <c r="DK26" s="83"/>
      <c r="DL26" s="83"/>
      <c r="DM26" s="83"/>
      <c r="DN26" s="83"/>
      <c r="DO26" s="83"/>
      <c r="DP26" s="83"/>
      <c r="DQ26" s="83"/>
      <c r="DR26" s="83"/>
      <c r="DS26" s="83"/>
      <c r="DT26" s="83"/>
      <c r="DU26" s="83"/>
      <c r="DV26" s="83"/>
      <c r="DW26" s="83"/>
      <c r="DX26" s="83"/>
      <c r="DY26" s="83"/>
      <c r="DZ26" s="83"/>
      <c r="EA26" s="83"/>
      <c r="EB26" s="83"/>
      <c r="EC26" s="83"/>
      <c r="ED26" s="83"/>
      <c r="EE26" s="83"/>
      <c r="EF26" s="83"/>
      <c r="EG26" s="83"/>
      <c r="EH26" s="83"/>
      <c r="EI26" s="83"/>
      <c r="EJ26" s="83"/>
      <c r="EK26" s="83"/>
      <c r="EL26" s="83"/>
      <c r="EM26" s="83"/>
      <c r="EN26" s="83"/>
      <c r="EO26" s="83"/>
      <c r="EP26" s="84"/>
      <c r="EQ26" s="85"/>
    </row>
    <row r="27" spans="1:147" s="86" customFormat="1" ht="18" customHeight="1" thickTop="1" thickBot="1" x14ac:dyDescent="0.3">
      <c r="A27" s="63" t="str">
        <f>IF(B27="","",IF(A26="",IF(MAX($A$16:A26)=0,1,ROUNDDOWN(MAX($A$16:A26)+1,0)),A26+0.01))</f>
        <v/>
      </c>
      <c r="B27" s="76"/>
      <c r="C27" s="76"/>
      <c r="D27" s="76"/>
      <c r="E27" s="76"/>
      <c r="F27" s="77"/>
      <c r="G27" s="78"/>
      <c r="H27" s="79"/>
      <c r="I27" s="68" t="str">
        <f t="shared" si="21"/>
        <v/>
      </c>
      <c r="J27" s="80"/>
      <c r="K27" s="70" t="str">
        <f t="shared" ca="1" si="23"/>
        <v/>
      </c>
      <c r="L27" s="228" t="str">
        <f t="shared" si="22"/>
        <v/>
      </c>
      <c r="M27" s="229" t="str">
        <f t="shared" si="24"/>
        <v/>
      </c>
      <c r="N27" s="206"/>
      <c r="O27" s="83"/>
      <c r="P27" s="83"/>
      <c r="Q27" s="83"/>
      <c r="R27" s="83"/>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83"/>
      <c r="AR27" s="83"/>
      <c r="AS27" s="83"/>
      <c r="AT27" s="83"/>
      <c r="AU27" s="83"/>
      <c r="AV27" s="83"/>
      <c r="AW27" s="83"/>
      <c r="AX27" s="83"/>
      <c r="AY27" s="83"/>
      <c r="AZ27" s="83"/>
      <c r="BA27" s="83"/>
      <c r="BB27" s="83"/>
      <c r="BC27" s="83"/>
      <c r="BD27" s="83"/>
      <c r="BE27" s="83"/>
      <c r="BF27" s="83"/>
      <c r="BG27" s="83"/>
      <c r="BH27" s="83"/>
      <c r="BI27" s="83"/>
      <c r="BJ27" s="83"/>
      <c r="BK27" s="83"/>
      <c r="BL27" s="83"/>
      <c r="BM27" s="83"/>
      <c r="BN27" s="83"/>
      <c r="BO27" s="83"/>
      <c r="BP27" s="83"/>
      <c r="BQ27" s="83"/>
      <c r="BR27" s="83"/>
      <c r="BS27" s="83"/>
      <c r="BT27" s="83"/>
      <c r="BU27" s="83"/>
      <c r="BV27" s="83"/>
      <c r="BW27" s="83"/>
      <c r="BX27" s="83"/>
      <c r="BY27" s="83"/>
      <c r="BZ27" s="83"/>
      <c r="CA27" s="83"/>
      <c r="CB27" s="83"/>
      <c r="CC27" s="83"/>
      <c r="CD27" s="83"/>
      <c r="CE27" s="83"/>
      <c r="CF27" s="83"/>
      <c r="CG27" s="83"/>
      <c r="CH27" s="83"/>
      <c r="CI27" s="83"/>
      <c r="CJ27" s="83"/>
      <c r="CK27" s="83"/>
      <c r="CL27" s="83"/>
      <c r="CM27" s="83"/>
      <c r="CN27" s="83"/>
      <c r="CO27" s="83"/>
      <c r="CP27" s="83"/>
      <c r="CQ27" s="83"/>
      <c r="CR27" s="83"/>
      <c r="CS27" s="83"/>
      <c r="CT27" s="83"/>
      <c r="CU27" s="83"/>
      <c r="CV27" s="83"/>
      <c r="CW27" s="83"/>
      <c r="CX27" s="83"/>
      <c r="CY27" s="83"/>
      <c r="CZ27" s="83"/>
      <c r="DA27" s="83"/>
      <c r="DB27" s="83"/>
      <c r="DC27" s="83"/>
      <c r="DD27" s="83"/>
      <c r="DE27" s="83"/>
      <c r="DF27" s="83"/>
      <c r="DG27" s="83"/>
      <c r="DH27" s="83"/>
      <c r="DI27" s="83"/>
      <c r="DJ27" s="83"/>
      <c r="DK27" s="83"/>
      <c r="DL27" s="83"/>
      <c r="DM27" s="83"/>
      <c r="DN27" s="83"/>
      <c r="DO27" s="83"/>
      <c r="DP27" s="83"/>
      <c r="DQ27" s="83"/>
      <c r="DR27" s="83"/>
      <c r="DS27" s="83"/>
      <c r="DT27" s="83"/>
      <c r="DU27" s="83"/>
      <c r="DV27" s="83"/>
      <c r="DW27" s="83"/>
      <c r="DX27" s="83"/>
      <c r="DY27" s="83"/>
      <c r="DZ27" s="83"/>
      <c r="EA27" s="83"/>
      <c r="EB27" s="83"/>
      <c r="EC27" s="83"/>
      <c r="ED27" s="83"/>
      <c r="EE27" s="83"/>
      <c r="EF27" s="83"/>
      <c r="EG27" s="83"/>
      <c r="EH27" s="83"/>
      <c r="EI27" s="83"/>
      <c r="EJ27" s="83"/>
      <c r="EK27" s="83"/>
      <c r="EL27" s="83"/>
      <c r="EM27" s="83"/>
      <c r="EN27" s="83"/>
      <c r="EO27" s="83"/>
      <c r="EP27" s="84"/>
      <c r="EQ27" s="85"/>
    </row>
    <row r="28" spans="1:147" s="86" customFormat="1" ht="18" customHeight="1" thickTop="1" thickBot="1" x14ac:dyDescent="0.3">
      <c r="A28" s="63" t="str">
        <f>IF(B28="","",IF(A27="",IF(MAX($A$16:A27)=0,1,ROUNDDOWN(MAX($A$16:A27)+1,0)),A27+0.01))</f>
        <v/>
      </c>
      <c r="B28" s="76"/>
      <c r="C28" s="76"/>
      <c r="D28" s="76"/>
      <c r="E28" s="76"/>
      <c r="F28" s="77"/>
      <c r="G28" s="78"/>
      <c r="H28" s="79"/>
      <c r="I28" s="68" t="str">
        <f t="shared" si="21"/>
        <v/>
      </c>
      <c r="J28" s="80"/>
      <c r="K28" s="70" t="str">
        <f t="shared" ca="1" si="23"/>
        <v/>
      </c>
      <c r="L28" s="228" t="str">
        <f t="shared" si="22"/>
        <v/>
      </c>
      <c r="M28" s="229" t="str">
        <f t="shared" si="24"/>
        <v/>
      </c>
      <c r="N28" s="206"/>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c r="AR28" s="83"/>
      <c r="AS28" s="83"/>
      <c r="AT28" s="83"/>
      <c r="AU28" s="83"/>
      <c r="AV28" s="83"/>
      <c r="AW28" s="83"/>
      <c r="AX28" s="83"/>
      <c r="AY28" s="83"/>
      <c r="AZ28" s="83"/>
      <c r="BA28" s="83"/>
      <c r="BB28" s="83"/>
      <c r="BC28" s="83"/>
      <c r="BD28" s="83"/>
      <c r="BE28" s="83"/>
      <c r="BF28" s="83"/>
      <c r="BG28" s="83"/>
      <c r="BH28" s="83"/>
      <c r="BI28" s="83"/>
      <c r="BJ28" s="83"/>
      <c r="BK28" s="83"/>
      <c r="BL28" s="83"/>
      <c r="BM28" s="83"/>
      <c r="BN28" s="83"/>
      <c r="BO28" s="83"/>
      <c r="BP28" s="83"/>
      <c r="BQ28" s="83"/>
      <c r="BR28" s="83"/>
      <c r="BS28" s="83"/>
      <c r="BT28" s="83"/>
      <c r="BU28" s="83"/>
      <c r="BV28" s="83"/>
      <c r="BW28" s="83"/>
      <c r="BX28" s="83"/>
      <c r="BY28" s="83"/>
      <c r="BZ28" s="83"/>
      <c r="CA28" s="83"/>
      <c r="CB28" s="83"/>
      <c r="CC28" s="83"/>
      <c r="CD28" s="83"/>
      <c r="CE28" s="83"/>
      <c r="CF28" s="83"/>
      <c r="CG28" s="83"/>
      <c r="CH28" s="83"/>
      <c r="CI28" s="83"/>
      <c r="CJ28" s="83"/>
      <c r="CK28" s="83"/>
      <c r="CL28" s="83"/>
      <c r="CM28" s="83"/>
      <c r="CN28" s="83"/>
      <c r="CO28" s="83"/>
      <c r="CP28" s="83"/>
      <c r="CQ28" s="83"/>
      <c r="CR28" s="83"/>
      <c r="CS28" s="83"/>
      <c r="CT28" s="83"/>
      <c r="CU28" s="83"/>
      <c r="CV28" s="83"/>
      <c r="CW28" s="83"/>
      <c r="CX28" s="83"/>
      <c r="CY28" s="83"/>
      <c r="CZ28" s="83"/>
      <c r="DA28" s="83"/>
      <c r="DB28" s="83"/>
      <c r="DC28" s="83"/>
      <c r="DD28" s="83"/>
      <c r="DE28" s="83"/>
      <c r="DF28" s="83"/>
      <c r="DG28" s="83"/>
      <c r="DH28" s="83"/>
      <c r="DI28" s="83"/>
      <c r="DJ28" s="83"/>
      <c r="DK28" s="83"/>
      <c r="DL28" s="83"/>
      <c r="DM28" s="83"/>
      <c r="DN28" s="83"/>
      <c r="DO28" s="83"/>
      <c r="DP28" s="83"/>
      <c r="DQ28" s="83"/>
      <c r="DR28" s="83"/>
      <c r="DS28" s="83"/>
      <c r="DT28" s="83"/>
      <c r="DU28" s="83"/>
      <c r="DV28" s="83"/>
      <c r="DW28" s="83"/>
      <c r="DX28" s="83"/>
      <c r="DY28" s="83"/>
      <c r="DZ28" s="83"/>
      <c r="EA28" s="83"/>
      <c r="EB28" s="83"/>
      <c r="EC28" s="83"/>
      <c r="ED28" s="83"/>
      <c r="EE28" s="83"/>
      <c r="EF28" s="83"/>
      <c r="EG28" s="83"/>
      <c r="EH28" s="83"/>
      <c r="EI28" s="83"/>
      <c r="EJ28" s="83"/>
      <c r="EK28" s="83"/>
      <c r="EL28" s="83"/>
      <c r="EM28" s="83"/>
      <c r="EN28" s="83"/>
      <c r="EO28" s="83"/>
      <c r="EP28" s="84"/>
      <c r="EQ28" s="85"/>
    </row>
    <row r="29" spans="1:147" s="86" customFormat="1" ht="18" customHeight="1" thickTop="1" thickBot="1" x14ac:dyDescent="0.3">
      <c r="A29" s="63">
        <f>IF(B29="","",IF(A28="",IF(MAX($A$16:A28)=0,1,ROUNDDOWN(MAX($A$16:A28)+1,0)),A28+0.01))</f>
        <v>4</v>
      </c>
      <c r="B29" s="76" t="s">
        <v>82</v>
      </c>
      <c r="C29" s="76"/>
      <c r="D29" s="76"/>
      <c r="E29" s="76"/>
      <c r="F29" s="77"/>
      <c r="G29" s="78">
        <f>I23+1</f>
        <v>42118</v>
      </c>
      <c r="H29" s="79">
        <v>14</v>
      </c>
      <c r="I29" s="68">
        <f t="shared" si="21"/>
        <v>42131</v>
      </c>
      <c r="J29" s="80">
        <f>AVERAGE(J30:J33)</f>
        <v>0</v>
      </c>
      <c r="K29" s="70">
        <f t="shared" ca="1" si="23"/>
        <v>27</v>
      </c>
      <c r="L29" s="228">
        <f t="shared" si="22"/>
        <v>0</v>
      </c>
      <c r="M29" s="229">
        <f t="shared" si="24"/>
        <v>42117</v>
      </c>
      <c r="N29" s="206"/>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c r="AR29" s="83"/>
      <c r="AS29" s="83"/>
      <c r="AT29" s="83"/>
      <c r="AU29" s="83"/>
      <c r="AV29" s="83"/>
      <c r="AW29" s="83"/>
      <c r="AX29" s="83"/>
      <c r="AY29" s="83"/>
      <c r="AZ29" s="83"/>
      <c r="BA29" s="83"/>
      <c r="BB29" s="83"/>
      <c r="BC29" s="83"/>
      <c r="BD29" s="83"/>
      <c r="BE29" s="83"/>
      <c r="BF29" s="83"/>
      <c r="BG29" s="83"/>
      <c r="BH29" s="83"/>
      <c r="BI29" s="83"/>
      <c r="BJ29" s="83"/>
      <c r="BK29" s="83"/>
      <c r="BL29" s="83"/>
      <c r="BM29" s="83"/>
      <c r="BN29" s="83"/>
      <c r="BO29" s="83"/>
      <c r="BP29" s="83"/>
      <c r="BQ29" s="83"/>
      <c r="BR29" s="83"/>
      <c r="BS29" s="83"/>
      <c r="BT29" s="83"/>
      <c r="BU29" s="83"/>
      <c r="BV29" s="83"/>
      <c r="BW29" s="83"/>
      <c r="BX29" s="83"/>
      <c r="BY29" s="83"/>
      <c r="BZ29" s="83"/>
      <c r="CA29" s="83"/>
      <c r="CB29" s="83"/>
      <c r="CC29" s="83"/>
      <c r="CD29" s="83"/>
      <c r="CE29" s="83"/>
      <c r="CF29" s="83"/>
      <c r="CG29" s="83"/>
      <c r="CH29" s="83"/>
      <c r="CI29" s="83"/>
      <c r="CJ29" s="83"/>
      <c r="CK29" s="83"/>
      <c r="CL29" s="83"/>
      <c r="CM29" s="83"/>
      <c r="CN29" s="83"/>
      <c r="CO29" s="83"/>
      <c r="CP29" s="83"/>
      <c r="CQ29" s="83"/>
      <c r="CR29" s="83"/>
      <c r="CS29" s="83"/>
      <c r="CT29" s="83"/>
      <c r="CU29" s="83"/>
      <c r="CV29" s="83"/>
      <c r="CW29" s="83"/>
      <c r="CX29" s="83"/>
      <c r="CY29" s="83"/>
      <c r="CZ29" s="83"/>
      <c r="DA29" s="83"/>
      <c r="DB29" s="83"/>
      <c r="DC29" s="83"/>
      <c r="DD29" s="83"/>
      <c r="DE29" s="83"/>
      <c r="DF29" s="83"/>
      <c r="DG29" s="83"/>
      <c r="DH29" s="83"/>
      <c r="DI29" s="83"/>
      <c r="DJ29" s="83"/>
      <c r="DK29" s="83"/>
      <c r="DL29" s="83"/>
      <c r="DM29" s="83"/>
      <c r="DN29" s="83"/>
      <c r="DO29" s="83"/>
      <c r="DP29" s="83"/>
      <c r="DQ29" s="83"/>
      <c r="DR29" s="83"/>
      <c r="DS29" s="83"/>
      <c r="DT29" s="83"/>
      <c r="DU29" s="83"/>
      <c r="DV29" s="83"/>
      <c r="DW29" s="83"/>
      <c r="DX29" s="83"/>
      <c r="DY29" s="83"/>
      <c r="DZ29" s="83"/>
      <c r="EA29" s="83"/>
      <c r="EB29" s="83"/>
      <c r="EC29" s="83"/>
      <c r="ED29" s="83"/>
      <c r="EE29" s="83"/>
      <c r="EF29" s="83"/>
      <c r="EG29" s="83"/>
      <c r="EH29" s="83"/>
      <c r="EI29" s="83"/>
      <c r="EJ29" s="83"/>
      <c r="EK29" s="83"/>
      <c r="EL29" s="83"/>
      <c r="EM29" s="83"/>
      <c r="EN29" s="83"/>
      <c r="EO29" s="83"/>
      <c r="EP29" s="84"/>
      <c r="EQ29" s="85"/>
    </row>
    <row r="30" spans="1:147" s="86" customFormat="1" ht="18" customHeight="1" thickTop="1" thickBot="1" x14ac:dyDescent="0.3">
      <c r="A30" s="63">
        <f>IF(B30="","",IF(A29="",IF(MAX($A$16:A29)=0,1,ROUNDDOWN(MAX($A$16:A29)+1,0)),A29+0.01))</f>
        <v>4.01</v>
      </c>
      <c r="B30" s="76" t="s">
        <v>83</v>
      </c>
      <c r="C30" s="76"/>
      <c r="D30" s="76"/>
      <c r="E30" s="76"/>
      <c r="F30" s="77"/>
      <c r="G30" s="78">
        <f>G29</f>
        <v>42118</v>
      </c>
      <c r="H30" s="79">
        <v>6</v>
      </c>
      <c r="I30" s="68">
        <f t="shared" si="21"/>
        <v>42123</v>
      </c>
      <c r="J30" s="80">
        <v>0</v>
      </c>
      <c r="K30" s="70">
        <f t="shared" ca="1" si="23"/>
        <v>27</v>
      </c>
      <c r="L30" s="228">
        <f t="shared" si="22"/>
        <v>0</v>
      </c>
      <c r="M30" s="229">
        <f t="shared" si="24"/>
        <v>42117</v>
      </c>
      <c r="N30" s="206"/>
      <c r="O30" s="83"/>
      <c r="P30" s="83"/>
      <c r="Q30" s="83"/>
      <c r="R30" s="83"/>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83"/>
      <c r="AR30" s="83"/>
      <c r="AS30" s="83"/>
      <c r="AT30" s="83"/>
      <c r="AU30" s="83"/>
      <c r="AV30" s="83"/>
      <c r="AW30" s="83"/>
      <c r="AX30" s="83"/>
      <c r="AY30" s="83"/>
      <c r="AZ30" s="83"/>
      <c r="BA30" s="83"/>
      <c r="BB30" s="83"/>
      <c r="BC30" s="83"/>
      <c r="BD30" s="83"/>
      <c r="BE30" s="83"/>
      <c r="BF30" s="83"/>
      <c r="BG30" s="83"/>
      <c r="BH30" s="83"/>
      <c r="BI30" s="83"/>
      <c r="BJ30" s="83"/>
      <c r="BK30" s="83"/>
      <c r="BL30" s="83"/>
      <c r="BM30" s="83"/>
      <c r="BN30" s="83"/>
      <c r="BO30" s="83"/>
      <c r="BP30" s="83"/>
      <c r="BQ30" s="83"/>
      <c r="BR30" s="83"/>
      <c r="BS30" s="83"/>
      <c r="BT30" s="83"/>
      <c r="BU30" s="83"/>
      <c r="BV30" s="83"/>
      <c r="BW30" s="83"/>
      <c r="BX30" s="83"/>
      <c r="BY30" s="83"/>
      <c r="BZ30" s="83"/>
      <c r="CA30" s="83"/>
      <c r="CB30" s="83"/>
      <c r="CC30" s="83"/>
      <c r="CD30" s="83"/>
      <c r="CE30" s="83"/>
      <c r="CF30" s="83"/>
      <c r="CG30" s="83"/>
      <c r="CH30" s="83"/>
      <c r="CI30" s="83"/>
      <c r="CJ30" s="83"/>
      <c r="CK30" s="83"/>
      <c r="CL30" s="83"/>
      <c r="CM30" s="83"/>
      <c r="CN30" s="83"/>
      <c r="CO30" s="83"/>
      <c r="CP30" s="83"/>
      <c r="CQ30" s="83"/>
      <c r="CR30" s="83"/>
      <c r="CS30" s="83"/>
      <c r="CT30" s="83"/>
      <c r="CU30" s="83"/>
      <c r="CV30" s="83"/>
      <c r="CW30" s="83"/>
      <c r="CX30" s="83"/>
      <c r="CY30" s="83"/>
      <c r="CZ30" s="83"/>
      <c r="DA30" s="83"/>
      <c r="DB30" s="83"/>
      <c r="DC30" s="83"/>
      <c r="DD30" s="83"/>
      <c r="DE30" s="83"/>
      <c r="DF30" s="83"/>
      <c r="DG30" s="83"/>
      <c r="DH30" s="83"/>
      <c r="DI30" s="83"/>
      <c r="DJ30" s="83"/>
      <c r="DK30" s="83"/>
      <c r="DL30" s="83"/>
      <c r="DM30" s="83"/>
      <c r="DN30" s="83"/>
      <c r="DO30" s="83"/>
      <c r="DP30" s="83"/>
      <c r="DQ30" s="83"/>
      <c r="DR30" s="83"/>
      <c r="DS30" s="83"/>
      <c r="DT30" s="83"/>
      <c r="DU30" s="83"/>
      <c r="DV30" s="83"/>
      <c r="DW30" s="83"/>
      <c r="DX30" s="83"/>
      <c r="DY30" s="83"/>
      <c r="DZ30" s="83"/>
      <c r="EA30" s="83"/>
      <c r="EB30" s="83"/>
      <c r="EC30" s="83"/>
      <c r="ED30" s="83"/>
      <c r="EE30" s="83"/>
      <c r="EF30" s="83"/>
      <c r="EG30" s="83"/>
      <c r="EH30" s="83"/>
      <c r="EI30" s="83"/>
      <c r="EJ30" s="83"/>
      <c r="EK30" s="83"/>
      <c r="EL30" s="83"/>
      <c r="EM30" s="83"/>
      <c r="EN30" s="83"/>
      <c r="EO30" s="83"/>
      <c r="EP30" s="84"/>
      <c r="EQ30" s="85"/>
    </row>
    <row r="31" spans="1:147" s="86" customFormat="1" ht="18" customHeight="1" thickTop="1" thickBot="1" x14ac:dyDescent="0.3">
      <c r="A31" s="63">
        <f>IF(B31="","",IF(A30="",IF(MAX($A$16:A30)=0,1,ROUNDDOWN(MAX($A$16:A30)+1,0)),A30+0.01))</f>
        <v>4.0199999999999996</v>
      </c>
      <c r="B31" s="76" t="s">
        <v>88</v>
      </c>
      <c r="C31" s="76"/>
      <c r="D31" s="76"/>
      <c r="E31" s="76"/>
      <c r="F31" s="77"/>
      <c r="G31" s="78">
        <f>I30+1</f>
        <v>42124</v>
      </c>
      <c r="H31" s="79">
        <v>5</v>
      </c>
      <c r="I31" s="68">
        <f t="shared" si="21"/>
        <v>42128</v>
      </c>
      <c r="J31" s="80">
        <v>0</v>
      </c>
      <c r="K31" s="70">
        <f t="shared" ca="1" si="23"/>
        <v>33</v>
      </c>
      <c r="L31" s="228">
        <f t="shared" si="22"/>
        <v>0</v>
      </c>
      <c r="M31" s="229">
        <f t="shared" si="24"/>
        <v>42123</v>
      </c>
      <c r="N31" s="206"/>
      <c r="O31" s="83"/>
      <c r="P31" s="83"/>
      <c r="Q31" s="83"/>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83"/>
      <c r="AR31" s="83"/>
      <c r="AS31" s="83"/>
      <c r="AT31" s="83"/>
      <c r="AU31" s="83"/>
      <c r="AV31" s="83"/>
      <c r="AW31" s="83"/>
      <c r="AX31" s="83"/>
      <c r="AY31" s="83"/>
      <c r="AZ31" s="83"/>
      <c r="BA31" s="83"/>
      <c r="BB31" s="83"/>
      <c r="BC31" s="83"/>
      <c r="BD31" s="83"/>
      <c r="BE31" s="83"/>
      <c r="BF31" s="83"/>
      <c r="BG31" s="83"/>
      <c r="BH31" s="83"/>
      <c r="BI31" s="83"/>
      <c r="BJ31" s="83"/>
      <c r="BK31" s="83"/>
      <c r="BL31" s="83"/>
      <c r="BM31" s="83"/>
      <c r="BN31" s="83"/>
      <c r="BO31" s="83"/>
      <c r="BP31" s="83"/>
      <c r="BQ31" s="83"/>
      <c r="BR31" s="83"/>
      <c r="BS31" s="83"/>
      <c r="BT31" s="83"/>
      <c r="BU31" s="83"/>
      <c r="BV31" s="83"/>
      <c r="BW31" s="83"/>
      <c r="BX31" s="83"/>
      <c r="BY31" s="83"/>
      <c r="BZ31" s="83"/>
      <c r="CA31" s="83"/>
      <c r="CB31" s="83"/>
      <c r="CC31" s="83"/>
      <c r="CD31" s="83"/>
      <c r="CE31" s="83"/>
      <c r="CF31" s="83"/>
      <c r="CG31" s="83"/>
      <c r="CH31" s="83"/>
      <c r="CI31" s="83"/>
      <c r="CJ31" s="83"/>
      <c r="CK31" s="83"/>
      <c r="CL31" s="83"/>
      <c r="CM31" s="83"/>
      <c r="CN31" s="83"/>
      <c r="CO31" s="83"/>
      <c r="CP31" s="83"/>
      <c r="CQ31" s="83"/>
      <c r="CR31" s="83"/>
      <c r="CS31" s="83"/>
      <c r="CT31" s="83"/>
      <c r="CU31" s="83"/>
      <c r="CV31" s="83"/>
      <c r="CW31" s="83"/>
      <c r="CX31" s="83"/>
      <c r="CY31" s="83"/>
      <c r="CZ31" s="83"/>
      <c r="DA31" s="83"/>
      <c r="DB31" s="83"/>
      <c r="DC31" s="83"/>
      <c r="DD31" s="83"/>
      <c r="DE31" s="83"/>
      <c r="DF31" s="83"/>
      <c r="DG31" s="83"/>
      <c r="DH31" s="83"/>
      <c r="DI31" s="83"/>
      <c r="DJ31" s="83"/>
      <c r="DK31" s="83"/>
      <c r="DL31" s="83"/>
      <c r="DM31" s="83"/>
      <c r="DN31" s="83"/>
      <c r="DO31" s="83"/>
      <c r="DP31" s="83"/>
      <c r="DQ31" s="83"/>
      <c r="DR31" s="83"/>
      <c r="DS31" s="83"/>
      <c r="DT31" s="83"/>
      <c r="DU31" s="83"/>
      <c r="DV31" s="83"/>
      <c r="DW31" s="83"/>
      <c r="DX31" s="83"/>
      <c r="DY31" s="83"/>
      <c r="DZ31" s="83"/>
      <c r="EA31" s="83"/>
      <c r="EB31" s="83"/>
      <c r="EC31" s="83"/>
      <c r="ED31" s="83"/>
      <c r="EE31" s="83"/>
      <c r="EF31" s="83"/>
      <c r="EG31" s="83"/>
      <c r="EH31" s="83"/>
      <c r="EI31" s="83"/>
      <c r="EJ31" s="83"/>
      <c r="EK31" s="83"/>
      <c r="EL31" s="83"/>
      <c r="EM31" s="83"/>
      <c r="EN31" s="83"/>
      <c r="EO31" s="83"/>
      <c r="EP31" s="84"/>
      <c r="EQ31" s="85"/>
    </row>
    <row r="32" spans="1:147" s="86" customFormat="1" ht="18" customHeight="1" thickTop="1" thickBot="1" x14ac:dyDescent="0.3">
      <c r="A32" s="63" t="str">
        <f>IF(B32="","",IF(A31="",IF(MAX($A$16:A31)=0,1,ROUNDDOWN(MAX($A$16:A31)+1,0)),A31+0.01))</f>
        <v/>
      </c>
      <c r="B32" s="76"/>
      <c r="C32" s="76"/>
      <c r="D32" s="76"/>
      <c r="E32" s="76"/>
      <c r="F32" s="77"/>
      <c r="G32" s="78"/>
      <c r="H32" s="79"/>
      <c r="I32" s="68" t="str">
        <f t="shared" si="21"/>
        <v/>
      </c>
      <c r="J32" s="80"/>
      <c r="K32" s="70" t="str">
        <f t="shared" ca="1" si="23"/>
        <v/>
      </c>
      <c r="L32" s="228" t="str">
        <f t="shared" si="22"/>
        <v/>
      </c>
      <c r="M32" s="229" t="str">
        <f t="shared" si="24"/>
        <v/>
      </c>
      <c r="N32" s="206"/>
      <c r="O32" s="83"/>
      <c r="P32" s="83"/>
      <c r="Q32" s="83"/>
      <c r="R32" s="83"/>
      <c r="S32" s="83"/>
      <c r="T32" s="83"/>
      <c r="U32" s="83"/>
      <c r="V32" s="83"/>
      <c r="W32" s="83"/>
      <c r="X32" s="83"/>
      <c r="Y32" s="83"/>
      <c r="Z32" s="83"/>
      <c r="AA32" s="83"/>
      <c r="AB32" s="83"/>
      <c r="AC32" s="83"/>
      <c r="AD32" s="83"/>
      <c r="AE32" s="83"/>
      <c r="AF32" s="83"/>
      <c r="AG32" s="83"/>
      <c r="AH32" s="83"/>
      <c r="AI32" s="83"/>
      <c r="AJ32" s="83"/>
      <c r="AK32" s="83"/>
      <c r="AL32" s="83"/>
      <c r="AM32" s="83"/>
      <c r="AN32" s="83"/>
      <c r="AO32" s="83"/>
      <c r="AP32" s="83"/>
      <c r="AQ32" s="83"/>
      <c r="AR32" s="83"/>
      <c r="AS32" s="83"/>
      <c r="AT32" s="83"/>
      <c r="AU32" s="83"/>
      <c r="AV32" s="83"/>
      <c r="AW32" s="83"/>
      <c r="AX32" s="83"/>
      <c r="AY32" s="83"/>
      <c r="AZ32" s="83"/>
      <c r="BA32" s="83"/>
      <c r="BB32" s="83"/>
      <c r="BC32" s="83"/>
      <c r="BD32" s="83"/>
      <c r="BE32" s="83"/>
      <c r="BF32" s="83"/>
      <c r="BG32" s="83"/>
      <c r="BH32" s="83"/>
      <c r="BI32" s="83"/>
      <c r="BJ32" s="83"/>
      <c r="BK32" s="83"/>
      <c r="BL32" s="83"/>
      <c r="BM32" s="83"/>
      <c r="BN32" s="83"/>
      <c r="BO32" s="83"/>
      <c r="BP32" s="83"/>
      <c r="BQ32" s="83"/>
      <c r="BR32" s="83"/>
      <c r="BS32" s="83"/>
      <c r="BT32" s="83"/>
      <c r="BU32" s="83"/>
      <c r="BV32" s="83"/>
      <c r="BW32" s="83"/>
      <c r="BX32" s="83"/>
      <c r="BY32" s="83"/>
      <c r="BZ32" s="83"/>
      <c r="CA32" s="83"/>
      <c r="CB32" s="83"/>
      <c r="CC32" s="83"/>
      <c r="CD32" s="83"/>
      <c r="CE32" s="83"/>
      <c r="CF32" s="83"/>
      <c r="CG32" s="83"/>
      <c r="CH32" s="83"/>
      <c r="CI32" s="83"/>
      <c r="CJ32" s="83"/>
      <c r="CK32" s="83"/>
      <c r="CL32" s="83"/>
      <c r="CM32" s="83"/>
      <c r="CN32" s="83"/>
      <c r="CO32" s="83"/>
      <c r="CP32" s="83"/>
      <c r="CQ32" s="83"/>
      <c r="CR32" s="83"/>
      <c r="CS32" s="83"/>
      <c r="CT32" s="83"/>
      <c r="CU32" s="83"/>
      <c r="CV32" s="83"/>
      <c r="CW32" s="83"/>
      <c r="CX32" s="83"/>
      <c r="CY32" s="83"/>
      <c r="CZ32" s="83"/>
      <c r="DA32" s="83"/>
      <c r="DB32" s="83"/>
      <c r="DC32" s="83"/>
      <c r="DD32" s="83"/>
      <c r="DE32" s="83"/>
      <c r="DF32" s="83"/>
      <c r="DG32" s="83"/>
      <c r="DH32" s="83"/>
      <c r="DI32" s="83"/>
      <c r="DJ32" s="83"/>
      <c r="DK32" s="83"/>
      <c r="DL32" s="83"/>
      <c r="DM32" s="83"/>
      <c r="DN32" s="83"/>
      <c r="DO32" s="83"/>
      <c r="DP32" s="83"/>
      <c r="DQ32" s="83"/>
      <c r="DR32" s="83"/>
      <c r="DS32" s="83"/>
      <c r="DT32" s="83"/>
      <c r="DU32" s="83"/>
      <c r="DV32" s="83"/>
      <c r="DW32" s="83"/>
      <c r="DX32" s="83"/>
      <c r="DY32" s="83"/>
      <c r="DZ32" s="83"/>
      <c r="EA32" s="83"/>
      <c r="EB32" s="83"/>
      <c r="EC32" s="83"/>
      <c r="ED32" s="83"/>
      <c r="EE32" s="83"/>
      <c r="EF32" s="83"/>
      <c r="EG32" s="83"/>
      <c r="EH32" s="83"/>
      <c r="EI32" s="83"/>
      <c r="EJ32" s="83"/>
      <c r="EK32" s="83"/>
      <c r="EL32" s="83"/>
      <c r="EM32" s="83"/>
      <c r="EN32" s="83"/>
      <c r="EO32" s="83"/>
      <c r="EP32" s="84"/>
      <c r="EQ32" s="85"/>
    </row>
    <row r="33" spans="1:147" s="86" customFormat="1" ht="18" customHeight="1" thickTop="1" thickBot="1" x14ac:dyDescent="0.3">
      <c r="A33" s="63" t="str">
        <f>IF(B33="","",IF(A32="",IF(MAX($A$16:A32)=0,1,ROUNDDOWN(MAX($A$16:A32)+1,0)),A32+0.01))</f>
        <v/>
      </c>
      <c r="B33" s="76"/>
      <c r="C33" s="76"/>
      <c r="D33" s="76"/>
      <c r="E33" s="76"/>
      <c r="F33" s="77"/>
      <c r="G33" s="78"/>
      <c r="H33" s="79"/>
      <c r="I33" s="68" t="str">
        <f t="shared" si="21"/>
        <v/>
      </c>
      <c r="J33" s="80"/>
      <c r="K33" s="70" t="str">
        <f t="shared" ca="1" si="23"/>
        <v/>
      </c>
      <c r="L33" s="228" t="str">
        <f t="shared" si="22"/>
        <v/>
      </c>
      <c r="M33" s="229" t="str">
        <f t="shared" si="24"/>
        <v/>
      </c>
      <c r="N33" s="206"/>
      <c r="O33" s="83"/>
      <c r="P33" s="83"/>
      <c r="Q33" s="83"/>
      <c r="R33" s="83"/>
      <c r="S33" s="83"/>
      <c r="T33" s="83"/>
      <c r="U33" s="83"/>
      <c r="V33" s="83"/>
      <c r="W33" s="83"/>
      <c r="X33" s="83"/>
      <c r="Y33" s="83"/>
      <c r="Z33" s="83"/>
      <c r="AA33" s="83"/>
      <c r="AB33" s="83"/>
      <c r="AC33" s="83"/>
      <c r="AD33" s="83"/>
      <c r="AE33" s="83"/>
      <c r="AF33" s="83"/>
      <c r="AG33" s="83"/>
      <c r="AH33" s="83"/>
      <c r="AI33" s="83"/>
      <c r="AJ33" s="83"/>
      <c r="AK33" s="83"/>
      <c r="AL33" s="83"/>
      <c r="AM33" s="83"/>
      <c r="AN33" s="83"/>
      <c r="AO33" s="83"/>
      <c r="AP33" s="83"/>
      <c r="AQ33" s="83"/>
      <c r="AR33" s="83"/>
      <c r="AS33" s="83"/>
      <c r="AT33" s="83"/>
      <c r="AU33" s="83"/>
      <c r="AV33" s="83"/>
      <c r="AW33" s="83"/>
      <c r="AX33" s="83"/>
      <c r="AY33" s="83"/>
      <c r="AZ33" s="83"/>
      <c r="BA33" s="83"/>
      <c r="BB33" s="83"/>
      <c r="BC33" s="83"/>
      <c r="BD33" s="83"/>
      <c r="BE33" s="83"/>
      <c r="BF33" s="83"/>
      <c r="BG33" s="83"/>
      <c r="BH33" s="83"/>
      <c r="BI33" s="83"/>
      <c r="BJ33" s="83"/>
      <c r="BK33" s="83"/>
      <c r="BL33" s="83"/>
      <c r="BM33" s="83"/>
      <c r="BN33" s="83"/>
      <c r="BO33" s="83"/>
      <c r="BP33" s="83"/>
      <c r="BQ33" s="83"/>
      <c r="BR33" s="83"/>
      <c r="BS33" s="83"/>
      <c r="BT33" s="83"/>
      <c r="BU33" s="83"/>
      <c r="BV33" s="83"/>
      <c r="BW33" s="83"/>
      <c r="BX33" s="83"/>
      <c r="BY33" s="83"/>
      <c r="BZ33" s="83"/>
      <c r="CA33" s="83"/>
      <c r="CB33" s="83"/>
      <c r="CC33" s="83"/>
      <c r="CD33" s="83"/>
      <c r="CE33" s="83"/>
      <c r="CF33" s="83"/>
      <c r="CG33" s="83"/>
      <c r="CH33" s="83"/>
      <c r="CI33" s="83"/>
      <c r="CJ33" s="83"/>
      <c r="CK33" s="83"/>
      <c r="CL33" s="83"/>
      <c r="CM33" s="83"/>
      <c r="CN33" s="83"/>
      <c r="CO33" s="83"/>
      <c r="CP33" s="83"/>
      <c r="CQ33" s="83"/>
      <c r="CR33" s="83"/>
      <c r="CS33" s="83"/>
      <c r="CT33" s="83"/>
      <c r="CU33" s="83"/>
      <c r="CV33" s="83"/>
      <c r="CW33" s="83"/>
      <c r="CX33" s="83"/>
      <c r="CY33" s="83"/>
      <c r="CZ33" s="83"/>
      <c r="DA33" s="83"/>
      <c r="DB33" s="83"/>
      <c r="DC33" s="83"/>
      <c r="DD33" s="83"/>
      <c r="DE33" s="83"/>
      <c r="DF33" s="83"/>
      <c r="DG33" s="83"/>
      <c r="DH33" s="83"/>
      <c r="DI33" s="83"/>
      <c r="DJ33" s="83"/>
      <c r="DK33" s="83"/>
      <c r="DL33" s="83"/>
      <c r="DM33" s="83"/>
      <c r="DN33" s="83"/>
      <c r="DO33" s="83"/>
      <c r="DP33" s="83"/>
      <c r="DQ33" s="83"/>
      <c r="DR33" s="83"/>
      <c r="DS33" s="83"/>
      <c r="DT33" s="83"/>
      <c r="DU33" s="83"/>
      <c r="DV33" s="83"/>
      <c r="DW33" s="83"/>
      <c r="DX33" s="83"/>
      <c r="DY33" s="83"/>
      <c r="DZ33" s="83"/>
      <c r="EA33" s="83"/>
      <c r="EB33" s="83"/>
      <c r="EC33" s="83"/>
      <c r="ED33" s="83"/>
      <c r="EE33" s="83"/>
      <c r="EF33" s="83"/>
      <c r="EG33" s="83"/>
      <c r="EH33" s="83"/>
      <c r="EI33" s="83"/>
      <c r="EJ33" s="83"/>
      <c r="EK33" s="83"/>
      <c r="EL33" s="83"/>
      <c r="EM33" s="83"/>
      <c r="EN33" s="83"/>
      <c r="EO33" s="83"/>
      <c r="EP33" s="84"/>
      <c r="EQ33" s="85"/>
    </row>
    <row r="34" spans="1:147" s="86" customFormat="1" ht="18" customHeight="1" thickTop="1" thickBot="1" x14ac:dyDescent="0.3">
      <c r="A34" s="63">
        <f>IF(B34="","",IF(A33="",IF(MAX($A$16:A33)=0,1,ROUNDDOWN(MAX($A$16:A33)+1,0)),A33+0.01))</f>
        <v>5</v>
      </c>
      <c r="B34" s="76" t="s">
        <v>85</v>
      </c>
      <c r="C34" s="76"/>
      <c r="D34" s="76"/>
      <c r="E34" s="76"/>
      <c r="F34" s="77"/>
      <c r="G34" s="78">
        <f>I29+1</f>
        <v>42132</v>
      </c>
      <c r="H34" s="79">
        <v>15</v>
      </c>
      <c r="I34" s="68">
        <f t="shared" si="21"/>
        <v>42146</v>
      </c>
      <c r="J34" s="80">
        <f>AVERAGE(J35:J39)</f>
        <v>0</v>
      </c>
      <c r="K34" s="70">
        <f t="shared" ca="1" si="23"/>
        <v>41</v>
      </c>
      <c r="L34" s="228">
        <f t="shared" si="22"/>
        <v>0</v>
      </c>
      <c r="M34" s="229">
        <f t="shared" si="24"/>
        <v>42131</v>
      </c>
      <c r="N34" s="206"/>
      <c r="O34" s="83"/>
      <c r="P34" s="83"/>
      <c r="Q34" s="83"/>
      <c r="R34" s="83"/>
      <c r="S34" s="83"/>
      <c r="T34" s="83"/>
      <c r="U34" s="83"/>
      <c r="V34" s="83"/>
      <c r="W34" s="83"/>
      <c r="X34" s="83"/>
      <c r="Y34" s="83"/>
      <c r="Z34" s="83"/>
      <c r="AA34" s="83"/>
      <c r="AB34" s="83"/>
      <c r="AC34" s="83"/>
      <c r="AD34" s="83"/>
      <c r="AE34" s="83"/>
      <c r="AF34" s="83"/>
      <c r="AG34" s="83"/>
      <c r="AH34" s="83"/>
      <c r="AI34" s="83"/>
      <c r="AJ34" s="83"/>
      <c r="AK34" s="83"/>
      <c r="AL34" s="83"/>
      <c r="AM34" s="83"/>
      <c r="AN34" s="83"/>
      <c r="AO34" s="83"/>
      <c r="AP34" s="83"/>
      <c r="AQ34" s="83"/>
      <c r="AR34" s="83"/>
      <c r="AS34" s="83"/>
      <c r="AT34" s="83"/>
      <c r="AU34" s="83"/>
      <c r="AV34" s="83"/>
      <c r="AW34" s="83"/>
      <c r="AX34" s="83"/>
      <c r="AY34" s="83"/>
      <c r="AZ34" s="83"/>
      <c r="BA34" s="83"/>
      <c r="BB34" s="83"/>
      <c r="BC34" s="83"/>
      <c r="BD34" s="83"/>
      <c r="BE34" s="83"/>
      <c r="BF34" s="83"/>
      <c r="BG34" s="83"/>
      <c r="BH34" s="83"/>
      <c r="BI34" s="83"/>
      <c r="BJ34" s="83"/>
      <c r="BK34" s="83"/>
      <c r="BL34" s="83"/>
      <c r="BM34" s="83"/>
      <c r="BN34" s="83"/>
      <c r="BO34" s="83"/>
      <c r="BP34" s="83"/>
      <c r="BQ34" s="83"/>
      <c r="BR34" s="83"/>
      <c r="BS34" s="83"/>
      <c r="BT34" s="83"/>
      <c r="BU34" s="83"/>
      <c r="BV34" s="83"/>
      <c r="BW34" s="83"/>
      <c r="BX34" s="83"/>
      <c r="BY34" s="83"/>
      <c r="BZ34" s="83"/>
      <c r="CA34" s="83"/>
      <c r="CB34" s="83"/>
      <c r="CC34" s="83"/>
      <c r="CD34" s="83"/>
      <c r="CE34" s="83"/>
      <c r="CF34" s="83"/>
      <c r="CG34" s="83"/>
      <c r="CH34" s="83"/>
      <c r="CI34" s="83"/>
      <c r="CJ34" s="83"/>
      <c r="CK34" s="83"/>
      <c r="CL34" s="83"/>
      <c r="CM34" s="83"/>
      <c r="CN34" s="83"/>
      <c r="CO34" s="83"/>
      <c r="CP34" s="83"/>
      <c r="CQ34" s="83"/>
      <c r="CR34" s="83"/>
      <c r="CS34" s="83"/>
      <c r="CT34" s="83"/>
      <c r="CU34" s="83"/>
      <c r="CV34" s="83"/>
      <c r="CW34" s="83"/>
      <c r="CX34" s="83"/>
      <c r="CY34" s="83"/>
      <c r="CZ34" s="83"/>
      <c r="DA34" s="83"/>
      <c r="DB34" s="83"/>
      <c r="DC34" s="83"/>
      <c r="DD34" s="83"/>
      <c r="DE34" s="83"/>
      <c r="DF34" s="83"/>
      <c r="DG34" s="83"/>
      <c r="DH34" s="83"/>
      <c r="DI34" s="83"/>
      <c r="DJ34" s="83"/>
      <c r="DK34" s="83"/>
      <c r="DL34" s="83"/>
      <c r="DM34" s="83"/>
      <c r="DN34" s="83"/>
      <c r="DO34" s="83"/>
      <c r="DP34" s="83"/>
      <c r="DQ34" s="83"/>
      <c r="DR34" s="83"/>
      <c r="DS34" s="83"/>
      <c r="DT34" s="83"/>
      <c r="DU34" s="83"/>
      <c r="DV34" s="83"/>
      <c r="DW34" s="83"/>
      <c r="DX34" s="83"/>
      <c r="DY34" s="83"/>
      <c r="DZ34" s="83"/>
      <c r="EA34" s="83"/>
      <c r="EB34" s="83"/>
      <c r="EC34" s="83"/>
      <c r="ED34" s="83"/>
      <c r="EE34" s="83"/>
      <c r="EF34" s="83"/>
      <c r="EG34" s="83"/>
      <c r="EH34" s="83"/>
      <c r="EI34" s="83"/>
      <c r="EJ34" s="83"/>
      <c r="EK34" s="83"/>
      <c r="EL34" s="83"/>
      <c r="EM34" s="83"/>
      <c r="EN34" s="83"/>
      <c r="EO34" s="83"/>
      <c r="EP34" s="84"/>
      <c r="EQ34" s="85"/>
    </row>
    <row r="35" spans="1:147" s="86" customFormat="1" ht="18" customHeight="1" thickTop="1" thickBot="1" x14ac:dyDescent="0.3">
      <c r="A35" s="63">
        <f>IF(B35="","",IF(A34="",IF(MAX($A$16:A34)=0,1,ROUNDDOWN(MAX($A$16:A34)+1,0)),A34+0.01))</f>
        <v>5.01</v>
      </c>
      <c r="B35" s="76" t="s">
        <v>84</v>
      </c>
      <c r="C35" s="76"/>
      <c r="D35" s="76"/>
      <c r="E35" s="76"/>
      <c r="F35" s="77"/>
      <c r="G35" s="78">
        <f>G34</f>
        <v>42132</v>
      </c>
      <c r="H35" s="79">
        <v>5</v>
      </c>
      <c r="I35" s="68">
        <f t="shared" si="21"/>
        <v>42136</v>
      </c>
      <c r="J35" s="80">
        <v>0</v>
      </c>
      <c r="K35" s="70">
        <f t="shared" ca="1" si="23"/>
        <v>41</v>
      </c>
      <c r="L35" s="228">
        <f t="shared" si="22"/>
        <v>0</v>
      </c>
      <c r="M35" s="229">
        <f t="shared" si="24"/>
        <v>42131</v>
      </c>
      <c r="N35" s="206"/>
      <c r="O35" s="83"/>
      <c r="P35" s="83"/>
      <c r="Q35" s="83"/>
      <c r="R35" s="83"/>
      <c r="S35" s="83"/>
      <c r="T35" s="83"/>
      <c r="U35" s="83"/>
      <c r="V35" s="83"/>
      <c r="W35" s="83"/>
      <c r="X35" s="83"/>
      <c r="Y35" s="83"/>
      <c r="Z35" s="83"/>
      <c r="AA35" s="83"/>
      <c r="AB35" s="83"/>
      <c r="AC35" s="83"/>
      <c r="AD35" s="83"/>
      <c r="AE35" s="83"/>
      <c r="AF35" s="83"/>
      <c r="AG35" s="83"/>
      <c r="AH35" s="83"/>
      <c r="AI35" s="83"/>
      <c r="AJ35" s="83"/>
      <c r="AK35" s="83"/>
      <c r="AL35" s="83"/>
      <c r="AM35" s="83"/>
      <c r="AN35" s="83"/>
      <c r="AO35" s="83"/>
      <c r="AP35" s="83"/>
      <c r="AQ35" s="83"/>
      <c r="AR35" s="83"/>
      <c r="AS35" s="83"/>
      <c r="AT35" s="83"/>
      <c r="AU35" s="83"/>
      <c r="AV35" s="83"/>
      <c r="AW35" s="83"/>
      <c r="AX35" s="83"/>
      <c r="AY35" s="83"/>
      <c r="AZ35" s="83"/>
      <c r="BA35" s="83"/>
      <c r="BB35" s="83"/>
      <c r="BC35" s="83"/>
      <c r="BD35" s="83"/>
      <c r="BE35" s="83"/>
      <c r="BF35" s="83"/>
      <c r="BG35" s="83"/>
      <c r="BH35" s="83"/>
      <c r="BI35" s="83"/>
      <c r="BJ35" s="83"/>
      <c r="BK35" s="83"/>
      <c r="BL35" s="83"/>
      <c r="BM35" s="83"/>
      <c r="BN35" s="83"/>
      <c r="BO35" s="83"/>
      <c r="BP35" s="83"/>
      <c r="BQ35" s="83"/>
      <c r="BR35" s="83"/>
      <c r="BS35" s="83"/>
      <c r="BT35" s="83"/>
      <c r="BU35" s="83"/>
      <c r="BV35" s="83"/>
      <c r="BW35" s="83"/>
      <c r="BX35" s="83"/>
      <c r="BY35" s="83"/>
      <c r="BZ35" s="83"/>
      <c r="CA35" s="83"/>
      <c r="CB35" s="83"/>
      <c r="CC35" s="83"/>
      <c r="CD35" s="83"/>
      <c r="CE35" s="83"/>
      <c r="CF35" s="83"/>
      <c r="CG35" s="83"/>
      <c r="CH35" s="83"/>
      <c r="CI35" s="83"/>
      <c r="CJ35" s="83"/>
      <c r="CK35" s="83"/>
      <c r="CL35" s="83"/>
      <c r="CM35" s="83"/>
      <c r="CN35" s="83"/>
      <c r="CO35" s="83"/>
      <c r="CP35" s="83"/>
      <c r="CQ35" s="83"/>
      <c r="CR35" s="83"/>
      <c r="CS35" s="83"/>
      <c r="CT35" s="83"/>
      <c r="CU35" s="83"/>
      <c r="CV35" s="83"/>
      <c r="CW35" s="83"/>
      <c r="CX35" s="83"/>
      <c r="CY35" s="83"/>
      <c r="CZ35" s="83"/>
      <c r="DA35" s="83"/>
      <c r="DB35" s="83"/>
      <c r="DC35" s="83"/>
      <c r="DD35" s="83"/>
      <c r="DE35" s="83"/>
      <c r="DF35" s="83"/>
      <c r="DG35" s="83"/>
      <c r="DH35" s="83"/>
      <c r="DI35" s="83"/>
      <c r="DJ35" s="83"/>
      <c r="DK35" s="83"/>
      <c r="DL35" s="83"/>
      <c r="DM35" s="83"/>
      <c r="DN35" s="83"/>
      <c r="DO35" s="83"/>
      <c r="DP35" s="83"/>
      <c r="DQ35" s="83"/>
      <c r="DR35" s="83"/>
      <c r="DS35" s="83"/>
      <c r="DT35" s="83"/>
      <c r="DU35" s="83"/>
      <c r="DV35" s="83"/>
      <c r="DW35" s="83"/>
      <c r="DX35" s="83"/>
      <c r="DY35" s="83"/>
      <c r="DZ35" s="83"/>
      <c r="EA35" s="83"/>
      <c r="EB35" s="83"/>
      <c r="EC35" s="83"/>
      <c r="ED35" s="83"/>
      <c r="EE35" s="83"/>
      <c r="EF35" s="83"/>
      <c r="EG35" s="83"/>
      <c r="EH35" s="83"/>
      <c r="EI35" s="83"/>
      <c r="EJ35" s="83"/>
      <c r="EK35" s="83"/>
      <c r="EL35" s="83"/>
      <c r="EM35" s="83"/>
      <c r="EN35" s="83"/>
      <c r="EO35" s="83"/>
      <c r="EP35" s="84"/>
      <c r="EQ35" s="85"/>
    </row>
    <row r="36" spans="1:147" s="86" customFormat="1" ht="18" customHeight="1" thickTop="1" thickBot="1" x14ac:dyDescent="0.3">
      <c r="A36" s="63">
        <f>IF(B36="","",IF(A35="",IF(MAX($A$16:A35)=0,1,ROUNDDOWN(MAX($A$16:A35)+1,0)),A35+0.01))</f>
        <v>5.0199999999999996</v>
      </c>
      <c r="B36" s="76" t="s">
        <v>86</v>
      </c>
      <c r="C36" s="76"/>
      <c r="D36" s="76"/>
      <c r="E36" s="76"/>
      <c r="F36" s="77"/>
      <c r="G36" s="78">
        <f>I35+1</f>
        <v>42137</v>
      </c>
      <c r="H36" s="79">
        <v>5</v>
      </c>
      <c r="I36" s="68">
        <f t="shared" si="21"/>
        <v>42141</v>
      </c>
      <c r="J36" s="80">
        <v>0</v>
      </c>
      <c r="K36" s="70">
        <f t="shared" ca="1" si="23"/>
        <v>46</v>
      </c>
      <c r="L36" s="228">
        <f t="shared" si="22"/>
        <v>0</v>
      </c>
      <c r="M36" s="229">
        <f t="shared" si="24"/>
        <v>42136</v>
      </c>
      <c r="N36" s="206"/>
      <c r="O36" s="83"/>
      <c r="P36" s="83"/>
      <c r="Q36" s="83"/>
      <c r="R36" s="83"/>
      <c r="S36" s="83"/>
      <c r="T36" s="83"/>
      <c r="U36" s="83"/>
      <c r="V36" s="83"/>
      <c r="W36" s="83"/>
      <c r="X36" s="83"/>
      <c r="Y36" s="83"/>
      <c r="Z36" s="83"/>
      <c r="AA36" s="83"/>
      <c r="AB36" s="83"/>
      <c r="AC36" s="83"/>
      <c r="AD36" s="83"/>
      <c r="AE36" s="83"/>
      <c r="AF36" s="83"/>
      <c r="AG36" s="83"/>
      <c r="AH36" s="83"/>
      <c r="AI36" s="83"/>
      <c r="AJ36" s="83"/>
      <c r="AK36" s="83"/>
      <c r="AL36" s="83"/>
      <c r="AM36" s="83"/>
      <c r="AN36" s="83"/>
      <c r="AO36" s="83"/>
      <c r="AP36" s="83"/>
      <c r="AQ36" s="83"/>
      <c r="AR36" s="83"/>
      <c r="AS36" s="83"/>
      <c r="AT36" s="83"/>
      <c r="AU36" s="83"/>
      <c r="AV36" s="83"/>
      <c r="AW36" s="83"/>
      <c r="AX36" s="83"/>
      <c r="AY36" s="83"/>
      <c r="AZ36" s="83"/>
      <c r="BA36" s="83"/>
      <c r="BB36" s="83"/>
      <c r="BC36" s="83"/>
      <c r="BD36" s="83"/>
      <c r="BE36" s="83"/>
      <c r="BF36" s="83"/>
      <c r="BG36" s="83"/>
      <c r="BH36" s="83"/>
      <c r="BI36" s="83"/>
      <c r="BJ36" s="83"/>
      <c r="BK36" s="83"/>
      <c r="BL36" s="83"/>
      <c r="BM36" s="83"/>
      <c r="BN36" s="83"/>
      <c r="BO36" s="83"/>
      <c r="BP36" s="83"/>
      <c r="BQ36" s="83"/>
      <c r="BR36" s="83"/>
      <c r="BS36" s="83"/>
      <c r="BT36" s="83"/>
      <c r="BU36" s="83"/>
      <c r="BV36" s="83"/>
      <c r="BW36" s="83"/>
      <c r="BX36" s="83"/>
      <c r="BY36" s="83"/>
      <c r="BZ36" s="83"/>
      <c r="CA36" s="83"/>
      <c r="CB36" s="83"/>
      <c r="CC36" s="83"/>
      <c r="CD36" s="83"/>
      <c r="CE36" s="83"/>
      <c r="CF36" s="83"/>
      <c r="CG36" s="83"/>
      <c r="CH36" s="83"/>
      <c r="CI36" s="83"/>
      <c r="CJ36" s="83"/>
      <c r="CK36" s="83"/>
      <c r="CL36" s="83"/>
      <c r="CM36" s="83"/>
      <c r="CN36" s="83"/>
      <c r="CO36" s="83"/>
      <c r="CP36" s="83"/>
      <c r="CQ36" s="83"/>
      <c r="CR36" s="83"/>
      <c r="CS36" s="83"/>
      <c r="CT36" s="83"/>
      <c r="CU36" s="83"/>
      <c r="CV36" s="83"/>
      <c r="CW36" s="83"/>
      <c r="CX36" s="83"/>
      <c r="CY36" s="83"/>
      <c r="CZ36" s="83"/>
      <c r="DA36" s="83"/>
      <c r="DB36" s="83"/>
      <c r="DC36" s="83"/>
      <c r="DD36" s="83"/>
      <c r="DE36" s="83"/>
      <c r="DF36" s="83"/>
      <c r="DG36" s="83"/>
      <c r="DH36" s="83"/>
      <c r="DI36" s="83"/>
      <c r="DJ36" s="83"/>
      <c r="DK36" s="83"/>
      <c r="DL36" s="83"/>
      <c r="DM36" s="83"/>
      <c r="DN36" s="83"/>
      <c r="DO36" s="83"/>
      <c r="DP36" s="83"/>
      <c r="DQ36" s="83"/>
      <c r="DR36" s="83"/>
      <c r="DS36" s="83"/>
      <c r="DT36" s="83"/>
      <c r="DU36" s="83"/>
      <c r="DV36" s="83"/>
      <c r="DW36" s="83"/>
      <c r="DX36" s="83"/>
      <c r="DY36" s="83"/>
      <c r="DZ36" s="83"/>
      <c r="EA36" s="83"/>
      <c r="EB36" s="83"/>
      <c r="EC36" s="83"/>
      <c r="ED36" s="83"/>
      <c r="EE36" s="83"/>
      <c r="EF36" s="83"/>
      <c r="EG36" s="83"/>
      <c r="EH36" s="83"/>
      <c r="EI36" s="83"/>
      <c r="EJ36" s="83"/>
      <c r="EK36" s="83"/>
      <c r="EL36" s="83"/>
      <c r="EM36" s="83"/>
      <c r="EN36" s="83"/>
      <c r="EO36" s="83"/>
      <c r="EP36" s="84"/>
      <c r="EQ36" s="85"/>
    </row>
    <row r="37" spans="1:147" s="86" customFormat="1" ht="18" customHeight="1" thickTop="1" thickBot="1" x14ac:dyDescent="0.3">
      <c r="A37" s="63">
        <f>IF(B37="","",IF(A36="",IF(MAX($A$16:A36)=0,1,ROUNDDOWN(MAX($A$16:A36)+1,0)),A36+0.01))</f>
        <v>5.0299999999999994</v>
      </c>
      <c r="B37" s="76" t="s">
        <v>92</v>
      </c>
      <c r="C37" s="76"/>
      <c r="D37" s="76"/>
      <c r="E37" s="76"/>
      <c r="F37" s="77"/>
      <c r="G37" s="78">
        <f>I36+1</f>
        <v>42142</v>
      </c>
      <c r="H37" s="79">
        <v>5</v>
      </c>
      <c r="I37" s="68">
        <f t="shared" si="21"/>
        <v>42146</v>
      </c>
      <c r="J37" s="80">
        <v>0</v>
      </c>
      <c r="K37" s="70">
        <f t="shared" ca="1" si="23"/>
        <v>51</v>
      </c>
      <c r="L37" s="228">
        <f t="shared" si="22"/>
        <v>0</v>
      </c>
      <c r="M37" s="229">
        <f t="shared" si="24"/>
        <v>42141</v>
      </c>
      <c r="N37" s="206"/>
      <c r="O37" s="83"/>
      <c r="P37" s="83"/>
      <c r="Q37" s="83"/>
      <c r="R37" s="83"/>
      <c r="S37" s="83"/>
      <c r="T37" s="83"/>
      <c r="U37" s="83"/>
      <c r="V37" s="83"/>
      <c r="W37" s="83"/>
      <c r="X37" s="83"/>
      <c r="Y37" s="83"/>
      <c r="Z37" s="83"/>
      <c r="AA37" s="83"/>
      <c r="AB37" s="83"/>
      <c r="AC37" s="83"/>
      <c r="AD37" s="83"/>
      <c r="AE37" s="83"/>
      <c r="AF37" s="83"/>
      <c r="AG37" s="83"/>
      <c r="AH37" s="83"/>
      <c r="AI37" s="83"/>
      <c r="AJ37" s="83"/>
      <c r="AK37" s="83"/>
      <c r="AL37" s="83"/>
      <c r="AM37" s="83"/>
      <c r="AN37" s="83"/>
      <c r="AO37" s="83"/>
      <c r="AP37" s="83"/>
      <c r="AQ37" s="83"/>
      <c r="AR37" s="83"/>
      <c r="AS37" s="83"/>
      <c r="AT37" s="83"/>
      <c r="AU37" s="83"/>
      <c r="AV37" s="83"/>
      <c r="AW37" s="83"/>
      <c r="AX37" s="83"/>
      <c r="AY37" s="83"/>
      <c r="AZ37" s="83"/>
      <c r="BA37" s="83"/>
      <c r="BB37" s="83"/>
      <c r="BC37" s="83"/>
      <c r="BD37" s="83"/>
      <c r="BE37" s="83"/>
      <c r="BF37" s="83"/>
      <c r="BG37" s="83"/>
      <c r="BH37" s="83"/>
      <c r="BI37" s="83"/>
      <c r="BJ37" s="83"/>
      <c r="BK37" s="83"/>
      <c r="BL37" s="83"/>
      <c r="BM37" s="83"/>
      <c r="BN37" s="83"/>
      <c r="BO37" s="83"/>
      <c r="BP37" s="83"/>
      <c r="BQ37" s="83"/>
      <c r="BR37" s="83"/>
      <c r="BS37" s="83"/>
      <c r="BT37" s="83"/>
      <c r="BU37" s="83"/>
      <c r="BV37" s="83"/>
      <c r="BW37" s="83"/>
      <c r="BX37" s="83"/>
      <c r="BY37" s="83"/>
      <c r="BZ37" s="83"/>
      <c r="CA37" s="83"/>
      <c r="CB37" s="83"/>
      <c r="CC37" s="83"/>
      <c r="CD37" s="83"/>
      <c r="CE37" s="83"/>
      <c r="CF37" s="83"/>
      <c r="CG37" s="83"/>
      <c r="CH37" s="83"/>
      <c r="CI37" s="83"/>
      <c r="CJ37" s="83"/>
      <c r="CK37" s="83"/>
      <c r="CL37" s="83"/>
      <c r="CM37" s="83"/>
      <c r="CN37" s="83"/>
      <c r="CO37" s="83"/>
      <c r="CP37" s="83"/>
      <c r="CQ37" s="83"/>
      <c r="CR37" s="83"/>
      <c r="CS37" s="83"/>
      <c r="CT37" s="83"/>
      <c r="CU37" s="83"/>
      <c r="CV37" s="83"/>
      <c r="CW37" s="83"/>
      <c r="CX37" s="83"/>
      <c r="CY37" s="83"/>
      <c r="CZ37" s="83"/>
      <c r="DA37" s="83"/>
      <c r="DB37" s="83"/>
      <c r="DC37" s="83"/>
      <c r="DD37" s="83"/>
      <c r="DE37" s="83"/>
      <c r="DF37" s="83"/>
      <c r="DG37" s="83"/>
      <c r="DH37" s="83"/>
      <c r="DI37" s="83"/>
      <c r="DJ37" s="83"/>
      <c r="DK37" s="83"/>
      <c r="DL37" s="83"/>
      <c r="DM37" s="83"/>
      <c r="DN37" s="83"/>
      <c r="DO37" s="83"/>
      <c r="DP37" s="83"/>
      <c r="DQ37" s="83"/>
      <c r="DR37" s="83"/>
      <c r="DS37" s="83"/>
      <c r="DT37" s="83"/>
      <c r="DU37" s="83"/>
      <c r="DV37" s="83"/>
      <c r="DW37" s="83"/>
      <c r="DX37" s="83"/>
      <c r="DY37" s="83"/>
      <c r="DZ37" s="83"/>
      <c r="EA37" s="83"/>
      <c r="EB37" s="83"/>
      <c r="EC37" s="83"/>
      <c r="ED37" s="83"/>
      <c r="EE37" s="83"/>
      <c r="EF37" s="83"/>
      <c r="EG37" s="83"/>
      <c r="EH37" s="83"/>
      <c r="EI37" s="83"/>
      <c r="EJ37" s="83"/>
      <c r="EK37" s="83"/>
      <c r="EL37" s="83"/>
      <c r="EM37" s="83"/>
      <c r="EN37" s="83"/>
      <c r="EO37" s="83"/>
      <c r="EP37" s="84"/>
      <c r="EQ37" s="85"/>
    </row>
    <row r="38" spans="1:147" s="86" customFormat="1" ht="17.25" customHeight="1" thickTop="1" thickBot="1" x14ac:dyDescent="0.3">
      <c r="A38" s="63">
        <f>IF(B38="","",IF(A37="",IF(MAX($A$16:A37)=0,1,ROUNDDOWN(MAX($A$16:A37)+1,0)),A37+0.01))</f>
        <v>5.0399999999999991</v>
      </c>
      <c r="B38" s="76" t="s">
        <v>87</v>
      </c>
      <c r="C38" s="76"/>
      <c r="D38" s="76"/>
      <c r="E38" s="76"/>
      <c r="F38" s="77"/>
      <c r="G38" s="78">
        <v>42146</v>
      </c>
      <c r="H38" s="79" t="s">
        <v>16</v>
      </c>
      <c r="I38" s="68" t="str">
        <f t="shared" si="21"/>
        <v/>
      </c>
      <c r="J38" s="80">
        <v>0</v>
      </c>
      <c r="K38" s="70">
        <f t="shared" ca="1" si="23"/>
        <v>56</v>
      </c>
      <c r="L38" s="228" t="str">
        <f t="shared" si="22"/>
        <v/>
      </c>
      <c r="M38" s="229" t="str">
        <f t="shared" si="24"/>
        <v/>
      </c>
      <c r="N38" s="206"/>
      <c r="O38" s="83"/>
      <c r="P38" s="83"/>
      <c r="Q38" s="83"/>
      <c r="R38" s="83"/>
      <c r="S38" s="83"/>
      <c r="T38" s="83"/>
      <c r="U38" s="83"/>
      <c r="V38" s="83"/>
      <c r="W38" s="83"/>
      <c r="X38" s="83"/>
      <c r="Y38" s="83"/>
      <c r="Z38" s="83"/>
      <c r="AA38" s="83"/>
      <c r="AB38" s="83"/>
      <c r="AC38" s="83"/>
      <c r="AD38" s="83"/>
      <c r="AE38" s="83"/>
      <c r="AF38" s="83"/>
      <c r="AG38" s="83"/>
      <c r="AH38" s="83"/>
      <c r="AI38" s="83"/>
      <c r="AJ38" s="83"/>
      <c r="AK38" s="83"/>
      <c r="AL38" s="83"/>
      <c r="AM38" s="83"/>
      <c r="AN38" s="83"/>
      <c r="AO38" s="83"/>
      <c r="AP38" s="83"/>
      <c r="AQ38" s="83"/>
      <c r="AR38" s="83"/>
      <c r="AS38" s="83"/>
      <c r="AT38" s="83"/>
      <c r="AU38" s="83"/>
      <c r="AV38" s="83"/>
      <c r="AW38" s="83"/>
      <c r="AX38" s="83"/>
      <c r="AY38" s="83"/>
      <c r="AZ38" s="83"/>
      <c r="BA38" s="83"/>
      <c r="BB38" s="83"/>
      <c r="BC38" s="83"/>
      <c r="BD38" s="83"/>
      <c r="BE38" s="83"/>
      <c r="BF38" s="83"/>
      <c r="BG38" s="83"/>
      <c r="BH38" s="83"/>
      <c r="BI38" s="83"/>
      <c r="BJ38" s="83"/>
      <c r="BK38" s="83"/>
      <c r="BL38" s="83"/>
      <c r="BM38" s="83"/>
      <c r="BN38" s="83"/>
      <c r="BO38" s="83"/>
      <c r="BP38" s="83"/>
      <c r="BQ38" s="83"/>
      <c r="BR38" s="83"/>
      <c r="BS38" s="83"/>
      <c r="BT38" s="83"/>
      <c r="BU38" s="83"/>
      <c r="BV38" s="83"/>
      <c r="BW38" s="83"/>
      <c r="BX38" s="83"/>
      <c r="BY38" s="83"/>
      <c r="BZ38" s="83"/>
      <c r="CA38" s="83"/>
      <c r="CB38" s="83"/>
      <c r="CC38" s="83"/>
      <c r="CD38" s="83"/>
      <c r="CE38" s="83"/>
      <c r="CF38" s="83"/>
      <c r="CG38" s="83"/>
      <c r="CH38" s="83"/>
      <c r="CI38" s="83"/>
      <c r="CJ38" s="83"/>
      <c r="CK38" s="83"/>
      <c r="CL38" s="83"/>
      <c r="CM38" s="83"/>
      <c r="CN38" s="83"/>
      <c r="CO38" s="83"/>
      <c r="CP38" s="83"/>
      <c r="CQ38" s="83"/>
      <c r="CR38" s="83"/>
      <c r="CS38" s="83"/>
      <c r="CT38" s="83"/>
      <c r="CU38" s="83"/>
      <c r="CV38" s="83"/>
      <c r="CW38" s="83"/>
      <c r="CX38" s="83"/>
      <c r="CY38" s="83"/>
      <c r="CZ38" s="83"/>
      <c r="DA38" s="83"/>
      <c r="DB38" s="83"/>
      <c r="DC38" s="83"/>
      <c r="DD38" s="83"/>
      <c r="DE38" s="83"/>
      <c r="DF38" s="83"/>
      <c r="DG38" s="83"/>
      <c r="DH38" s="83"/>
      <c r="DI38" s="83"/>
      <c r="DJ38" s="83"/>
      <c r="DK38" s="83"/>
      <c r="DL38" s="83"/>
      <c r="DM38" s="83"/>
      <c r="DN38" s="83"/>
      <c r="DO38" s="83"/>
      <c r="DP38" s="83"/>
      <c r="DQ38" s="83"/>
      <c r="DR38" s="83"/>
      <c r="DS38" s="83"/>
      <c r="DT38" s="83"/>
      <c r="DU38" s="83"/>
      <c r="DV38" s="83"/>
      <c r="DW38" s="83"/>
      <c r="DX38" s="83"/>
      <c r="DY38" s="83"/>
      <c r="DZ38" s="83"/>
      <c r="EA38" s="83"/>
      <c r="EB38" s="83"/>
      <c r="EC38" s="83"/>
      <c r="ED38" s="83"/>
      <c r="EE38" s="83"/>
      <c r="EF38" s="83"/>
      <c r="EG38" s="83"/>
      <c r="EH38" s="83"/>
      <c r="EI38" s="83"/>
      <c r="EJ38" s="83"/>
      <c r="EK38" s="83"/>
      <c r="EL38" s="83"/>
      <c r="EM38" s="83"/>
      <c r="EN38" s="83"/>
      <c r="EO38" s="83"/>
      <c r="EP38" s="84"/>
      <c r="EQ38" s="85"/>
    </row>
    <row r="39" spans="1:147" s="86" customFormat="1" ht="17.25" customHeight="1" thickTop="1" thickBot="1" x14ac:dyDescent="0.3">
      <c r="A39" s="63" t="str">
        <f>IF(B39="","",IF(A38="",IF(MAX($A$16:A38)=0,1,ROUNDDOWN(MAX($A$16:A38)+1,0)),A38+0.01))</f>
        <v/>
      </c>
      <c r="B39" s="76"/>
      <c r="C39" s="76"/>
      <c r="D39" s="76"/>
      <c r="E39" s="76"/>
      <c r="F39" s="77"/>
      <c r="G39" s="78"/>
      <c r="H39" s="79"/>
      <c r="I39" s="68" t="str">
        <f t="shared" si="21"/>
        <v/>
      </c>
      <c r="J39" s="80"/>
      <c r="K39" s="70" t="str">
        <f t="shared" ca="1" si="23"/>
        <v/>
      </c>
      <c r="L39" s="228" t="str">
        <f t="shared" si="22"/>
        <v/>
      </c>
      <c r="M39" s="229" t="str">
        <f t="shared" si="24"/>
        <v/>
      </c>
      <c r="N39" s="206"/>
      <c r="O39" s="83"/>
      <c r="P39" s="83"/>
      <c r="Q39" s="83"/>
      <c r="R39" s="83"/>
      <c r="S39" s="83"/>
      <c r="T39" s="83"/>
      <c r="U39" s="83"/>
      <c r="V39" s="83"/>
      <c r="W39" s="83"/>
      <c r="X39" s="83"/>
      <c r="Y39" s="83"/>
      <c r="Z39" s="83"/>
      <c r="AA39" s="83"/>
      <c r="AB39" s="83"/>
      <c r="AC39" s="83"/>
      <c r="AD39" s="83"/>
      <c r="AE39" s="83"/>
      <c r="AF39" s="83"/>
      <c r="AG39" s="83"/>
      <c r="AH39" s="83"/>
      <c r="AI39" s="83"/>
      <c r="AJ39" s="83"/>
      <c r="AK39" s="83"/>
      <c r="AL39" s="83"/>
      <c r="AM39" s="83"/>
      <c r="AN39" s="83"/>
      <c r="AO39" s="83"/>
      <c r="AP39" s="83"/>
      <c r="AQ39" s="83"/>
      <c r="AR39" s="83"/>
      <c r="AS39" s="83"/>
      <c r="AT39" s="83"/>
      <c r="AU39" s="83"/>
      <c r="AV39" s="83"/>
      <c r="AW39" s="83"/>
      <c r="AX39" s="83"/>
      <c r="AY39" s="83"/>
      <c r="AZ39" s="83"/>
      <c r="BA39" s="83"/>
      <c r="BB39" s="83"/>
      <c r="BC39" s="83"/>
      <c r="BD39" s="83"/>
      <c r="BE39" s="83"/>
      <c r="BF39" s="83"/>
      <c r="BG39" s="83"/>
      <c r="BH39" s="83"/>
      <c r="BI39" s="83"/>
      <c r="BJ39" s="83"/>
      <c r="BK39" s="83"/>
      <c r="BL39" s="83"/>
      <c r="BM39" s="83"/>
      <c r="BN39" s="83"/>
      <c r="BO39" s="83"/>
      <c r="BP39" s="83"/>
      <c r="BQ39" s="83"/>
      <c r="BR39" s="83"/>
      <c r="BS39" s="83"/>
      <c r="BT39" s="83"/>
      <c r="BU39" s="83"/>
      <c r="BV39" s="83"/>
      <c r="BW39" s="83"/>
      <c r="BX39" s="83"/>
      <c r="BY39" s="83"/>
      <c r="BZ39" s="83"/>
      <c r="CA39" s="83"/>
      <c r="CB39" s="83"/>
      <c r="CC39" s="83"/>
      <c r="CD39" s="83"/>
      <c r="CE39" s="83"/>
      <c r="CF39" s="83"/>
      <c r="CG39" s="83"/>
      <c r="CH39" s="83"/>
      <c r="CI39" s="83"/>
      <c r="CJ39" s="83"/>
      <c r="CK39" s="83"/>
      <c r="CL39" s="83"/>
      <c r="CM39" s="83"/>
      <c r="CN39" s="83"/>
      <c r="CO39" s="83"/>
      <c r="CP39" s="83"/>
      <c r="CQ39" s="83"/>
      <c r="CR39" s="83"/>
      <c r="CS39" s="83"/>
      <c r="CT39" s="83"/>
      <c r="CU39" s="83"/>
      <c r="CV39" s="83"/>
      <c r="CW39" s="83"/>
      <c r="CX39" s="83"/>
      <c r="CY39" s="83"/>
      <c r="CZ39" s="83"/>
      <c r="DA39" s="83"/>
      <c r="DB39" s="83"/>
      <c r="DC39" s="83"/>
      <c r="DD39" s="83"/>
      <c r="DE39" s="83"/>
      <c r="DF39" s="83"/>
      <c r="DG39" s="83"/>
      <c r="DH39" s="83"/>
      <c r="DI39" s="83"/>
      <c r="DJ39" s="83"/>
      <c r="DK39" s="83"/>
      <c r="DL39" s="83"/>
      <c r="DM39" s="83"/>
      <c r="DN39" s="83"/>
      <c r="DO39" s="83"/>
      <c r="DP39" s="83"/>
      <c r="DQ39" s="83"/>
      <c r="DR39" s="83"/>
      <c r="DS39" s="83"/>
      <c r="DT39" s="83"/>
      <c r="DU39" s="83"/>
      <c r="DV39" s="83"/>
      <c r="DW39" s="83"/>
      <c r="DX39" s="83"/>
      <c r="DY39" s="83"/>
      <c r="DZ39" s="83"/>
      <c r="EA39" s="83"/>
      <c r="EB39" s="83"/>
      <c r="EC39" s="83"/>
      <c r="ED39" s="83"/>
      <c r="EE39" s="83"/>
      <c r="EF39" s="83"/>
      <c r="EG39" s="83"/>
      <c r="EH39" s="83"/>
      <c r="EI39" s="83"/>
      <c r="EJ39" s="83"/>
      <c r="EK39" s="83"/>
      <c r="EL39" s="83"/>
      <c r="EM39" s="83"/>
      <c r="EN39" s="83"/>
      <c r="EO39" s="83"/>
      <c r="EP39" s="84"/>
      <c r="EQ39" s="85"/>
    </row>
    <row r="40" spans="1:147" s="86" customFormat="1" ht="17.25" customHeight="1" thickTop="1" thickBot="1" x14ac:dyDescent="0.3">
      <c r="A40" s="63">
        <f>IF(B40="","",IF(A39="",IF(MAX($A$16:A39)=0,1,ROUNDDOWN(MAX($A$16:A39)+1,0)),A39+0.01))</f>
        <v>6</v>
      </c>
      <c r="B40" s="76" t="s">
        <v>89</v>
      </c>
      <c r="C40" s="76"/>
      <c r="D40" s="76"/>
      <c r="E40" s="76"/>
      <c r="F40" s="77"/>
      <c r="G40" s="78">
        <v>42156</v>
      </c>
      <c r="H40" s="79">
        <v>14</v>
      </c>
      <c r="I40" s="68">
        <f t="shared" si="21"/>
        <v>42169</v>
      </c>
      <c r="J40" s="80">
        <f>AVERAGE(J41:J44)</f>
        <v>0</v>
      </c>
      <c r="K40" s="70">
        <f t="shared" ca="1" si="23"/>
        <v>65</v>
      </c>
      <c r="L40" s="228">
        <f t="shared" si="22"/>
        <v>0</v>
      </c>
      <c r="M40" s="229">
        <f t="shared" si="24"/>
        <v>42155</v>
      </c>
      <c r="N40" s="206"/>
      <c r="O40" s="83"/>
      <c r="P40" s="83"/>
      <c r="Q40" s="83"/>
      <c r="R40" s="83"/>
      <c r="S40" s="83"/>
      <c r="T40" s="83"/>
      <c r="U40" s="83"/>
      <c r="V40" s="83"/>
      <c r="W40" s="83"/>
      <c r="X40" s="83"/>
      <c r="Y40" s="83"/>
      <c r="Z40" s="83"/>
      <c r="AA40" s="83"/>
      <c r="AB40" s="83"/>
      <c r="AC40" s="83"/>
      <c r="AD40" s="83"/>
      <c r="AE40" s="83"/>
      <c r="AF40" s="83"/>
      <c r="AG40" s="83"/>
      <c r="AH40" s="83"/>
      <c r="AI40" s="83"/>
      <c r="AJ40" s="83"/>
      <c r="AK40" s="83"/>
      <c r="AL40" s="83"/>
      <c r="AM40" s="83"/>
      <c r="AN40" s="83"/>
      <c r="AO40" s="83"/>
      <c r="AP40" s="83"/>
      <c r="AQ40" s="83"/>
      <c r="AR40" s="83"/>
      <c r="AS40" s="83"/>
      <c r="AT40" s="83"/>
      <c r="AU40" s="83"/>
      <c r="AV40" s="83"/>
      <c r="AW40" s="83"/>
      <c r="AX40" s="83"/>
      <c r="AY40" s="83"/>
      <c r="AZ40" s="83"/>
      <c r="BA40" s="83"/>
      <c r="BB40" s="83"/>
      <c r="BC40" s="83"/>
      <c r="BD40" s="83"/>
      <c r="BE40" s="83"/>
      <c r="BF40" s="83"/>
      <c r="BG40" s="83"/>
      <c r="BH40" s="83"/>
      <c r="BI40" s="83"/>
      <c r="BJ40" s="83"/>
      <c r="BK40" s="83"/>
      <c r="BL40" s="83"/>
      <c r="BM40" s="83"/>
      <c r="BN40" s="83"/>
      <c r="BO40" s="83"/>
      <c r="BP40" s="83"/>
      <c r="BQ40" s="83"/>
      <c r="BR40" s="83"/>
      <c r="BS40" s="83"/>
      <c r="BT40" s="83"/>
      <c r="BU40" s="83"/>
      <c r="BV40" s="83"/>
      <c r="BW40" s="83"/>
      <c r="BX40" s="83"/>
      <c r="BY40" s="83"/>
      <c r="BZ40" s="83"/>
      <c r="CA40" s="83"/>
      <c r="CB40" s="83"/>
      <c r="CC40" s="83"/>
      <c r="CD40" s="83"/>
      <c r="CE40" s="83"/>
      <c r="CF40" s="83"/>
      <c r="CG40" s="83"/>
      <c r="CH40" s="83"/>
      <c r="CI40" s="83"/>
      <c r="CJ40" s="83"/>
      <c r="CK40" s="83"/>
      <c r="CL40" s="83"/>
      <c r="CM40" s="83"/>
      <c r="CN40" s="83"/>
      <c r="CO40" s="83"/>
      <c r="CP40" s="83"/>
      <c r="CQ40" s="83"/>
      <c r="CR40" s="83"/>
      <c r="CS40" s="83"/>
      <c r="CT40" s="83"/>
      <c r="CU40" s="83"/>
      <c r="CV40" s="83"/>
      <c r="CW40" s="83"/>
      <c r="CX40" s="83"/>
      <c r="CY40" s="83"/>
      <c r="CZ40" s="83"/>
      <c r="DA40" s="83"/>
      <c r="DB40" s="83"/>
      <c r="DC40" s="83"/>
      <c r="DD40" s="83"/>
      <c r="DE40" s="83"/>
      <c r="DF40" s="83"/>
      <c r="DG40" s="83"/>
      <c r="DH40" s="83"/>
      <c r="DI40" s="83"/>
      <c r="DJ40" s="83"/>
      <c r="DK40" s="83"/>
      <c r="DL40" s="83"/>
      <c r="DM40" s="83"/>
      <c r="DN40" s="83"/>
      <c r="DO40" s="83"/>
      <c r="DP40" s="83"/>
      <c r="DQ40" s="83"/>
      <c r="DR40" s="83"/>
      <c r="DS40" s="83"/>
      <c r="DT40" s="83"/>
      <c r="DU40" s="83"/>
      <c r="DV40" s="83"/>
      <c r="DW40" s="83"/>
      <c r="DX40" s="83"/>
      <c r="DY40" s="83"/>
      <c r="DZ40" s="83"/>
      <c r="EA40" s="83"/>
      <c r="EB40" s="83"/>
      <c r="EC40" s="83"/>
      <c r="ED40" s="83"/>
      <c r="EE40" s="83"/>
      <c r="EF40" s="83"/>
      <c r="EG40" s="83"/>
      <c r="EH40" s="83"/>
      <c r="EI40" s="83"/>
      <c r="EJ40" s="83"/>
      <c r="EK40" s="83"/>
      <c r="EL40" s="83"/>
      <c r="EM40" s="83"/>
      <c r="EN40" s="83"/>
      <c r="EO40" s="83"/>
      <c r="EP40" s="84"/>
      <c r="EQ40" s="85"/>
    </row>
    <row r="41" spans="1:147" s="86" customFormat="1" ht="17.25" customHeight="1" thickTop="1" thickBot="1" x14ac:dyDescent="0.3">
      <c r="A41" s="63">
        <f>IF(B41="","",IF(A40="",IF(MAX($A$16:A40)=0,1,ROUNDDOWN(MAX($A$16:A40)+1,0)),A40+0.01))</f>
        <v>6.01</v>
      </c>
      <c r="B41" s="76" t="s">
        <v>90</v>
      </c>
      <c r="C41" s="76"/>
      <c r="D41" s="76"/>
      <c r="E41" s="76"/>
      <c r="F41" s="77"/>
      <c r="G41" s="78">
        <f>G40</f>
        <v>42156</v>
      </c>
      <c r="H41" s="79">
        <v>6</v>
      </c>
      <c r="I41" s="68">
        <f t="shared" si="21"/>
        <v>42161</v>
      </c>
      <c r="J41" s="80">
        <v>0</v>
      </c>
      <c r="K41" s="70">
        <f t="shared" ca="1" si="23"/>
        <v>65</v>
      </c>
      <c r="L41" s="228">
        <f t="shared" si="22"/>
        <v>0</v>
      </c>
      <c r="M41" s="229">
        <f t="shared" si="24"/>
        <v>42155</v>
      </c>
      <c r="N41" s="206"/>
      <c r="O41" s="83"/>
      <c r="P41" s="83"/>
      <c r="Q41" s="83"/>
      <c r="R41" s="83"/>
      <c r="S41" s="83"/>
      <c r="T41" s="83"/>
      <c r="U41" s="83"/>
      <c r="V41" s="83"/>
      <c r="W41" s="83"/>
      <c r="X41" s="83"/>
      <c r="Y41" s="83"/>
      <c r="Z41" s="83"/>
      <c r="AA41" s="83"/>
      <c r="AB41" s="83"/>
      <c r="AC41" s="83"/>
      <c r="AD41" s="83"/>
      <c r="AE41" s="83"/>
      <c r="AF41" s="83"/>
      <c r="AG41" s="83"/>
      <c r="AH41" s="83"/>
      <c r="AI41" s="83"/>
      <c r="AJ41" s="83"/>
      <c r="AK41" s="83"/>
      <c r="AL41" s="83"/>
      <c r="AM41" s="83"/>
      <c r="AN41" s="83"/>
      <c r="AO41" s="83"/>
      <c r="AP41" s="83"/>
      <c r="AQ41" s="83"/>
      <c r="AR41" s="83"/>
      <c r="AS41" s="83"/>
      <c r="AT41" s="83"/>
      <c r="AU41" s="83"/>
      <c r="AV41" s="83"/>
      <c r="AW41" s="83"/>
      <c r="AX41" s="83"/>
      <c r="AY41" s="83"/>
      <c r="AZ41" s="83"/>
      <c r="BA41" s="83"/>
      <c r="BB41" s="83"/>
      <c r="BC41" s="83"/>
      <c r="BD41" s="83"/>
      <c r="BE41" s="83"/>
      <c r="BF41" s="83"/>
      <c r="BG41" s="83"/>
      <c r="BH41" s="83"/>
      <c r="BI41" s="83"/>
      <c r="BJ41" s="83"/>
      <c r="BK41" s="83"/>
      <c r="BL41" s="83"/>
      <c r="BM41" s="83"/>
      <c r="BN41" s="83"/>
      <c r="BO41" s="83"/>
      <c r="BP41" s="83"/>
      <c r="BQ41" s="83"/>
      <c r="BR41" s="83"/>
      <c r="BS41" s="83"/>
      <c r="BT41" s="83"/>
      <c r="BU41" s="83"/>
      <c r="BV41" s="83"/>
      <c r="BW41" s="83"/>
      <c r="BX41" s="83"/>
      <c r="BY41" s="83"/>
      <c r="BZ41" s="83"/>
      <c r="CA41" s="83"/>
      <c r="CB41" s="83"/>
      <c r="CC41" s="83"/>
      <c r="CD41" s="83"/>
      <c r="CE41" s="83"/>
      <c r="CF41" s="83"/>
      <c r="CG41" s="83"/>
      <c r="CH41" s="83"/>
      <c r="CI41" s="83"/>
      <c r="CJ41" s="83"/>
      <c r="CK41" s="83"/>
      <c r="CL41" s="83"/>
      <c r="CM41" s="83"/>
      <c r="CN41" s="83"/>
      <c r="CO41" s="83"/>
      <c r="CP41" s="83"/>
      <c r="CQ41" s="83"/>
      <c r="CR41" s="83"/>
      <c r="CS41" s="83"/>
      <c r="CT41" s="83"/>
      <c r="CU41" s="83"/>
      <c r="CV41" s="83"/>
      <c r="CW41" s="83"/>
      <c r="CX41" s="83"/>
      <c r="CY41" s="83"/>
      <c r="CZ41" s="83"/>
      <c r="DA41" s="83"/>
      <c r="DB41" s="83"/>
      <c r="DC41" s="83"/>
      <c r="DD41" s="83"/>
      <c r="DE41" s="83"/>
      <c r="DF41" s="83"/>
      <c r="DG41" s="83"/>
      <c r="DH41" s="83"/>
      <c r="DI41" s="83"/>
      <c r="DJ41" s="83"/>
      <c r="DK41" s="83"/>
      <c r="DL41" s="83"/>
      <c r="DM41" s="83"/>
      <c r="DN41" s="83"/>
      <c r="DO41" s="83"/>
      <c r="DP41" s="83"/>
      <c r="DQ41" s="83"/>
      <c r="DR41" s="83"/>
      <c r="DS41" s="83"/>
      <c r="DT41" s="83"/>
      <c r="DU41" s="83"/>
      <c r="DV41" s="83"/>
      <c r="DW41" s="83"/>
      <c r="DX41" s="83"/>
      <c r="DY41" s="83"/>
      <c r="DZ41" s="83"/>
      <c r="EA41" s="83"/>
      <c r="EB41" s="83"/>
      <c r="EC41" s="83"/>
      <c r="ED41" s="83"/>
      <c r="EE41" s="83"/>
      <c r="EF41" s="83"/>
      <c r="EG41" s="83"/>
      <c r="EH41" s="83"/>
      <c r="EI41" s="83"/>
      <c r="EJ41" s="83"/>
      <c r="EK41" s="83"/>
      <c r="EL41" s="83"/>
      <c r="EM41" s="83"/>
      <c r="EN41" s="83"/>
      <c r="EO41" s="83"/>
      <c r="EP41" s="84"/>
      <c r="EQ41" s="85"/>
    </row>
    <row r="42" spans="1:147" s="86" customFormat="1" ht="17.25" customHeight="1" thickTop="1" thickBot="1" x14ac:dyDescent="0.3">
      <c r="A42" s="63">
        <f>IF(B42="","",IF(A41="",IF(MAX($A$16:A41)=0,1,ROUNDDOWN(MAX($A$16:A41)+1,0)),A41+0.01))</f>
        <v>6.02</v>
      </c>
      <c r="B42" s="76" t="s">
        <v>84</v>
      </c>
      <c r="C42" s="76"/>
      <c r="D42" s="76"/>
      <c r="E42" s="76"/>
      <c r="F42" s="77"/>
      <c r="G42" s="78">
        <f>I41+1</f>
        <v>42162</v>
      </c>
      <c r="H42" s="79">
        <v>3</v>
      </c>
      <c r="I42" s="68">
        <f t="shared" si="21"/>
        <v>42164</v>
      </c>
      <c r="J42" s="80">
        <v>0</v>
      </c>
      <c r="K42" s="70">
        <f t="shared" ca="1" si="23"/>
        <v>71</v>
      </c>
      <c r="L42" s="228">
        <f t="shared" si="22"/>
        <v>0</v>
      </c>
      <c r="M42" s="229">
        <f t="shared" si="24"/>
        <v>42161</v>
      </c>
      <c r="N42" s="206"/>
      <c r="O42" s="83"/>
      <c r="P42" s="83"/>
      <c r="Q42" s="83"/>
      <c r="R42" s="83"/>
      <c r="S42" s="83"/>
      <c r="T42" s="83"/>
      <c r="U42" s="83"/>
      <c r="V42" s="83"/>
      <c r="W42" s="83"/>
      <c r="X42" s="83"/>
      <c r="Y42" s="83"/>
      <c r="Z42" s="83"/>
      <c r="AA42" s="83"/>
      <c r="AB42" s="83"/>
      <c r="AC42" s="83"/>
      <c r="AD42" s="83"/>
      <c r="AE42" s="83"/>
      <c r="AF42" s="83"/>
      <c r="AG42" s="83"/>
      <c r="AH42" s="83"/>
      <c r="AI42" s="83"/>
      <c r="AJ42" s="83"/>
      <c r="AK42" s="83"/>
      <c r="AL42" s="83"/>
      <c r="AM42" s="83"/>
      <c r="AN42" s="83"/>
      <c r="AO42" s="83"/>
      <c r="AP42" s="83"/>
      <c r="AQ42" s="83"/>
      <c r="AR42" s="83"/>
      <c r="AS42" s="83"/>
      <c r="AT42" s="83"/>
      <c r="AU42" s="83"/>
      <c r="AV42" s="83"/>
      <c r="AW42" s="83"/>
      <c r="AX42" s="83"/>
      <c r="AY42" s="83"/>
      <c r="AZ42" s="83"/>
      <c r="BA42" s="83"/>
      <c r="BB42" s="83"/>
      <c r="BC42" s="83"/>
      <c r="BD42" s="83"/>
      <c r="BE42" s="83"/>
      <c r="BF42" s="83"/>
      <c r="BG42" s="83"/>
      <c r="BH42" s="83"/>
      <c r="BI42" s="83"/>
      <c r="BJ42" s="83"/>
      <c r="BK42" s="83"/>
      <c r="BL42" s="83"/>
      <c r="BM42" s="83"/>
      <c r="BN42" s="83"/>
      <c r="BO42" s="83"/>
      <c r="BP42" s="83"/>
      <c r="BQ42" s="83"/>
      <c r="BR42" s="83"/>
      <c r="BS42" s="83"/>
      <c r="BT42" s="83"/>
      <c r="BU42" s="83"/>
      <c r="BV42" s="83"/>
      <c r="BW42" s="83"/>
      <c r="BX42" s="83"/>
      <c r="BY42" s="83"/>
      <c r="BZ42" s="83"/>
      <c r="CA42" s="83"/>
      <c r="CB42" s="83"/>
      <c r="CC42" s="83"/>
      <c r="CD42" s="83"/>
      <c r="CE42" s="83"/>
      <c r="CF42" s="83"/>
      <c r="CG42" s="83"/>
      <c r="CH42" s="83"/>
      <c r="CI42" s="83"/>
      <c r="CJ42" s="83"/>
      <c r="CK42" s="83"/>
      <c r="CL42" s="83"/>
      <c r="CM42" s="83"/>
      <c r="CN42" s="83"/>
      <c r="CO42" s="83"/>
      <c r="CP42" s="83"/>
      <c r="CQ42" s="83"/>
      <c r="CR42" s="83"/>
      <c r="CS42" s="83"/>
      <c r="CT42" s="83"/>
      <c r="CU42" s="83"/>
      <c r="CV42" s="83"/>
      <c r="CW42" s="83"/>
      <c r="CX42" s="83"/>
      <c r="CY42" s="83"/>
      <c r="CZ42" s="83"/>
      <c r="DA42" s="83"/>
      <c r="DB42" s="83"/>
      <c r="DC42" s="83"/>
      <c r="DD42" s="83"/>
      <c r="DE42" s="83"/>
      <c r="DF42" s="83"/>
      <c r="DG42" s="83"/>
      <c r="DH42" s="83"/>
      <c r="DI42" s="83"/>
      <c r="DJ42" s="83"/>
      <c r="DK42" s="83"/>
      <c r="DL42" s="83"/>
      <c r="DM42" s="83"/>
      <c r="DN42" s="83"/>
      <c r="DO42" s="83"/>
      <c r="DP42" s="83"/>
      <c r="DQ42" s="83"/>
      <c r="DR42" s="83"/>
      <c r="DS42" s="83"/>
      <c r="DT42" s="83"/>
      <c r="DU42" s="83"/>
      <c r="DV42" s="83"/>
      <c r="DW42" s="83"/>
      <c r="DX42" s="83"/>
      <c r="DY42" s="83"/>
      <c r="DZ42" s="83"/>
      <c r="EA42" s="83"/>
      <c r="EB42" s="83"/>
      <c r="EC42" s="83"/>
      <c r="ED42" s="83"/>
      <c r="EE42" s="83"/>
      <c r="EF42" s="83"/>
      <c r="EG42" s="83"/>
      <c r="EH42" s="83"/>
      <c r="EI42" s="83"/>
      <c r="EJ42" s="83"/>
      <c r="EK42" s="83"/>
      <c r="EL42" s="83"/>
      <c r="EM42" s="83"/>
      <c r="EN42" s="83"/>
      <c r="EO42" s="83"/>
      <c r="EP42" s="84"/>
      <c r="EQ42" s="85"/>
    </row>
    <row r="43" spans="1:147" s="86" customFormat="1" ht="17.25" customHeight="1" thickTop="1" thickBot="1" x14ac:dyDescent="0.3">
      <c r="A43" s="63" t="str">
        <f>IF(B43="","",IF(A42="",IF(MAX($A$16:A42)=0,1,ROUNDDOWN(MAX($A$16:A42)+1,0)),A42+0.01))</f>
        <v/>
      </c>
      <c r="B43" s="76"/>
      <c r="C43" s="76"/>
      <c r="D43" s="76"/>
      <c r="E43" s="76"/>
      <c r="F43" s="77"/>
      <c r="G43" s="78"/>
      <c r="H43" s="79"/>
      <c r="I43" s="68" t="str">
        <f t="shared" si="21"/>
        <v/>
      </c>
      <c r="J43" s="80"/>
      <c r="K43" s="70" t="str">
        <f t="shared" ca="1" si="23"/>
        <v/>
      </c>
      <c r="L43" s="228" t="str">
        <f t="shared" si="22"/>
        <v/>
      </c>
      <c r="M43" s="229" t="str">
        <f t="shared" si="24"/>
        <v/>
      </c>
      <c r="N43" s="206"/>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3"/>
      <c r="BJ43" s="83"/>
      <c r="BK43" s="83"/>
      <c r="BL43" s="83"/>
      <c r="BM43" s="83"/>
      <c r="BN43" s="83"/>
      <c r="BO43" s="83"/>
      <c r="BP43" s="83"/>
      <c r="BQ43" s="83"/>
      <c r="BR43" s="83"/>
      <c r="BS43" s="83"/>
      <c r="BT43" s="83"/>
      <c r="BU43" s="83"/>
      <c r="BV43" s="83"/>
      <c r="BW43" s="83"/>
      <c r="BX43" s="83"/>
      <c r="BY43" s="83"/>
      <c r="BZ43" s="83"/>
      <c r="CA43" s="83"/>
      <c r="CB43" s="83"/>
      <c r="CC43" s="83"/>
      <c r="CD43" s="83"/>
      <c r="CE43" s="83"/>
      <c r="CF43" s="83"/>
      <c r="CG43" s="83"/>
      <c r="CH43" s="83"/>
      <c r="CI43" s="83"/>
      <c r="CJ43" s="83"/>
      <c r="CK43" s="83"/>
      <c r="CL43" s="83"/>
      <c r="CM43" s="83"/>
      <c r="CN43" s="83"/>
      <c r="CO43" s="83"/>
      <c r="CP43" s="83"/>
      <c r="CQ43" s="83"/>
      <c r="CR43" s="83"/>
      <c r="CS43" s="83"/>
      <c r="CT43" s="83"/>
      <c r="CU43" s="83"/>
      <c r="CV43" s="83"/>
      <c r="CW43" s="83"/>
      <c r="CX43" s="83"/>
      <c r="CY43" s="83"/>
      <c r="CZ43" s="83"/>
      <c r="DA43" s="83"/>
      <c r="DB43" s="83"/>
      <c r="DC43" s="83"/>
      <c r="DD43" s="83"/>
      <c r="DE43" s="83"/>
      <c r="DF43" s="83"/>
      <c r="DG43" s="83"/>
      <c r="DH43" s="83"/>
      <c r="DI43" s="83"/>
      <c r="DJ43" s="83"/>
      <c r="DK43" s="83"/>
      <c r="DL43" s="83"/>
      <c r="DM43" s="83"/>
      <c r="DN43" s="83"/>
      <c r="DO43" s="83"/>
      <c r="DP43" s="83"/>
      <c r="DQ43" s="83"/>
      <c r="DR43" s="83"/>
      <c r="DS43" s="83"/>
      <c r="DT43" s="83"/>
      <c r="DU43" s="83"/>
      <c r="DV43" s="83"/>
      <c r="DW43" s="83"/>
      <c r="DX43" s="83"/>
      <c r="DY43" s="83"/>
      <c r="DZ43" s="83"/>
      <c r="EA43" s="83"/>
      <c r="EB43" s="83"/>
      <c r="EC43" s="83"/>
      <c r="ED43" s="83"/>
      <c r="EE43" s="83"/>
      <c r="EF43" s="83"/>
      <c r="EG43" s="83"/>
      <c r="EH43" s="83"/>
      <c r="EI43" s="83"/>
      <c r="EJ43" s="83"/>
      <c r="EK43" s="83"/>
      <c r="EL43" s="83"/>
      <c r="EM43" s="83"/>
      <c r="EN43" s="83"/>
      <c r="EO43" s="83"/>
      <c r="EP43" s="84"/>
      <c r="EQ43" s="85"/>
    </row>
    <row r="44" spans="1:147" s="86" customFormat="1" ht="17.25" customHeight="1" thickTop="1" thickBot="1" x14ac:dyDescent="0.3">
      <c r="A44" s="63" t="str">
        <f>IF(B44="","",IF(A43="",IF(MAX($A$16:A43)=0,1,ROUNDDOWN(MAX($A$16:A43)+1,0)),A43+0.01))</f>
        <v/>
      </c>
      <c r="B44" s="76"/>
      <c r="C44" s="76"/>
      <c r="D44" s="76"/>
      <c r="E44" s="76"/>
      <c r="F44" s="77"/>
      <c r="G44" s="78"/>
      <c r="H44" s="79"/>
      <c r="I44" s="68" t="str">
        <f t="shared" si="21"/>
        <v/>
      </c>
      <c r="J44" s="80"/>
      <c r="K44" s="70" t="str">
        <f t="shared" ca="1" si="23"/>
        <v/>
      </c>
      <c r="L44" s="228" t="str">
        <f t="shared" si="22"/>
        <v/>
      </c>
      <c r="M44" s="229" t="str">
        <f t="shared" si="24"/>
        <v/>
      </c>
      <c r="N44" s="206"/>
      <c r="O44" s="83"/>
      <c r="P44" s="83"/>
      <c r="Q44" s="83"/>
      <c r="R44" s="83"/>
      <c r="S44" s="83"/>
      <c r="T44" s="83"/>
      <c r="U44" s="83"/>
      <c r="V44" s="83"/>
      <c r="W44" s="83"/>
      <c r="X44" s="83"/>
      <c r="Y44" s="83"/>
      <c r="Z44" s="83"/>
      <c r="AA44" s="83"/>
      <c r="AB44" s="83"/>
      <c r="AC44" s="83"/>
      <c r="AD44" s="83"/>
      <c r="AE44" s="83"/>
      <c r="AF44" s="83"/>
      <c r="AG44" s="83"/>
      <c r="AH44" s="83"/>
      <c r="AI44" s="83"/>
      <c r="AJ44" s="83"/>
      <c r="AK44" s="83"/>
      <c r="AL44" s="83"/>
      <c r="AM44" s="83"/>
      <c r="AN44" s="83"/>
      <c r="AO44" s="83"/>
      <c r="AP44" s="83"/>
      <c r="AQ44" s="83"/>
      <c r="AR44" s="83"/>
      <c r="AS44" s="83"/>
      <c r="AT44" s="83"/>
      <c r="AU44" s="83"/>
      <c r="AV44" s="83"/>
      <c r="AW44" s="83"/>
      <c r="AX44" s="83"/>
      <c r="AY44" s="83"/>
      <c r="AZ44" s="83"/>
      <c r="BA44" s="83"/>
      <c r="BB44" s="83"/>
      <c r="BC44" s="83"/>
      <c r="BD44" s="83"/>
      <c r="BE44" s="83"/>
      <c r="BF44" s="83"/>
      <c r="BG44" s="83"/>
      <c r="BH44" s="83"/>
      <c r="BI44" s="83"/>
      <c r="BJ44" s="83"/>
      <c r="BK44" s="83"/>
      <c r="BL44" s="83"/>
      <c r="BM44" s="83"/>
      <c r="BN44" s="83"/>
      <c r="BO44" s="83"/>
      <c r="BP44" s="83"/>
      <c r="BQ44" s="83"/>
      <c r="BR44" s="83"/>
      <c r="BS44" s="83"/>
      <c r="BT44" s="83"/>
      <c r="BU44" s="83"/>
      <c r="BV44" s="83"/>
      <c r="BW44" s="83"/>
      <c r="BX44" s="83"/>
      <c r="BY44" s="83"/>
      <c r="BZ44" s="83"/>
      <c r="CA44" s="83"/>
      <c r="CB44" s="83"/>
      <c r="CC44" s="83"/>
      <c r="CD44" s="83"/>
      <c r="CE44" s="83"/>
      <c r="CF44" s="83"/>
      <c r="CG44" s="83"/>
      <c r="CH44" s="83"/>
      <c r="CI44" s="83"/>
      <c r="CJ44" s="83"/>
      <c r="CK44" s="83"/>
      <c r="CL44" s="83"/>
      <c r="CM44" s="83"/>
      <c r="CN44" s="83"/>
      <c r="CO44" s="83"/>
      <c r="CP44" s="83"/>
      <c r="CQ44" s="83"/>
      <c r="CR44" s="83"/>
      <c r="CS44" s="83"/>
      <c r="CT44" s="83"/>
      <c r="CU44" s="83"/>
      <c r="CV44" s="83"/>
      <c r="CW44" s="83"/>
      <c r="CX44" s="83"/>
      <c r="CY44" s="83"/>
      <c r="CZ44" s="83"/>
      <c r="DA44" s="83"/>
      <c r="DB44" s="83"/>
      <c r="DC44" s="83"/>
      <c r="DD44" s="83"/>
      <c r="DE44" s="83"/>
      <c r="DF44" s="83"/>
      <c r="DG44" s="83"/>
      <c r="DH44" s="83"/>
      <c r="DI44" s="83"/>
      <c r="DJ44" s="83"/>
      <c r="DK44" s="83"/>
      <c r="DL44" s="83"/>
      <c r="DM44" s="83"/>
      <c r="DN44" s="83"/>
      <c r="DO44" s="83"/>
      <c r="DP44" s="83"/>
      <c r="DQ44" s="83"/>
      <c r="DR44" s="83"/>
      <c r="DS44" s="83"/>
      <c r="DT44" s="83"/>
      <c r="DU44" s="83"/>
      <c r="DV44" s="83"/>
      <c r="DW44" s="83"/>
      <c r="DX44" s="83"/>
      <c r="DY44" s="83"/>
      <c r="DZ44" s="83"/>
      <c r="EA44" s="83"/>
      <c r="EB44" s="83"/>
      <c r="EC44" s="83"/>
      <c r="ED44" s="83"/>
      <c r="EE44" s="83"/>
      <c r="EF44" s="83"/>
      <c r="EG44" s="83"/>
      <c r="EH44" s="83"/>
      <c r="EI44" s="83"/>
      <c r="EJ44" s="83"/>
      <c r="EK44" s="83"/>
      <c r="EL44" s="83"/>
      <c r="EM44" s="83"/>
      <c r="EN44" s="83"/>
      <c r="EO44" s="83"/>
      <c r="EP44" s="84"/>
      <c r="EQ44" s="85"/>
    </row>
    <row r="45" spans="1:147" s="86" customFormat="1" ht="17.25" customHeight="1" thickTop="1" thickBot="1" x14ac:dyDescent="0.3">
      <c r="A45" s="63">
        <f>IF(B45="","",IF(A44="",IF(MAX($A$16:A44)=0,1,ROUNDDOWN(MAX($A$16:A44)+1,0)),A44+0.01))</f>
        <v>7</v>
      </c>
      <c r="B45" s="76" t="s">
        <v>91</v>
      </c>
      <c r="C45" s="76"/>
      <c r="D45" s="76"/>
      <c r="E45" s="76"/>
      <c r="F45" s="77"/>
      <c r="G45" s="78">
        <f>I40+1</f>
        <v>42170</v>
      </c>
      <c r="H45" s="79">
        <v>12</v>
      </c>
      <c r="I45" s="68">
        <f t="shared" si="21"/>
        <v>42181</v>
      </c>
      <c r="J45" s="80">
        <f>AVERAGE(J46:J48)</f>
        <v>0</v>
      </c>
      <c r="K45" s="70">
        <f t="shared" ca="1" si="23"/>
        <v>79</v>
      </c>
      <c r="L45" s="228">
        <f t="shared" si="22"/>
        <v>0</v>
      </c>
      <c r="M45" s="229">
        <f t="shared" si="24"/>
        <v>42169</v>
      </c>
      <c r="N45" s="206"/>
      <c r="O45" s="83"/>
      <c r="P45" s="83"/>
      <c r="Q45" s="83"/>
      <c r="R45" s="83"/>
      <c r="S45" s="83"/>
      <c r="T45" s="83"/>
      <c r="U45" s="83"/>
      <c r="V45" s="83"/>
      <c r="W45" s="83"/>
      <c r="X45" s="83"/>
      <c r="Y45" s="83"/>
      <c r="Z45" s="83"/>
      <c r="AA45" s="83"/>
      <c r="AB45" s="83"/>
      <c r="AC45" s="83"/>
      <c r="AD45" s="83"/>
      <c r="AE45" s="83"/>
      <c r="AF45" s="83"/>
      <c r="AG45" s="83"/>
      <c r="AH45" s="83"/>
      <c r="AI45" s="83"/>
      <c r="AJ45" s="83"/>
      <c r="AK45" s="83"/>
      <c r="AL45" s="83"/>
      <c r="AM45" s="83"/>
      <c r="AN45" s="83"/>
      <c r="AO45" s="83"/>
      <c r="AP45" s="83"/>
      <c r="AQ45" s="83"/>
      <c r="AR45" s="83"/>
      <c r="AS45" s="83"/>
      <c r="AT45" s="83"/>
      <c r="AU45" s="83"/>
      <c r="AV45" s="83"/>
      <c r="AW45" s="83"/>
      <c r="AX45" s="83"/>
      <c r="AY45" s="83"/>
      <c r="AZ45" s="83"/>
      <c r="BA45" s="83"/>
      <c r="BB45" s="83"/>
      <c r="BC45" s="83"/>
      <c r="BD45" s="83"/>
      <c r="BE45" s="83"/>
      <c r="BF45" s="83"/>
      <c r="BG45" s="83"/>
      <c r="BH45" s="83"/>
      <c r="BI45" s="83"/>
      <c r="BJ45" s="83"/>
      <c r="BK45" s="83"/>
      <c r="BL45" s="83"/>
      <c r="BM45" s="83"/>
      <c r="BN45" s="83"/>
      <c r="BO45" s="83"/>
      <c r="BP45" s="83"/>
      <c r="BQ45" s="83"/>
      <c r="BR45" s="83"/>
      <c r="BS45" s="83"/>
      <c r="BT45" s="83"/>
      <c r="BU45" s="83"/>
      <c r="BV45" s="83"/>
      <c r="BW45" s="83"/>
      <c r="BX45" s="83"/>
      <c r="BY45" s="83"/>
      <c r="BZ45" s="83"/>
      <c r="CA45" s="83"/>
      <c r="CB45" s="83"/>
      <c r="CC45" s="83"/>
      <c r="CD45" s="83"/>
      <c r="CE45" s="83"/>
      <c r="CF45" s="83"/>
      <c r="CG45" s="83"/>
      <c r="CH45" s="83"/>
      <c r="CI45" s="83"/>
      <c r="CJ45" s="83"/>
      <c r="CK45" s="83"/>
      <c r="CL45" s="83"/>
      <c r="CM45" s="83"/>
      <c r="CN45" s="83"/>
      <c r="CO45" s="83"/>
      <c r="CP45" s="83"/>
      <c r="CQ45" s="83"/>
      <c r="CR45" s="83"/>
      <c r="CS45" s="83"/>
      <c r="CT45" s="83"/>
      <c r="CU45" s="83"/>
      <c r="CV45" s="83"/>
      <c r="CW45" s="83"/>
      <c r="CX45" s="83"/>
      <c r="CY45" s="83"/>
      <c r="CZ45" s="83"/>
      <c r="DA45" s="83"/>
      <c r="DB45" s="83"/>
      <c r="DC45" s="83"/>
      <c r="DD45" s="83"/>
      <c r="DE45" s="83"/>
      <c r="DF45" s="83"/>
      <c r="DG45" s="83"/>
      <c r="DH45" s="83"/>
      <c r="DI45" s="83"/>
      <c r="DJ45" s="83"/>
      <c r="DK45" s="83"/>
      <c r="DL45" s="83"/>
      <c r="DM45" s="83"/>
      <c r="DN45" s="83"/>
      <c r="DO45" s="83"/>
      <c r="DP45" s="83"/>
      <c r="DQ45" s="83"/>
      <c r="DR45" s="83"/>
      <c r="DS45" s="83"/>
      <c r="DT45" s="83"/>
      <c r="DU45" s="83"/>
      <c r="DV45" s="83"/>
      <c r="DW45" s="83"/>
      <c r="DX45" s="83"/>
      <c r="DY45" s="83"/>
      <c r="DZ45" s="83"/>
      <c r="EA45" s="83"/>
      <c r="EB45" s="83"/>
      <c r="EC45" s="83"/>
      <c r="ED45" s="83"/>
      <c r="EE45" s="83"/>
      <c r="EF45" s="83"/>
      <c r="EG45" s="83"/>
      <c r="EH45" s="83"/>
      <c r="EI45" s="83"/>
      <c r="EJ45" s="83"/>
      <c r="EK45" s="83"/>
      <c r="EL45" s="83"/>
      <c r="EM45" s="83"/>
      <c r="EN45" s="83"/>
      <c r="EO45" s="83"/>
      <c r="EP45" s="84"/>
      <c r="EQ45" s="85"/>
    </row>
    <row r="46" spans="1:147" s="86" customFormat="1" ht="17.25" customHeight="1" thickTop="1" thickBot="1" x14ac:dyDescent="0.3">
      <c r="A46" s="63">
        <f>IF(B46="","",IF(A45="",IF(MAX($A$16:A45)=0,1,ROUNDDOWN(MAX($A$16:A45)+1,0)),A45+0.01))</f>
        <v>7.01</v>
      </c>
      <c r="B46" s="76" t="s">
        <v>86</v>
      </c>
      <c r="C46" s="76"/>
      <c r="D46" s="76"/>
      <c r="E46" s="76"/>
      <c r="F46" s="77"/>
      <c r="G46" s="78">
        <f>G45</f>
        <v>42170</v>
      </c>
      <c r="H46" s="79">
        <v>4</v>
      </c>
      <c r="I46" s="68">
        <f t="shared" si="21"/>
        <v>42173</v>
      </c>
      <c r="J46" s="80">
        <v>0</v>
      </c>
      <c r="K46" s="70">
        <f t="shared" ca="1" si="23"/>
        <v>79</v>
      </c>
      <c r="L46" s="228">
        <f t="shared" si="22"/>
        <v>0</v>
      </c>
      <c r="M46" s="229">
        <f t="shared" si="24"/>
        <v>42169</v>
      </c>
      <c r="N46" s="206"/>
      <c r="O46" s="83"/>
      <c r="P46" s="83"/>
      <c r="Q46" s="83"/>
      <c r="R46" s="83"/>
      <c r="S46" s="83"/>
      <c r="T46" s="83"/>
      <c r="U46" s="83"/>
      <c r="V46" s="83"/>
      <c r="W46" s="83"/>
      <c r="X46" s="83"/>
      <c r="Y46" s="83"/>
      <c r="Z46" s="83"/>
      <c r="AA46" s="83"/>
      <c r="AB46" s="83"/>
      <c r="AC46" s="83"/>
      <c r="AD46" s="83"/>
      <c r="AE46" s="83"/>
      <c r="AF46" s="83"/>
      <c r="AG46" s="83"/>
      <c r="AH46" s="83"/>
      <c r="AI46" s="83"/>
      <c r="AJ46" s="83"/>
      <c r="AK46" s="83"/>
      <c r="AL46" s="83"/>
      <c r="AM46" s="83"/>
      <c r="AN46" s="83"/>
      <c r="AO46" s="83"/>
      <c r="AP46" s="83"/>
      <c r="AQ46" s="83"/>
      <c r="AR46" s="83"/>
      <c r="AS46" s="83"/>
      <c r="AT46" s="83"/>
      <c r="AU46" s="83"/>
      <c r="AV46" s="83"/>
      <c r="AW46" s="83"/>
      <c r="AX46" s="83"/>
      <c r="AY46" s="83"/>
      <c r="AZ46" s="83"/>
      <c r="BA46" s="83"/>
      <c r="BB46" s="83"/>
      <c r="BC46" s="83"/>
      <c r="BD46" s="83"/>
      <c r="BE46" s="83"/>
      <c r="BF46" s="83"/>
      <c r="BG46" s="83"/>
      <c r="BH46" s="83"/>
      <c r="BI46" s="83"/>
      <c r="BJ46" s="83"/>
      <c r="BK46" s="83"/>
      <c r="BL46" s="83"/>
      <c r="BM46" s="83"/>
      <c r="BN46" s="83"/>
      <c r="BO46" s="83"/>
      <c r="BP46" s="83"/>
      <c r="BQ46" s="83"/>
      <c r="BR46" s="83"/>
      <c r="BS46" s="83"/>
      <c r="BT46" s="83"/>
      <c r="BU46" s="83"/>
      <c r="BV46" s="83"/>
      <c r="BW46" s="83"/>
      <c r="BX46" s="83"/>
      <c r="BY46" s="83"/>
      <c r="BZ46" s="83"/>
      <c r="CA46" s="83"/>
      <c r="CB46" s="83"/>
      <c r="CC46" s="83"/>
      <c r="CD46" s="83"/>
      <c r="CE46" s="83"/>
      <c r="CF46" s="83"/>
      <c r="CG46" s="83"/>
      <c r="CH46" s="83"/>
      <c r="CI46" s="83"/>
      <c r="CJ46" s="83"/>
      <c r="CK46" s="83"/>
      <c r="CL46" s="83"/>
      <c r="CM46" s="83"/>
      <c r="CN46" s="83"/>
      <c r="CO46" s="83"/>
      <c r="CP46" s="83"/>
      <c r="CQ46" s="83"/>
      <c r="CR46" s="83"/>
      <c r="CS46" s="83"/>
      <c r="CT46" s="83"/>
      <c r="CU46" s="83"/>
      <c r="CV46" s="83"/>
      <c r="CW46" s="83"/>
      <c r="CX46" s="83"/>
      <c r="CY46" s="83"/>
      <c r="CZ46" s="83"/>
      <c r="DA46" s="83"/>
      <c r="DB46" s="83"/>
      <c r="DC46" s="83"/>
      <c r="DD46" s="83"/>
      <c r="DE46" s="83"/>
      <c r="DF46" s="83"/>
      <c r="DG46" s="83"/>
      <c r="DH46" s="83"/>
      <c r="DI46" s="83"/>
      <c r="DJ46" s="83"/>
      <c r="DK46" s="83"/>
      <c r="DL46" s="83"/>
      <c r="DM46" s="83"/>
      <c r="DN46" s="83"/>
      <c r="DO46" s="83"/>
      <c r="DP46" s="83"/>
      <c r="DQ46" s="83"/>
      <c r="DR46" s="83"/>
      <c r="DS46" s="83"/>
      <c r="DT46" s="83"/>
      <c r="DU46" s="83"/>
      <c r="DV46" s="83"/>
      <c r="DW46" s="83"/>
      <c r="DX46" s="83"/>
      <c r="DY46" s="83"/>
      <c r="DZ46" s="83"/>
      <c r="EA46" s="83"/>
      <c r="EB46" s="83"/>
      <c r="EC46" s="83"/>
      <c r="ED46" s="83"/>
      <c r="EE46" s="83"/>
      <c r="EF46" s="83"/>
      <c r="EG46" s="83"/>
      <c r="EH46" s="83"/>
      <c r="EI46" s="83"/>
      <c r="EJ46" s="83"/>
      <c r="EK46" s="83"/>
      <c r="EL46" s="83"/>
      <c r="EM46" s="83"/>
      <c r="EN46" s="83"/>
      <c r="EO46" s="83"/>
      <c r="EP46" s="84"/>
      <c r="EQ46" s="85"/>
    </row>
    <row r="47" spans="1:147" s="86" customFormat="1" ht="17.25" customHeight="1" thickTop="1" thickBot="1" x14ac:dyDescent="0.3">
      <c r="A47" s="63">
        <f>IF(B47="","",IF(A46="",IF(MAX($A$16:A46)=0,1,ROUNDDOWN(MAX($A$16:A46)+1,0)),A46+0.01))</f>
        <v>7.02</v>
      </c>
      <c r="B47" s="76" t="s">
        <v>92</v>
      </c>
      <c r="C47" s="76"/>
      <c r="D47" s="76"/>
      <c r="E47" s="76"/>
      <c r="F47" s="77"/>
      <c r="G47" s="78">
        <f>I46+1</f>
        <v>42174</v>
      </c>
      <c r="H47" s="79">
        <v>5</v>
      </c>
      <c r="I47" s="68">
        <f t="shared" si="21"/>
        <v>42178</v>
      </c>
      <c r="J47" s="80">
        <v>0</v>
      </c>
      <c r="K47" s="70">
        <f t="shared" ca="1" si="23"/>
        <v>83</v>
      </c>
      <c r="L47" s="228">
        <f t="shared" si="22"/>
        <v>0</v>
      </c>
      <c r="M47" s="229">
        <f t="shared" si="24"/>
        <v>42173</v>
      </c>
      <c r="N47" s="206"/>
      <c r="O47" s="83"/>
      <c r="P47" s="83"/>
      <c r="Q47" s="83"/>
      <c r="R47" s="83"/>
      <c r="S47" s="83"/>
      <c r="T47" s="83"/>
      <c r="U47" s="83"/>
      <c r="V47" s="83"/>
      <c r="W47" s="83"/>
      <c r="X47" s="83"/>
      <c r="Y47" s="83"/>
      <c r="Z47" s="83"/>
      <c r="AA47" s="83"/>
      <c r="AB47" s="83"/>
      <c r="AC47" s="83"/>
      <c r="AD47" s="83"/>
      <c r="AE47" s="83"/>
      <c r="AF47" s="83"/>
      <c r="AG47" s="83"/>
      <c r="AH47" s="83"/>
      <c r="AI47" s="83"/>
      <c r="AJ47" s="83"/>
      <c r="AK47" s="83"/>
      <c r="AL47" s="83"/>
      <c r="AM47" s="83"/>
      <c r="AN47" s="83"/>
      <c r="AO47" s="83"/>
      <c r="AP47" s="83"/>
      <c r="AQ47" s="83"/>
      <c r="AR47" s="83"/>
      <c r="AS47" s="83"/>
      <c r="AT47" s="83"/>
      <c r="AU47" s="83"/>
      <c r="AV47" s="83"/>
      <c r="AW47" s="83"/>
      <c r="AX47" s="83"/>
      <c r="AY47" s="83"/>
      <c r="AZ47" s="83"/>
      <c r="BA47" s="83"/>
      <c r="BB47" s="83"/>
      <c r="BC47" s="83"/>
      <c r="BD47" s="83"/>
      <c r="BE47" s="83"/>
      <c r="BF47" s="83"/>
      <c r="BG47" s="83"/>
      <c r="BH47" s="83"/>
      <c r="BI47" s="83"/>
      <c r="BJ47" s="83"/>
      <c r="BK47" s="83"/>
      <c r="BL47" s="83"/>
      <c r="BM47" s="83"/>
      <c r="BN47" s="83"/>
      <c r="BO47" s="83"/>
      <c r="BP47" s="83"/>
      <c r="BQ47" s="83"/>
      <c r="BR47" s="83"/>
      <c r="BS47" s="83"/>
      <c r="BT47" s="83"/>
      <c r="BU47" s="83"/>
      <c r="BV47" s="83"/>
      <c r="BW47" s="83"/>
      <c r="BX47" s="83"/>
      <c r="BY47" s="83"/>
      <c r="BZ47" s="83"/>
      <c r="CA47" s="83"/>
      <c r="CB47" s="83"/>
      <c r="CC47" s="83"/>
      <c r="CD47" s="83"/>
      <c r="CE47" s="83"/>
      <c r="CF47" s="83"/>
      <c r="CG47" s="83"/>
      <c r="CH47" s="83"/>
      <c r="CI47" s="83"/>
      <c r="CJ47" s="83"/>
      <c r="CK47" s="83"/>
      <c r="CL47" s="83"/>
      <c r="CM47" s="83"/>
      <c r="CN47" s="83"/>
      <c r="CO47" s="83"/>
      <c r="CP47" s="83"/>
      <c r="CQ47" s="83"/>
      <c r="CR47" s="83"/>
      <c r="CS47" s="83"/>
      <c r="CT47" s="83"/>
      <c r="CU47" s="83"/>
      <c r="CV47" s="83"/>
      <c r="CW47" s="83"/>
      <c r="CX47" s="83"/>
      <c r="CY47" s="83"/>
      <c r="CZ47" s="83"/>
      <c r="DA47" s="83"/>
      <c r="DB47" s="83"/>
      <c r="DC47" s="83"/>
      <c r="DD47" s="83"/>
      <c r="DE47" s="83"/>
      <c r="DF47" s="83"/>
      <c r="DG47" s="83"/>
      <c r="DH47" s="83"/>
      <c r="DI47" s="83"/>
      <c r="DJ47" s="83"/>
      <c r="DK47" s="83"/>
      <c r="DL47" s="83"/>
      <c r="DM47" s="83"/>
      <c r="DN47" s="83"/>
      <c r="DO47" s="83"/>
      <c r="DP47" s="83"/>
      <c r="DQ47" s="83"/>
      <c r="DR47" s="83"/>
      <c r="DS47" s="83"/>
      <c r="DT47" s="83"/>
      <c r="DU47" s="83"/>
      <c r="DV47" s="83"/>
      <c r="DW47" s="83"/>
      <c r="DX47" s="83"/>
      <c r="DY47" s="83"/>
      <c r="DZ47" s="83"/>
      <c r="EA47" s="83"/>
      <c r="EB47" s="83"/>
      <c r="EC47" s="83"/>
      <c r="ED47" s="83"/>
      <c r="EE47" s="83"/>
      <c r="EF47" s="83"/>
      <c r="EG47" s="83"/>
      <c r="EH47" s="83"/>
      <c r="EI47" s="83"/>
      <c r="EJ47" s="83"/>
      <c r="EK47" s="83"/>
      <c r="EL47" s="83"/>
      <c r="EM47" s="83"/>
      <c r="EN47" s="83"/>
      <c r="EO47" s="83"/>
      <c r="EP47" s="84"/>
      <c r="EQ47" s="85"/>
    </row>
    <row r="48" spans="1:147" s="86" customFormat="1" ht="18" customHeight="1" thickTop="1" thickBot="1" x14ac:dyDescent="0.3">
      <c r="A48" s="63">
        <f>IF(B48="","",IF(A47="",IF(MAX($A$16:A47)=0,1,ROUNDDOWN(MAX($A$16:A47)+1,0)),A47+0.01))</f>
        <v>7.0299999999999994</v>
      </c>
      <c r="B48" s="76" t="s">
        <v>87</v>
      </c>
      <c r="C48" s="76"/>
      <c r="D48" s="76"/>
      <c r="E48" s="76"/>
      <c r="F48" s="77"/>
      <c r="G48" s="78">
        <v>42181</v>
      </c>
      <c r="H48" s="79" t="s">
        <v>16</v>
      </c>
      <c r="I48" s="68" t="str">
        <f t="shared" si="21"/>
        <v/>
      </c>
      <c r="J48" s="80">
        <v>0</v>
      </c>
      <c r="K48" s="70">
        <f t="shared" ca="1" si="23"/>
        <v>91</v>
      </c>
      <c r="L48" s="228" t="str">
        <f t="shared" si="22"/>
        <v/>
      </c>
      <c r="M48" s="229" t="str">
        <f t="shared" si="24"/>
        <v/>
      </c>
      <c r="N48" s="206"/>
      <c r="O48" s="83"/>
      <c r="P48" s="83"/>
      <c r="Q48" s="83"/>
      <c r="R48" s="83"/>
      <c r="S48" s="83"/>
      <c r="T48" s="83"/>
      <c r="U48" s="83"/>
      <c r="V48" s="83"/>
      <c r="W48" s="83"/>
      <c r="X48" s="83"/>
      <c r="Y48" s="83"/>
      <c r="Z48" s="83"/>
      <c r="AA48" s="83"/>
      <c r="AB48" s="83"/>
      <c r="AC48" s="83"/>
      <c r="AD48" s="83"/>
      <c r="AE48" s="83"/>
      <c r="AF48" s="83"/>
      <c r="AG48" s="83"/>
      <c r="AH48" s="83"/>
      <c r="AI48" s="83"/>
      <c r="AJ48" s="83"/>
      <c r="AK48" s="83"/>
      <c r="AL48" s="83"/>
      <c r="AM48" s="83"/>
      <c r="AN48" s="83"/>
      <c r="AO48" s="83"/>
      <c r="AP48" s="83"/>
      <c r="AQ48" s="83"/>
      <c r="AR48" s="83"/>
      <c r="AS48" s="83"/>
      <c r="AT48" s="83"/>
      <c r="AU48" s="83"/>
      <c r="AV48" s="83"/>
      <c r="AW48" s="83"/>
      <c r="AX48" s="83"/>
      <c r="AY48" s="83"/>
      <c r="AZ48" s="83"/>
      <c r="BA48" s="83"/>
      <c r="BB48" s="83"/>
      <c r="BC48" s="83"/>
      <c r="BD48" s="83"/>
      <c r="BE48" s="83"/>
      <c r="BF48" s="83"/>
      <c r="BG48" s="83"/>
      <c r="BH48" s="83"/>
      <c r="BI48" s="83"/>
      <c r="BJ48" s="83"/>
      <c r="BK48" s="83"/>
      <c r="BL48" s="83"/>
      <c r="BM48" s="83"/>
      <c r="BN48" s="83"/>
      <c r="BO48" s="83"/>
      <c r="BP48" s="83"/>
      <c r="BQ48" s="83"/>
      <c r="BR48" s="83"/>
      <c r="BS48" s="83"/>
      <c r="BT48" s="83"/>
      <c r="BU48" s="83"/>
      <c r="BV48" s="83"/>
      <c r="BW48" s="83"/>
      <c r="BX48" s="83"/>
      <c r="BY48" s="83"/>
      <c r="BZ48" s="83"/>
      <c r="CA48" s="83"/>
      <c r="CB48" s="83"/>
      <c r="CC48" s="83"/>
      <c r="CD48" s="83"/>
      <c r="CE48" s="83"/>
      <c r="CF48" s="83"/>
      <c r="CG48" s="83"/>
      <c r="CH48" s="83"/>
      <c r="CI48" s="83"/>
      <c r="CJ48" s="83"/>
      <c r="CK48" s="83"/>
      <c r="CL48" s="83"/>
      <c r="CM48" s="83"/>
      <c r="CN48" s="83"/>
      <c r="CO48" s="83"/>
      <c r="CP48" s="83"/>
      <c r="CQ48" s="83"/>
      <c r="CR48" s="83"/>
      <c r="CS48" s="83"/>
      <c r="CT48" s="83"/>
      <c r="CU48" s="83"/>
      <c r="CV48" s="83"/>
      <c r="CW48" s="83"/>
      <c r="CX48" s="83"/>
      <c r="CY48" s="83"/>
      <c r="CZ48" s="83"/>
      <c r="DA48" s="83"/>
      <c r="DB48" s="83"/>
      <c r="DC48" s="83"/>
      <c r="DD48" s="83"/>
      <c r="DE48" s="83"/>
      <c r="DF48" s="83"/>
      <c r="DG48" s="83"/>
      <c r="DH48" s="83"/>
      <c r="DI48" s="83"/>
      <c r="DJ48" s="83"/>
      <c r="DK48" s="83"/>
      <c r="DL48" s="83"/>
      <c r="DM48" s="83"/>
      <c r="DN48" s="83"/>
      <c r="DO48" s="83"/>
      <c r="DP48" s="83"/>
      <c r="DQ48" s="83"/>
      <c r="DR48" s="83"/>
      <c r="DS48" s="83"/>
      <c r="DT48" s="83"/>
      <c r="DU48" s="83"/>
      <c r="DV48" s="83"/>
      <c r="DW48" s="83"/>
      <c r="DX48" s="83"/>
      <c r="DY48" s="83"/>
      <c r="DZ48" s="83"/>
      <c r="EA48" s="83"/>
      <c r="EB48" s="83"/>
      <c r="EC48" s="83"/>
      <c r="ED48" s="83"/>
      <c r="EE48" s="83"/>
      <c r="EF48" s="83"/>
      <c r="EG48" s="83"/>
      <c r="EH48" s="83"/>
      <c r="EI48" s="83"/>
      <c r="EJ48" s="83"/>
      <c r="EK48" s="83"/>
      <c r="EL48" s="83"/>
      <c r="EM48" s="83"/>
      <c r="EN48" s="83"/>
      <c r="EO48" s="83"/>
      <c r="EP48" s="84"/>
      <c r="EQ48" s="85"/>
    </row>
    <row r="49" spans="1:147" s="86" customFormat="1" ht="18" customHeight="1" thickTop="1" thickBot="1" x14ac:dyDescent="0.3">
      <c r="A49" s="63" t="str">
        <f>IF(B49="","",IF(A48="",IF(MAX($A$16:A48)=0,1,ROUNDDOWN(MAX($A$16:A48)+1,0)),A48+0.01))</f>
        <v/>
      </c>
      <c r="B49" s="76"/>
      <c r="C49" s="76"/>
      <c r="D49" s="76"/>
      <c r="E49" s="76"/>
      <c r="F49" s="77"/>
      <c r="G49" s="78"/>
      <c r="H49" s="79"/>
      <c r="I49" s="68" t="str">
        <f t="shared" si="21"/>
        <v/>
      </c>
      <c r="J49" s="80"/>
      <c r="K49" s="70" t="str">
        <f t="shared" ca="1" si="23"/>
        <v/>
      </c>
      <c r="L49" s="228" t="str">
        <f t="shared" si="22"/>
        <v/>
      </c>
      <c r="M49" s="229" t="str">
        <f t="shared" si="24"/>
        <v/>
      </c>
      <c r="N49" s="206"/>
      <c r="O49" s="83"/>
      <c r="P49" s="83"/>
      <c r="Q49" s="83"/>
      <c r="R49" s="83"/>
      <c r="S49" s="83"/>
      <c r="T49" s="83"/>
      <c r="U49" s="83"/>
      <c r="V49" s="83"/>
      <c r="W49" s="83"/>
      <c r="X49" s="83"/>
      <c r="Y49" s="83"/>
      <c r="Z49" s="83"/>
      <c r="AA49" s="83"/>
      <c r="AB49" s="83"/>
      <c r="AC49" s="83"/>
      <c r="AD49" s="83"/>
      <c r="AE49" s="83"/>
      <c r="AF49" s="83"/>
      <c r="AG49" s="83"/>
      <c r="AH49" s="83"/>
      <c r="AI49" s="83"/>
      <c r="AJ49" s="83"/>
      <c r="AK49" s="83"/>
      <c r="AL49" s="83"/>
      <c r="AM49" s="83"/>
      <c r="AN49" s="83"/>
      <c r="AO49" s="83"/>
      <c r="AP49" s="83"/>
      <c r="AQ49" s="83"/>
      <c r="AR49" s="83"/>
      <c r="AS49" s="83"/>
      <c r="AT49" s="83"/>
      <c r="AU49" s="83"/>
      <c r="AV49" s="83"/>
      <c r="AW49" s="83"/>
      <c r="AX49" s="83"/>
      <c r="AY49" s="83"/>
      <c r="AZ49" s="83"/>
      <c r="BA49" s="83"/>
      <c r="BB49" s="83"/>
      <c r="BC49" s="83"/>
      <c r="BD49" s="83"/>
      <c r="BE49" s="83"/>
      <c r="BF49" s="83"/>
      <c r="BG49" s="83"/>
      <c r="BH49" s="83"/>
      <c r="BI49" s="83"/>
      <c r="BJ49" s="83"/>
      <c r="BK49" s="83"/>
      <c r="BL49" s="83"/>
      <c r="BM49" s="83"/>
      <c r="BN49" s="83"/>
      <c r="BO49" s="83"/>
      <c r="BP49" s="83"/>
      <c r="BQ49" s="83"/>
      <c r="BR49" s="83"/>
      <c r="BS49" s="83"/>
      <c r="BT49" s="83"/>
      <c r="BU49" s="83"/>
      <c r="BV49" s="83"/>
      <c r="BW49" s="83"/>
      <c r="BX49" s="83"/>
      <c r="BY49" s="83"/>
      <c r="BZ49" s="83"/>
      <c r="CA49" s="83"/>
      <c r="CB49" s="83"/>
      <c r="CC49" s="83"/>
      <c r="CD49" s="83"/>
      <c r="CE49" s="83"/>
      <c r="CF49" s="83"/>
      <c r="CG49" s="83"/>
      <c r="CH49" s="83"/>
      <c r="CI49" s="83"/>
      <c r="CJ49" s="83"/>
      <c r="CK49" s="83"/>
      <c r="CL49" s="83"/>
      <c r="CM49" s="83"/>
      <c r="CN49" s="83"/>
      <c r="CO49" s="83"/>
      <c r="CP49" s="83"/>
      <c r="CQ49" s="83"/>
      <c r="CR49" s="83"/>
      <c r="CS49" s="83"/>
      <c r="CT49" s="83"/>
      <c r="CU49" s="83"/>
      <c r="CV49" s="83"/>
      <c r="CW49" s="83"/>
      <c r="CX49" s="83"/>
      <c r="CY49" s="83"/>
      <c r="CZ49" s="83"/>
      <c r="DA49" s="83"/>
      <c r="DB49" s="83"/>
      <c r="DC49" s="83"/>
      <c r="DD49" s="83"/>
      <c r="DE49" s="83"/>
      <c r="DF49" s="83"/>
      <c r="DG49" s="83"/>
      <c r="DH49" s="83"/>
      <c r="DI49" s="83"/>
      <c r="DJ49" s="83"/>
      <c r="DK49" s="83"/>
      <c r="DL49" s="83"/>
      <c r="DM49" s="83"/>
      <c r="DN49" s="83"/>
      <c r="DO49" s="83"/>
      <c r="DP49" s="83"/>
      <c r="DQ49" s="83"/>
      <c r="DR49" s="83"/>
      <c r="DS49" s="83"/>
      <c r="DT49" s="83"/>
      <c r="DU49" s="83"/>
      <c r="DV49" s="83"/>
      <c r="DW49" s="83"/>
      <c r="DX49" s="83"/>
      <c r="DY49" s="83"/>
      <c r="DZ49" s="83"/>
      <c r="EA49" s="83"/>
      <c r="EB49" s="83"/>
      <c r="EC49" s="83"/>
      <c r="ED49" s="83"/>
      <c r="EE49" s="83"/>
      <c r="EF49" s="83"/>
      <c r="EG49" s="83"/>
      <c r="EH49" s="83"/>
      <c r="EI49" s="83"/>
      <c r="EJ49" s="83"/>
      <c r="EK49" s="83"/>
      <c r="EL49" s="83"/>
      <c r="EM49" s="83"/>
      <c r="EN49" s="83"/>
      <c r="EO49" s="83"/>
      <c r="EP49" s="84"/>
      <c r="EQ49" s="85"/>
    </row>
    <row r="50" spans="1:147" s="86" customFormat="1" ht="18" customHeight="1" thickTop="1" thickBot="1" x14ac:dyDescent="0.3">
      <c r="A50" s="63" t="str">
        <f>IF(B50="","",IF(A49="",IF(MAX($A$16:A49)=0,1,ROUNDDOWN(MAX($A$16:A49)+1,0)),A49+0.01))</f>
        <v/>
      </c>
      <c r="B50" s="76"/>
      <c r="C50" s="76"/>
      <c r="D50" s="76"/>
      <c r="E50" s="76"/>
      <c r="F50" s="77"/>
      <c r="G50" s="78"/>
      <c r="H50" s="79"/>
      <c r="I50" s="68" t="str">
        <f t="shared" si="21"/>
        <v/>
      </c>
      <c r="J50" s="80"/>
      <c r="K50" s="70" t="str">
        <f t="shared" ca="1" si="23"/>
        <v/>
      </c>
      <c r="L50" s="228" t="str">
        <f t="shared" si="22"/>
        <v/>
      </c>
      <c r="M50" s="229" t="str">
        <f t="shared" si="24"/>
        <v/>
      </c>
      <c r="N50" s="206"/>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c r="BR50" s="83"/>
      <c r="BS50" s="83"/>
      <c r="BT50" s="83"/>
      <c r="BU50" s="83"/>
      <c r="BV50" s="83"/>
      <c r="BW50" s="83"/>
      <c r="BX50" s="83"/>
      <c r="BY50" s="83"/>
      <c r="BZ50" s="83"/>
      <c r="CA50" s="83"/>
      <c r="CB50" s="83"/>
      <c r="CC50" s="83"/>
      <c r="CD50" s="83"/>
      <c r="CE50" s="83"/>
      <c r="CF50" s="83"/>
      <c r="CG50" s="83"/>
      <c r="CH50" s="83"/>
      <c r="CI50" s="83"/>
      <c r="CJ50" s="83"/>
      <c r="CK50" s="83"/>
      <c r="CL50" s="83"/>
      <c r="CM50" s="83"/>
      <c r="CN50" s="83"/>
      <c r="CO50" s="83"/>
      <c r="CP50" s="83"/>
      <c r="CQ50" s="83"/>
      <c r="CR50" s="83"/>
      <c r="CS50" s="83"/>
      <c r="CT50" s="83"/>
      <c r="CU50" s="83"/>
      <c r="CV50" s="83"/>
      <c r="CW50" s="83"/>
      <c r="CX50" s="83"/>
      <c r="CY50" s="83"/>
      <c r="CZ50" s="83"/>
      <c r="DA50" s="83"/>
      <c r="DB50" s="83"/>
      <c r="DC50" s="83"/>
      <c r="DD50" s="83"/>
      <c r="DE50" s="83"/>
      <c r="DF50" s="83"/>
      <c r="DG50" s="83"/>
      <c r="DH50" s="83"/>
      <c r="DI50" s="83"/>
      <c r="DJ50" s="83"/>
      <c r="DK50" s="83"/>
      <c r="DL50" s="83"/>
      <c r="DM50" s="83"/>
      <c r="DN50" s="83"/>
      <c r="DO50" s="83"/>
      <c r="DP50" s="83"/>
      <c r="DQ50" s="83"/>
      <c r="DR50" s="83"/>
      <c r="DS50" s="83"/>
      <c r="DT50" s="83"/>
      <c r="DU50" s="83"/>
      <c r="DV50" s="83"/>
      <c r="DW50" s="83"/>
      <c r="DX50" s="83"/>
      <c r="DY50" s="83"/>
      <c r="DZ50" s="83"/>
      <c r="EA50" s="83"/>
      <c r="EB50" s="83"/>
      <c r="EC50" s="83"/>
      <c r="ED50" s="83"/>
      <c r="EE50" s="83"/>
      <c r="EF50" s="83"/>
      <c r="EG50" s="83"/>
      <c r="EH50" s="83"/>
      <c r="EI50" s="83"/>
      <c r="EJ50" s="83"/>
      <c r="EK50" s="83"/>
      <c r="EL50" s="83"/>
      <c r="EM50" s="83"/>
      <c r="EN50" s="83"/>
      <c r="EO50" s="83"/>
      <c r="EP50" s="84"/>
      <c r="EQ50" s="85"/>
    </row>
    <row r="51" spans="1:147" s="86" customFormat="1" ht="18" customHeight="1" thickTop="1" thickBot="1" x14ac:dyDescent="0.3">
      <c r="A51" s="63">
        <f>IF(B51="","",IF(A50="",IF(MAX($A$16:A50)=0,1,ROUNDDOWN(MAX($A$16:A50)+1,0)),A50+0.01))</f>
        <v>8</v>
      </c>
      <c r="B51" s="76" t="s">
        <v>93</v>
      </c>
      <c r="C51" s="76"/>
      <c r="D51" s="76"/>
      <c r="E51" s="76"/>
      <c r="F51" s="77"/>
      <c r="G51" s="78">
        <f>I45+1</f>
        <v>42182</v>
      </c>
      <c r="H51" s="79">
        <v>28</v>
      </c>
      <c r="I51" s="68">
        <f t="shared" si="21"/>
        <v>42209</v>
      </c>
      <c r="J51" s="80">
        <v>0</v>
      </c>
      <c r="K51" s="70">
        <f t="shared" ca="1" si="23"/>
        <v>91</v>
      </c>
      <c r="L51" s="228">
        <f t="shared" si="22"/>
        <v>0</v>
      </c>
      <c r="M51" s="229">
        <f t="shared" si="24"/>
        <v>42181</v>
      </c>
      <c r="N51" s="206"/>
      <c r="O51" s="83"/>
      <c r="P51" s="83"/>
      <c r="Q51" s="83"/>
      <c r="R51" s="83"/>
      <c r="S51" s="83"/>
      <c r="T51" s="83"/>
      <c r="U51" s="83"/>
      <c r="V51" s="83"/>
      <c r="W51" s="83"/>
      <c r="X51" s="83"/>
      <c r="Y51" s="83"/>
      <c r="Z51" s="83"/>
      <c r="AA51" s="83"/>
      <c r="AB51" s="83"/>
      <c r="AC51" s="83"/>
      <c r="AD51" s="83"/>
      <c r="AE51" s="83"/>
      <c r="AF51" s="83"/>
      <c r="AG51" s="83"/>
      <c r="AH51" s="83"/>
      <c r="AI51" s="83"/>
      <c r="AJ51" s="83"/>
      <c r="AK51" s="83"/>
      <c r="AL51" s="83"/>
      <c r="AM51" s="83"/>
      <c r="AN51" s="83"/>
      <c r="AO51" s="83"/>
      <c r="AP51" s="83"/>
      <c r="AQ51" s="83"/>
      <c r="AR51" s="83"/>
      <c r="AS51" s="83"/>
      <c r="AT51" s="83"/>
      <c r="AU51" s="83"/>
      <c r="AV51" s="83"/>
      <c r="AW51" s="83"/>
      <c r="AX51" s="83"/>
      <c r="AY51" s="83"/>
      <c r="AZ51" s="83"/>
      <c r="BA51" s="83"/>
      <c r="BB51" s="83"/>
      <c r="BC51" s="83"/>
      <c r="BD51" s="83"/>
      <c r="BE51" s="83"/>
      <c r="BF51" s="83"/>
      <c r="BG51" s="83"/>
      <c r="BH51" s="83"/>
      <c r="BI51" s="83"/>
      <c r="BJ51" s="83"/>
      <c r="BK51" s="83"/>
      <c r="BL51" s="83"/>
      <c r="BM51" s="83"/>
      <c r="BN51" s="83"/>
      <c r="BO51" s="83"/>
      <c r="BP51" s="83"/>
      <c r="BQ51" s="83"/>
      <c r="BR51" s="83"/>
      <c r="BS51" s="83"/>
      <c r="BT51" s="83"/>
      <c r="BU51" s="83"/>
      <c r="BV51" s="83"/>
      <c r="BW51" s="83"/>
      <c r="BX51" s="83"/>
      <c r="BY51" s="83"/>
      <c r="BZ51" s="83"/>
      <c r="CA51" s="83"/>
      <c r="CB51" s="83"/>
      <c r="CC51" s="83"/>
      <c r="CD51" s="83"/>
      <c r="CE51" s="83"/>
      <c r="CF51" s="83"/>
      <c r="CG51" s="83"/>
      <c r="CH51" s="83"/>
      <c r="CI51" s="83"/>
      <c r="CJ51" s="83"/>
      <c r="CK51" s="83"/>
      <c r="CL51" s="83"/>
      <c r="CM51" s="83"/>
      <c r="CN51" s="83"/>
      <c r="CO51" s="83"/>
      <c r="CP51" s="83"/>
      <c r="CQ51" s="83"/>
      <c r="CR51" s="83"/>
      <c r="CS51" s="83"/>
      <c r="CT51" s="83"/>
      <c r="CU51" s="83"/>
      <c r="CV51" s="83"/>
      <c r="CW51" s="83"/>
      <c r="CX51" s="83"/>
      <c r="CY51" s="83"/>
      <c r="CZ51" s="83"/>
      <c r="DA51" s="83"/>
      <c r="DB51" s="83"/>
      <c r="DC51" s="83"/>
      <c r="DD51" s="83"/>
      <c r="DE51" s="83"/>
      <c r="DF51" s="83"/>
      <c r="DG51" s="83"/>
      <c r="DH51" s="83"/>
      <c r="DI51" s="83"/>
      <c r="DJ51" s="83"/>
      <c r="DK51" s="83"/>
      <c r="DL51" s="83"/>
      <c r="DM51" s="83"/>
      <c r="DN51" s="83"/>
      <c r="DO51" s="83"/>
      <c r="DP51" s="83"/>
      <c r="DQ51" s="83"/>
      <c r="DR51" s="83"/>
      <c r="DS51" s="83"/>
      <c r="DT51" s="83"/>
      <c r="DU51" s="83"/>
      <c r="DV51" s="83"/>
      <c r="DW51" s="83"/>
      <c r="DX51" s="83"/>
      <c r="DY51" s="83"/>
      <c r="DZ51" s="83"/>
      <c r="EA51" s="83"/>
      <c r="EB51" s="83"/>
      <c r="EC51" s="83"/>
      <c r="ED51" s="83"/>
      <c r="EE51" s="83"/>
      <c r="EF51" s="83"/>
      <c r="EG51" s="83"/>
      <c r="EH51" s="83"/>
      <c r="EI51" s="83"/>
      <c r="EJ51" s="83"/>
      <c r="EK51" s="83"/>
      <c r="EL51" s="83"/>
      <c r="EM51" s="83"/>
      <c r="EN51" s="83"/>
      <c r="EO51" s="83"/>
      <c r="EP51" s="84"/>
      <c r="EQ51" s="85"/>
    </row>
    <row r="52" spans="1:147" s="86" customFormat="1" ht="18" customHeight="1" thickTop="1" thickBot="1" x14ac:dyDescent="0.3">
      <c r="A52" s="63" t="str">
        <f>IF(B52="","",IF(A51="",IF(MAX($A$16:A51)=0,1,ROUNDDOWN(MAX($A$16:A51)+1,0)),A51+0.01))</f>
        <v/>
      </c>
      <c r="B52" s="76"/>
      <c r="C52" s="76"/>
      <c r="D52" s="76"/>
      <c r="E52" s="76"/>
      <c r="F52" s="77"/>
      <c r="G52" s="78"/>
      <c r="H52" s="79"/>
      <c r="I52" s="68" t="str">
        <f t="shared" si="21"/>
        <v/>
      </c>
      <c r="J52" s="80"/>
      <c r="K52" s="70" t="str">
        <f t="shared" ca="1" si="23"/>
        <v/>
      </c>
      <c r="L52" s="228" t="str">
        <f t="shared" si="22"/>
        <v/>
      </c>
      <c r="M52" s="229" t="str">
        <f t="shared" si="24"/>
        <v/>
      </c>
      <c r="N52" s="206"/>
      <c r="O52" s="83"/>
      <c r="P52" s="83"/>
      <c r="Q52" s="83"/>
      <c r="R52" s="83"/>
      <c r="S52" s="83"/>
      <c r="T52" s="83"/>
      <c r="U52" s="83"/>
      <c r="V52" s="83"/>
      <c r="W52" s="83"/>
      <c r="X52" s="83"/>
      <c r="Y52" s="83"/>
      <c r="Z52" s="83"/>
      <c r="AA52" s="83"/>
      <c r="AB52" s="83"/>
      <c r="AC52" s="83"/>
      <c r="AD52" s="83"/>
      <c r="AE52" s="83"/>
      <c r="AF52" s="83"/>
      <c r="AG52" s="83"/>
      <c r="AH52" s="83"/>
      <c r="AI52" s="83"/>
      <c r="AJ52" s="83"/>
      <c r="AK52" s="83"/>
      <c r="AL52" s="83"/>
      <c r="AM52" s="83"/>
      <c r="AN52" s="83"/>
      <c r="AO52" s="83"/>
      <c r="AP52" s="83"/>
      <c r="AQ52" s="83"/>
      <c r="AR52" s="83"/>
      <c r="AS52" s="83"/>
      <c r="AT52" s="83"/>
      <c r="AU52" s="83"/>
      <c r="AV52" s="83"/>
      <c r="AW52" s="83"/>
      <c r="AX52" s="83"/>
      <c r="AY52" s="83"/>
      <c r="AZ52" s="83"/>
      <c r="BA52" s="83"/>
      <c r="BB52" s="83"/>
      <c r="BC52" s="83"/>
      <c r="BD52" s="83"/>
      <c r="BE52" s="83"/>
      <c r="BF52" s="83"/>
      <c r="BG52" s="83"/>
      <c r="BH52" s="83"/>
      <c r="BI52" s="83"/>
      <c r="BJ52" s="83"/>
      <c r="BK52" s="83"/>
      <c r="BL52" s="83"/>
      <c r="BM52" s="83"/>
      <c r="BN52" s="83"/>
      <c r="BO52" s="83"/>
      <c r="BP52" s="83"/>
      <c r="BQ52" s="83"/>
      <c r="BR52" s="83"/>
      <c r="BS52" s="83"/>
      <c r="BT52" s="83"/>
      <c r="BU52" s="83"/>
      <c r="BV52" s="83"/>
      <c r="BW52" s="83"/>
      <c r="BX52" s="83"/>
      <c r="BY52" s="83"/>
      <c r="BZ52" s="83"/>
      <c r="CA52" s="83"/>
      <c r="CB52" s="83"/>
      <c r="CC52" s="83"/>
      <c r="CD52" s="83"/>
      <c r="CE52" s="83"/>
      <c r="CF52" s="83"/>
      <c r="CG52" s="83"/>
      <c r="CH52" s="83"/>
      <c r="CI52" s="83"/>
      <c r="CJ52" s="83"/>
      <c r="CK52" s="83"/>
      <c r="CL52" s="83"/>
      <c r="CM52" s="83"/>
      <c r="CN52" s="83"/>
      <c r="CO52" s="83"/>
      <c r="CP52" s="83"/>
      <c r="CQ52" s="83"/>
      <c r="CR52" s="83"/>
      <c r="CS52" s="83"/>
      <c r="CT52" s="83"/>
      <c r="CU52" s="83"/>
      <c r="CV52" s="83"/>
      <c r="CW52" s="83"/>
      <c r="CX52" s="83"/>
      <c r="CY52" s="83"/>
      <c r="CZ52" s="83"/>
      <c r="DA52" s="83"/>
      <c r="DB52" s="83"/>
      <c r="DC52" s="83"/>
      <c r="DD52" s="83"/>
      <c r="DE52" s="83"/>
      <c r="DF52" s="83"/>
      <c r="DG52" s="83"/>
      <c r="DH52" s="83"/>
      <c r="DI52" s="83"/>
      <c r="DJ52" s="83"/>
      <c r="DK52" s="83"/>
      <c r="DL52" s="83"/>
      <c r="DM52" s="83"/>
      <c r="DN52" s="83"/>
      <c r="DO52" s="83"/>
      <c r="DP52" s="83"/>
      <c r="DQ52" s="83"/>
      <c r="DR52" s="83"/>
      <c r="DS52" s="83"/>
      <c r="DT52" s="83"/>
      <c r="DU52" s="83"/>
      <c r="DV52" s="83"/>
      <c r="DW52" s="83"/>
      <c r="DX52" s="83"/>
      <c r="DY52" s="83"/>
      <c r="DZ52" s="83"/>
      <c r="EA52" s="83"/>
      <c r="EB52" s="83"/>
      <c r="EC52" s="83"/>
      <c r="ED52" s="83"/>
      <c r="EE52" s="83"/>
      <c r="EF52" s="83"/>
      <c r="EG52" s="83"/>
      <c r="EH52" s="83"/>
      <c r="EI52" s="83"/>
      <c r="EJ52" s="83"/>
      <c r="EK52" s="83"/>
      <c r="EL52" s="83"/>
      <c r="EM52" s="83"/>
      <c r="EN52" s="83"/>
      <c r="EO52" s="83"/>
      <c r="EP52" s="84"/>
      <c r="EQ52" s="85"/>
    </row>
    <row r="53" spans="1:147" s="86" customFormat="1" ht="18" customHeight="1" thickTop="1" thickBot="1" x14ac:dyDescent="0.3">
      <c r="A53" s="63" t="str">
        <f>IF(B53="","",IF(A52="",IF(MAX($A$16:A52)=0,1,ROUNDDOWN(MAX($A$16:A52)+1,0)),A52+0.01))</f>
        <v/>
      </c>
      <c r="B53" s="76"/>
      <c r="C53" s="76"/>
      <c r="D53" s="76"/>
      <c r="E53" s="76"/>
      <c r="F53" s="77"/>
      <c r="G53" s="78"/>
      <c r="H53" s="79"/>
      <c r="I53" s="68" t="str">
        <f t="shared" si="21"/>
        <v/>
      </c>
      <c r="J53" s="80"/>
      <c r="K53" s="70" t="str">
        <f t="shared" ca="1" si="23"/>
        <v/>
      </c>
      <c r="L53" s="228" t="str">
        <f t="shared" si="22"/>
        <v/>
      </c>
      <c r="M53" s="229" t="str">
        <f t="shared" si="24"/>
        <v/>
      </c>
      <c r="N53" s="206"/>
      <c r="O53" s="83"/>
      <c r="P53" s="83"/>
      <c r="Q53" s="83"/>
      <c r="R53" s="83"/>
      <c r="S53" s="83"/>
      <c r="T53" s="83"/>
      <c r="U53" s="83"/>
      <c r="V53" s="83"/>
      <c r="W53" s="83"/>
      <c r="X53" s="83"/>
      <c r="Y53" s="83"/>
      <c r="Z53" s="83"/>
      <c r="AA53" s="83"/>
      <c r="AB53" s="83"/>
      <c r="AC53" s="83"/>
      <c r="AD53" s="83"/>
      <c r="AE53" s="83"/>
      <c r="AF53" s="83"/>
      <c r="AG53" s="83"/>
      <c r="AH53" s="83"/>
      <c r="AI53" s="83"/>
      <c r="AJ53" s="83"/>
      <c r="AK53" s="83"/>
      <c r="AL53" s="83"/>
      <c r="AM53" s="83"/>
      <c r="AN53" s="83"/>
      <c r="AO53" s="83"/>
      <c r="AP53" s="83"/>
      <c r="AQ53" s="83"/>
      <c r="AR53" s="83"/>
      <c r="AS53" s="83"/>
      <c r="AT53" s="83"/>
      <c r="AU53" s="83"/>
      <c r="AV53" s="83"/>
      <c r="AW53" s="83"/>
      <c r="AX53" s="83"/>
      <c r="AY53" s="83"/>
      <c r="AZ53" s="83"/>
      <c r="BA53" s="83"/>
      <c r="BB53" s="83"/>
      <c r="BC53" s="83"/>
      <c r="BD53" s="83"/>
      <c r="BE53" s="83"/>
      <c r="BF53" s="83"/>
      <c r="BG53" s="83"/>
      <c r="BH53" s="83"/>
      <c r="BI53" s="83"/>
      <c r="BJ53" s="83"/>
      <c r="BK53" s="83"/>
      <c r="BL53" s="83"/>
      <c r="BM53" s="83"/>
      <c r="BN53" s="83"/>
      <c r="BO53" s="83"/>
      <c r="BP53" s="83"/>
      <c r="BQ53" s="83"/>
      <c r="BR53" s="83"/>
      <c r="BS53" s="83"/>
      <c r="BT53" s="83"/>
      <c r="BU53" s="83"/>
      <c r="BV53" s="83"/>
      <c r="BW53" s="83"/>
      <c r="BX53" s="83"/>
      <c r="BY53" s="83"/>
      <c r="BZ53" s="83"/>
      <c r="CA53" s="83"/>
      <c r="CB53" s="83"/>
      <c r="CC53" s="83"/>
      <c r="CD53" s="83"/>
      <c r="CE53" s="83"/>
      <c r="CF53" s="83"/>
      <c r="CG53" s="83"/>
      <c r="CH53" s="83"/>
      <c r="CI53" s="83"/>
      <c r="CJ53" s="83"/>
      <c r="CK53" s="83"/>
      <c r="CL53" s="83"/>
      <c r="CM53" s="83"/>
      <c r="CN53" s="83"/>
      <c r="CO53" s="83"/>
      <c r="CP53" s="83"/>
      <c r="CQ53" s="83"/>
      <c r="CR53" s="83"/>
      <c r="CS53" s="83"/>
      <c r="CT53" s="83"/>
      <c r="CU53" s="83"/>
      <c r="CV53" s="83"/>
      <c r="CW53" s="83"/>
      <c r="CX53" s="83"/>
      <c r="CY53" s="83"/>
      <c r="CZ53" s="83"/>
      <c r="DA53" s="83"/>
      <c r="DB53" s="83"/>
      <c r="DC53" s="83"/>
      <c r="DD53" s="83"/>
      <c r="DE53" s="83"/>
      <c r="DF53" s="83"/>
      <c r="DG53" s="83"/>
      <c r="DH53" s="83"/>
      <c r="DI53" s="83"/>
      <c r="DJ53" s="83"/>
      <c r="DK53" s="83"/>
      <c r="DL53" s="83"/>
      <c r="DM53" s="83"/>
      <c r="DN53" s="83"/>
      <c r="DO53" s="83"/>
      <c r="DP53" s="83"/>
      <c r="DQ53" s="83"/>
      <c r="DR53" s="83"/>
      <c r="DS53" s="83"/>
      <c r="DT53" s="83"/>
      <c r="DU53" s="83"/>
      <c r="DV53" s="83"/>
      <c r="DW53" s="83"/>
      <c r="DX53" s="83"/>
      <c r="DY53" s="83"/>
      <c r="DZ53" s="83"/>
      <c r="EA53" s="83"/>
      <c r="EB53" s="83"/>
      <c r="EC53" s="83"/>
      <c r="ED53" s="83"/>
      <c r="EE53" s="83"/>
      <c r="EF53" s="83"/>
      <c r="EG53" s="83"/>
      <c r="EH53" s="83"/>
      <c r="EI53" s="83"/>
      <c r="EJ53" s="83"/>
      <c r="EK53" s="83"/>
      <c r="EL53" s="83"/>
      <c r="EM53" s="83"/>
      <c r="EN53" s="83"/>
      <c r="EO53" s="83"/>
      <c r="EP53" s="84"/>
      <c r="EQ53" s="85"/>
    </row>
    <row r="54" spans="1:147" s="86" customFormat="1" ht="18" customHeight="1" thickTop="1" thickBot="1" x14ac:dyDescent="0.3">
      <c r="A54" s="63" t="str">
        <f>IF(B54="","",IF(A53="",IF(MAX($A$16:A53)=0,1,ROUNDDOWN(MAX($A$16:A53)+1,0)),A53+0.01))</f>
        <v/>
      </c>
      <c r="B54" s="76"/>
      <c r="C54" s="76"/>
      <c r="D54" s="76"/>
      <c r="E54" s="76"/>
      <c r="F54" s="77"/>
      <c r="G54" s="78"/>
      <c r="H54" s="79"/>
      <c r="I54" s="68" t="str">
        <f t="shared" si="21"/>
        <v/>
      </c>
      <c r="J54" s="80"/>
      <c r="K54" s="70" t="str">
        <f t="shared" ca="1" si="23"/>
        <v/>
      </c>
      <c r="L54" s="228" t="str">
        <f t="shared" si="22"/>
        <v/>
      </c>
      <c r="M54" s="229" t="str">
        <f t="shared" si="24"/>
        <v/>
      </c>
      <c r="N54" s="206"/>
      <c r="O54" s="83"/>
      <c r="P54" s="83"/>
      <c r="Q54" s="83"/>
      <c r="R54" s="83"/>
      <c r="S54" s="83"/>
      <c r="T54" s="83"/>
      <c r="U54" s="83"/>
      <c r="V54" s="83"/>
      <c r="W54" s="83"/>
      <c r="X54" s="83"/>
      <c r="Y54" s="83"/>
      <c r="Z54" s="83"/>
      <c r="AA54" s="83"/>
      <c r="AB54" s="83"/>
      <c r="AC54" s="83"/>
      <c r="AD54" s="83"/>
      <c r="AE54" s="83"/>
      <c r="AF54" s="83"/>
      <c r="AG54" s="83"/>
      <c r="AH54" s="83"/>
      <c r="AI54" s="83"/>
      <c r="AJ54" s="83"/>
      <c r="AK54" s="83"/>
      <c r="AL54" s="83"/>
      <c r="AM54" s="83"/>
      <c r="AN54" s="83"/>
      <c r="AO54" s="83"/>
      <c r="AP54" s="83"/>
      <c r="AQ54" s="83"/>
      <c r="AR54" s="83"/>
      <c r="AS54" s="83"/>
      <c r="AT54" s="83"/>
      <c r="AU54" s="83"/>
      <c r="AV54" s="83"/>
      <c r="AW54" s="83"/>
      <c r="AX54" s="83"/>
      <c r="AY54" s="83"/>
      <c r="AZ54" s="83"/>
      <c r="BA54" s="83"/>
      <c r="BB54" s="83"/>
      <c r="BC54" s="83"/>
      <c r="BD54" s="83"/>
      <c r="BE54" s="83"/>
      <c r="BF54" s="83"/>
      <c r="BG54" s="83"/>
      <c r="BH54" s="83"/>
      <c r="BI54" s="83"/>
      <c r="BJ54" s="83"/>
      <c r="BK54" s="83"/>
      <c r="BL54" s="83"/>
      <c r="BM54" s="83"/>
      <c r="BN54" s="83"/>
      <c r="BO54" s="83"/>
      <c r="BP54" s="83"/>
      <c r="BQ54" s="83"/>
      <c r="BR54" s="83"/>
      <c r="BS54" s="83"/>
      <c r="BT54" s="83"/>
      <c r="BU54" s="83"/>
      <c r="BV54" s="83"/>
      <c r="BW54" s="83"/>
      <c r="BX54" s="83"/>
      <c r="BY54" s="83"/>
      <c r="BZ54" s="83"/>
      <c r="CA54" s="83"/>
      <c r="CB54" s="83"/>
      <c r="CC54" s="83"/>
      <c r="CD54" s="83"/>
      <c r="CE54" s="83"/>
      <c r="CF54" s="83"/>
      <c r="CG54" s="83"/>
      <c r="CH54" s="83"/>
      <c r="CI54" s="83"/>
      <c r="CJ54" s="83"/>
      <c r="CK54" s="83"/>
      <c r="CL54" s="83"/>
      <c r="CM54" s="83"/>
      <c r="CN54" s="83"/>
      <c r="CO54" s="83"/>
      <c r="CP54" s="83"/>
      <c r="CQ54" s="83"/>
      <c r="CR54" s="83"/>
      <c r="CS54" s="83"/>
      <c r="CT54" s="83"/>
      <c r="CU54" s="83"/>
      <c r="CV54" s="83"/>
      <c r="CW54" s="83"/>
      <c r="CX54" s="83"/>
      <c r="CY54" s="83"/>
      <c r="CZ54" s="83"/>
      <c r="DA54" s="83"/>
      <c r="DB54" s="83"/>
      <c r="DC54" s="83"/>
      <c r="DD54" s="83"/>
      <c r="DE54" s="83"/>
      <c r="DF54" s="83"/>
      <c r="DG54" s="83"/>
      <c r="DH54" s="83"/>
      <c r="DI54" s="83"/>
      <c r="DJ54" s="83"/>
      <c r="DK54" s="83"/>
      <c r="DL54" s="83"/>
      <c r="DM54" s="83"/>
      <c r="DN54" s="83"/>
      <c r="DO54" s="83"/>
      <c r="DP54" s="83"/>
      <c r="DQ54" s="83"/>
      <c r="DR54" s="83"/>
      <c r="DS54" s="83"/>
      <c r="DT54" s="83"/>
      <c r="DU54" s="83"/>
      <c r="DV54" s="83"/>
      <c r="DW54" s="83"/>
      <c r="DX54" s="83"/>
      <c r="DY54" s="83"/>
      <c r="DZ54" s="83"/>
      <c r="EA54" s="83"/>
      <c r="EB54" s="83"/>
      <c r="EC54" s="83"/>
      <c r="ED54" s="83"/>
      <c r="EE54" s="83"/>
      <c r="EF54" s="83"/>
      <c r="EG54" s="83"/>
      <c r="EH54" s="83"/>
      <c r="EI54" s="83"/>
      <c r="EJ54" s="83"/>
      <c r="EK54" s="83"/>
      <c r="EL54" s="83"/>
      <c r="EM54" s="83"/>
      <c r="EN54" s="83"/>
      <c r="EO54" s="83"/>
      <c r="EP54" s="84"/>
      <c r="EQ54" s="85"/>
    </row>
    <row r="55" spans="1:147" s="86" customFormat="1" ht="18" customHeight="1" thickTop="1" thickBot="1" x14ac:dyDescent="0.3">
      <c r="A55" s="63" t="str">
        <f>IF(B55="","",IF(A54="",IF(MAX($A$16:A54)=0,1,ROUNDDOWN(MAX($A$16:A54)+1,0)),A54+0.01))</f>
        <v/>
      </c>
      <c r="B55" s="76"/>
      <c r="C55" s="76"/>
      <c r="D55" s="76"/>
      <c r="E55" s="76"/>
      <c r="F55" s="77"/>
      <c r="G55" s="78"/>
      <c r="H55" s="79"/>
      <c r="I55" s="68" t="str">
        <f t="shared" si="21"/>
        <v/>
      </c>
      <c r="J55" s="80"/>
      <c r="K55" s="70" t="str">
        <f t="shared" ca="1" si="23"/>
        <v/>
      </c>
      <c r="L55" s="228" t="str">
        <f t="shared" si="22"/>
        <v/>
      </c>
      <c r="M55" s="229" t="str">
        <f t="shared" si="24"/>
        <v/>
      </c>
      <c r="N55" s="206"/>
      <c r="O55" s="83"/>
      <c r="P55" s="83"/>
      <c r="Q55" s="83"/>
      <c r="R55" s="83"/>
      <c r="S55" s="83"/>
      <c r="T55" s="83"/>
      <c r="U55" s="83"/>
      <c r="V55" s="83"/>
      <c r="W55" s="83"/>
      <c r="X55" s="83"/>
      <c r="Y55" s="83"/>
      <c r="Z55" s="83"/>
      <c r="AA55" s="83"/>
      <c r="AB55" s="83"/>
      <c r="AC55" s="83"/>
      <c r="AD55" s="83"/>
      <c r="AE55" s="83"/>
      <c r="AF55" s="83"/>
      <c r="AG55" s="83"/>
      <c r="AH55" s="83"/>
      <c r="AI55" s="83"/>
      <c r="AJ55" s="83"/>
      <c r="AK55" s="83"/>
      <c r="AL55" s="83"/>
      <c r="AM55" s="83"/>
      <c r="AN55" s="83"/>
      <c r="AO55" s="83"/>
      <c r="AP55" s="83"/>
      <c r="AQ55" s="83"/>
      <c r="AR55" s="83"/>
      <c r="AS55" s="83"/>
      <c r="AT55" s="83"/>
      <c r="AU55" s="83"/>
      <c r="AV55" s="83"/>
      <c r="AW55" s="83"/>
      <c r="AX55" s="83"/>
      <c r="AY55" s="83"/>
      <c r="AZ55" s="83"/>
      <c r="BA55" s="83"/>
      <c r="BB55" s="83"/>
      <c r="BC55" s="83"/>
      <c r="BD55" s="83"/>
      <c r="BE55" s="83"/>
      <c r="BF55" s="83"/>
      <c r="BG55" s="83"/>
      <c r="BH55" s="83"/>
      <c r="BI55" s="83"/>
      <c r="BJ55" s="83"/>
      <c r="BK55" s="83"/>
      <c r="BL55" s="83"/>
      <c r="BM55" s="83"/>
      <c r="BN55" s="83"/>
      <c r="BO55" s="83"/>
      <c r="BP55" s="83"/>
      <c r="BQ55" s="83"/>
      <c r="BR55" s="83"/>
      <c r="BS55" s="83"/>
      <c r="BT55" s="83"/>
      <c r="BU55" s="83"/>
      <c r="BV55" s="83"/>
      <c r="BW55" s="83"/>
      <c r="BX55" s="83"/>
      <c r="BY55" s="83"/>
      <c r="BZ55" s="83"/>
      <c r="CA55" s="83"/>
      <c r="CB55" s="83"/>
      <c r="CC55" s="83"/>
      <c r="CD55" s="83"/>
      <c r="CE55" s="83"/>
      <c r="CF55" s="83"/>
      <c r="CG55" s="83"/>
      <c r="CH55" s="83"/>
      <c r="CI55" s="83"/>
      <c r="CJ55" s="83"/>
      <c r="CK55" s="83"/>
      <c r="CL55" s="83"/>
      <c r="CM55" s="83"/>
      <c r="CN55" s="83"/>
      <c r="CO55" s="83"/>
      <c r="CP55" s="83"/>
      <c r="CQ55" s="83"/>
      <c r="CR55" s="83"/>
      <c r="CS55" s="83"/>
      <c r="CT55" s="83"/>
      <c r="CU55" s="83"/>
      <c r="CV55" s="83"/>
      <c r="CW55" s="83"/>
      <c r="CX55" s="83"/>
      <c r="CY55" s="83"/>
      <c r="CZ55" s="83"/>
      <c r="DA55" s="83"/>
      <c r="DB55" s="83"/>
      <c r="DC55" s="83"/>
      <c r="DD55" s="83"/>
      <c r="DE55" s="83"/>
      <c r="DF55" s="83"/>
      <c r="DG55" s="83"/>
      <c r="DH55" s="83"/>
      <c r="DI55" s="83"/>
      <c r="DJ55" s="83"/>
      <c r="DK55" s="83"/>
      <c r="DL55" s="83"/>
      <c r="DM55" s="83"/>
      <c r="DN55" s="83"/>
      <c r="DO55" s="83"/>
      <c r="DP55" s="83"/>
      <c r="DQ55" s="83"/>
      <c r="DR55" s="83"/>
      <c r="DS55" s="83"/>
      <c r="DT55" s="83"/>
      <c r="DU55" s="83"/>
      <c r="DV55" s="83"/>
      <c r="DW55" s="83"/>
      <c r="DX55" s="83"/>
      <c r="DY55" s="83"/>
      <c r="DZ55" s="83"/>
      <c r="EA55" s="83"/>
      <c r="EB55" s="83"/>
      <c r="EC55" s="83"/>
      <c r="ED55" s="83"/>
      <c r="EE55" s="83"/>
      <c r="EF55" s="83"/>
      <c r="EG55" s="83"/>
      <c r="EH55" s="83"/>
      <c r="EI55" s="83"/>
      <c r="EJ55" s="83"/>
      <c r="EK55" s="83"/>
      <c r="EL55" s="83"/>
      <c r="EM55" s="83"/>
      <c r="EN55" s="83"/>
      <c r="EO55" s="83"/>
      <c r="EP55" s="84"/>
      <c r="EQ55" s="85"/>
    </row>
    <row r="56" spans="1:147" s="86" customFormat="1" ht="18" customHeight="1" thickTop="1" thickBot="1" x14ac:dyDescent="0.3">
      <c r="A56" s="63" t="str">
        <f>IF(B56="","",IF(A55="",IF(MAX($A$16:A55)=0,1,ROUNDDOWN(MAX($A$16:A55)+1,0)),A55+0.01))</f>
        <v/>
      </c>
      <c r="B56" s="76"/>
      <c r="C56" s="76"/>
      <c r="D56" s="76"/>
      <c r="E56" s="76"/>
      <c r="F56" s="77"/>
      <c r="G56" s="78"/>
      <c r="H56" s="79"/>
      <c r="I56" s="68" t="str">
        <f t="shared" si="21"/>
        <v/>
      </c>
      <c r="J56" s="80"/>
      <c r="K56" s="70" t="str">
        <f t="shared" ca="1" si="23"/>
        <v/>
      </c>
      <c r="L56" s="228" t="str">
        <f t="shared" si="22"/>
        <v/>
      </c>
      <c r="M56" s="229" t="str">
        <f t="shared" si="24"/>
        <v/>
      </c>
      <c r="N56" s="206"/>
      <c r="O56" s="83"/>
      <c r="P56" s="83"/>
      <c r="Q56" s="83"/>
      <c r="R56" s="83"/>
      <c r="S56" s="83"/>
      <c r="T56" s="83"/>
      <c r="U56" s="83"/>
      <c r="V56" s="83"/>
      <c r="W56" s="83"/>
      <c r="X56" s="83"/>
      <c r="Y56" s="83"/>
      <c r="Z56" s="83"/>
      <c r="AA56" s="83"/>
      <c r="AB56" s="83"/>
      <c r="AC56" s="83"/>
      <c r="AD56" s="83"/>
      <c r="AE56" s="83"/>
      <c r="AF56" s="83"/>
      <c r="AG56" s="83"/>
      <c r="AH56" s="83"/>
      <c r="AI56" s="83"/>
      <c r="AJ56" s="83"/>
      <c r="AK56" s="83"/>
      <c r="AL56" s="83"/>
      <c r="AM56" s="83"/>
      <c r="AN56" s="83"/>
      <c r="AO56" s="83"/>
      <c r="AP56" s="83"/>
      <c r="AQ56" s="83"/>
      <c r="AR56" s="83"/>
      <c r="AS56" s="83"/>
      <c r="AT56" s="83"/>
      <c r="AU56" s="83"/>
      <c r="AV56" s="83"/>
      <c r="AW56" s="83"/>
      <c r="AX56" s="83"/>
      <c r="AY56" s="83"/>
      <c r="AZ56" s="83"/>
      <c r="BA56" s="83"/>
      <c r="BB56" s="83"/>
      <c r="BC56" s="83"/>
      <c r="BD56" s="83"/>
      <c r="BE56" s="83"/>
      <c r="BF56" s="83"/>
      <c r="BG56" s="83"/>
      <c r="BH56" s="83"/>
      <c r="BI56" s="83"/>
      <c r="BJ56" s="83"/>
      <c r="BK56" s="83"/>
      <c r="BL56" s="83"/>
      <c r="BM56" s="83"/>
      <c r="BN56" s="83"/>
      <c r="BO56" s="83"/>
      <c r="BP56" s="83"/>
      <c r="BQ56" s="83"/>
      <c r="BR56" s="83"/>
      <c r="BS56" s="83"/>
      <c r="BT56" s="83"/>
      <c r="BU56" s="83"/>
      <c r="BV56" s="83"/>
      <c r="BW56" s="83"/>
      <c r="BX56" s="83"/>
      <c r="BY56" s="83"/>
      <c r="BZ56" s="83"/>
      <c r="CA56" s="83"/>
      <c r="CB56" s="83"/>
      <c r="CC56" s="83"/>
      <c r="CD56" s="83"/>
      <c r="CE56" s="83"/>
      <c r="CF56" s="83"/>
      <c r="CG56" s="83"/>
      <c r="CH56" s="83"/>
      <c r="CI56" s="83"/>
      <c r="CJ56" s="83"/>
      <c r="CK56" s="83"/>
      <c r="CL56" s="83"/>
      <c r="CM56" s="83"/>
      <c r="CN56" s="83"/>
      <c r="CO56" s="83"/>
      <c r="CP56" s="83"/>
      <c r="CQ56" s="83"/>
      <c r="CR56" s="83"/>
      <c r="CS56" s="83"/>
      <c r="CT56" s="83"/>
      <c r="CU56" s="83"/>
      <c r="CV56" s="83"/>
      <c r="CW56" s="83"/>
      <c r="CX56" s="83"/>
      <c r="CY56" s="83"/>
      <c r="CZ56" s="83"/>
      <c r="DA56" s="83"/>
      <c r="DB56" s="83"/>
      <c r="DC56" s="83"/>
      <c r="DD56" s="83"/>
      <c r="DE56" s="83"/>
      <c r="DF56" s="83"/>
      <c r="DG56" s="83"/>
      <c r="DH56" s="83"/>
      <c r="DI56" s="83"/>
      <c r="DJ56" s="83"/>
      <c r="DK56" s="83"/>
      <c r="DL56" s="83"/>
      <c r="DM56" s="83"/>
      <c r="DN56" s="83"/>
      <c r="DO56" s="83"/>
      <c r="DP56" s="83"/>
      <c r="DQ56" s="83"/>
      <c r="DR56" s="83"/>
      <c r="DS56" s="83"/>
      <c r="DT56" s="83"/>
      <c r="DU56" s="83"/>
      <c r="DV56" s="83"/>
      <c r="DW56" s="83"/>
      <c r="DX56" s="83"/>
      <c r="DY56" s="83"/>
      <c r="DZ56" s="83"/>
      <c r="EA56" s="83"/>
      <c r="EB56" s="83"/>
      <c r="EC56" s="83"/>
      <c r="ED56" s="83"/>
      <c r="EE56" s="83"/>
      <c r="EF56" s="83"/>
      <c r="EG56" s="83"/>
      <c r="EH56" s="83"/>
      <c r="EI56" s="83"/>
      <c r="EJ56" s="83"/>
      <c r="EK56" s="83"/>
      <c r="EL56" s="83"/>
      <c r="EM56" s="83"/>
      <c r="EN56" s="83"/>
      <c r="EO56" s="83"/>
      <c r="EP56" s="84"/>
      <c r="EQ56" s="85"/>
    </row>
    <row r="57" spans="1:147" s="86" customFormat="1" ht="18" customHeight="1" thickTop="1" thickBot="1" x14ac:dyDescent="0.3">
      <c r="A57" s="63" t="str">
        <f>IF(B57="","",IF(A56="",IF(MAX($A$16:A56)=0,1,ROUNDDOWN(MAX($A$16:A56)+1,0)),A56+0.01))</f>
        <v/>
      </c>
      <c r="B57" s="76"/>
      <c r="C57" s="76"/>
      <c r="D57" s="76"/>
      <c r="E57" s="76"/>
      <c r="F57" s="77"/>
      <c r="G57" s="78"/>
      <c r="H57" s="79"/>
      <c r="I57" s="68" t="str">
        <f t="shared" si="21"/>
        <v/>
      </c>
      <c r="J57" s="80"/>
      <c r="K57" s="70" t="str">
        <f t="shared" ca="1" si="23"/>
        <v/>
      </c>
      <c r="L57" s="228" t="str">
        <f t="shared" si="22"/>
        <v/>
      </c>
      <c r="M57" s="229" t="str">
        <f t="shared" si="24"/>
        <v/>
      </c>
      <c r="N57" s="206"/>
      <c r="O57" s="83"/>
      <c r="P57" s="83"/>
      <c r="Q57" s="83"/>
      <c r="R57" s="83"/>
      <c r="S57" s="83"/>
      <c r="T57" s="83"/>
      <c r="U57" s="83"/>
      <c r="V57" s="83"/>
      <c r="W57" s="83"/>
      <c r="X57" s="83"/>
      <c r="Y57" s="83"/>
      <c r="Z57" s="83"/>
      <c r="AA57" s="83"/>
      <c r="AB57" s="83"/>
      <c r="AC57" s="83"/>
      <c r="AD57" s="83"/>
      <c r="AE57" s="83"/>
      <c r="AF57" s="83"/>
      <c r="AG57" s="83"/>
      <c r="AH57" s="83"/>
      <c r="AI57" s="83"/>
      <c r="AJ57" s="83"/>
      <c r="AK57" s="83"/>
      <c r="AL57" s="83"/>
      <c r="AM57" s="83"/>
      <c r="AN57" s="83"/>
      <c r="AO57" s="83"/>
      <c r="AP57" s="83"/>
      <c r="AQ57" s="83"/>
      <c r="AR57" s="83"/>
      <c r="AS57" s="83"/>
      <c r="AT57" s="83"/>
      <c r="AU57" s="83"/>
      <c r="AV57" s="83"/>
      <c r="AW57" s="83"/>
      <c r="AX57" s="83"/>
      <c r="AY57" s="83"/>
      <c r="AZ57" s="83"/>
      <c r="BA57" s="83"/>
      <c r="BB57" s="83"/>
      <c r="BC57" s="83"/>
      <c r="BD57" s="83"/>
      <c r="BE57" s="83"/>
      <c r="BF57" s="83"/>
      <c r="BG57" s="83"/>
      <c r="BH57" s="83"/>
      <c r="BI57" s="83"/>
      <c r="BJ57" s="83"/>
      <c r="BK57" s="83"/>
      <c r="BL57" s="83"/>
      <c r="BM57" s="83"/>
      <c r="BN57" s="83"/>
      <c r="BO57" s="83"/>
      <c r="BP57" s="83"/>
      <c r="BQ57" s="83"/>
      <c r="BR57" s="83"/>
      <c r="BS57" s="83"/>
      <c r="BT57" s="83"/>
      <c r="BU57" s="83"/>
      <c r="BV57" s="83"/>
      <c r="BW57" s="83"/>
      <c r="BX57" s="83"/>
      <c r="BY57" s="83"/>
      <c r="BZ57" s="83"/>
      <c r="CA57" s="83"/>
      <c r="CB57" s="83"/>
      <c r="CC57" s="83"/>
      <c r="CD57" s="83"/>
      <c r="CE57" s="83"/>
      <c r="CF57" s="83"/>
      <c r="CG57" s="83"/>
      <c r="CH57" s="83"/>
      <c r="CI57" s="83"/>
      <c r="CJ57" s="83"/>
      <c r="CK57" s="83"/>
      <c r="CL57" s="83"/>
      <c r="CM57" s="83"/>
      <c r="CN57" s="83"/>
      <c r="CO57" s="83"/>
      <c r="CP57" s="83"/>
      <c r="CQ57" s="83"/>
      <c r="CR57" s="83"/>
      <c r="CS57" s="83"/>
      <c r="CT57" s="83"/>
      <c r="CU57" s="83"/>
      <c r="CV57" s="83"/>
      <c r="CW57" s="83"/>
      <c r="CX57" s="83"/>
      <c r="CY57" s="83"/>
      <c r="CZ57" s="83"/>
      <c r="DA57" s="83"/>
      <c r="DB57" s="83"/>
      <c r="DC57" s="83"/>
      <c r="DD57" s="83"/>
      <c r="DE57" s="83"/>
      <c r="DF57" s="83"/>
      <c r="DG57" s="83"/>
      <c r="DH57" s="83"/>
      <c r="DI57" s="83"/>
      <c r="DJ57" s="83"/>
      <c r="DK57" s="83"/>
      <c r="DL57" s="83"/>
      <c r="DM57" s="83"/>
      <c r="DN57" s="83"/>
      <c r="DO57" s="83"/>
      <c r="DP57" s="83"/>
      <c r="DQ57" s="83"/>
      <c r="DR57" s="83"/>
      <c r="DS57" s="83"/>
      <c r="DT57" s="83"/>
      <c r="DU57" s="83"/>
      <c r="DV57" s="83"/>
      <c r="DW57" s="83"/>
      <c r="DX57" s="83"/>
      <c r="DY57" s="83"/>
      <c r="DZ57" s="83"/>
      <c r="EA57" s="83"/>
      <c r="EB57" s="83"/>
      <c r="EC57" s="83"/>
      <c r="ED57" s="83"/>
      <c r="EE57" s="83"/>
      <c r="EF57" s="83"/>
      <c r="EG57" s="83"/>
      <c r="EH57" s="83"/>
      <c r="EI57" s="83"/>
      <c r="EJ57" s="83"/>
      <c r="EK57" s="83"/>
      <c r="EL57" s="83"/>
      <c r="EM57" s="83"/>
      <c r="EN57" s="83"/>
      <c r="EO57" s="83"/>
      <c r="EP57" s="84"/>
      <c r="EQ57" s="85"/>
    </row>
    <row r="58" spans="1:147" s="86" customFormat="1" ht="18" customHeight="1" thickTop="1" thickBot="1" x14ac:dyDescent="0.3">
      <c r="A58" s="63" t="str">
        <f>IF(B58="","",IF(A57="",IF(MAX($A$16:A57)=0,1,ROUNDDOWN(MAX($A$16:A57)+1,0)),A57+0.01))</f>
        <v/>
      </c>
      <c r="B58" s="76"/>
      <c r="C58" s="76"/>
      <c r="D58" s="76"/>
      <c r="E58" s="76"/>
      <c r="F58" s="77"/>
      <c r="G58" s="78"/>
      <c r="H58" s="79"/>
      <c r="I58" s="68" t="str">
        <f t="shared" si="21"/>
        <v/>
      </c>
      <c r="J58" s="80"/>
      <c r="K58" s="70" t="str">
        <f t="shared" ca="1" si="23"/>
        <v/>
      </c>
      <c r="L58" s="228" t="str">
        <f t="shared" si="22"/>
        <v/>
      </c>
      <c r="M58" s="229" t="str">
        <f t="shared" si="24"/>
        <v/>
      </c>
      <c r="N58" s="206"/>
      <c r="O58" s="83"/>
      <c r="P58" s="83"/>
      <c r="Q58" s="83"/>
      <c r="R58" s="83"/>
      <c r="S58" s="83"/>
      <c r="T58" s="83"/>
      <c r="U58" s="83"/>
      <c r="V58" s="83"/>
      <c r="W58" s="83"/>
      <c r="X58" s="83"/>
      <c r="Y58" s="83"/>
      <c r="Z58" s="83"/>
      <c r="AA58" s="83"/>
      <c r="AB58" s="83"/>
      <c r="AC58" s="83"/>
      <c r="AD58" s="83"/>
      <c r="AE58" s="83"/>
      <c r="AF58" s="83"/>
      <c r="AG58" s="83"/>
      <c r="AH58" s="83"/>
      <c r="AI58" s="83"/>
      <c r="AJ58" s="83"/>
      <c r="AK58" s="83"/>
      <c r="AL58" s="83"/>
      <c r="AM58" s="83"/>
      <c r="AN58" s="83"/>
      <c r="AO58" s="83"/>
      <c r="AP58" s="83"/>
      <c r="AQ58" s="83"/>
      <c r="AR58" s="83"/>
      <c r="AS58" s="83"/>
      <c r="AT58" s="83"/>
      <c r="AU58" s="83"/>
      <c r="AV58" s="83"/>
      <c r="AW58" s="83"/>
      <c r="AX58" s="83"/>
      <c r="AY58" s="83"/>
      <c r="AZ58" s="83"/>
      <c r="BA58" s="83"/>
      <c r="BB58" s="83"/>
      <c r="BC58" s="83"/>
      <c r="BD58" s="83"/>
      <c r="BE58" s="83"/>
      <c r="BF58" s="83"/>
      <c r="BG58" s="83"/>
      <c r="BH58" s="83"/>
      <c r="BI58" s="83"/>
      <c r="BJ58" s="83"/>
      <c r="BK58" s="83"/>
      <c r="BL58" s="83"/>
      <c r="BM58" s="83"/>
      <c r="BN58" s="83"/>
      <c r="BO58" s="83"/>
      <c r="BP58" s="83"/>
      <c r="BQ58" s="83"/>
      <c r="BR58" s="83"/>
      <c r="BS58" s="83"/>
      <c r="BT58" s="83"/>
      <c r="BU58" s="83"/>
      <c r="BV58" s="83"/>
      <c r="BW58" s="83"/>
      <c r="BX58" s="83"/>
      <c r="BY58" s="83"/>
      <c r="BZ58" s="83"/>
      <c r="CA58" s="83"/>
      <c r="CB58" s="83"/>
      <c r="CC58" s="83"/>
      <c r="CD58" s="83"/>
      <c r="CE58" s="83"/>
      <c r="CF58" s="83"/>
      <c r="CG58" s="83"/>
      <c r="CH58" s="83"/>
      <c r="CI58" s="83"/>
      <c r="CJ58" s="83"/>
      <c r="CK58" s="83"/>
      <c r="CL58" s="83"/>
      <c r="CM58" s="83"/>
      <c r="CN58" s="83"/>
      <c r="CO58" s="83"/>
      <c r="CP58" s="83"/>
      <c r="CQ58" s="83"/>
      <c r="CR58" s="83"/>
      <c r="CS58" s="83"/>
      <c r="CT58" s="83"/>
      <c r="CU58" s="83"/>
      <c r="CV58" s="83"/>
      <c r="CW58" s="83"/>
      <c r="CX58" s="83"/>
      <c r="CY58" s="83"/>
      <c r="CZ58" s="83"/>
      <c r="DA58" s="83"/>
      <c r="DB58" s="83"/>
      <c r="DC58" s="83"/>
      <c r="DD58" s="83"/>
      <c r="DE58" s="83"/>
      <c r="DF58" s="83"/>
      <c r="DG58" s="83"/>
      <c r="DH58" s="83"/>
      <c r="DI58" s="83"/>
      <c r="DJ58" s="83"/>
      <c r="DK58" s="83"/>
      <c r="DL58" s="83"/>
      <c r="DM58" s="83"/>
      <c r="DN58" s="83"/>
      <c r="DO58" s="83"/>
      <c r="DP58" s="83"/>
      <c r="DQ58" s="83"/>
      <c r="DR58" s="83"/>
      <c r="DS58" s="83"/>
      <c r="DT58" s="83"/>
      <c r="DU58" s="83"/>
      <c r="DV58" s="83"/>
      <c r="DW58" s="83"/>
      <c r="DX58" s="83"/>
      <c r="DY58" s="83"/>
      <c r="DZ58" s="83"/>
      <c r="EA58" s="83"/>
      <c r="EB58" s="83"/>
      <c r="EC58" s="83"/>
      <c r="ED58" s="83"/>
      <c r="EE58" s="83"/>
      <c r="EF58" s="83"/>
      <c r="EG58" s="83"/>
      <c r="EH58" s="83"/>
      <c r="EI58" s="83"/>
      <c r="EJ58" s="83"/>
      <c r="EK58" s="83"/>
      <c r="EL58" s="83"/>
      <c r="EM58" s="83"/>
      <c r="EN58" s="83"/>
      <c r="EO58" s="83"/>
      <c r="EP58" s="84"/>
      <c r="EQ58" s="85"/>
    </row>
    <row r="59" spans="1:147" s="86" customFormat="1" ht="18" customHeight="1" thickTop="1" thickBot="1" x14ac:dyDescent="0.3">
      <c r="A59" s="63" t="str">
        <f>IF(B59="","",IF(A58="",IF(MAX($A$16:A58)=0,1,ROUNDDOWN(MAX($A$16:A58)+1,0)),A58+0.01))</f>
        <v/>
      </c>
      <c r="B59" s="76"/>
      <c r="C59" s="76"/>
      <c r="D59" s="76"/>
      <c r="E59" s="76"/>
      <c r="F59" s="77"/>
      <c r="G59" s="78"/>
      <c r="H59" s="79"/>
      <c r="I59" s="68" t="str">
        <f t="shared" si="21"/>
        <v/>
      </c>
      <c r="J59" s="80"/>
      <c r="K59" s="70" t="str">
        <f t="shared" ca="1" si="23"/>
        <v/>
      </c>
      <c r="L59" s="228" t="str">
        <f t="shared" si="22"/>
        <v/>
      </c>
      <c r="M59" s="229" t="str">
        <f t="shared" si="24"/>
        <v/>
      </c>
      <c r="N59" s="206"/>
      <c r="O59" s="83"/>
      <c r="P59" s="83"/>
      <c r="Q59" s="83"/>
      <c r="R59" s="83"/>
      <c r="S59" s="83"/>
      <c r="T59" s="83"/>
      <c r="U59" s="83"/>
      <c r="V59" s="83"/>
      <c r="W59" s="83"/>
      <c r="X59" s="83"/>
      <c r="Y59" s="83"/>
      <c r="Z59" s="83"/>
      <c r="AA59" s="83"/>
      <c r="AB59" s="83"/>
      <c r="AC59" s="83"/>
      <c r="AD59" s="83"/>
      <c r="AE59" s="83"/>
      <c r="AF59" s="83"/>
      <c r="AG59" s="83"/>
      <c r="AH59" s="83"/>
      <c r="AI59" s="83"/>
      <c r="AJ59" s="83"/>
      <c r="AK59" s="83"/>
      <c r="AL59" s="83"/>
      <c r="AM59" s="83"/>
      <c r="AN59" s="83"/>
      <c r="AO59" s="83"/>
      <c r="AP59" s="83"/>
      <c r="AQ59" s="83"/>
      <c r="AR59" s="83"/>
      <c r="AS59" s="83"/>
      <c r="AT59" s="83"/>
      <c r="AU59" s="83"/>
      <c r="AV59" s="83"/>
      <c r="AW59" s="83"/>
      <c r="AX59" s="83"/>
      <c r="AY59" s="83"/>
      <c r="AZ59" s="83"/>
      <c r="BA59" s="83"/>
      <c r="BB59" s="83"/>
      <c r="BC59" s="83"/>
      <c r="BD59" s="83"/>
      <c r="BE59" s="83"/>
      <c r="BF59" s="83"/>
      <c r="BG59" s="83"/>
      <c r="BH59" s="83"/>
      <c r="BI59" s="83"/>
      <c r="BJ59" s="83"/>
      <c r="BK59" s="83"/>
      <c r="BL59" s="83"/>
      <c r="BM59" s="83"/>
      <c r="BN59" s="83"/>
      <c r="BO59" s="83"/>
      <c r="BP59" s="83"/>
      <c r="BQ59" s="83"/>
      <c r="BR59" s="83"/>
      <c r="BS59" s="83"/>
      <c r="BT59" s="83"/>
      <c r="BU59" s="83"/>
      <c r="BV59" s="83"/>
      <c r="BW59" s="83"/>
      <c r="BX59" s="83"/>
      <c r="BY59" s="83"/>
      <c r="BZ59" s="83"/>
      <c r="CA59" s="83"/>
      <c r="CB59" s="83"/>
      <c r="CC59" s="83"/>
      <c r="CD59" s="83"/>
      <c r="CE59" s="83"/>
      <c r="CF59" s="83"/>
      <c r="CG59" s="83"/>
      <c r="CH59" s="83"/>
      <c r="CI59" s="83"/>
      <c r="CJ59" s="83"/>
      <c r="CK59" s="83"/>
      <c r="CL59" s="83"/>
      <c r="CM59" s="83"/>
      <c r="CN59" s="83"/>
      <c r="CO59" s="83"/>
      <c r="CP59" s="83"/>
      <c r="CQ59" s="83"/>
      <c r="CR59" s="83"/>
      <c r="CS59" s="83"/>
      <c r="CT59" s="83"/>
      <c r="CU59" s="83"/>
      <c r="CV59" s="83"/>
      <c r="CW59" s="83"/>
      <c r="CX59" s="83"/>
      <c r="CY59" s="83"/>
      <c r="CZ59" s="83"/>
      <c r="DA59" s="83"/>
      <c r="DB59" s="83"/>
      <c r="DC59" s="83"/>
      <c r="DD59" s="83"/>
      <c r="DE59" s="83"/>
      <c r="DF59" s="83"/>
      <c r="DG59" s="83"/>
      <c r="DH59" s="83"/>
      <c r="DI59" s="83"/>
      <c r="DJ59" s="83"/>
      <c r="DK59" s="83"/>
      <c r="DL59" s="83"/>
      <c r="DM59" s="83"/>
      <c r="DN59" s="83"/>
      <c r="DO59" s="83"/>
      <c r="DP59" s="83"/>
      <c r="DQ59" s="83"/>
      <c r="DR59" s="83"/>
      <c r="DS59" s="83"/>
      <c r="DT59" s="83"/>
      <c r="DU59" s="83"/>
      <c r="DV59" s="83"/>
      <c r="DW59" s="83"/>
      <c r="DX59" s="83"/>
      <c r="DY59" s="83"/>
      <c r="DZ59" s="83"/>
      <c r="EA59" s="83"/>
      <c r="EB59" s="83"/>
      <c r="EC59" s="83"/>
      <c r="ED59" s="83"/>
      <c r="EE59" s="83"/>
      <c r="EF59" s="83"/>
      <c r="EG59" s="83"/>
      <c r="EH59" s="83"/>
      <c r="EI59" s="83"/>
      <c r="EJ59" s="83"/>
      <c r="EK59" s="83"/>
      <c r="EL59" s="83"/>
      <c r="EM59" s="83"/>
      <c r="EN59" s="83"/>
      <c r="EO59" s="83"/>
      <c r="EP59" s="84"/>
      <c r="EQ59" s="85"/>
    </row>
    <row r="60" spans="1:147" s="86" customFormat="1" ht="18" customHeight="1" thickTop="1" thickBot="1" x14ac:dyDescent="0.3">
      <c r="A60" s="63" t="str">
        <f>IF(B60="","",IF(A59="",IF(MAX($A$16:A59)=0,1,ROUNDDOWN(MAX($A$16:A59)+1,0)),A59+0.01))</f>
        <v/>
      </c>
      <c r="B60" s="76"/>
      <c r="C60" s="76"/>
      <c r="D60" s="76"/>
      <c r="E60" s="76"/>
      <c r="F60" s="77"/>
      <c r="G60" s="78"/>
      <c r="H60" s="79"/>
      <c r="I60" s="68" t="str">
        <f t="shared" si="21"/>
        <v/>
      </c>
      <c r="J60" s="80"/>
      <c r="K60" s="70" t="str">
        <f t="shared" ca="1" si="23"/>
        <v/>
      </c>
      <c r="L60" s="228" t="str">
        <f t="shared" si="22"/>
        <v/>
      </c>
      <c r="M60" s="229" t="str">
        <f t="shared" si="24"/>
        <v/>
      </c>
      <c r="N60" s="206"/>
      <c r="O60" s="83"/>
      <c r="P60" s="83"/>
      <c r="Q60" s="83"/>
      <c r="R60" s="83"/>
      <c r="S60" s="83"/>
      <c r="T60" s="83"/>
      <c r="U60" s="83"/>
      <c r="V60" s="83"/>
      <c r="W60" s="83"/>
      <c r="X60" s="83"/>
      <c r="Y60" s="83"/>
      <c r="Z60" s="83"/>
      <c r="AA60" s="83"/>
      <c r="AB60" s="83"/>
      <c r="AC60" s="83"/>
      <c r="AD60" s="83"/>
      <c r="AE60" s="83"/>
      <c r="AF60" s="83"/>
      <c r="AG60" s="83"/>
      <c r="AH60" s="83"/>
      <c r="AI60" s="83"/>
      <c r="AJ60" s="83"/>
      <c r="AK60" s="83"/>
      <c r="AL60" s="83"/>
      <c r="AM60" s="83"/>
      <c r="AN60" s="83"/>
      <c r="AO60" s="83"/>
      <c r="AP60" s="83"/>
      <c r="AQ60" s="83"/>
      <c r="AR60" s="83"/>
      <c r="AS60" s="83"/>
      <c r="AT60" s="83"/>
      <c r="AU60" s="83"/>
      <c r="AV60" s="83"/>
      <c r="AW60" s="83"/>
      <c r="AX60" s="83"/>
      <c r="AY60" s="83"/>
      <c r="AZ60" s="83"/>
      <c r="BA60" s="83"/>
      <c r="BB60" s="83"/>
      <c r="BC60" s="83"/>
      <c r="BD60" s="83"/>
      <c r="BE60" s="83"/>
      <c r="BF60" s="83"/>
      <c r="BG60" s="83"/>
      <c r="BH60" s="83"/>
      <c r="BI60" s="83"/>
      <c r="BJ60" s="83"/>
      <c r="BK60" s="83"/>
      <c r="BL60" s="83"/>
      <c r="BM60" s="83"/>
      <c r="BN60" s="83"/>
      <c r="BO60" s="83"/>
      <c r="BP60" s="83"/>
      <c r="BQ60" s="83"/>
      <c r="BR60" s="83"/>
      <c r="BS60" s="83"/>
      <c r="BT60" s="83"/>
      <c r="BU60" s="83"/>
      <c r="BV60" s="83"/>
      <c r="BW60" s="83"/>
      <c r="BX60" s="83"/>
      <c r="BY60" s="83"/>
      <c r="BZ60" s="83"/>
      <c r="CA60" s="83"/>
      <c r="CB60" s="83"/>
      <c r="CC60" s="83"/>
      <c r="CD60" s="83"/>
      <c r="CE60" s="83"/>
      <c r="CF60" s="83"/>
      <c r="CG60" s="83"/>
      <c r="CH60" s="83"/>
      <c r="CI60" s="83"/>
      <c r="CJ60" s="83"/>
      <c r="CK60" s="83"/>
      <c r="CL60" s="83"/>
      <c r="CM60" s="83"/>
      <c r="CN60" s="83"/>
      <c r="CO60" s="83"/>
      <c r="CP60" s="83"/>
      <c r="CQ60" s="83"/>
      <c r="CR60" s="83"/>
      <c r="CS60" s="83"/>
      <c r="CT60" s="83"/>
      <c r="CU60" s="83"/>
      <c r="CV60" s="83"/>
      <c r="CW60" s="83"/>
      <c r="CX60" s="83"/>
      <c r="CY60" s="83"/>
      <c r="CZ60" s="83"/>
      <c r="DA60" s="83"/>
      <c r="DB60" s="83"/>
      <c r="DC60" s="83"/>
      <c r="DD60" s="83"/>
      <c r="DE60" s="83"/>
      <c r="DF60" s="83"/>
      <c r="DG60" s="83"/>
      <c r="DH60" s="83"/>
      <c r="DI60" s="83"/>
      <c r="DJ60" s="83"/>
      <c r="DK60" s="83"/>
      <c r="DL60" s="83"/>
      <c r="DM60" s="83"/>
      <c r="DN60" s="83"/>
      <c r="DO60" s="83"/>
      <c r="DP60" s="83"/>
      <c r="DQ60" s="83"/>
      <c r="DR60" s="83"/>
      <c r="DS60" s="83"/>
      <c r="DT60" s="83"/>
      <c r="DU60" s="83"/>
      <c r="DV60" s="83"/>
      <c r="DW60" s="83"/>
      <c r="DX60" s="83"/>
      <c r="DY60" s="83"/>
      <c r="DZ60" s="83"/>
      <c r="EA60" s="83"/>
      <c r="EB60" s="83"/>
      <c r="EC60" s="83"/>
      <c r="ED60" s="83"/>
      <c r="EE60" s="83"/>
      <c r="EF60" s="83"/>
      <c r="EG60" s="83"/>
      <c r="EH60" s="83"/>
      <c r="EI60" s="83"/>
      <c r="EJ60" s="83"/>
      <c r="EK60" s="83"/>
      <c r="EL60" s="83"/>
      <c r="EM60" s="83"/>
      <c r="EN60" s="83"/>
      <c r="EO60" s="83"/>
      <c r="EP60" s="84"/>
      <c r="EQ60" s="85"/>
    </row>
    <row r="61" spans="1:147" s="86" customFormat="1" ht="1.1499999999999999" customHeight="1" thickTop="1" thickBot="1" x14ac:dyDescent="0.3">
      <c r="A61" s="87" t="str">
        <f>IF(B61="","",IF(A60="",IF(MAX($A$16:A60)=0,1,ROUNDDOWN(MAX($A$16:A60)+1,0)),A60+0.01))</f>
        <v/>
      </c>
      <c r="B61" s="88"/>
      <c r="C61" s="88"/>
      <c r="D61" s="88"/>
      <c r="E61" s="88"/>
      <c r="F61" s="89"/>
      <c r="G61" s="90"/>
      <c r="H61" s="91"/>
      <c r="I61" s="92" t="str">
        <f t="shared" ref="I61" si="26">IF(G61="","",IF(H61="M","",IF(H61="","",WORKDAY(G61,H61-1,Feiertage))))</f>
        <v/>
      </c>
      <c r="J61" s="93"/>
      <c r="K61" s="70" t="str">
        <f t="shared" ca="1" si="23"/>
        <v/>
      </c>
      <c r="L61" s="228" t="str">
        <f t="shared" si="22"/>
        <v/>
      </c>
      <c r="M61" s="230" t="str">
        <f t="shared" ref="M48:M61" si="27">IF(G61="","",IF(I61="","",G61+L61-1))</f>
        <v/>
      </c>
      <c r="N61" s="207"/>
      <c r="O61" s="94"/>
      <c r="P61" s="94"/>
      <c r="Q61" s="94"/>
      <c r="R61" s="94"/>
      <c r="S61" s="94"/>
      <c r="T61" s="94"/>
      <c r="U61" s="94"/>
      <c r="V61" s="94"/>
      <c r="W61" s="94"/>
      <c r="X61" s="94"/>
      <c r="Y61" s="94"/>
      <c r="Z61" s="94"/>
      <c r="AA61" s="94"/>
      <c r="AB61" s="94"/>
      <c r="AC61" s="94"/>
      <c r="AD61" s="94"/>
      <c r="AE61" s="94"/>
      <c r="AF61" s="94"/>
      <c r="AG61" s="94"/>
      <c r="AH61" s="94"/>
      <c r="AI61" s="94"/>
      <c r="AJ61" s="94"/>
      <c r="AK61" s="94"/>
      <c r="AL61" s="94"/>
      <c r="AM61" s="94"/>
      <c r="AN61" s="94"/>
      <c r="AO61" s="94"/>
      <c r="AP61" s="94"/>
      <c r="AQ61" s="94"/>
      <c r="AR61" s="94"/>
      <c r="AS61" s="94"/>
      <c r="AT61" s="94"/>
      <c r="AU61" s="94"/>
      <c r="AV61" s="94"/>
      <c r="AW61" s="94"/>
      <c r="AX61" s="94"/>
      <c r="AY61" s="94"/>
      <c r="AZ61" s="94"/>
      <c r="BA61" s="94"/>
      <c r="BB61" s="94"/>
      <c r="BC61" s="94"/>
      <c r="BD61" s="94"/>
      <c r="BE61" s="94"/>
      <c r="BF61" s="94"/>
      <c r="BG61" s="94"/>
      <c r="BH61" s="94"/>
      <c r="BI61" s="94"/>
      <c r="BJ61" s="94"/>
      <c r="BK61" s="94"/>
      <c r="BL61" s="94"/>
      <c r="BM61" s="94"/>
      <c r="BN61" s="94"/>
      <c r="BO61" s="94"/>
      <c r="BP61" s="94"/>
      <c r="BQ61" s="94"/>
      <c r="BR61" s="94"/>
      <c r="BS61" s="94"/>
      <c r="BT61" s="94"/>
      <c r="BU61" s="94"/>
      <c r="BV61" s="94"/>
      <c r="BW61" s="94"/>
      <c r="BX61" s="94"/>
      <c r="BY61" s="94"/>
      <c r="BZ61" s="94"/>
      <c r="CA61" s="94"/>
      <c r="CB61" s="94"/>
      <c r="CC61" s="94"/>
      <c r="CD61" s="94"/>
      <c r="CE61" s="94"/>
      <c r="CF61" s="94"/>
      <c r="CG61" s="94"/>
      <c r="CH61" s="94"/>
      <c r="CI61" s="94"/>
      <c r="CJ61" s="94"/>
      <c r="CK61" s="94"/>
      <c r="CL61" s="94"/>
      <c r="CM61" s="94"/>
      <c r="CN61" s="94"/>
      <c r="CO61" s="94"/>
      <c r="CP61" s="94"/>
      <c r="CQ61" s="94"/>
      <c r="CR61" s="94"/>
      <c r="CS61" s="94"/>
      <c r="CT61" s="94"/>
      <c r="CU61" s="94"/>
      <c r="CV61" s="94"/>
      <c r="CW61" s="94"/>
      <c r="CX61" s="94"/>
      <c r="CY61" s="94"/>
      <c r="CZ61" s="94"/>
      <c r="DA61" s="94"/>
      <c r="DB61" s="94"/>
      <c r="DC61" s="94"/>
      <c r="DD61" s="94"/>
      <c r="DE61" s="94"/>
      <c r="DF61" s="94"/>
      <c r="DG61" s="94"/>
      <c r="DH61" s="94"/>
      <c r="DI61" s="94"/>
      <c r="DJ61" s="94"/>
      <c r="DK61" s="94"/>
      <c r="DL61" s="94"/>
      <c r="DM61" s="94"/>
      <c r="DN61" s="94"/>
      <c r="DO61" s="94"/>
      <c r="DP61" s="94"/>
      <c r="DQ61" s="94"/>
      <c r="DR61" s="94"/>
      <c r="DS61" s="94"/>
      <c r="DT61" s="94"/>
      <c r="DU61" s="94"/>
      <c r="DV61" s="94"/>
      <c r="DW61" s="94"/>
      <c r="DX61" s="94"/>
      <c r="DY61" s="94"/>
      <c r="DZ61" s="94"/>
      <c r="EA61" s="94"/>
      <c r="EB61" s="94"/>
      <c r="EC61" s="94"/>
      <c r="ED61" s="94"/>
      <c r="EE61" s="94"/>
      <c r="EF61" s="94"/>
      <c r="EG61" s="94"/>
      <c r="EH61" s="94"/>
      <c r="EI61" s="94"/>
      <c r="EJ61" s="94"/>
      <c r="EK61" s="94"/>
      <c r="EL61" s="94"/>
      <c r="EM61" s="94"/>
      <c r="EN61" s="94"/>
      <c r="EO61" s="94"/>
      <c r="EP61" s="95"/>
      <c r="EQ61" s="85"/>
    </row>
    <row r="62" spans="1:147" ht="2.4500000000000002" customHeight="1" thickTop="1" thickBot="1" x14ac:dyDescent="0.3">
      <c r="A62" s="96" t="s">
        <v>24</v>
      </c>
      <c r="B62" s="97"/>
      <c r="C62" s="97"/>
      <c r="D62" s="97"/>
      <c r="E62" s="97"/>
      <c r="F62" s="97"/>
      <c r="G62" s="97"/>
      <c r="H62" s="97"/>
      <c r="I62" s="97"/>
      <c r="J62" s="97"/>
      <c r="K62" s="97"/>
      <c r="L62" s="228" t="str">
        <f t="shared" si="22"/>
        <v/>
      </c>
      <c r="M62" s="231"/>
      <c r="N62" s="208"/>
      <c r="O62" s="97"/>
      <c r="P62" s="97"/>
      <c r="Q62" s="97"/>
      <c r="R62" s="97"/>
      <c r="S62" s="97"/>
      <c r="T62" s="97"/>
      <c r="U62" s="97"/>
      <c r="V62" s="97"/>
      <c r="W62" s="97"/>
      <c r="X62" s="97"/>
      <c r="Y62" s="97"/>
      <c r="Z62" s="97"/>
      <c r="AA62" s="97"/>
      <c r="AB62" s="97"/>
      <c r="AC62" s="97"/>
      <c r="AD62" s="97"/>
      <c r="AE62" s="97"/>
      <c r="AF62" s="97"/>
      <c r="AG62" s="97"/>
      <c r="AH62" s="97"/>
      <c r="AI62" s="97"/>
      <c r="AJ62" s="97"/>
      <c r="AK62" s="97"/>
      <c r="AL62" s="97"/>
      <c r="AM62" s="97"/>
      <c r="AN62" s="97"/>
      <c r="AO62" s="97"/>
      <c r="AP62" s="97"/>
      <c r="AQ62" s="97"/>
      <c r="AR62" s="97"/>
      <c r="AS62" s="97"/>
      <c r="AT62" s="97"/>
      <c r="AU62" s="97"/>
      <c r="AV62" s="97"/>
      <c r="AW62" s="97"/>
      <c r="AX62" s="97"/>
      <c r="AY62" s="97"/>
      <c r="AZ62" s="97"/>
      <c r="BA62" s="97"/>
      <c r="BB62" s="97"/>
      <c r="BC62" s="97"/>
      <c r="BD62" s="97"/>
      <c r="BE62" s="97"/>
      <c r="BF62" s="97"/>
      <c r="BG62" s="97"/>
      <c r="BH62" s="97"/>
      <c r="BI62" s="97"/>
      <c r="BJ62" s="97"/>
      <c r="BK62" s="97"/>
      <c r="BL62" s="97"/>
      <c r="BM62" s="97"/>
      <c r="BN62" s="97"/>
      <c r="BO62" s="97"/>
      <c r="BP62" s="97"/>
      <c r="BQ62" s="97"/>
      <c r="BR62" s="98"/>
      <c r="BS62" s="98"/>
      <c r="BT62" s="98"/>
      <c r="BU62" s="98"/>
      <c r="BV62" s="98"/>
      <c r="BW62" s="98"/>
      <c r="BX62" s="98"/>
      <c r="BY62" s="98"/>
      <c r="BZ62" s="98"/>
      <c r="CA62" s="98"/>
      <c r="CB62" s="98"/>
      <c r="CC62" s="98"/>
      <c r="CD62" s="98"/>
      <c r="CE62" s="98"/>
      <c r="CF62" s="98"/>
      <c r="CG62" s="98"/>
      <c r="CH62" s="98"/>
      <c r="CI62" s="98"/>
      <c r="CJ62" s="98"/>
      <c r="CK62" s="98"/>
      <c r="CL62" s="98"/>
      <c r="CM62" s="98"/>
      <c r="CN62" s="98"/>
      <c r="CO62" s="98"/>
      <c r="CP62" s="98"/>
      <c r="CQ62" s="98"/>
      <c r="CR62" s="98"/>
      <c r="CS62" s="98"/>
      <c r="CT62" s="98"/>
      <c r="CU62" s="98"/>
      <c r="CV62" s="98"/>
      <c r="CW62" s="98"/>
      <c r="CX62" s="98"/>
      <c r="CY62" s="98"/>
      <c r="CZ62" s="98"/>
      <c r="DA62" s="98"/>
      <c r="DB62" s="98"/>
      <c r="DC62" s="98"/>
      <c r="DD62" s="98"/>
      <c r="DE62" s="98"/>
      <c r="DF62" s="98"/>
      <c r="DG62" s="98"/>
      <c r="DH62" s="98"/>
      <c r="DI62" s="98"/>
      <c r="DJ62" s="98"/>
      <c r="DK62" s="98"/>
      <c r="DL62" s="98"/>
      <c r="DM62" s="98"/>
      <c r="DN62" s="98"/>
      <c r="DO62" s="98"/>
      <c r="DP62" s="98"/>
      <c r="DQ62" s="98"/>
      <c r="DR62" s="98"/>
      <c r="DS62" s="98"/>
      <c r="DT62" s="98"/>
      <c r="DU62" s="98"/>
      <c r="DV62" s="98"/>
      <c r="DW62" s="98"/>
      <c r="DX62" s="98"/>
      <c r="DY62" s="98"/>
      <c r="DZ62" s="98"/>
      <c r="EA62" s="98"/>
      <c r="EB62" s="98"/>
      <c r="EC62" s="98"/>
      <c r="ED62" s="98"/>
      <c r="EE62" s="98"/>
      <c r="EF62" s="98"/>
      <c r="EG62" s="98"/>
      <c r="EH62" s="98"/>
      <c r="EI62" s="98"/>
      <c r="EJ62" s="98"/>
      <c r="EK62" s="98"/>
      <c r="EL62" s="98"/>
      <c r="EM62" s="98"/>
      <c r="EN62" s="98"/>
      <c r="EO62" s="98"/>
      <c r="EP62" s="99"/>
      <c r="EQ62" s="37"/>
    </row>
    <row r="63" spans="1:147" s="3" customFormat="1" ht="23.25" customHeight="1" thickTop="1" thickBot="1" x14ac:dyDescent="0.3">
      <c r="A63" s="237"/>
      <c r="B63" s="238"/>
      <c r="C63" s="238"/>
      <c r="D63" s="238"/>
      <c r="E63" s="238"/>
      <c r="F63" s="238"/>
      <c r="G63" s="238"/>
      <c r="H63" s="238"/>
      <c r="I63" s="238"/>
      <c r="J63" s="238"/>
      <c r="K63" s="238"/>
      <c r="L63" s="238"/>
      <c r="M63" s="238"/>
      <c r="N63" s="238"/>
      <c r="O63" s="238"/>
      <c r="P63" s="238"/>
      <c r="Q63" s="238"/>
      <c r="R63" s="238"/>
      <c r="S63" s="238"/>
      <c r="T63" s="238"/>
      <c r="U63" s="238"/>
      <c r="V63" s="238"/>
      <c r="W63" s="238"/>
      <c r="X63" s="238"/>
      <c r="Y63" s="238"/>
      <c r="Z63" s="238"/>
      <c r="AA63" s="238"/>
      <c r="AB63" s="238"/>
      <c r="AC63" s="238"/>
      <c r="AD63" s="238"/>
      <c r="AE63" s="238"/>
      <c r="AF63" s="238"/>
      <c r="AG63" s="238"/>
      <c r="AH63" s="238"/>
      <c r="AI63" s="238"/>
      <c r="AJ63" s="238"/>
      <c r="AK63" s="238"/>
      <c r="AL63" s="238"/>
      <c r="AM63" s="238"/>
      <c r="AN63" s="100"/>
      <c r="AO63" s="100"/>
      <c r="AP63" s="100"/>
      <c r="AQ63" s="100"/>
      <c r="AR63" s="100"/>
      <c r="AS63" s="100"/>
      <c r="AT63" s="100"/>
      <c r="AU63" s="100"/>
      <c r="AV63" s="100"/>
      <c r="AW63" s="100"/>
      <c r="AX63" s="100"/>
      <c r="AY63" s="100"/>
      <c r="AZ63" s="100"/>
      <c r="BA63" s="100"/>
      <c r="BB63" s="100"/>
      <c r="BC63" s="100"/>
      <c r="BD63" s="100"/>
      <c r="BE63" s="100"/>
      <c r="BF63" s="100"/>
      <c r="BG63" s="100"/>
      <c r="BH63" s="100"/>
      <c r="BI63" s="100"/>
      <c r="BJ63" s="100"/>
      <c r="BK63" s="100"/>
      <c r="BL63" s="100"/>
      <c r="BM63" s="100"/>
      <c r="BN63" s="100"/>
      <c r="BO63" s="100"/>
      <c r="BP63" s="100"/>
      <c r="BQ63" s="100"/>
      <c r="BR63" s="239" t="s">
        <v>2</v>
      </c>
      <c r="BS63" s="239"/>
      <c r="BT63" s="239"/>
      <c r="BU63" s="239"/>
      <c r="BV63" s="239"/>
      <c r="BW63" s="239"/>
      <c r="BX63" s="239"/>
      <c r="BY63" s="239"/>
      <c r="BZ63" s="239"/>
      <c r="CA63" s="239"/>
      <c r="CB63" s="239"/>
      <c r="CC63" s="239"/>
      <c r="CD63" s="239"/>
      <c r="CE63" s="239"/>
      <c r="CF63" s="239"/>
      <c r="CG63" s="239"/>
      <c r="CH63" s="239"/>
      <c r="CI63" s="239"/>
      <c r="CJ63" s="239"/>
      <c r="CK63" s="239"/>
      <c r="CL63" s="239"/>
      <c r="CM63" s="239"/>
      <c r="CN63" s="239"/>
      <c r="CO63" s="239"/>
      <c r="CP63" s="239"/>
      <c r="CQ63" s="239"/>
      <c r="CR63" s="239"/>
      <c r="CS63" s="239"/>
      <c r="CT63" s="239"/>
      <c r="CU63" s="239"/>
      <c r="CV63" s="239"/>
      <c r="CW63" s="239"/>
      <c r="CX63" s="239"/>
      <c r="CY63" s="239"/>
      <c r="CZ63" s="239"/>
      <c r="DA63" s="239"/>
      <c r="DB63" s="239"/>
      <c r="DC63" s="239"/>
      <c r="DD63" s="239"/>
      <c r="DE63" s="239"/>
      <c r="DF63" s="239"/>
      <c r="DG63" s="239"/>
      <c r="DH63" s="239"/>
      <c r="DI63" s="239"/>
      <c r="DJ63" s="239"/>
      <c r="DK63" s="239"/>
      <c r="DL63" s="239"/>
      <c r="DM63" s="239"/>
      <c r="DN63" s="239"/>
      <c r="DO63" s="239"/>
      <c r="DP63" s="239"/>
      <c r="DQ63" s="239"/>
      <c r="DR63" s="239"/>
      <c r="DS63" s="239"/>
      <c r="DT63" s="239"/>
      <c r="DU63" s="239"/>
      <c r="DV63" s="239"/>
      <c r="DW63" s="239"/>
      <c r="DX63" s="239"/>
      <c r="DY63" s="239"/>
      <c r="DZ63" s="239"/>
      <c r="EA63" s="239"/>
      <c r="EB63" s="239"/>
      <c r="EC63" s="239"/>
      <c r="ED63" s="239"/>
      <c r="EE63" s="239"/>
      <c r="EF63" s="239"/>
      <c r="EG63" s="239"/>
      <c r="EH63" s="239"/>
      <c r="EI63" s="239"/>
      <c r="EJ63" s="239"/>
      <c r="EK63" s="239"/>
      <c r="EL63" s="239"/>
      <c r="EM63" s="239"/>
      <c r="EN63" s="239"/>
      <c r="EO63" s="239"/>
      <c r="EP63" s="240"/>
      <c r="EQ63" s="48"/>
    </row>
    <row r="64" spans="1:147" x14ac:dyDescent="0.25">
      <c r="A64" s="101"/>
      <c r="B64" s="37"/>
      <c r="C64" s="37"/>
      <c r="D64" s="37"/>
      <c r="E64" s="37"/>
      <c r="F64" s="37"/>
      <c r="G64" s="102"/>
      <c r="H64" s="37"/>
      <c r="I64" s="102"/>
      <c r="J64" s="37"/>
      <c r="K64" s="37"/>
      <c r="L64" s="232"/>
      <c r="M64" s="232"/>
      <c r="O64" s="37"/>
      <c r="P64" s="37"/>
      <c r="Q64" s="37"/>
      <c r="R64" s="37"/>
      <c r="S64" s="37"/>
      <c r="T64" s="37"/>
      <c r="U64" s="37"/>
      <c r="V64" s="37"/>
      <c r="W64" s="37"/>
      <c r="X64" s="37"/>
      <c r="Y64" s="37"/>
      <c r="Z64" s="37"/>
      <c r="AA64" s="37"/>
      <c r="AB64" s="37"/>
      <c r="AC64" s="37"/>
      <c r="AD64" s="37"/>
      <c r="AE64" s="37"/>
      <c r="AF64" s="37"/>
      <c r="AG64" s="37"/>
      <c r="AH64" s="37"/>
      <c r="AI64" s="37"/>
      <c r="AJ64" s="37"/>
      <c r="AK64" s="37"/>
      <c r="AL64" s="37"/>
      <c r="AM64" s="37"/>
      <c r="AN64" s="37"/>
      <c r="AO64" s="37"/>
      <c r="AP64" s="37"/>
      <c r="AQ64" s="37"/>
      <c r="AR64" s="37"/>
      <c r="AS64" s="37"/>
      <c r="AT64" s="37"/>
      <c r="AU64" s="37"/>
      <c r="AV64" s="37"/>
      <c r="AW64" s="37"/>
      <c r="AX64" s="37"/>
      <c r="AY64" s="37"/>
      <c r="AZ64" s="37"/>
      <c r="BA64" s="37"/>
      <c r="BB64" s="37"/>
      <c r="BC64" s="37"/>
      <c r="BD64" s="37"/>
      <c r="BE64" s="37"/>
      <c r="BF64" s="37"/>
      <c r="BG64" s="37"/>
      <c r="BH64" s="37"/>
      <c r="BI64" s="37"/>
      <c r="BJ64" s="37"/>
      <c r="BK64" s="37"/>
      <c r="BL64" s="37"/>
      <c r="BM64" s="37"/>
      <c r="BN64" s="37"/>
      <c r="BO64" s="37"/>
      <c r="BP64" s="37"/>
      <c r="BQ64" s="37"/>
      <c r="BR64" s="37"/>
      <c r="BS64" s="37"/>
      <c r="BT64" s="37"/>
      <c r="BU64" s="37"/>
      <c r="BV64" s="37"/>
      <c r="BW64" s="37"/>
      <c r="BX64" s="37"/>
      <c r="BY64" s="37"/>
      <c r="BZ64" s="37"/>
      <c r="CA64" s="37"/>
      <c r="CB64" s="37"/>
      <c r="CC64" s="37"/>
      <c r="CD64" s="37"/>
      <c r="CE64" s="37"/>
      <c r="CF64" s="37"/>
      <c r="CG64" s="37"/>
      <c r="CH64" s="37"/>
      <c r="CI64" s="37"/>
      <c r="CJ64" s="37"/>
      <c r="CK64" s="37"/>
      <c r="CL64" s="37"/>
      <c r="CM64" s="37"/>
      <c r="CN64" s="37"/>
      <c r="CO64" s="37"/>
      <c r="CP64" s="37"/>
      <c r="CQ64" s="37"/>
      <c r="CR64" s="37"/>
      <c r="CS64" s="37"/>
      <c r="CT64" s="37"/>
      <c r="CU64" s="37"/>
      <c r="CV64" s="37"/>
      <c r="CW64" s="37"/>
      <c r="CX64" s="37"/>
      <c r="CY64" s="37"/>
      <c r="CZ64" s="37"/>
      <c r="DA64" s="37"/>
      <c r="DB64" s="37"/>
      <c r="DC64" s="37"/>
      <c r="DD64" s="37"/>
      <c r="DE64" s="37"/>
      <c r="DF64" s="37"/>
      <c r="DG64" s="37"/>
      <c r="DH64" s="37"/>
      <c r="DI64" s="37"/>
      <c r="DJ64" s="37"/>
      <c r="DK64" s="37"/>
      <c r="DL64" s="37"/>
      <c r="DM64" s="37"/>
      <c r="DN64" s="37"/>
      <c r="DO64" s="37"/>
      <c r="DP64" s="37"/>
      <c r="DQ64" s="37"/>
      <c r="DR64" s="37"/>
      <c r="DS64" s="37"/>
      <c r="DT64" s="37"/>
      <c r="DU64" s="37"/>
      <c r="DV64" s="37"/>
      <c r="DW64" s="37"/>
      <c r="DX64" s="37"/>
      <c r="DY64" s="37"/>
      <c r="DZ64" s="37"/>
      <c r="EA64" s="37"/>
      <c r="EB64" s="37"/>
      <c r="EC64" s="37"/>
      <c r="ED64" s="37"/>
      <c r="EE64" s="37"/>
      <c r="EF64" s="37"/>
      <c r="EG64" s="37"/>
      <c r="EH64" s="37"/>
      <c r="EI64" s="37"/>
      <c r="EJ64" s="37"/>
      <c r="EK64" s="37"/>
      <c r="EL64" s="37"/>
      <c r="EM64" s="37"/>
      <c r="EN64" s="37"/>
      <c r="EO64" s="37"/>
      <c r="EP64" s="37"/>
      <c r="EQ64" s="37"/>
    </row>
    <row r="65" spans="1:146" x14ac:dyDescent="0.25">
      <c r="A65" s="234"/>
      <c r="B65" s="234"/>
      <c r="C65" s="234"/>
      <c r="D65" s="234"/>
      <c r="E65" s="234"/>
      <c r="F65" s="234"/>
      <c r="G65" s="234"/>
      <c r="H65" s="234"/>
      <c r="I65" s="234"/>
      <c r="J65" s="234"/>
      <c r="K65" s="234"/>
      <c r="L65" s="234"/>
      <c r="M65" s="234"/>
      <c r="N65" s="234"/>
      <c r="O65" s="234"/>
      <c r="P65" s="234"/>
      <c r="Q65" s="234"/>
      <c r="R65" s="234"/>
      <c r="S65" s="234"/>
      <c r="T65" s="234"/>
      <c r="U65" s="234"/>
      <c r="V65" s="234"/>
      <c r="W65" s="234"/>
      <c r="X65" s="234"/>
      <c r="Y65" s="234"/>
      <c r="Z65" s="234"/>
      <c r="AA65" s="234"/>
      <c r="AB65" s="234"/>
      <c r="AC65" s="234"/>
      <c r="AD65" s="234"/>
      <c r="AE65" s="234"/>
      <c r="AF65" s="234"/>
      <c r="AG65" s="234"/>
      <c r="AH65" s="234"/>
      <c r="AI65" s="234"/>
      <c r="AJ65" s="234"/>
      <c r="AK65" s="234"/>
      <c r="AL65" s="234"/>
      <c r="AM65" s="234"/>
      <c r="AN65" s="234"/>
      <c r="AO65" s="234"/>
      <c r="AP65" s="234"/>
      <c r="AQ65" s="234"/>
      <c r="AR65" s="234"/>
      <c r="AS65" s="234"/>
      <c r="AT65" s="234"/>
      <c r="AU65" s="234"/>
      <c r="AV65" s="234"/>
      <c r="AW65" s="234"/>
      <c r="AX65" s="234"/>
      <c r="AY65" s="234"/>
      <c r="AZ65" s="234"/>
      <c r="BA65" s="234"/>
      <c r="BB65" s="234"/>
      <c r="BC65" s="234"/>
      <c r="BD65" s="234"/>
      <c r="BE65" s="234"/>
      <c r="BF65" s="234"/>
      <c r="BG65" s="234"/>
      <c r="BH65" s="234"/>
      <c r="BI65" s="234"/>
      <c r="BJ65" s="234"/>
      <c r="BK65" s="234"/>
      <c r="BL65" s="234"/>
      <c r="BM65" s="234"/>
      <c r="BN65" s="234"/>
      <c r="BO65" s="234"/>
      <c r="BP65" s="234"/>
      <c r="BQ65" s="234"/>
      <c r="BR65" s="234"/>
      <c r="BS65" s="234"/>
      <c r="BT65" s="234"/>
      <c r="BU65" s="234"/>
      <c r="BV65" s="234"/>
      <c r="BW65" s="234"/>
      <c r="BX65" s="234"/>
      <c r="BY65" s="234"/>
      <c r="BZ65" s="234"/>
      <c r="CA65" s="234"/>
      <c r="CB65" s="234"/>
      <c r="CC65" s="234"/>
      <c r="CD65" s="234"/>
      <c r="CE65" s="234"/>
      <c r="CF65" s="234"/>
      <c r="CG65" s="234"/>
      <c r="CH65" s="234"/>
      <c r="CI65" s="234"/>
      <c r="CJ65" s="234"/>
      <c r="CK65" s="234"/>
      <c r="CL65" s="234"/>
      <c r="CM65" s="234"/>
      <c r="CN65" s="234"/>
      <c r="CO65" s="234"/>
      <c r="CP65" s="234"/>
      <c r="CQ65" s="234"/>
      <c r="CR65" s="234"/>
      <c r="CS65" s="234"/>
      <c r="CT65" s="234"/>
      <c r="CU65" s="234"/>
      <c r="CV65" s="234"/>
      <c r="CW65" s="234"/>
      <c r="CX65" s="234"/>
      <c r="CY65" s="234"/>
      <c r="CZ65" s="234"/>
      <c r="DA65" s="234"/>
      <c r="DB65" s="234"/>
      <c r="DC65" s="234"/>
      <c r="DD65" s="234"/>
      <c r="DE65" s="234"/>
      <c r="DF65" s="234"/>
      <c r="DG65" s="234"/>
      <c r="DH65" s="234"/>
      <c r="DI65" s="234"/>
      <c r="DJ65" s="234"/>
      <c r="DK65" s="234"/>
      <c r="DL65" s="234"/>
      <c r="DM65" s="234"/>
      <c r="DN65" s="234"/>
      <c r="DO65" s="234"/>
      <c r="DP65" s="234"/>
      <c r="DQ65" s="234"/>
      <c r="DR65" s="234"/>
      <c r="DS65" s="234"/>
      <c r="DT65" s="234"/>
      <c r="DU65" s="234"/>
      <c r="DV65" s="234"/>
      <c r="DW65" s="234"/>
      <c r="DX65" s="234"/>
      <c r="DY65" s="234"/>
      <c r="DZ65" s="234"/>
      <c r="EA65" s="234"/>
      <c r="EB65" s="234"/>
      <c r="EC65" s="234"/>
      <c r="ED65" s="234"/>
      <c r="EE65" s="234"/>
      <c r="EF65" s="234"/>
      <c r="EG65" s="234"/>
      <c r="EH65" s="234"/>
      <c r="EI65" s="234"/>
      <c r="EJ65" s="234"/>
      <c r="EK65" s="234"/>
      <c r="EL65" s="234"/>
      <c r="EM65" s="234"/>
      <c r="EN65" s="234"/>
      <c r="EO65" s="234"/>
      <c r="EP65" s="234"/>
    </row>
  </sheetData>
  <mergeCells count="64">
    <mergeCell ref="N13:R13"/>
    <mergeCell ref="U13:Y13"/>
    <mergeCell ref="AB13:AF13"/>
    <mergeCell ref="AI13:AM13"/>
    <mergeCell ref="AP13:AT13"/>
    <mergeCell ref="H7:I7"/>
    <mergeCell ref="A10:B10"/>
    <mergeCell ref="F10:K10"/>
    <mergeCell ref="A11:K11"/>
    <mergeCell ref="BY11:EP11"/>
    <mergeCell ref="DV13:DZ13"/>
    <mergeCell ref="AW13:BA13"/>
    <mergeCell ref="BD13:BH13"/>
    <mergeCell ref="BK13:BO13"/>
    <mergeCell ref="BR13:BV13"/>
    <mergeCell ref="BY13:CC13"/>
    <mergeCell ref="CF13:CJ13"/>
    <mergeCell ref="BK14:BO14"/>
    <mergeCell ref="EC13:EG13"/>
    <mergeCell ref="EJ13:EN13"/>
    <mergeCell ref="N14:R14"/>
    <mergeCell ref="U14:Y14"/>
    <mergeCell ref="Z14:AA14"/>
    <mergeCell ref="AB14:AF14"/>
    <mergeCell ref="AG14:AH14"/>
    <mergeCell ref="AI14:AM14"/>
    <mergeCell ref="AN14:AO14"/>
    <mergeCell ref="AP14:AT14"/>
    <mergeCell ref="CM13:CQ13"/>
    <mergeCell ref="CT13:CX13"/>
    <mergeCell ref="DA13:DE13"/>
    <mergeCell ref="DH13:DL13"/>
    <mergeCell ref="DO13:DS13"/>
    <mergeCell ref="AU14:AV14"/>
    <mergeCell ref="AW14:BA14"/>
    <mergeCell ref="BB14:BC14"/>
    <mergeCell ref="BD14:BH14"/>
    <mergeCell ref="BI14:BJ14"/>
    <mergeCell ref="CR14:CS14"/>
    <mergeCell ref="CT14:CX14"/>
    <mergeCell ref="CY14:CZ14"/>
    <mergeCell ref="DA14:DE14"/>
    <mergeCell ref="BP14:BQ14"/>
    <mergeCell ref="BR14:BV14"/>
    <mergeCell ref="BW14:BX14"/>
    <mergeCell ref="BY14:CC14"/>
    <mergeCell ref="CD14:CE14"/>
    <mergeCell ref="CF14:CJ14"/>
    <mergeCell ref="A65:EP65"/>
    <mergeCell ref="EA14:EB14"/>
    <mergeCell ref="EC14:EG14"/>
    <mergeCell ref="EH14:EI14"/>
    <mergeCell ref="EJ14:EN14"/>
    <mergeCell ref="EO14:EP14"/>
    <mergeCell ref="A63:AM63"/>
    <mergeCell ref="BR63:EP63"/>
    <mergeCell ref="DF14:DG14"/>
    <mergeCell ref="DH14:DL14"/>
    <mergeCell ref="DM14:DN14"/>
    <mergeCell ref="DO14:DS14"/>
    <mergeCell ref="DT14:DU14"/>
    <mergeCell ref="DV14:DZ14"/>
    <mergeCell ref="CK14:CL14"/>
    <mergeCell ref="CM14:CQ14"/>
  </mergeCells>
  <conditionalFormatting sqref="H16:H27 H38:H61 H29:H36">
    <cfRule type="expression" dxfId="83" priority="65">
      <formula>$H16="M"</formula>
    </cfRule>
  </conditionalFormatting>
  <conditionalFormatting sqref="A61:K61 A16:EP21 A22:H27 J22:EP27 A29:EP32 J33:EP36 J38:EP44 A33:H36 A38:H60 K45:K61 J45:K60 L45:L62 M45:EP61">
    <cfRule type="expression" dxfId="82" priority="63">
      <formula>AND($A16&gt;=0,MOD($A16,1)=0,$A16&lt;&gt;"")</formula>
    </cfRule>
    <cfRule type="expression" dxfId="81" priority="64">
      <formula>MOD(ROW(),2)=0</formula>
    </cfRule>
  </conditionalFormatting>
  <conditionalFormatting sqref="S13:EP27 S29:EP32 S34:EP36 S38:EP61">
    <cfRule type="expression" dxfId="80" priority="61">
      <formula>WEEKDAY(S$12,2)=7</formula>
    </cfRule>
    <cfRule type="expression" dxfId="79" priority="62">
      <formula>WEEKDAY(S$12,2)=6</formula>
    </cfRule>
  </conditionalFormatting>
  <conditionalFormatting sqref="N16:EP27 N29:EP36 N38:EP61">
    <cfRule type="expression" dxfId="78" priority="56">
      <formula>AND($H16="M",$G16=N$12)</formula>
    </cfRule>
    <cfRule type="expression" dxfId="77" priority="57">
      <formula>AND(N$12&gt;=$G16,N$12&lt;=$M16,$M16&lt;&gt;"",$J16&lt;&gt;0)</formula>
    </cfRule>
    <cfRule type="expression" dxfId="76" priority="58">
      <formula>AND(N$12&gt;=$G16,N$12&lt;=$I16,$M16&lt;&gt;"",$A16&gt;=0,MOD($A16,1)=0,$A16&lt;&gt;"")</formula>
    </cfRule>
    <cfRule type="expression" dxfId="75" priority="59">
      <formula>AND(N$12&gt;=$G16,N$12&lt;=$I16,$M16&lt;&gt;"")</formula>
    </cfRule>
    <cfRule type="expression" dxfId="74" priority="60">
      <formula>N$12=TODAY()</formula>
    </cfRule>
  </conditionalFormatting>
  <conditionalFormatting sqref="I22:I27 I33:I36 I38:I60">
    <cfRule type="expression" dxfId="73" priority="53">
      <formula>AND($A22&gt;=0,MOD($A22,1)=0,$A22&lt;&gt;"")</formula>
    </cfRule>
    <cfRule type="expression" dxfId="72" priority="54">
      <formula>MOD(ROW(),2)=0</formula>
    </cfRule>
  </conditionalFormatting>
  <conditionalFormatting sqref="S33:EP33">
    <cfRule type="expression" dxfId="71" priority="47">
      <formula>WEEKDAY(S$12,2)=7</formula>
    </cfRule>
    <cfRule type="expression" dxfId="70" priority="48">
      <formula>WEEKDAY(S$12,2)=6</formula>
    </cfRule>
  </conditionalFormatting>
  <conditionalFormatting sqref="A28:G28 K28:EP28">
    <cfRule type="expression" dxfId="69" priority="36">
      <formula>AND($A28&gt;=0,MOD($A28,1)=0,$A28&lt;&gt;"")</formula>
    </cfRule>
    <cfRule type="expression" dxfId="68" priority="37">
      <formula>MOD(ROW(),2)=0</formula>
    </cfRule>
  </conditionalFormatting>
  <conditionalFormatting sqref="S28:EP28">
    <cfRule type="expression" dxfId="67" priority="34">
      <formula>WEEKDAY(S$12,2)=7</formula>
    </cfRule>
    <cfRule type="expression" dxfId="66" priority="35">
      <formula>WEEKDAY(S$12,2)=6</formula>
    </cfRule>
  </conditionalFormatting>
  <conditionalFormatting sqref="N28:EP28">
    <cfRule type="expression" dxfId="65" priority="29">
      <formula>AND($H28="M",$G28=N$12)</formula>
    </cfRule>
    <cfRule type="expression" dxfId="64" priority="30">
      <formula>AND(N$12&gt;=$G28,N$12&lt;=$M28,$M28&lt;&gt;"",$J28&lt;&gt;0)</formula>
    </cfRule>
    <cfRule type="expression" dxfId="63" priority="31">
      <formula>AND(N$12&gt;=$G28,N$12&lt;=$I28,$M28&lt;&gt;"",$A28&gt;=0,MOD($A28,1)=0,$A28&lt;&gt;"")</formula>
    </cfRule>
    <cfRule type="expression" dxfId="62" priority="32">
      <formula>AND(N$12&gt;=$G28,N$12&lt;=$I28,$M28&lt;&gt;"")</formula>
    </cfRule>
    <cfRule type="expression" dxfId="61" priority="33">
      <formula>N$12=TODAY()</formula>
    </cfRule>
  </conditionalFormatting>
  <conditionalFormatting sqref="I28">
    <cfRule type="expression" dxfId="60" priority="27">
      <formula>AND($A28&gt;=0,MOD($A28,1)=0,$A28&lt;&gt;"")</formula>
    </cfRule>
    <cfRule type="expression" dxfId="59" priority="28">
      <formula>MOD(ROW(),2)=0</formula>
    </cfRule>
  </conditionalFormatting>
  <conditionalFormatting sqref="K28">
    <cfRule type="iconSet" priority="39">
      <iconSet iconSet="3Symbols" showValue="0">
        <cfvo type="percent" val="0"/>
        <cfvo type="num" val="0"/>
        <cfvo type="num" val="0"/>
      </iconSet>
    </cfRule>
  </conditionalFormatting>
  <conditionalFormatting sqref="K16:K27 K29:K36 K38:K61">
    <cfRule type="iconSet" priority="160">
      <iconSet iconSet="3Symbols" showValue="0">
        <cfvo type="percent" val="0"/>
        <cfvo type="num" val="0"/>
        <cfvo type="num" val="0"/>
      </iconSet>
    </cfRule>
  </conditionalFormatting>
  <conditionalFormatting sqref="A37:G37 K37:EP37">
    <cfRule type="expression" dxfId="58" priority="23">
      <formula>AND($A37&gt;=0,MOD($A37,1)=0,$A37&lt;&gt;"")</formula>
    </cfRule>
    <cfRule type="expression" dxfId="57" priority="24">
      <formula>MOD(ROW(),2)=0</formula>
    </cfRule>
  </conditionalFormatting>
  <conditionalFormatting sqref="S37:EP37">
    <cfRule type="expression" dxfId="56" priority="21">
      <formula>WEEKDAY(S$12,2)=7</formula>
    </cfRule>
    <cfRule type="expression" dxfId="55" priority="22">
      <formula>WEEKDAY(S$12,2)=6</formula>
    </cfRule>
  </conditionalFormatting>
  <conditionalFormatting sqref="N37:EP37">
    <cfRule type="expression" dxfId="54" priority="16">
      <formula>AND($H37="M",$G37=N$12)</formula>
    </cfRule>
    <cfRule type="expression" dxfId="53" priority="17">
      <formula>AND(N$12&gt;=$G37,N$12&lt;=$M37,$M37&lt;&gt;"",$J37&lt;&gt;0)</formula>
    </cfRule>
    <cfRule type="expression" dxfId="52" priority="18">
      <formula>AND(N$12&gt;=$G37,N$12&lt;=$I37,$M37&lt;&gt;"",$A37&gt;=0,MOD($A37,1)=0,$A37&lt;&gt;"")</formula>
    </cfRule>
    <cfRule type="expression" dxfId="51" priority="19">
      <formula>AND(N$12&gt;=$G37,N$12&lt;=$I37,$M37&lt;&gt;"")</formula>
    </cfRule>
    <cfRule type="expression" dxfId="50" priority="20">
      <formula>N$12=TODAY()</formula>
    </cfRule>
  </conditionalFormatting>
  <conditionalFormatting sqref="I37">
    <cfRule type="expression" dxfId="49" priority="14">
      <formula>AND($A37&gt;=0,MOD($A37,1)=0,$A37&lt;&gt;"")</formula>
    </cfRule>
    <cfRule type="expression" dxfId="48" priority="15">
      <formula>MOD(ROW(),2)=0</formula>
    </cfRule>
  </conditionalFormatting>
  <conditionalFormatting sqref="K37">
    <cfRule type="iconSet" priority="26">
      <iconSet iconSet="3Symbols" showValue="0">
        <cfvo type="percent" val="0"/>
        <cfvo type="num" val="0"/>
        <cfvo type="num" val="0"/>
      </iconSet>
    </cfRule>
  </conditionalFormatting>
  <conditionalFormatting sqref="J37">
    <cfRule type="expression" dxfId="47" priority="12">
      <formula>AND($A37&gt;=0,MOD($A37,1)=0,$A37&lt;&gt;"")</formula>
    </cfRule>
    <cfRule type="expression" dxfId="46" priority="13">
      <formula>MOD(ROW(),2)=0</formula>
    </cfRule>
  </conditionalFormatting>
  <conditionalFormatting sqref="J28">
    <cfRule type="expression" dxfId="45" priority="10">
      <formula>AND($A28&gt;=0,MOD($A28,1)=0,$A28&lt;&gt;"")</formula>
    </cfRule>
    <cfRule type="expression" dxfId="44" priority="11">
      <formula>MOD(ROW(),2)=0</formula>
    </cfRule>
  </conditionalFormatting>
  <conditionalFormatting sqref="H28">
    <cfRule type="expression" dxfId="43" priority="3">
      <formula>$H28="M"</formula>
    </cfRule>
  </conditionalFormatting>
  <conditionalFormatting sqref="H28">
    <cfRule type="expression" dxfId="42" priority="1">
      <formula>AND($A28&gt;=0,MOD($A28,1)=0,$A28&lt;&gt;"")</formula>
    </cfRule>
    <cfRule type="expression" dxfId="41" priority="2">
      <formula>MOD(ROW(),2)=0</formula>
    </cfRule>
  </conditionalFormatting>
  <conditionalFormatting sqref="H37">
    <cfRule type="expression" dxfId="40" priority="6">
      <formula>$H37="M"</formula>
    </cfRule>
  </conditionalFormatting>
  <conditionalFormatting sqref="H37">
    <cfRule type="expression" dxfId="39" priority="4">
      <formula>AND($A37&gt;=0,MOD($A37,1)=0,$A37&lt;&gt;"")</formula>
    </cfRule>
    <cfRule type="expression" dxfId="38" priority="5">
      <formula>MOD(ROW(),2)=0</formula>
    </cfRule>
  </conditionalFormatting>
  <dataValidations count="8">
    <dataValidation type="list" allowBlank="1" showInputMessage="1" showErrorMessage="1" sqref="E16:E27 E29:E32 E38:E61 E34:E36">
      <formula1>Benu3</formula1>
    </dataValidation>
    <dataValidation type="list" allowBlank="1" showInputMessage="1" showErrorMessage="1" sqref="D16:D27 D29:D32 D38:D61 D34:D36">
      <formula1>Benu2</formula1>
    </dataValidation>
    <dataValidation type="list" allowBlank="1" showInputMessage="1" showErrorMessage="1" sqref="C16:C27 C29:C32 C38:C61 C34:C36">
      <formula1>Benu1</formula1>
    </dataValidation>
    <dataValidation type="list" allowBlank="1" showInputMessage="1" showErrorMessage="1" sqref="J16:J32 J34:J61">
      <formula1>Status</formula1>
    </dataValidation>
    <dataValidation type="list" allowBlank="1" showInputMessage="1" showErrorMessage="1" sqref="H16:H61">
      <formula1>Dauer</formula1>
    </dataValidation>
    <dataValidation type="list" allowBlank="1" showInputMessage="1" showErrorMessage="1" sqref="G16:G27 G29:G32 G38:G61 G34:G36">
      <formula1>Datum1</formula1>
    </dataValidation>
    <dataValidation type="list" allowBlank="1" showInputMessage="1" showErrorMessage="1" sqref="F16:F27 F29:F32 F38:F61 F34:F36">
      <formula1>Wer</formula1>
    </dataValidation>
    <dataValidation type="list" allowBlank="1" showInputMessage="1" showErrorMessage="1" sqref="B16:B27 B29:B32 B38:B61 B34:B36">
      <formula1>Aufgabe</formula1>
    </dataValidation>
  </dataValidations>
  <pageMargins left="0.7" right="0.7" top="0.78740157499999996" bottom="0.78740157499999996"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438"/>
  <sheetViews>
    <sheetView topLeftCell="D3" workbookViewId="0">
      <selection activeCell="S10" sqref="S10"/>
    </sheetView>
  </sheetViews>
  <sheetFormatPr baseColWidth="10" defaultColWidth="11.42578125" defaultRowHeight="15" x14ac:dyDescent="0.25"/>
  <cols>
    <col min="1" max="1" width="2.5703125" customWidth="1"/>
    <col min="2" max="2" width="3.42578125" hidden="1" customWidth="1"/>
    <col min="3" max="3" width="5" hidden="1" customWidth="1"/>
    <col min="4" max="4" width="22.5703125" customWidth="1"/>
    <col min="5" max="5" width="4.5703125" customWidth="1"/>
    <col min="6" max="6" width="12.140625" customWidth="1"/>
    <col min="7" max="7" width="24.7109375" customWidth="1"/>
    <col min="8" max="8" width="4.5703125" customWidth="1"/>
    <col min="9" max="9" width="23.7109375" style="104" customWidth="1"/>
    <col min="10" max="12" width="23.7109375" style="104" hidden="1" customWidth="1"/>
    <col min="13" max="13" width="4.5703125" customWidth="1"/>
    <col min="14" max="14" width="22.140625" customWidth="1"/>
    <col min="15" max="17" width="22.140625" hidden="1" customWidth="1"/>
    <col min="18" max="18" width="4.5703125" customWidth="1"/>
    <col min="19" max="19" width="14.28515625" customWidth="1"/>
    <col min="20" max="20" width="4.85546875" customWidth="1"/>
    <col min="21" max="21" width="31.28515625" customWidth="1"/>
    <col min="22" max="22" width="3" customWidth="1"/>
    <col min="23" max="23" width="32" customWidth="1"/>
    <col min="24" max="24" width="4.5703125" customWidth="1"/>
    <col min="25" max="25" width="32" customWidth="1"/>
    <col min="26" max="26" width="4.5703125" customWidth="1"/>
    <col min="27" max="27" width="38.5703125" bestFit="1" customWidth="1"/>
    <col min="28" max="28" width="3.7109375" customWidth="1"/>
    <col min="29" max="29" width="16.28515625" bestFit="1" customWidth="1"/>
    <col min="30" max="30" width="2.7109375" hidden="1" customWidth="1"/>
    <col min="31" max="31" width="0" hidden="1" customWidth="1"/>
    <col min="32" max="32" width="4.7109375" customWidth="1"/>
    <col min="33" max="33" width="24.28515625" customWidth="1"/>
    <col min="35" max="35" width="126.28515625" customWidth="1"/>
    <col min="41" max="41" width="45.7109375" hidden="1" customWidth="1"/>
    <col min="42" max="55" width="0" hidden="1" customWidth="1"/>
  </cols>
  <sheetData>
    <row r="1" spans="1:55" ht="21.6" customHeight="1" thickBot="1" x14ac:dyDescent="0.3">
      <c r="A1" s="105"/>
      <c r="C1" s="105"/>
      <c r="D1" s="106" t="s">
        <v>4</v>
      </c>
      <c r="E1" s="107"/>
      <c r="F1" s="249" t="s">
        <v>28</v>
      </c>
      <c r="G1" s="249"/>
      <c r="H1" s="107"/>
      <c r="I1" s="108" t="s">
        <v>10</v>
      </c>
      <c r="J1" s="109"/>
      <c r="K1" s="109"/>
      <c r="L1" s="109"/>
      <c r="M1" s="107"/>
      <c r="N1" s="108" t="s">
        <v>29</v>
      </c>
      <c r="O1" s="109"/>
      <c r="P1" s="109"/>
      <c r="Q1" s="110"/>
      <c r="R1" s="107"/>
      <c r="S1" s="106" t="s">
        <v>30</v>
      </c>
      <c r="T1" s="107"/>
      <c r="U1" s="106" t="s">
        <v>31</v>
      </c>
      <c r="V1" s="107"/>
      <c r="W1" s="106" t="s">
        <v>32</v>
      </c>
      <c r="X1" s="107"/>
      <c r="Y1" s="106" t="s">
        <v>33</v>
      </c>
      <c r="Z1" s="107"/>
      <c r="AA1" s="111" t="s">
        <v>0</v>
      </c>
      <c r="AB1" s="111"/>
      <c r="AC1" s="111"/>
      <c r="AD1" s="107"/>
      <c r="AE1" s="106"/>
      <c r="AF1" s="37"/>
      <c r="AG1" s="106" t="s">
        <v>34</v>
      </c>
      <c r="AO1" s="112" t="s">
        <v>35</v>
      </c>
      <c r="AP1" s="112" t="s">
        <v>36</v>
      </c>
      <c r="AQ1" s="112" t="s">
        <v>37</v>
      </c>
      <c r="AR1" s="112" t="s">
        <v>38</v>
      </c>
      <c r="AS1" s="112" t="s">
        <v>17</v>
      </c>
      <c r="AT1" s="112" t="s">
        <v>39</v>
      </c>
      <c r="AU1" s="112" t="s">
        <v>18</v>
      </c>
      <c r="AV1" s="112" t="s">
        <v>40</v>
      </c>
      <c r="AW1" s="112" t="s">
        <v>41</v>
      </c>
      <c r="AX1" s="112" t="s">
        <v>42</v>
      </c>
      <c r="AY1" s="112" t="s">
        <v>43</v>
      </c>
      <c r="AZ1" s="112" t="s">
        <v>44</v>
      </c>
      <c r="BA1" s="112" t="s">
        <v>45</v>
      </c>
      <c r="BB1" s="112" t="s">
        <v>16</v>
      </c>
      <c r="BC1" s="112"/>
    </row>
    <row r="2" spans="1:55" ht="36" customHeight="1" thickTop="1" thickBot="1" x14ac:dyDescent="0.3">
      <c r="A2" s="105"/>
      <c r="C2" s="105"/>
      <c r="D2" s="106"/>
      <c r="E2" s="107"/>
      <c r="F2" s="113" t="s">
        <v>46</v>
      </c>
      <c r="G2" s="113" t="s">
        <v>47</v>
      </c>
      <c r="H2" s="107"/>
      <c r="I2" s="114"/>
      <c r="J2" s="109"/>
      <c r="K2" s="109"/>
      <c r="L2" s="109"/>
      <c r="M2" s="107"/>
      <c r="N2" s="114"/>
      <c r="O2" s="109"/>
      <c r="P2" s="109"/>
      <c r="Q2" s="110"/>
      <c r="R2" s="107"/>
      <c r="S2" s="106"/>
      <c r="T2" s="107"/>
      <c r="U2" s="106"/>
      <c r="V2" s="107"/>
      <c r="W2" s="106"/>
      <c r="X2" s="107"/>
      <c r="Y2" s="106"/>
      <c r="Z2" s="107"/>
      <c r="AA2" s="111"/>
      <c r="AB2" s="111"/>
      <c r="AC2" s="111"/>
      <c r="AD2" s="107"/>
      <c r="AE2" s="106"/>
      <c r="AF2" s="37"/>
      <c r="AG2" s="115" t="s">
        <v>48</v>
      </c>
      <c r="AO2" s="112" t="s">
        <v>49</v>
      </c>
      <c r="AP2" s="75" t="str">
        <f>IF(AQ2="","",IF(AP1="",IF(MAX($A1:AP$16)=0,1,ROUNDDOWN(MAX($A1:AP$16)+1,0)),AP1+0.01))</f>
        <v/>
      </c>
      <c r="AQ2" s="64"/>
      <c r="AR2" s="64"/>
      <c r="AS2" s="64"/>
      <c r="AT2" s="64"/>
      <c r="AU2" s="65"/>
      <c r="AV2" s="66"/>
      <c r="AW2" s="67"/>
      <c r="AX2" s="68" t="str">
        <f>IF(AV2="","",IF(AW2="M","",IF(AW2="","",WORKDAY(AV2,AW2-1,Feiertage))))</f>
        <v/>
      </c>
      <c r="AY2" s="69"/>
      <c r="AZ2" s="70" t="s">
        <v>20</v>
      </c>
      <c r="BA2" s="81" t="str">
        <f>IF(AV2="","",IF(AW2="M","",ROUND(AY2*SUM(AX2-AV2+1),0)))</f>
        <v/>
      </c>
      <c r="BB2" s="82" t="str">
        <f>IF(AV2="","",IF(AX2="","",AV2+BA2-1))</f>
        <v/>
      </c>
      <c r="BC2" s="116"/>
    </row>
    <row r="3" spans="1:55" ht="3" customHeight="1" thickTop="1" x14ac:dyDescent="0.25">
      <c r="A3" s="105"/>
      <c r="C3" s="105"/>
      <c r="D3" s="117"/>
      <c r="E3" s="107"/>
      <c r="F3" s="117"/>
      <c r="G3" s="117"/>
      <c r="H3" s="107"/>
      <c r="I3" s="109"/>
      <c r="J3" s="109"/>
      <c r="K3" s="109"/>
      <c r="L3" s="109"/>
      <c r="M3" s="107"/>
      <c r="N3" s="117"/>
      <c r="O3" s="109"/>
      <c r="P3" s="109"/>
      <c r="Q3" s="110"/>
      <c r="R3" s="107"/>
      <c r="S3" s="117"/>
      <c r="T3" s="107"/>
      <c r="U3" s="117"/>
      <c r="V3" s="107"/>
      <c r="W3" s="117"/>
      <c r="X3" s="107"/>
      <c r="Y3" s="117"/>
      <c r="Z3" s="107"/>
      <c r="AA3" s="117"/>
      <c r="AB3" s="117"/>
      <c r="AC3" s="117"/>
      <c r="AD3" s="107"/>
      <c r="AE3" s="117"/>
      <c r="AF3" s="37"/>
      <c r="AG3" s="117"/>
      <c r="AO3" s="118"/>
      <c r="AP3" s="116"/>
      <c r="AQ3" s="116"/>
      <c r="AR3" s="116"/>
      <c r="AS3" s="116"/>
      <c r="AT3" s="116"/>
      <c r="AU3" s="116"/>
      <c r="AV3" s="116"/>
      <c r="AW3" s="116"/>
      <c r="AX3" s="116"/>
      <c r="AY3" s="116"/>
      <c r="AZ3" s="116"/>
      <c r="BA3" s="116"/>
      <c r="BB3" s="116"/>
      <c r="BC3" s="116"/>
    </row>
    <row r="4" spans="1:55" s="119" customFormat="1" ht="15.75" customHeight="1" x14ac:dyDescent="0.25">
      <c r="B4"/>
      <c r="D4" s="120" t="s">
        <v>50</v>
      </c>
      <c r="F4" s="120" t="s">
        <v>51</v>
      </c>
      <c r="G4" s="120" t="s">
        <v>52</v>
      </c>
      <c r="I4" s="121" t="s">
        <v>16</v>
      </c>
      <c r="J4" s="104"/>
      <c r="K4" s="104"/>
      <c r="L4" s="104"/>
      <c r="N4" s="122">
        <f>[1]Projektplan_4M!$H$7</f>
        <v>41705</v>
      </c>
      <c r="O4" s="104"/>
      <c r="P4" s="104"/>
      <c r="Q4" s="104"/>
      <c r="S4" s="123">
        <v>1</v>
      </c>
      <c r="U4" s="120" t="s">
        <v>53</v>
      </c>
      <c r="V4" s="37"/>
      <c r="W4" s="120" t="s">
        <v>53</v>
      </c>
      <c r="X4" s="124"/>
      <c r="Y4" s="120" t="s">
        <v>53</v>
      </c>
      <c r="AA4" s="125" t="s">
        <v>54</v>
      </c>
      <c r="AB4" s="126">
        <v>7</v>
      </c>
      <c r="AC4" s="127" t="s">
        <v>55</v>
      </c>
      <c r="AE4" s="128"/>
      <c r="AG4" s="129"/>
      <c r="AO4" s="118"/>
      <c r="AP4" s="116"/>
      <c r="AQ4" s="116"/>
      <c r="AR4" s="116"/>
      <c r="AS4" s="116"/>
      <c r="AT4" s="116"/>
      <c r="AU4" s="116"/>
      <c r="AV4" s="116"/>
      <c r="AW4" s="116"/>
      <c r="AX4" s="116"/>
      <c r="AY4" s="116"/>
      <c r="AZ4" s="116"/>
      <c r="BA4" s="116"/>
      <c r="BB4" s="116"/>
      <c r="BC4" s="130"/>
    </row>
    <row r="5" spans="1:55" x14ac:dyDescent="0.25">
      <c r="D5" s="131" t="s">
        <v>23</v>
      </c>
      <c r="F5" s="132" t="s">
        <v>56</v>
      </c>
      <c r="G5" s="132" t="s">
        <v>57</v>
      </c>
      <c r="I5" s="133">
        <v>1</v>
      </c>
      <c r="N5" s="134">
        <f>MAX([1]Projektplan_4M!$G$16:$G$53,[1]Projektplan_4M!$I$16:$I$53)</f>
        <v>41798</v>
      </c>
      <c r="O5" s="104"/>
      <c r="P5" s="104"/>
      <c r="Q5" s="104"/>
      <c r="S5" s="135">
        <v>0</v>
      </c>
      <c r="U5" s="131" t="s">
        <v>58</v>
      </c>
      <c r="V5" s="37"/>
      <c r="W5" s="131" t="s">
        <v>58</v>
      </c>
      <c r="X5" s="37"/>
      <c r="Y5" s="131" t="s">
        <v>58</v>
      </c>
      <c r="AA5" s="136" t="str">
        <f>CONCATENATE("Wenn Wert kleiner ",AB4," Tage und grösser/gleich")</f>
        <v>Wenn Wert kleiner 7 Tage und grösser/gleich</v>
      </c>
      <c r="AB5" s="137">
        <v>0</v>
      </c>
      <c r="AC5" s="138" t="s">
        <v>59</v>
      </c>
      <c r="AE5" s="139"/>
      <c r="AG5" s="140"/>
    </row>
    <row r="6" spans="1:55" ht="15.75" thickBot="1" x14ac:dyDescent="0.3">
      <c r="D6" s="131" t="s">
        <v>78</v>
      </c>
      <c r="F6" s="132" t="s">
        <v>60</v>
      </c>
      <c r="G6" s="132" t="s">
        <v>61</v>
      </c>
      <c r="I6" s="133">
        <v>2</v>
      </c>
      <c r="N6" s="141">
        <f>MIN([1]Projektplan_4M!$G$16:$G$53,[1]Projektplan_4M!$I$16:$I$53)</f>
        <v>41705</v>
      </c>
      <c r="O6" s="104"/>
      <c r="P6" s="104"/>
      <c r="Q6" s="104"/>
      <c r="S6" s="135">
        <v>0.1</v>
      </c>
      <c r="U6" s="131" t="s">
        <v>62</v>
      </c>
      <c r="V6" s="37"/>
      <c r="W6" s="131" t="s">
        <v>62</v>
      </c>
      <c r="X6" s="37"/>
      <c r="Y6" s="131" t="s">
        <v>62</v>
      </c>
      <c r="AA6" s="142" t="str">
        <f>CONCATENATE("Wenn Wert kleiner als ",AB5," dann Rot")</f>
        <v>Wenn Wert kleiner als 0 dann Rot</v>
      </c>
      <c r="AB6" s="143"/>
      <c r="AC6" s="138"/>
      <c r="AG6" s="140"/>
      <c r="AO6" s="112" t="s">
        <v>63</v>
      </c>
      <c r="AP6" s="112" t="s">
        <v>36</v>
      </c>
      <c r="AQ6" s="112" t="s">
        <v>37</v>
      </c>
      <c r="AR6" s="112" t="s">
        <v>38</v>
      </c>
      <c r="AS6" s="112" t="s">
        <v>17</v>
      </c>
      <c r="AT6" s="112" t="s">
        <v>39</v>
      </c>
      <c r="AU6" s="112" t="s">
        <v>18</v>
      </c>
      <c r="AV6" s="112" t="s">
        <v>40</v>
      </c>
      <c r="AW6" s="112" t="s">
        <v>41</v>
      </c>
      <c r="AX6" s="112" t="s">
        <v>42</v>
      </c>
      <c r="AY6" s="112" t="s">
        <v>43</v>
      </c>
      <c r="AZ6" s="112" t="s">
        <v>44</v>
      </c>
      <c r="BA6" s="112" t="s">
        <v>45</v>
      </c>
      <c r="BB6" s="112" t="s">
        <v>16</v>
      </c>
      <c r="BC6" s="112"/>
    </row>
    <row r="7" spans="1:55" ht="16.5" thickTop="1" thickBot="1" x14ac:dyDescent="0.3">
      <c r="D7" s="131"/>
      <c r="F7" s="132" t="s">
        <v>64</v>
      </c>
      <c r="G7" s="132"/>
      <c r="I7" s="133">
        <v>3</v>
      </c>
      <c r="N7" s="144"/>
      <c r="O7" s="104"/>
      <c r="P7" s="104"/>
      <c r="Q7" s="104"/>
      <c r="S7" s="135">
        <v>0.2</v>
      </c>
      <c r="U7" s="131" t="s">
        <v>65</v>
      </c>
      <c r="V7" s="37"/>
      <c r="W7" s="131" t="s">
        <v>65</v>
      </c>
      <c r="X7" s="37"/>
      <c r="Y7" s="131" t="s">
        <v>65</v>
      </c>
      <c r="AA7" s="145"/>
      <c r="AB7" s="146"/>
      <c r="AC7" s="147"/>
      <c r="AG7" s="140"/>
      <c r="AO7" s="112" t="s">
        <v>49</v>
      </c>
      <c r="AP7" s="75" t="str">
        <f>IF(AQ7="","",IF(AP6="",IF(MAX($A6:AP$16)=0,1,ROUNDDOWN(MAX($A6:AP$16)+1,0)),AP6+0.01))</f>
        <v/>
      </c>
      <c r="AQ7" s="64"/>
      <c r="AR7" s="64"/>
      <c r="AS7" s="64"/>
      <c r="AT7" s="64"/>
      <c r="AU7" s="65"/>
      <c r="AV7" s="66"/>
      <c r="AW7" s="67"/>
      <c r="AX7" s="68" t="str">
        <f>IF(AV7="","",IF(AW7="M","",IF(AW7="","",WORKDAY(AV7,AW7-1,Feiertage))))</f>
        <v/>
      </c>
      <c r="AY7" s="69"/>
      <c r="AZ7" s="70" t="s">
        <v>20</v>
      </c>
      <c r="BA7" s="81" t="str">
        <f>IF(AV7="","",IF(AW7="M","",ROUND(AY7*SUM(AX7-AV7+1),0)))</f>
        <v/>
      </c>
      <c r="BB7" s="82" t="str">
        <f>IF(AV7="","",IF(AX7="","",AV7+BA7-1))</f>
        <v/>
      </c>
      <c r="BC7" s="116"/>
    </row>
    <row r="8" spans="1:55" ht="15.75" thickTop="1" x14ac:dyDescent="0.25">
      <c r="D8" s="131"/>
      <c r="F8" s="132" t="s">
        <v>66</v>
      </c>
      <c r="G8" s="132"/>
      <c r="I8" s="133">
        <v>4</v>
      </c>
      <c r="N8" s="148">
        <f>N$4+1*7</f>
        <v>41712</v>
      </c>
      <c r="O8" s="104"/>
      <c r="P8" s="104"/>
      <c r="Q8" s="104"/>
      <c r="S8" s="135">
        <v>0.3</v>
      </c>
      <c r="U8" s="131"/>
      <c r="V8" s="37"/>
      <c r="W8" s="131"/>
      <c r="X8" s="37"/>
      <c r="Y8" s="131"/>
      <c r="AG8" s="140"/>
      <c r="AO8" s="118"/>
      <c r="AP8" s="116"/>
      <c r="AQ8" s="116"/>
      <c r="AR8" s="116"/>
      <c r="AS8" s="116"/>
      <c r="AT8" s="116"/>
      <c r="AU8" s="116"/>
      <c r="AV8" s="116"/>
      <c r="AW8" s="116"/>
      <c r="AX8" s="116"/>
      <c r="AY8" s="116"/>
      <c r="AZ8" s="116"/>
      <c r="BA8" s="116"/>
      <c r="BB8" s="116"/>
      <c r="BC8" s="116"/>
    </row>
    <row r="9" spans="1:55" x14ac:dyDescent="0.25">
      <c r="D9" s="131"/>
      <c r="F9" s="132" t="s">
        <v>67</v>
      </c>
      <c r="G9" s="132"/>
      <c r="I9" s="133">
        <v>5</v>
      </c>
      <c r="N9" s="149">
        <f>N$4+2*7</f>
        <v>41719</v>
      </c>
      <c r="O9" s="104"/>
      <c r="P9" s="104"/>
      <c r="Q9" s="104"/>
      <c r="S9" s="135">
        <v>0.4</v>
      </c>
      <c r="U9" s="131"/>
      <c r="V9" s="37"/>
      <c r="W9" s="131"/>
      <c r="X9" s="37"/>
      <c r="Y9" s="131"/>
      <c r="AG9" s="140"/>
      <c r="AO9" s="118"/>
      <c r="AP9" s="116"/>
      <c r="AQ9" s="116"/>
      <c r="AR9" s="116"/>
      <c r="AS9" s="116"/>
      <c r="AT9" s="116"/>
      <c r="AU9" s="116"/>
      <c r="AV9" s="116"/>
      <c r="AW9" s="116"/>
      <c r="AX9" s="116"/>
      <c r="AY9" s="116"/>
      <c r="AZ9" s="116"/>
      <c r="BA9" s="116"/>
      <c r="BB9" s="116"/>
      <c r="BC9" s="130"/>
    </row>
    <row r="10" spans="1:55" ht="17.45" customHeight="1" x14ac:dyDescent="0.25">
      <c r="D10" s="132"/>
      <c r="F10" s="132" t="s">
        <v>68</v>
      </c>
      <c r="G10" s="132"/>
      <c r="I10" s="133">
        <v>6</v>
      </c>
      <c r="N10" s="150">
        <f>N$4+3*7</f>
        <v>41726</v>
      </c>
      <c r="O10" s="104"/>
      <c r="P10" s="104"/>
      <c r="Q10" s="104"/>
      <c r="S10" s="135">
        <v>0.5</v>
      </c>
      <c r="U10" s="132"/>
      <c r="V10" s="37"/>
      <c r="W10" s="132"/>
      <c r="X10" s="37"/>
      <c r="Y10" s="132"/>
      <c r="AG10" s="140"/>
    </row>
    <row r="11" spans="1:55" ht="18.600000000000001" customHeight="1" thickBot="1" x14ac:dyDescent="0.3">
      <c r="D11" s="132"/>
      <c r="F11" s="132" t="s">
        <v>69</v>
      </c>
      <c r="G11" s="132"/>
      <c r="I11" s="133"/>
      <c r="N11" s="151">
        <f>N$4+4*7</f>
        <v>41733</v>
      </c>
      <c r="O11" s="104"/>
      <c r="P11" s="104"/>
      <c r="Q11" s="104"/>
      <c r="S11" s="135">
        <v>0.6</v>
      </c>
      <c r="U11" s="132"/>
      <c r="V11" s="37"/>
      <c r="W11" s="132"/>
      <c r="X11" s="37"/>
      <c r="Y11" s="132"/>
      <c r="AG11" s="140"/>
      <c r="AO11" s="112" t="s">
        <v>70</v>
      </c>
      <c r="AP11" s="112" t="s">
        <v>36</v>
      </c>
      <c r="AQ11" s="112" t="s">
        <v>37</v>
      </c>
      <c r="AR11" s="112" t="s">
        <v>38</v>
      </c>
      <c r="AS11" s="112" t="s">
        <v>17</v>
      </c>
      <c r="AT11" s="112" t="s">
        <v>39</v>
      </c>
      <c r="AU11" s="112" t="s">
        <v>18</v>
      </c>
      <c r="AV11" s="112" t="s">
        <v>40</v>
      </c>
      <c r="AW11" s="112" t="s">
        <v>41</v>
      </c>
      <c r="AX11" s="112" t="s">
        <v>42</v>
      </c>
      <c r="AY11" s="112" t="s">
        <v>43</v>
      </c>
      <c r="AZ11" s="112" t="s">
        <v>44</v>
      </c>
      <c r="BA11" s="112" t="s">
        <v>45</v>
      </c>
      <c r="BB11" s="112" t="s">
        <v>16</v>
      </c>
      <c r="BC11" s="112"/>
    </row>
    <row r="12" spans="1:55" ht="16.5" thickTop="1" thickBot="1" x14ac:dyDescent="0.3">
      <c r="D12" s="132"/>
      <c r="F12" s="132" t="s">
        <v>71</v>
      </c>
      <c r="G12" s="132"/>
      <c r="I12" s="152">
        <v>7</v>
      </c>
      <c r="N12" s="153">
        <f>N$4+5*7</f>
        <v>41740</v>
      </c>
      <c r="O12" s="104"/>
      <c r="P12" s="104"/>
      <c r="Q12" s="104"/>
      <c r="S12" s="135">
        <v>0.7</v>
      </c>
      <c r="U12" s="132"/>
      <c r="V12" s="37"/>
      <c r="W12" s="132"/>
      <c r="X12" s="37"/>
      <c r="Y12" s="132"/>
      <c r="AG12" s="140"/>
      <c r="AO12" s="112" t="s">
        <v>49</v>
      </c>
      <c r="AP12" s="75" t="str">
        <f>IF(AQ12="","",IF(AP11="",IF(MAX($A11:AP$16)=0,1,ROUNDDOWN(MAX($A11:AP$16)+1,0)),AP11+0.01))</f>
        <v/>
      </c>
      <c r="AQ12" s="64"/>
      <c r="AR12" s="64"/>
      <c r="AS12" s="64"/>
      <c r="AT12" s="64"/>
      <c r="AU12" s="65"/>
      <c r="AV12" s="66"/>
      <c r="AW12" s="67"/>
      <c r="AX12" s="68" t="str">
        <f>IF(AV12="","",IF(AW12="M","",IF(AW12="","",WORKDAY(AV12,AW12-1,Feiertage))))</f>
        <v/>
      </c>
      <c r="AY12" s="69"/>
      <c r="AZ12" s="70" t="s">
        <v>20</v>
      </c>
      <c r="BA12" s="81" t="str">
        <f>IF(AV12="","",IF(AW12="M","",ROUND(AY12*SUM(AX12-AV12+1),0)))</f>
        <v/>
      </c>
      <c r="BB12" s="82" t="str">
        <f>IF(AV12="","",IF(AX12="","",AV12+BA12-1))</f>
        <v/>
      </c>
      <c r="BC12" s="116"/>
    </row>
    <row r="13" spans="1:55" ht="18.600000000000001" customHeight="1" thickTop="1" x14ac:dyDescent="0.25">
      <c r="D13" s="132"/>
      <c r="F13" s="132" t="s">
        <v>72</v>
      </c>
      <c r="G13" s="132"/>
      <c r="I13" s="154">
        <v>14</v>
      </c>
      <c r="N13" s="155">
        <f>N$4+6*7</f>
        <v>41747</v>
      </c>
      <c r="O13" s="104"/>
      <c r="P13" s="104"/>
      <c r="Q13" s="104"/>
      <c r="S13" s="135">
        <v>0.8</v>
      </c>
      <c r="U13" s="132"/>
      <c r="V13" s="37"/>
      <c r="W13" s="132"/>
      <c r="X13" s="37"/>
      <c r="Y13" s="132"/>
      <c r="AG13" s="140"/>
      <c r="AO13" s="118"/>
      <c r="AP13" s="116"/>
      <c r="AQ13" s="116"/>
      <c r="AR13" s="116"/>
      <c r="AS13" s="116"/>
      <c r="AT13" s="116"/>
      <c r="AU13" s="116"/>
      <c r="AV13" s="116"/>
      <c r="AW13" s="116"/>
      <c r="AX13" s="116"/>
      <c r="AY13" s="116"/>
      <c r="AZ13" s="116"/>
      <c r="BA13" s="116"/>
      <c r="BB13" s="116"/>
      <c r="BC13" s="116"/>
    </row>
    <row r="14" spans="1:55" x14ac:dyDescent="0.25">
      <c r="D14" s="132"/>
      <c r="F14" s="132" t="s">
        <v>73</v>
      </c>
      <c r="G14" s="132"/>
      <c r="I14" s="156">
        <v>21</v>
      </c>
      <c r="N14" s="157">
        <f>N$4+7*7</f>
        <v>41754</v>
      </c>
      <c r="O14" s="104"/>
      <c r="P14" s="104"/>
      <c r="Q14" s="104"/>
      <c r="S14" s="135">
        <v>0.9</v>
      </c>
      <c r="U14" s="132"/>
      <c r="V14" s="37"/>
      <c r="W14" s="132"/>
      <c r="X14" s="37"/>
      <c r="Y14" s="132"/>
      <c r="AG14" s="140"/>
      <c r="AO14" s="118"/>
      <c r="AP14" s="116"/>
      <c r="AQ14" s="116"/>
      <c r="AR14" s="116"/>
      <c r="AS14" s="116"/>
      <c r="AT14" s="116"/>
      <c r="AU14" s="116"/>
      <c r="AV14" s="116"/>
      <c r="AW14" s="116"/>
      <c r="AX14" s="116"/>
      <c r="AY14" s="116"/>
      <c r="AZ14" s="116"/>
      <c r="BA14" s="116"/>
      <c r="BB14" s="116"/>
      <c r="BC14" s="130"/>
    </row>
    <row r="15" spans="1:55" x14ac:dyDescent="0.25">
      <c r="D15" s="132"/>
      <c r="F15" s="132" t="s">
        <v>74</v>
      </c>
      <c r="G15" s="132"/>
      <c r="I15" s="158">
        <v>28</v>
      </c>
      <c r="N15" s="159">
        <f>N$4+8*7</f>
        <v>41761</v>
      </c>
      <c r="O15" s="104"/>
      <c r="P15" s="104"/>
      <c r="Q15" s="104"/>
      <c r="S15" s="135">
        <v>1</v>
      </c>
      <c r="U15" s="132"/>
      <c r="V15" s="37"/>
      <c r="W15" s="132"/>
      <c r="X15" s="37"/>
      <c r="Y15" s="132"/>
      <c r="AG15" s="140"/>
    </row>
    <row r="16" spans="1:55" ht="15.75" thickBot="1" x14ac:dyDescent="0.3">
      <c r="D16" s="132"/>
      <c r="F16" s="132" t="s">
        <v>75</v>
      </c>
      <c r="G16" s="132"/>
      <c r="I16" s="160">
        <v>35</v>
      </c>
      <c r="N16" s="161">
        <f>N$4+9*7</f>
        <v>41768</v>
      </c>
      <c r="O16" s="104"/>
      <c r="P16" s="104"/>
      <c r="Q16" s="104"/>
      <c r="S16" s="135"/>
      <c r="U16" s="132"/>
      <c r="V16" s="37"/>
      <c r="W16" s="132"/>
      <c r="X16" s="37"/>
      <c r="Y16" s="132"/>
      <c r="AG16" s="140"/>
      <c r="AO16" s="112" t="s">
        <v>76</v>
      </c>
      <c r="AP16" s="112" t="s">
        <v>36</v>
      </c>
      <c r="AQ16" s="112" t="s">
        <v>37</v>
      </c>
      <c r="AR16" s="112" t="s">
        <v>38</v>
      </c>
      <c r="AS16" s="112" t="s">
        <v>17</v>
      </c>
      <c r="AT16" s="112" t="s">
        <v>39</v>
      </c>
      <c r="AU16" s="112" t="s">
        <v>18</v>
      </c>
      <c r="AV16" s="112" t="s">
        <v>40</v>
      </c>
      <c r="AW16" s="112" t="s">
        <v>41</v>
      </c>
      <c r="AX16" s="112" t="s">
        <v>42</v>
      </c>
      <c r="AY16" s="112" t="s">
        <v>43</v>
      </c>
      <c r="AZ16" s="112" t="s">
        <v>44</v>
      </c>
      <c r="BA16" s="112" t="s">
        <v>45</v>
      </c>
      <c r="BB16" s="112" t="s">
        <v>16</v>
      </c>
      <c r="BC16" s="112"/>
    </row>
    <row r="17" spans="4:55" ht="16.5" thickTop="1" thickBot="1" x14ac:dyDescent="0.3">
      <c r="D17" s="132"/>
      <c r="F17" s="132"/>
      <c r="G17" s="132"/>
      <c r="I17" s="162">
        <v>42</v>
      </c>
      <c r="N17" s="163">
        <f>N$4+10*7</f>
        <v>41775</v>
      </c>
      <c r="O17" s="104"/>
      <c r="P17" s="104"/>
      <c r="Q17" s="104"/>
      <c r="S17" s="135"/>
      <c r="U17" s="132"/>
      <c r="V17" s="37"/>
      <c r="W17" s="132"/>
      <c r="X17" s="37"/>
      <c r="Y17" s="132"/>
      <c r="AG17" s="140"/>
      <c r="AO17" s="112" t="s">
        <v>49</v>
      </c>
      <c r="AP17" s="75" t="str">
        <f>IF(AQ17="","",IF(AP16="",IF(MAX($A16:AP$16)=0,1,ROUNDDOWN(MAX($A16:AP$16)+1,0)),AP16+0.01))</f>
        <v/>
      </c>
      <c r="AQ17" s="64"/>
      <c r="AR17" s="64"/>
      <c r="AS17" s="64"/>
      <c r="AT17" s="64"/>
      <c r="AU17" s="65"/>
      <c r="AV17" s="66"/>
      <c r="AW17" s="67"/>
      <c r="AX17" s="68" t="str">
        <f>IF(AV17="","",IF(AW17="M","",IF(AW17="","",WORKDAY(AV17,AW17-1,Feiertage))))</f>
        <v/>
      </c>
      <c r="AY17" s="69"/>
      <c r="AZ17" s="70" t="s">
        <v>20</v>
      </c>
      <c r="BA17" s="81" t="str">
        <f>IF(AV17="","",IF(AW17="M","",ROUND(AY17*SUM(AX17-AV17+1),0)))</f>
        <v/>
      </c>
      <c r="BB17" s="82" t="str">
        <f>IF(AV17="","",IF(AX17="","",AV17+BA17-1))</f>
        <v/>
      </c>
      <c r="BC17" s="116"/>
    </row>
    <row r="18" spans="4:55" ht="18.600000000000001" customHeight="1" thickTop="1" x14ac:dyDescent="0.25">
      <c r="D18" s="132"/>
      <c r="F18" s="132"/>
      <c r="G18" s="132"/>
      <c r="I18" s="164">
        <v>49</v>
      </c>
      <c r="N18" s="165">
        <f>N$4+11*7</f>
        <v>41782</v>
      </c>
      <c r="O18" s="104"/>
      <c r="P18" s="104"/>
      <c r="Q18" s="104"/>
      <c r="S18" s="135"/>
      <c r="U18" s="132"/>
      <c r="V18" s="37"/>
      <c r="W18" s="132"/>
      <c r="X18" s="37"/>
      <c r="Y18" s="132"/>
      <c r="AG18" s="140"/>
      <c r="AO18" s="118"/>
      <c r="AP18" s="116"/>
      <c r="AQ18" s="116"/>
      <c r="AR18" s="116"/>
      <c r="AS18" s="116"/>
      <c r="AT18" s="116"/>
      <c r="AU18" s="116"/>
      <c r="AV18" s="116"/>
      <c r="AW18" s="116"/>
      <c r="AX18" s="116"/>
      <c r="AY18" s="116"/>
      <c r="AZ18" s="116"/>
      <c r="BA18" s="116"/>
      <c r="BB18" s="116"/>
      <c r="BC18" s="116"/>
    </row>
    <row r="19" spans="4:55" ht="24" customHeight="1" x14ac:dyDescent="0.25">
      <c r="D19" s="132"/>
      <c r="F19" s="132"/>
      <c r="G19" s="132"/>
      <c r="I19" s="166">
        <v>56</v>
      </c>
      <c r="N19" s="167">
        <f>N$4+12*7</f>
        <v>41789</v>
      </c>
      <c r="O19" s="104"/>
      <c r="P19" s="104"/>
      <c r="Q19" s="104"/>
      <c r="S19" s="135"/>
      <c r="U19" s="132"/>
      <c r="V19" s="37"/>
      <c r="W19" s="132"/>
      <c r="X19" s="37"/>
      <c r="Y19" s="132"/>
      <c r="AG19" s="140"/>
      <c r="AO19" s="118"/>
      <c r="AP19" s="116"/>
      <c r="AQ19" s="116"/>
      <c r="AR19" s="116"/>
      <c r="AS19" s="116"/>
      <c r="AT19" s="116"/>
      <c r="AU19" s="116"/>
      <c r="AV19" s="116"/>
      <c r="AW19" s="116"/>
      <c r="AX19" s="116"/>
      <c r="AY19" s="116"/>
      <c r="AZ19" s="116"/>
      <c r="BA19" s="116"/>
      <c r="BB19" s="116"/>
      <c r="BC19" s="130"/>
    </row>
    <row r="20" spans="4:55" x14ac:dyDescent="0.25">
      <c r="D20" s="132"/>
      <c r="F20" s="132"/>
      <c r="G20" s="132"/>
      <c r="I20" s="168">
        <v>63</v>
      </c>
      <c r="N20" s="169">
        <f>N$4+13*7</f>
        <v>41796</v>
      </c>
      <c r="O20" s="104"/>
      <c r="P20" s="104"/>
      <c r="Q20" s="104"/>
      <c r="S20" s="135"/>
      <c r="U20" s="132"/>
      <c r="V20" s="37"/>
      <c r="W20" s="132"/>
      <c r="X20" s="37"/>
      <c r="Y20" s="132"/>
      <c r="AG20" s="140"/>
    </row>
    <row r="21" spans="4:55" x14ac:dyDescent="0.25">
      <c r="D21" s="132"/>
      <c r="F21" s="132"/>
      <c r="G21" s="132"/>
      <c r="I21" s="170">
        <v>70</v>
      </c>
      <c r="N21" s="171">
        <f>N$4+14*7</f>
        <v>41803</v>
      </c>
      <c r="O21" s="104"/>
      <c r="P21" s="104"/>
      <c r="Q21" s="104"/>
      <c r="S21" s="135"/>
      <c r="U21" s="132"/>
      <c r="V21" s="37"/>
      <c r="W21" s="132"/>
      <c r="X21" s="37"/>
      <c r="Y21" s="132"/>
      <c r="AG21" s="140"/>
    </row>
    <row r="22" spans="4:55" x14ac:dyDescent="0.25">
      <c r="D22" s="132"/>
      <c r="F22" s="132"/>
      <c r="G22" s="132"/>
      <c r="I22" s="172">
        <v>77</v>
      </c>
      <c r="N22" s="173">
        <f>N$4+15*7</f>
        <v>41810</v>
      </c>
      <c r="O22" s="104"/>
      <c r="P22" s="104"/>
      <c r="Q22" s="104"/>
      <c r="S22" s="135"/>
      <c r="U22" s="132"/>
      <c r="V22" s="37"/>
      <c r="W22" s="132"/>
      <c r="X22" s="37"/>
      <c r="Y22" s="132"/>
      <c r="AG22" s="140"/>
    </row>
    <row r="23" spans="4:55" x14ac:dyDescent="0.25">
      <c r="D23" s="132"/>
      <c r="F23" s="132"/>
      <c r="G23" s="132"/>
      <c r="I23" s="174">
        <v>84</v>
      </c>
      <c r="N23" s="175">
        <f>N$4+16*7</f>
        <v>41817</v>
      </c>
      <c r="O23" s="104"/>
      <c r="P23" s="104"/>
      <c r="Q23" s="104"/>
      <c r="S23" s="135"/>
      <c r="U23" s="132"/>
      <c r="V23" s="37"/>
      <c r="W23" s="132"/>
      <c r="X23" s="37"/>
      <c r="Y23" s="132"/>
      <c r="AG23" s="140"/>
    </row>
    <row r="24" spans="4:55" x14ac:dyDescent="0.25">
      <c r="D24" s="132"/>
      <c r="F24" s="132"/>
      <c r="G24" s="132"/>
      <c r="I24" s="176">
        <v>91</v>
      </c>
      <c r="N24" s="177">
        <f>N$4+17*7</f>
        <v>41824</v>
      </c>
      <c r="O24" s="104"/>
      <c r="P24" s="104"/>
      <c r="Q24" s="104"/>
      <c r="S24" s="135"/>
      <c r="U24" s="132"/>
      <c r="V24" s="37"/>
      <c r="W24" s="132"/>
      <c r="X24" s="37"/>
      <c r="Y24" s="132"/>
      <c r="AG24" s="140"/>
    </row>
    <row r="25" spans="4:55" x14ac:dyDescent="0.25">
      <c r="D25" s="132"/>
      <c r="F25" s="132"/>
      <c r="G25" s="132"/>
      <c r="I25" s="178">
        <v>98</v>
      </c>
      <c r="N25" s="179">
        <f>N$4+18*7</f>
        <v>41831</v>
      </c>
      <c r="O25" s="104"/>
      <c r="P25" s="104"/>
      <c r="Q25" s="104"/>
      <c r="S25" s="135"/>
      <c r="U25" s="132"/>
      <c r="V25" s="37"/>
      <c r="W25" s="132"/>
      <c r="X25" s="37"/>
      <c r="Y25" s="132"/>
      <c r="AG25" s="140"/>
    </row>
    <row r="26" spans="4:55" x14ac:dyDescent="0.25">
      <c r="D26" s="132"/>
      <c r="F26" s="132"/>
      <c r="G26" s="132"/>
      <c r="I26" s="180">
        <v>105</v>
      </c>
      <c r="N26" s="181">
        <f>N$4+19*7</f>
        <v>41838</v>
      </c>
      <c r="O26" s="104"/>
      <c r="P26" s="104"/>
      <c r="Q26" s="104"/>
      <c r="S26" s="135"/>
      <c r="U26" s="132"/>
      <c r="V26" s="37"/>
      <c r="W26" s="132"/>
      <c r="X26" s="37"/>
      <c r="Y26" s="132"/>
      <c r="AG26" s="140"/>
    </row>
    <row r="27" spans="4:55" x14ac:dyDescent="0.25">
      <c r="D27" s="132"/>
      <c r="F27" s="132"/>
      <c r="G27" s="132"/>
      <c r="I27" s="182">
        <v>112</v>
      </c>
      <c r="N27" s="183">
        <f>N$4+20*7</f>
        <v>41845</v>
      </c>
      <c r="O27" s="104"/>
      <c r="P27" s="104"/>
      <c r="Q27" s="104"/>
      <c r="S27" s="135"/>
      <c r="U27" s="132"/>
      <c r="V27" s="37"/>
      <c r="W27" s="132"/>
      <c r="X27" s="37"/>
      <c r="Y27" s="132"/>
      <c r="AG27" s="140"/>
    </row>
    <row r="28" spans="4:55" x14ac:dyDescent="0.25">
      <c r="D28" s="132"/>
      <c r="F28" s="132"/>
      <c r="G28" s="132"/>
      <c r="I28" s="184"/>
      <c r="N28" s="144"/>
      <c r="O28" s="104"/>
      <c r="P28" s="104"/>
      <c r="Q28" s="104"/>
      <c r="S28" s="135"/>
      <c r="U28" s="132"/>
      <c r="V28" s="37"/>
      <c r="W28" s="132"/>
      <c r="X28" s="37"/>
      <c r="Y28" s="132"/>
      <c r="AG28" s="140"/>
    </row>
    <row r="29" spans="4:55" x14ac:dyDescent="0.25">
      <c r="D29" s="132"/>
      <c r="F29" s="132"/>
      <c r="G29" s="132"/>
      <c r="I29" s="184"/>
      <c r="N29" s="144"/>
      <c r="O29" s="104"/>
      <c r="P29" s="104"/>
      <c r="Q29" s="104"/>
      <c r="S29" s="135"/>
      <c r="U29" s="132"/>
      <c r="V29" s="37"/>
      <c r="W29" s="132"/>
      <c r="X29" s="37"/>
      <c r="Y29" s="132"/>
      <c r="AG29" s="140"/>
    </row>
    <row r="30" spans="4:55" x14ac:dyDescent="0.25">
      <c r="D30" s="132"/>
      <c r="F30" s="132"/>
      <c r="G30" s="132"/>
      <c r="I30" s="184"/>
      <c r="N30" s="144"/>
      <c r="O30" s="104"/>
      <c r="P30" s="104"/>
      <c r="Q30" s="104"/>
      <c r="S30" s="135"/>
      <c r="U30" s="132"/>
      <c r="V30" s="37"/>
      <c r="W30" s="132"/>
      <c r="X30" s="37"/>
      <c r="Y30" s="132"/>
      <c r="AG30" s="140"/>
    </row>
    <row r="31" spans="4:55" x14ac:dyDescent="0.25">
      <c r="D31" s="132"/>
      <c r="F31" s="132"/>
      <c r="G31" s="132"/>
      <c r="I31" s="184"/>
      <c r="N31" s="144"/>
      <c r="O31" s="104"/>
      <c r="P31" s="104"/>
      <c r="Q31" s="104"/>
      <c r="S31" s="135"/>
      <c r="U31" s="132"/>
      <c r="V31" s="37"/>
      <c r="W31" s="132"/>
      <c r="X31" s="37"/>
      <c r="Y31" s="132"/>
      <c r="AG31" s="140"/>
    </row>
    <row r="32" spans="4:55" x14ac:dyDescent="0.25">
      <c r="D32" s="132"/>
      <c r="F32" s="132"/>
      <c r="G32" s="132"/>
      <c r="I32" s="184"/>
      <c r="N32" s="144"/>
      <c r="O32" s="104"/>
      <c r="P32" s="104"/>
      <c r="Q32" s="104"/>
      <c r="S32" s="185"/>
      <c r="U32" s="132"/>
      <c r="V32" s="37"/>
      <c r="W32" s="132"/>
      <c r="X32" s="37"/>
      <c r="Y32" s="132"/>
      <c r="AG32" s="140"/>
    </row>
    <row r="33" spans="4:33" x14ac:dyDescent="0.25">
      <c r="D33" s="132"/>
      <c r="F33" s="132"/>
      <c r="G33" s="132"/>
      <c r="I33" s="184"/>
      <c r="N33" s="144"/>
      <c r="O33" s="104"/>
      <c r="P33" s="104"/>
      <c r="Q33" s="104"/>
      <c r="S33" s="185"/>
      <c r="U33" s="132"/>
      <c r="V33" s="37"/>
      <c r="W33" s="132"/>
      <c r="X33" s="37"/>
      <c r="Y33" s="132"/>
      <c r="AG33" s="140"/>
    </row>
    <row r="34" spans="4:33" x14ac:dyDescent="0.25">
      <c r="D34" s="132"/>
      <c r="F34" s="132"/>
      <c r="G34" s="132"/>
      <c r="I34" s="184"/>
      <c r="N34" s="144"/>
      <c r="O34" s="104"/>
      <c r="P34" s="104"/>
      <c r="Q34" s="104"/>
      <c r="S34" s="185"/>
      <c r="U34" s="132"/>
      <c r="V34" s="37"/>
      <c r="W34" s="132"/>
      <c r="X34" s="37"/>
      <c r="Y34" s="132"/>
      <c r="AG34" s="140"/>
    </row>
    <row r="35" spans="4:33" x14ac:dyDescent="0.25">
      <c r="D35" s="132"/>
      <c r="F35" s="132"/>
      <c r="G35" s="132"/>
      <c r="I35" s="184"/>
      <c r="N35" s="144"/>
      <c r="O35" s="104"/>
      <c r="P35" s="104"/>
      <c r="Q35" s="104"/>
      <c r="S35" s="185"/>
      <c r="U35" s="132"/>
      <c r="V35" s="37"/>
      <c r="W35" s="132"/>
      <c r="X35" s="37"/>
      <c r="Y35" s="132"/>
      <c r="AG35" s="140"/>
    </row>
    <row r="36" spans="4:33" x14ac:dyDescent="0.25">
      <c r="D36" s="132"/>
      <c r="F36" s="132"/>
      <c r="G36" s="132"/>
      <c r="I36" s="184"/>
      <c r="N36" s="144"/>
      <c r="O36" s="104"/>
      <c r="P36" s="104"/>
      <c r="Q36" s="104"/>
      <c r="S36" s="185"/>
      <c r="U36" s="132"/>
      <c r="V36" s="37"/>
      <c r="W36" s="132"/>
      <c r="X36" s="37"/>
      <c r="Y36" s="132"/>
      <c r="AG36" s="140"/>
    </row>
    <row r="37" spans="4:33" x14ac:dyDescent="0.25">
      <c r="D37" s="132"/>
      <c r="F37" s="132"/>
      <c r="G37" s="132"/>
      <c r="I37" s="184"/>
      <c r="N37" s="144"/>
      <c r="O37" s="104"/>
      <c r="P37" s="104"/>
      <c r="Q37" s="104"/>
      <c r="S37" s="185"/>
      <c r="U37" s="132"/>
      <c r="V37" s="37"/>
      <c r="W37" s="132"/>
      <c r="X37" s="37"/>
      <c r="Y37" s="132"/>
      <c r="AG37" s="140"/>
    </row>
    <row r="38" spans="4:33" x14ac:dyDescent="0.25">
      <c r="D38" s="132"/>
      <c r="F38" s="132"/>
      <c r="G38" s="132"/>
      <c r="I38" s="184"/>
      <c r="N38" s="144"/>
      <c r="O38" s="104"/>
      <c r="P38" s="104"/>
      <c r="Q38" s="104"/>
      <c r="S38" s="185"/>
      <c r="U38" s="132"/>
      <c r="V38" s="37"/>
      <c r="W38" s="132"/>
      <c r="X38" s="37"/>
      <c r="Y38" s="132"/>
      <c r="AG38" s="140"/>
    </row>
    <row r="39" spans="4:33" x14ac:dyDescent="0.25">
      <c r="D39" s="132"/>
      <c r="F39" s="132"/>
      <c r="G39" s="132"/>
      <c r="I39" s="184"/>
      <c r="N39" s="144"/>
      <c r="O39" s="104"/>
      <c r="P39" s="104"/>
      <c r="Q39" s="104"/>
      <c r="S39" s="185"/>
      <c r="U39" s="132"/>
      <c r="V39" s="37"/>
      <c r="W39" s="132"/>
      <c r="X39" s="37"/>
      <c r="Y39" s="132"/>
      <c r="AG39" s="140"/>
    </row>
    <row r="40" spans="4:33" x14ac:dyDescent="0.25">
      <c r="D40" s="132"/>
      <c r="F40" s="132"/>
      <c r="G40" s="132"/>
      <c r="I40" s="184"/>
      <c r="N40" s="144"/>
      <c r="O40" s="104"/>
      <c r="P40" s="104"/>
      <c r="Q40" s="104"/>
      <c r="S40" s="185"/>
      <c r="U40" s="132"/>
      <c r="V40" s="37"/>
      <c r="W40" s="132"/>
      <c r="X40" s="37"/>
      <c r="Y40" s="132"/>
      <c r="AG40" s="140"/>
    </row>
    <row r="41" spans="4:33" x14ac:dyDescent="0.25">
      <c r="D41" s="186"/>
      <c r="F41" s="187"/>
      <c r="G41" s="187"/>
      <c r="I41" s="188"/>
      <c r="N41" s="189"/>
      <c r="O41" s="104"/>
      <c r="P41" s="104"/>
      <c r="Q41" s="104"/>
      <c r="S41" s="190"/>
      <c r="U41" s="186"/>
      <c r="V41" s="37"/>
      <c r="W41" s="186"/>
      <c r="X41" s="37"/>
      <c r="Y41" s="186"/>
      <c r="AG41" s="191"/>
    </row>
    <row r="42" spans="4:33" x14ac:dyDescent="0.25">
      <c r="D42" s="192"/>
      <c r="O42" s="104"/>
      <c r="P42" s="104"/>
      <c r="Q42" s="104"/>
      <c r="U42" s="192"/>
      <c r="V42" s="37"/>
      <c r="W42" s="192"/>
      <c r="X42" s="37"/>
      <c r="Y42" s="192"/>
      <c r="AG42" s="193"/>
    </row>
    <row r="43" spans="4:33" x14ac:dyDescent="0.25">
      <c r="D43" s="192"/>
      <c r="O43" s="104"/>
      <c r="P43" s="104"/>
      <c r="Q43" s="104"/>
      <c r="U43" s="192"/>
      <c r="V43" s="37"/>
      <c r="W43" s="192"/>
      <c r="X43" s="37"/>
      <c r="Y43" s="192"/>
      <c r="AG43" s="193"/>
    </row>
    <row r="44" spans="4:33" x14ac:dyDescent="0.25">
      <c r="D44" s="192"/>
      <c r="U44" s="192"/>
      <c r="V44" s="37"/>
      <c r="W44" s="192"/>
      <c r="X44" s="37"/>
      <c r="Y44" s="192"/>
      <c r="AG44" s="193"/>
    </row>
    <row r="45" spans="4:33" x14ac:dyDescent="0.25">
      <c r="D45" s="192"/>
      <c r="U45" s="192"/>
      <c r="V45" s="37"/>
      <c r="W45" s="192"/>
      <c r="X45" s="37"/>
      <c r="Y45" s="192"/>
      <c r="AG45" s="193"/>
    </row>
    <row r="46" spans="4:33" x14ac:dyDescent="0.25">
      <c r="D46" s="192"/>
      <c r="U46" s="192"/>
      <c r="V46" s="37"/>
      <c r="W46" s="192"/>
      <c r="X46" s="37"/>
      <c r="Y46" s="192"/>
      <c r="AG46" s="193"/>
    </row>
    <row r="47" spans="4:33" x14ac:dyDescent="0.25">
      <c r="D47" s="192"/>
      <c r="U47" s="192"/>
      <c r="V47" s="37"/>
      <c r="W47" s="192"/>
      <c r="X47" s="37"/>
      <c r="Y47" s="192"/>
      <c r="AG47" s="193"/>
    </row>
    <row r="48" spans="4:33" x14ac:dyDescent="0.25">
      <c r="D48" s="192"/>
      <c r="U48" s="192"/>
      <c r="V48" s="37"/>
      <c r="W48" s="192"/>
      <c r="X48" s="37"/>
      <c r="Y48" s="192"/>
      <c r="AG48" s="194"/>
    </row>
    <row r="49" spans="4:33" x14ac:dyDescent="0.25">
      <c r="D49" s="192"/>
      <c r="U49" s="192"/>
      <c r="V49" s="37"/>
      <c r="W49" s="192"/>
      <c r="X49" s="37"/>
      <c r="Y49" s="192"/>
      <c r="AG49" s="37"/>
    </row>
    <row r="50" spans="4:33" x14ac:dyDescent="0.25">
      <c r="D50" s="192"/>
      <c r="U50" s="192"/>
      <c r="V50" s="37"/>
      <c r="W50" s="192"/>
      <c r="X50" s="37"/>
      <c r="Y50" s="192"/>
      <c r="AG50" s="37"/>
    </row>
    <row r="51" spans="4:33" x14ac:dyDescent="0.25">
      <c r="D51" s="192"/>
      <c r="U51" s="192"/>
      <c r="V51" s="37"/>
      <c r="W51" s="192"/>
      <c r="X51" s="37"/>
      <c r="Y51" s="192"/>
      <c r="AG51" s="37"/>
    </row>
    <row r="52" spans="4:33" x14ac:dyDescent="0.25">
      <c r="D52" s="192"/>
      <c r="U52" s="192"/>
      <c r="V52" s="37"/>
      <c r="W52" s="192"/>
      <c r="X52" s="37"/>
      <c r="Y52" s="192"/>
      <c r="AG52" s="37"/>
    </row>
    <row r="53" spans="4:33" x14ac:dyDescent="0.25">
      <c r="D53" s="192"/>
      <c r="U53" s="192"/>
      <c r="V53" s="37"/>
      <c r="W53" s="192"/>
      <c r="X53" s="37"/>
      <c r="Y53" s="192"/>
      <c r="AG53" s="37"/>
    </row>
    <row r="54" spans="4:33" x14ac:dyDescent="0.25">
      <c r="D54" s="192"/>
      <c r="U54" s="192"/>
      <c r="V54" s="37"/>
      <c r="W54" s="192"/>
      <c r="X54" s="37"/>
      <c r="Y54" s="192"/>
      <c r="AG54" s="37"/>
    </row>
    <row r="55" spans="4:33" x14ac:dyDescent="0.25">
      <c r="D55" s="192"/>
      <c r="U55" s="192"/>
      <c r="V55" s="37"/>
      <c r="W55" s="192"/>
      <c r="X55" s="37"/>
      <c r="Y55" s="192"/>
      <c r="AG55" s="37"/>
    </row>
    <row r="56" spans="4:33" x14ac:dyDescent="0.25">
      <c r="D56" s="192"/>
      <c r="U56" s="192"/>
      <c r="V56" s="37"/>
      <c r="W56" s="192"/>
      <c r="X56" s="37"/>
      <c r="Y56" s="192"/>
      <c r="AG56" s="37"/>
    </row>
    <row r="57" spans="4:33" x14ac:dyDescent="0.25">
      <c r="D57" s="192"/>
      <c r="U57" s="192"/>
      <c r="V57" s="37"/>
      <c r="W57" s="192"/>
      <c r="X57" s="37"/>
      <c r="Y57" s="192"/>
      <c r="AG57" s="37"/>
    </row>
    <row r="58" spans="4:33" x14ac:dyDescent="0.25">
      <c r="D58" s="192"/>
      <c r="U58" s="192"/>
      <c r="V58" s="37"/>
      <c r="W58" s="192"/>
      <c r="X58" s="37"/>
      <c r="Y58" s="192"/>
      <c r="AG58" s="37"/>
    </row>
    <row r="59" spans="4:33" x14ac:dyDescent="0.25">
      <c r="D59" s="192"/>
      <c r="U59" s="192"/>
      <c r="V59" s="37"/>
      <c r="W59" s="192"/>
      <c r="X59" s="37"/>
      <c r="Y59" s="192"/>
      <c r="AG59" s="37"/>
    </row>
    <row r="60" spans="4:33" x14ac:dyDescent="0.25">
      <c r="D60" s="192"/>
      <c r="U60" s="192"/>
      <c r="V60" s="37"/>
      <c r="W60" s="192"/>
      <c r="X60" s="37"/>
      <c r="Y60" s="192"/>
      <c r="AG60" s="37"/>
    </row>
    <row r="61" spans="4:33" x14ac:dyDescent="0.25">
      <c r="D61" s="192"/>
      <c r="U61" s="192"/>
      <c r="V61" s="37"/>
      <c r="W61" s="192"/>
      <c r="X61" s="37"/>
      <c r="Y61" s="192"/>
      <c r="AG61" s="37"/>
    </row>
    <row r="62" spans="4:33" x14ac:dyDescent="0.25">
      <c r="D62" s="192"/>
      <c r="U62" s="192"/>
      <c r="V62" s="37"/>
      <c r="W62" s="192"/>
      <c r="X62" s="37"/>
      <c r="Y62" s="192"/>
      <c r="AG62" s="37"/>
    </row>
    <row r="63" spans="4:33" x14ac:dyDescent="0.25">
      <c r="D63" s="192"/>
      <c r="U63" s="192"/>
      <c r="V63" s="37"/>
      <c r="W63" s="192"/>
      <c r="X63" s="37"/>
      <c r="Y63" s="192"/>
      <c r="AG63" s="37"/>
    </row>
    <row r="64" spans="4:33" x14ac:dyDescent="0.25">
      <c r="D64" s="192"/>
      <c r="U64" s="192"/>
      <c r="V64" s="37"/>
      <c r="W64" s="192"/>
      <c r="X64" s="37"/>
      <c r="Y64" s="192"/>
      <c r="AG64" s="37"/>
    </row>
    <row r="65" spans="4:33" x14ac:dyDescent="0.25">
      <c r="D65" s="192"/>
      <c r="U65" s="192"/>
      <c r="V65" s="37"/>
      <c r="W65" s="192"/>
      <c r="X65" s="37"/>
      <c r="Y65" s="192"/>
      <c r="AG65" s="37"/>
    </row>
    <row r="66" spans="4:33" x14ac:dyDescent="0.25">
      <c r="D66" s="192"/>
      <c r="U66" s="192"/>
      <c r="V66" s="37"/>
      <c r="W66" s="192"/>
      <c r="X66" s="37"/>
      <c r="Y66" s="192"/>
      <c r="AG66" s="37"/>
    </row>
    <row r="67" spans="4:33" x14ac:dyDescent="0.25">
      <c r="D67" s="192"/>
      <c r="U67" s="192"/>
      <c r="V67" s="37"/>
      <c r="W67" s="192"/>
      <c r="X67" s="37"/>
      <c r="Y67" s="192"/>
      <c r="AG67" s="37"/>
    </row>
    <row r="68" spans="4:33" x14ac:dyDescent="0.25">
      <c r="D68" s="192"/>
      <c r="U68" s="192"/>
      <c r="V68" s="37"/>
      <c r="W68" s="192"/>
      <c r="X68" s="37"/>
      <c r="Y68" s="192"/>
      <c r="AG68" s="37"/>
    </row>
    <row r="69" spans="4:33" x14ac:dyDescent="0.25">
      <c r="D69" s="192"/>
      <c r="U69" s="192"/>
      <c r="V69" s="37"/>
      <c r="W69" s="192"/>
      <c r="X69" s="37"/>
      <c r="Y69" s="192"/>
      <c r="AG69" s="37"/>
    </row>
    <row r="70" spans="4:33" x14ac:dyDescent="0.25">
      <c r="D70" s="192"/>
      <c r="U70" s="192"/>
      <c r="V70" s="37"/>
      <c r="W70" s="192"/>
      <c r="X70" s="37"/>
      <c r="Y70" s="192"/>
      <c r="AG70" s="37"/>
    </row>
    <row r="71" spans="4:33" x14ac:dyDescent="0.25">
      <c r="D71" s="192"/>
      <c r="U71" s="192"/>
      <c r="V71" s="37"/>
      <c r="W71" s="192"/>
      <c r="X71" s="37"/>
      <c r="Y71" s="192"/>
      <c r="AG71" s="37"/>
    </row>
    <row r="72" spans="4:33" x14ac:dyDescent="0.25">
      <c r="D72" s="192"/>
      <c r="U72" s="192"/>
      <c r="V72" s="37"/>
      <c r="W72" s="192"/>
      <c r="X72" s="37"/>
      <c r="Y72" s="192"/>
      <c r="AG72" s="37"/>
    </row>
    <row r="73" spans="4:33" x14ac:dyDescent="0.25">
      <c r="D73" s="192"/>
      <c r="U73" s="192"/>
      <c r="V73" s="37"/>
      <c r="W73" s="192"/>
      <c r="X73" s="37"/>
      <c r="Y73" s="192"/>
      <c r="AG73" s="37"/>
    </row>
    <row r="74" spans="4:33" x14ac:dyDescent="0.25">
      <c r="D74" s="192"/>
      <c r="U74" s="192"/>
      <c r="V74" s="37"/>
      <c r="W74" s="192"/>
      <c r="X74" s="37"/>
      <c r="Y74" s="192"/>
      <c r="AG74" s="37"/>
    </row>
    <row r="75" spans="4:33" x14ac:dyDescent="0.25">
      <c r="D75" s="192"/>
      <c r="U75" s="192"/>
      <c r="V75" s="37"/>
      <c r="W75" s="192"/>
      <c r="X75" s="37"/>
      <c r="Y75" s="192"/>
      <c r="AG75" s="37"/>
    </row>
    <row r="76" spans="4:33" x14ac:dyDescent="0.25">
      <c r="D76" s="192"/>
      <c r="U76" s="192"/>
      <c r="V76" s="37"/>
      <c r="W76" s="192"/>
      <c r="X76" s="37"/>
      <c r="Y76" s="192"/>
      <c r="AG76" s="37"/>
    </row>
    <row r="77" spans="4:33" x14ac:dyDescent="0.25">
      <c r="D77" s="192"/>
      <c r="U77" s="192"/>
      <c r="V77" s="37"/>
      <c r="W77" s="192"/>
      <c r="X77" s="37"/>
      <c r="Y77" s="192"/>
      <c r="AG77" s="37"/>
    </row>
    <row r="78" spans="4:33" x14ac:dyDescent="0.25">
      <c r="D78" s="192"/>
      <c r="U78" s="192"/>
      <c r="V78" s="37"/>
      <c r="W78" s="192"/>
      <c r="X78" s="37"/>
      <c r="Y78" s="192"/>
      <c r="AG78" s="37"/>
    </row>
    <row r="79" spans="4:33" x14ac:dyDescent="0.25">
      <c r="D79" s="192"/>
      <c r="U79" s="192"/>
      <c r="V79" s="37"/>
      <c r="W79" s="192"/>
      <c r="X79" s="37"/>
      <c r="Y79" s="192"/>
      <c r="AG79" s="37"/>
    </row>
    <row r="80" spans="4:33" x14ac:dyDescent="0.25">
      <c r="D80" s="192"/>
      <c r="U80" s="192"/>
      <c r="V80" s="37"/>
      <c r="W80" s="192"/>
      <c r="X80" s="37"/>
      <c r="Y80" s="192"/>
      <c r="AG80" s="37"/>
    </row>
    <row r="81" spans="4:33" x14ac:dyDescent="0.25">
      <c r="D81" s="192"/>
      <c r="U81" s="192"/>
      <c r="V81" s="37"/>
      <c r="W81" s="192"/>
      <c r="X81" s="37"/>
      <c r="Y81" s="192"/>
      <c r="AG81" s="37"/>
    </row>
    <row r="82" spans="4:33" x14ac:dyDescent="0.25">
      <c r="D82" s="192"/>
      <c r="U82" s="192"/>
      <c r="V82" s="37"/>
      <c r="W82" s="192"/>
      <c r="X82" s="37"/>
      <c r="Y82" s="192"/>
      <c r="AG82" s="37"/>
    </row>
    <row r="83" spans="4:33" x14ac:dyDescent="0.25">
      <c r="D83" s="192"/>
      <c r="U83" s="192"/>
      <c r="V83" s="37"/>
      <c r="W83" s="192"/>
      <c r="X83" s="37"/>
      <c r="Y83" s="192"/>
      <c r="AG83" s="37"/>
    </row>
    <row r="84" spans="4:33" x14ac:dyDescent="0.25">
      <c r="D84" s="192"/>
      <c r="U84" s="192"/>
      <c r="V84" s="37"/>
      <c r="W84" s="192"/>
      <c r="X84" s="37"/>
      <c r="Y84" s="192"/>
      <c r="AG84" s="37"/>
    </row>
    <row r="85" spans="4:33" x14ac:dyDescent="0.25">
      <c r="D85" s="192"/>
      <c r="U85" s="192"/>
      <c r="V85" s="37"/>
      <c r="W85" s="192"/>
      <c r="X85" s="37"/>
      <c r="Y85" s="192"/>
      <c r="AG85" s="37"/>
    </row>
    <row r="86" spans="4:33" x14ac:dyDescent="0.25">
      <c r="D86" s="192"/>
      <c r="U86" s="192"/>
      <c r="V86" s="37"/>
      <c r="W86" s="192"/>
      <c r="X86" s="37"/>
      <c r="Y86" s="192"/>
      <c r="AG86" s="37"/>
    </row>
    <row r="87" spans="4:33" x14ac:dyDescent="0.25">
      <c r="D87" s="192"/>
      <c r="U87" s="192"/>
      <c r="V87" s="37"/>
      <c r="W87" s="192"/>
      <c r="X87" s="37"/>
      <c r="Y87" s="192"/>
      <c r="AG87" s="37"/>
    </row>
    <row r="88" spans="4:33" x14ac:dyDescent="0.25">
      <c r="D88" s="192"/>
      <c r="U88" s="192"/>
      <c r="V88" s="37"/>
      <c r="W88" s="192"/>
      <c r="X88" s="37"/>
      <c r="Y88" s="192"/>
      <c r="AG88" s="37"/>
    </row>
    <row r="89" spans="4:33" x14ac:dyDescent="0.25">
      <c r="D89" s="192"/>
      <c r="U89" s="192"/>
      <c r="V89" s="37"/>
      <c r="W89" s="192"/>
      <c r="X89" s="37"/>
      <c r="Y89" s="192"/>
      <c r="AG89" s="37"/>
    </row>
    <row r="90" spans="4:33" x14ac:dyDescent="0.25">
      <c r="D90" s="192"/>
      <c r="U90" s="192"/>
      <c r="V90" s="37"/>
      <c r="W90" s="192"/>
      <c r="X90" s="37"/>
      <c r="Y90" s="192"/>
      <c r="AG90" s="37"/>
    </row>
    <row r="91" spans="4:33" x14ac:dyDescent="0.25">
      <c r="D91" s="192"/>
      <c r="U91" s="192"/>
      <c r="V91" s="37"/>
      <c r="W91" s="192"/>
      <c r="X91" s="37"/>
      <c r="Y91" s="192"/>
      <c r="AG91" s="37"/>
    </row>
    <row r="92" spans="4:33" x14ac:dyDescent="0.25">
      <c r="D92" s="192"/>
      <c r="U92" s="192"/>
      <c r="V92" s="37"/>
      <c r="W92" s="192"/>
      <c r="X92" s="37"/>
      <c r="Y92" s="192"/>
      <c r="AG92" s="37"/>
    </row>
    <row r="93" spans="4:33" x14ac:dyDescent="0.25">
      <c r="D93" s="192"/>
      <c r="U93" s="192"/>
      <c r="V93" s="37"/>
      <c r="W93" s="192"/>
      <c r="X93" s="37"/>
      <c r="Y93" s="192"/>
      <c r="AG93" s="37"/>
    </row>
    <row r="94" spans="4:33" x14ac:dyDescent="0.25">
      <c r="D94" s="192"/>
      <c r="U94" s="192"/>
      <c r="V94" s="37"/>
      <c r="W94" s="192"/>
      <c r="X94" s="37"/>
      <c r="Y94" s="192"/>
      <c r="AG94" s="37"/>
    </row>
    <row r="95" spans="4:33" x14ac:dyDescent="0.25">
      <c r="D95" s="192"/>
      <c r="U95" s="192"/>
      <c r="V95" s="37"/>
      <c r="W95" s="192"/>
      <c r="X95" s="37"/>
      <c r="Y95" s="192"/>
      <c r="AG95" s="37"/>
    </row>
    <row r="96" spans="4:33" x14ac:dyDescent="0.25">
      <c r="D96" s="192"/>
      <c r="U96" s="192"/>
      <c r="V96" s="37"/>
      <c r="W96" s="192"/>
      <c r="X96" s="37"/>
      <c r="Y96" s="192"/>
      <c r="AG96" s="37"/>
    </row>
    <row r="97" spans="4:33" x14ac:dyDescent="0.25">
      <c r="D97" s="192"/>
      <c r="U97" s="192"/>
      <c r="V97" s="37"/>
      <c r="W97" s="192"/>
      <c r="X97" s="37"/>
      <c r="Y97" s="192"/>
      <c r="AG97" s="37"/>
    </row>
    <row r="98" spans="4:33" x14ac:dyDescent="0.25">
      <c r="D98" s="192"/>
      <c r="U98" s="192"/>
      <c r="V98" s="37"/>
      <c r="W98" s="192"/>
      <c r="X98" s="37"/>
      <c r="Y98" s="192"/>
      <c r="AG98" s="37"/>
    </row>
    <row r="99" spans="4:33" x14ac:dyDescent="0.25">
      <c r="D99" s="192"/>
      <c r="U99" s="192"/>
      <c r="V99" s="37"/>
      <c r="W99" s="192"/>
      <c r="X99" s="37"/>
      <c r="Y99" s="192"/>
      <c r="AG99" s="37"/>
    </row>
    <row r="100" spans="4:33" x14ac:dyDescent="0.25">
      <c r="D100" s="192"/>
      <c r="U100" s="192"/>
      <c r="V100" s="37"/>
      <c r="W100" s="192"/>
      <c r="X100" s="37"/>
      <c r="Y100" s="192"/>
      <c r="AG100" s="37"/>
    </row>
    <row r="101" spans="4:33" x14ac:dyDescent="0.25">
      <c r="D101" s="192"/>
      <c r="U101" s="192"/>
      <c r="V101" s="37"/>
      <c r="W101" s="192"/>
      <c r="X101" s="37"/>
      <c r="Y101" s="192"/>
      <c r="AG101" s="37"/>
    </row>
    <row r="102" spans="4:33" x14ac:dyDescent="0.25">
      <c r="D102" s="192"/>
      <c r="U102" s="192"/>
      <c r="V102" s="37"/>
      <c r="W102" s="192"/>
      <c r="X102" s="37"/>
      <c r="Y102" s="192"/>
      <c r="AG102" s="37"/>
    </row>
    <row r="103" spans="4:33" x14ac:dyDescent="0.25">
      <c r="D103" s="192"/>
      <c r="U103" s="192"/>
      <c r="V103" s="37"/>
      <c r="W103" s="192"/>
      <c r="X103" s="37"/>
      <c r="Y103" s="192"/>
      <c r="AG103" s="37"/>
    </row>
    <row r="104" spans="4:33" x14ac:dyDescent="0.25">
      <c r="D104" s="192"/>
      <c r="U104" s="192"/>
      <c r="V104" s="37"/>
      <c r="W104" s="192"/>
      <c r="X104" s="37"/>
      <c r="Y104" s="192"/>
      <c r="AG104" s="37"/>
    </row>
    <row r="105" spans="4:33" x14ac:dyDescent="0.25">
      <c r="D105" s="192"/>
      <c r="U105" s="192"/>
      <c r="V105" s="37"/>
      <c r="W105" s="192"/>
      <c r="X105" s="37"/>
      <c r="Y105" s="192"/>
      <c r="AG105" s="37"/>
    </row>
    <row r="106" spans="4:33" x14ac:dyDescent="0.25">
      <c r="D106" s="192"/>
      <c r="U106" s="192"/>
      <c r="V106" s="37"/>
      <c r="W106" s="192"/>
      <c r="X106" s="37"/>
      <c r="Y106" s="192"/>
      <c r="AG106" s="37"/>
    </row>
    <row r="107" spans="4:33" x14ac:dyDescent="0.25">
      <c r="D107" s="192"/>
      <c r="U107" s="192"/>
      <c r="V107" s="37"/>
      <c r="W107" s="192"/>
      <c r="X107" s="37"/>
      <c r="Y107" s="192"/>
      <c r="AG107" s="37"/>
    </row>
    <row r="108" spans="4:33" x14ac:dyDescent="0.25">
      <c r="D108" s="192"/>
      <c r="U108" s="192"/>
      <c r="V108" s="37"/>
      <c r="W108" s="192"/>
      <c r="X108" s="37"/>
      <c r="Y108" s="192"/>
      <c r="AG108" s="37"/>
    </row>
    <row r="109" spans="4:33" x14ac:dyDescent="0.25">
      <c r="D109" s="192"/>
      <c r="U109" s="192"/>
      <c r="V109" s="37"/>
      <c r="W109" s="192"/>
      <c r="X109" s="37"/>
      <c r="Y109" s="192"/>
      <c r="AG109" s="37"/>
    </row>
    <row r="110" spans="4:33" x14ac:dyDescent="0.25">
      <c r="D110" s="192"/>
      <c r="U110" s="192"/>
      <c r="V110" s="37"/>
      <c r="W110" s="192"/>
      <c r="X110" s="37"/>
      <c r="Y110" s="192"/>
      <c r="AG110" s="37"/>
    </row>
    <row r="111" spans="4:33" x14ac:dyDescent="0.25">
      <c r="D111" s="192"/>
      <c r="U111" s="192"/>
      <c r="V111" s="37"/>
      <c r="W111" s="192"/>
      <c r="X111" s="37"/>
      <c r="Y111" s="192"/>
      <c r="AG111" s="37"/>
    </row>
    <row r="112" spans="4:33" x14ac:dyDescent="0.25">
      <c r="D112" s="192"/>
      <c r="U112" s="192"/>
      <c r="V112" s="37"/>
      <c r="W112" s="192"/>
      <c r="X112" s="37"/>
      <c r="Y112" s="192"/>
      <c r="AG112" s="37"/>
    </row>
    <row r="113" spans="4:33" x14ac:dyDescent="0.25">
      <c r="D113" s="192"/>
      <c r="U113" s="192"/>
      <c r="V113" s="37"/>
      <c r="W113" s="192"/>
      <c r="X113" s="37"/>
      <c r="Y113" s="192"/>
      <c r="AG113" s="37"/>
    </row>
    <row r="114" spans="4:33" x14ac:dyDescent="0.25">
      <c r="D114" s="192"/>
      <c r="U114" s="192"/>
      <c r="V114" s="37"/>
      <c r="W114" s="192"/>
      <c r="X114" s="37"/>
      <c r="Y114" s="192"/>
      <c r="AG114" s="37"/>
    </row>
    <row r="115" spans="4:33" x14ac:dyDescent="0.25">
      <c r="D115" s="192"/>
      <c r="U115" s="192"/>
      <c r="V115" s="37"/>
      <c r="W115" s="192"/>
      <c r="X115" s="37"/>
      <c r="Y115" s="192"/>
      <c r="AG115" s="37"/>
    </row>
    <row r="116" spans="4:33" x14ac:dyDescent="0.25">
      <c r="D116" s="192"/>
      <c r="U116" s="192"/>
      <c r="V116" s="37"/>
      <c r="W116" s="192"/>
      <c r="X116" s="37"/>
      <c r="Y116" s="192"/>
      <c r="AG116" s="37"/>
    </row>
    <row r="117" spans="4:33" x14ac:dyDescent="0.25">
      <c r="D117" s="192"/>
      <c r="U117" s="192"/>
      <c r="V117" s="37"/>
      <c r="W117" s="192"/>
      <c r="X117" s="37"/>
      <c r="Y117" s="192"/>
      <c r="AG117" s="37"/>
    </row>
    <row r="118" spans="4:33" x14ac:dyDescent="0.25">
      <c r="D118" s="192"/>
      <c r="U118" s="192"/>
      <c r="V118" s="37"/>
      <c r="W118" s="192"/>
      <c r="X118" s="37"/>
      <c r="Y118" s="192"/>
      <c r="AG118" s="37"/>
    </row>
    <row r="119" spans="4:33" x14ac:dyDescent="0.25">
      <c r="D119" s="192"/>
      <c r="U119" s="192"/>
      <c r="V119" s="37"/>
      <c r="W119" s="192"/>
      <c r="X119" s="37"/>
      <c r="Y119" s="192"/>
      <c r="AG119" s="37"/>
    </row>
    <row r="120" spans="4:33" x14ac:dyDescent="0.25">
      <c r="D120" s="192"/>
      <c r="U120" s="192"/>
      <c r="V120" s="37"/>
      <c r="W120" s="192"/>
      <c r="X120" s="37"/>
      <c r="Y120" s="192"/>
      <c r="AG120" s="37"/>
    </row>
    <row r="121" spans="4:33" x14ac:dyDescent="0.25">
      <c r="D121" s="192"/>
      <c r="U121" s="192"/>
      <c r="V121" s="37"/>
      <c r="W121" s="192"/>
      <c r="X121" s="37"/>
      <c r="Y121" s="192"/>
      <c r="AG121" s="37"/>
    </row>
    <row r="122" spans="4:33" x14ac:dyDescent="0.25">
      <c r="D122" s="192"/>
      <c r="U122" s="192"/>
      <c r="V122" s="37"/>
      <c r="W122" s="192"/>
      <c r="X122" s="37"/>
      <c r="Y122" s="192"/>
      <c r="AG122" s="37"/>
    </row>
    <row r="123" spans="4:33" x14ac:dyDescent="0.25">
      <c r="D123" s="192"/>
      <c r="U123" s="192"/>
      <c r="V123" s="37"/>
      <c r="W123" s="192"/>
      <c r="X123" s="37"/>
      <c r="Y123" s="192"/>
      <c r="AG123" s="37"/>
    </row>
    <row r="124" spans="4:33" x14ac:dyDescent="0.25">
      <c r="D124" s="192"/>
      <c r="U124" s="192"/>
      <c r="V124" s="37"/>
      <c r="W124" s="192"/>
      <c r="X124" s="37"/>
      <c r="Y124" s="192"/>
      <c r="AG124" s="37"/>
    </row>
    <row r="125" spans="4:33" x14ac:dyDescent="0.25">
      <c r="D125" s="192"/>
      <c r="U125" s="192"/>
      <c r="V125" s="37"/>
      <c r="W125" s="192"/>
      <c r="X125" s="37"/>
      <c r="Y125" s="192"/>
      <c r="AG125" s="37"/>
    </row>
    <row r="126" spans="4:33" x14ac:dyDescent="0.25">
      <c r="D126" s="192"/>
      <c r="U126" s="192"/>
      <c r="V126" s="37"/>
      <c r="W126" s="192"/>
      <c r="X126" s="37"/>
      <c r="Y126" s="192"/>
      <c r="AG126" s="37"/>
    </row>
    <row r="127" spans="4:33" x14ac:dyDescent="0.25">
      <c r="D127" s="192"/>
      <c r="U127" s="192"/>
      <c r="V127" s="37"/>
      <c r="W127" s="192"/>
      <c r="X127" s="37"/>
      <c r="Y127" s="192"/>
      <c r="AG127" s="37"/>
    </row>
    <row r="128" spans="4:33" x14ac:dyDescent="0.25">
      <c r="D128" s="192"/>
      <c r="U128" s="192"/>
      <c r="V128" s="37"/>
      <c r="W128" s="192"/>
      <c r="X128" s="37"/>
      <c r="Y128" s="192"/>
      <c r="AG128" s="37"/>
    </row>
    <row r="129" spans="21:33" x14ac:dyDescent="0.25">
      <c r="U129" s="37"/>
      <c r="V129" s="37"/>
      <c r="W129" s="37"/>
      <c r="X129" s="37"/>
      <c r="Y129" s="37"/>
      <c r="AG129" s="37"/>
    </row>
    <row r="130" spans="21:33" x14ac:dyDescent="0.25">
      <c r="U130" s="37"/>
      <c r="V130" s="37"/>
      <c r="W130" s="37"/>
      <c r="X130" s="37"/>
      <c r="Y130" s="37"/>
      <c r="AG130" s="37"/>
    </row>
    <row r="131" spans="21:33" x14ac:dyDescent="0.25">
      <c r="U131" s="37"/>
      <c r="V131" s="37"/>
      <c r="W131" s="37"/>
      <c r="X131" s="37"/>
      <c r="Y131" s="37"/>
      <c r="AG131" s="37"/>
    </row>
    <row r="132" spans="21:33" x14ac:dyDescent="0.25">
      <c r="U132" s="37"/>
      <c r="V132" s="37"/>
      <c r="W132" s="37"/>
      <c r="X132" s="37"/>
      <c r="Y132" s="37"/>
      <c r="AG132" s="37"/>
    </row>
    <row r="133" spans="21:33" x14ac:dyDescent="0.25">
      <c r="U133" s="37"/>
      <c r="V133" s="37"/>
      <c r="W133" s="37"/>
      <c r="X133" s="37"/>
      <c r="Y133" s="37"/>
      <c r="AG133" s="37"/>
    </row>
    <row r="134" spans="21:33" x14ac:dyDescent="0.25">
      <c r="U134" s="37"/>
      <c r="V134" s="37"/>
      <c r="W134" s="37"/>
      <c r="X134" s="37"/>
      <c r="Y134" s="37"/>
      <c r="AG134" s="37"/>
    </row>
    <row r="135" spans="21:33" x14ac:dyDescent="0.25">
      <c r="U135" s="37"/>
      <c r="V135" s="37"/>
      <c r="W135" s="37"/>
      <c r="X135" s="37"/>
      <c r="Y135" s="37"/>
      <c r="AG135" s="37"/>
    </row>
    <row r="136" spans="21:33" x14ac:dyDescent="0.25">
      <c r="U136" s="37"/>
      <c r="V136" s="37"/>
      <c r="W136" s="37"/>
      <c r="X136" s="37"/>
      <c r="Y136" s="37"/>
    </row>
    <row r="137" spans="21:33" x14ac:dyDescent="0.25">
      <c r="U137" s="37"/>
      <c r="V137" s="37"/>
      <c r="W137" s="37"/>
      <c r="X137" s="37"/>
      <c r="Y137" s="37"/>
    </row>
    <row r="138" spans="21:33" x14ac:dyDescent="0.25">
      <c r="U138" s="37"/>
      <c r="V138" s="37"/>
      <c r="W138" s="37"/>
      <c r="X138" s="37"/>
      <c r="Y138" s="37"/>
    </row>
    <row r="139" spans="21:33" x14ac:dyDescent="0.25">
      <c r="U139" s="37"/>
      <c r="V139" s="37"/>
      <c r="W139" s="37"/>
      <c r="X139" s="37"/>
      <c r="Y139" s="37"/>
    </row>
    <row r="140" spans="21:33" x14ac:dyDescent="0.25">
      <c r="U140" s="37"/>
      <c r="V140" s="37"/>
      <c r="W140" s="37"/>
      <c r="X140" s="37"/>
      <c r="Y140" s="37"/>
    </row>
    <row r="141" spans="21:33" x14ac:dyDescent="0.25">
      <c r="U141" s="37"/>
      <c r="V141" s="37"/>
      <c r="W141" s="37"/>
      <c r="X141" s="37"/>
      <c r="Y141" s="37"/>
    </row>
    <row r="142" spans="21:33" x14ac:dyDescent="0.25">
      <c r="U142" s="37"/>
      <c r="V142" s="37"/>
      <c r="W142" s="37"/>
      <c r="X142" s="37"/>
      <c r="Y142" s="37"/>
    </row>
    <row r="143" spans="21:33" x14ac:dyDescent="0.25">
      <c r="U143" s="37"/>
      <c r="V143" s="37"/>
      <c r="W143" s="37"/>
      <c r="X143" s="37"/>
      <c r="Y143" s="37"/>
    </row>
    <row r="144" spans="21:33" x14ac:dyDescent="0.25">
      <c r="U144" s="37"/>
      <c r="V144" s="37"/>
      <c r="W144" s="37"/>
      <c r="X144" s="37"/>
      <c r="Y144" s="37"/>
    </row>
    <row r="145" spans="21:25" x14ac:dyDescent="0.25">
      <c r="U145" s="37"/>
      <c r="V145" s="37"/>
      <c r="W145" s="37"/>
      <c r="X145" s="37"/>
      <c r="Y145" s="37"/>
    </row>
    <row r="146" spans="21:25" x14ac:dyDescent="0.25">
      <c r="U146" s="37"/>
      <c r="V146" s="37"/>
      <c r="W146" s="37"/>
      <c r="X146" s="37"/>
      <c r="Y146" s="37"/>
    </row>
    <row r="147" spans="21:25" x14ac:dyDescent="0.25">
      <c r="U147" s="37"/>
      <c r="V147" s="37"/>
      <c r="W147" s="37"/>
      <c r="X147" s="37"/>
      <c r="Y147" s="37"/>
    </row>
    <row r="148" spans="21:25" x14ac:dyDescent="0.25">
      <c r="U148" s="37"/>
      <c r="V148" s="37"/>
      <c r="W148" s="37"/>
      <c r="X148" s="37"/>
      <c r="Y148" s="37"/>
    </row>
    <row r="149" spans="21:25" x14ac:dyDescent="0.25">
      <c r="U149" s="37"/>
      <c r="V149" s="37"/>
      <c r="W149" s="37"/>
      <c r="X149" s="37"/>
      <c r="Y149" s="37"/>
    </row>
    <row r="150" spans="21:25" x14ac:dyDescent="0.25">
      <c r="U150" s="37"/>
      <c r="V150" s="37"/>
      <c r="W150" s="37"/>
      <c r="X150" s="37"/>
      <c r="Y150" s="37"/>
    </row>
    <row r="151" spans="21:25" x14ac:dyDescent="0.25">
      <c r="U151" s="37"/>
      <c r="V151" s="37"/>
      <c r="W151" s="37"/>
      <c r="X151" s="37"/>
      <c r="Y151" s="37"/>
    </row>
    <row r="152" spans="21:25" x14ac:dyDescent="0.25">
      <c r="U152" s="37"/>
      <c r="V152" s="37"/>
      <c r="W152" s="37"/>
      <c r="X152" s="37"/>
      <c r="Y152" s="37"/>
    </row>
    <row r="153" spans="21:25" x14ac:dyDescent="0.25">
      <c r="U153" s="37"/>
      <c r="V153" s="37"/>
      <c r="W153" s="37"/>
      <c r="X153" s="37"/>
      <c r="Y153" s="37"/>
    </row>
    <row r="154" spans="21:25" x14ac:dyDescent="0.25">
      <c r="U154" s="37"/>
      <c r="V154" s="37"/>
      <c r="W154" s="37"/>
      <c r="X154" s="37"/>
      <c r="Y154" s="37"/>
    </row>
    <row r="155" spans="21:25" x14ac:dyDescent="0.25">
      <c r="U155" s="37"/>
      <c r="V155" s="37"/>
      <c r="W155" s="37"/>
      <c r="X155" s="37"/>
      <c r="Y155" s="37"/>
    </row>
    <row r="156" spans="21:25" x14ac:dyDescent="0.25">
      <c r="U156" s="37"/>
      <c r="V156" s="37"/>
      <c r="W156" s="37"/>
      <c r="X156" s="37"/>
      <c r="Y156" s="37"/>
    </row>
    <row r="157" spans="21:25" x14ac:dyDescent="0.25">
      <c r="U157" s="37"/>
      <c r="V157" s="37"/>
      <c r="W157" s="37"/>
      <c r="X157" s="37"/>
      <c r="Y157" s="37"/>
    </row>
    <row r="158" spans="21:25" x14ac:dyDescent="0.25">
      <c r="U158" s="37"/>
      <c r="V158" s="37"/>
      <c r="W158" s="37"/>
      <c r="X158" s="37"/>
      <c r="Y158" s="37"/>
    </row>
    <row r="159" spans="21:25" x14ac:dyDescent="0.25">
      <c r="U159" s="37"/>
      <c r="V159" s="37"/>
      <c r="W159" s="37"/>
      <c r="X159" s="37"/>
      <c r="Y159" s="37"/>
    </row>
    <row r="160" spans="21:25" x14ac:dyDescent="0.25">
      <c r="U160" s="37"/>
      <c r="V160" s="37"/>
      <c r="W160" s="37"/>
      <c r="X160" s="37"/>
      <c r="Y160" s="37"/>
    </row>
    <row r="161" spans="21:25" x14ac:dyDescent="0.25">
      <c r="U161" s="37"/>
      <c r="V161" s="37"/>
      <c r="W161" s="37"/>
      <c r="X161" s="37"/>
      <c r="Y161" s="37"/>
    </row>
    <row r="162" spans="21:25" x14ac:dyDescent="0.25">
      <c r="U162" s="37"/>
      <c r="V162" s="37"/>
      <c r="W162" s="37"/>
      <c r="X162" s="37"/>
      <c r="Y162" s="37"/>
    </row>
    <row r="163" spans="21:25" x14ac:dyDescent="0.25">
      <c r="U163" s="37"/>
      <c r="V163" s="37"/>
      <c r="W163" s="37"/>
      <c r="X163" s="37"/>
      <c r="Y163" s="37"/>
    </row>
    <row r="164" spans="21:25" x14ac:dyDescent="0.25">
      <c r="U164" s="37"/>
      <c r="V164" s="37"/>
      <c r="W164" s="37"/>
      <c r="X164" s="37"/>
      <c r="Y164" s="37"/>
    </row>
    <row r="165" spans="21:25" x14ac:dyDescent="0.25">
      <c r="U165" s="37"/>
      <c r="V165" s="37"/>
      <c r="W165" s="37"/>
      <c r="X165" s="37"/>
      <c r="Y165" s="37"/>
    </row>
    <row r="166" spans="21:25" x14ac:dyDescent="0.25">
      <c r="U166" s="37"/>
      <c r="V166" s="37"/>
      <c r="W166" s="37"/>
      <c r="X166" s="37"/>
      <c r="Y166" s="37"/>
    </row>
    <row r="167" spans="21:25" x14ac:dyDescent="0.25">
      <c r="U167" s="37"/>
      <c r="V167" s="37"/>
      <c r="W167" s="37"/>
      <c r="X167" s="37"/>
      <c r="Y167" s="37"/>
    </row>
    <row r="185" spans="10:12" x14ac:dyDescent="0.25">
      <c r="J185"/>
      <c r="K185"/>
      <c r="L185"/>
    </row>
    <row r="186" spans="10:12" x14ac:dyDescent="0.25">
      <c r="J186"/>
      <c r="K186"/>
      <c r="L186"/>
    </row>
    <row r="187" spans="10:12" x14ac:dyDescent="0.25">
      <c r="J187"/>
      <c r="K187"/>
      <c r="L187"/>
    </row>
    <row r="188" spans="10:12" x14ac:dyDescent="0.25">
      <c r="J188"/>
      <c r="K188"/>
      <c r="L188"/>
    </row>
    <row r="189" spans="10:12" x14ac:dyDescent="0.25">
      <c r="J189"/>
      <c r="K189"/>
      <c r="L189"/>
    </row>
    <row r="190" spans="10:12" x14ac:dyDescent="0.25">
      <c r="J190"/>
      <c r="K190"/>
      <c r="L190"/>
    </row>
    <row r="191" spans="10:12" x14ac:dyDescent="0.25">
      <c r="J191"/>
      <c r="K191"/>
      <c r="L191"/>
    </row>
    <row r="192" spans="10:12" x14ac:dyDescent="0.25">
      <c r="J192"/>
      <c r="K192"/>
      <c r="L192"/>
    </row>
    <row r="193" spans="10:12" x14ac:dyDescent="0.25">
      <c r="J193"/>
      <c r="K193"/>
      <c r="L193"/>
    </row>
    <row r="194" spans="10:12" x14ac:dyDescent="0.25">
      <c r="J194"/>
      <c r="K194"/>
      <c r="L194"/>
    </row>
    <row r="195" spans="10:12" x14ac:dyDescent="0.25">
      <c r="J195"/>
      <c r="K195"/>
      <c r="L195"/>
    </row>
    <row r="196" spans="10:12" x14ac:dyDescent="0.25">
      <c r="J196"/>
      <c r="K196"/>
      <c r="L196"/>
    </row>
    <row r="197" spans="10:12" x14ac:dyDescent="0.25">
      <c r="J197"/>
      <c r="K197"/>
      <c r="L197"/>
    </row>
    <row r="198" spans="10:12" x14ac:dyDescent="0.25">
      <c r="J198"/>
      <c r="K198"/>
      <c r="L198"/>
    </row>
    <row r="199" spans="10:12" x14ac:dyDescent="0.25">
      <c r="J199"/>
      <c r="K199"/>
      <c r="L199"/>
    </row>
    <row r="200" spans="10:12" x14ac:dyDescent="0.25">
      <c r="J200"/>
      <c r="K200"/>
      <c r="L200"/>
    </row>
    <row r="201" spans="10:12" x14ac:dyDescent="0.25">
      <c r="J201"/>
      <c r="K201"/>
      <c r="L201"/>
    </row>
    <row r="202" spans="10:12" x14ac:dyDescent="0.25">
      <c r="J202"/>
      <c r="K202"/>
      <c r="L202"/>
    </row>
    <row r="203" spans="10:12" x14ac:dyDescent="0.25">
      <c r="J203"/>
      <c r="K203"/>
      <c r="L203"/>
    </row>
    <row r="204" spans="10:12" x14ac:dyDescent="0.25">
      <c r="J204"/>
      <c r="K204"/>
      <c r="L204"/>
    </row>
    <row r="205" spans="10:12" x14ac:dyDescent="0.25">
      <c r="J205"/>
      <c r="K205"/>
      <c r="L205"/>
    </row>
    <row r="206" spans="10:12" x14ac:dyDescent="0.25">
      <c r="J206"/>
      <c r="K206"/>
      <c r="L206"/>
    </row>
    <row r="207" spans="10:12" x14ac:dyDescent="0.25">
      <c r="J207"/>
      <c r="K207"/>
      <c r="L207"/>
    </row>
    <row r="208" spans="10:12" x14ac:dyDescent="0.25">
      <c r="J208"/>
      <c r="K208"/>
      <c r="L208"/>
    </row>
    <row r="209" spans="10:12" x14ac:dyDescent="0.25">
      <c r="J209"/>
      <c r="K209"/>
      <c r="L209"/>
    </row>
    <row r="210" spans="10:12" x14ac:dyDescent="0.25">
      <c r="J210"/>
      <c r="K210"/>
      <c r="L210"/>
    </row>
    <row r="211" spans="10:12" x14ac:dyDescent="0.25">
      <c r="J211"/>
      <c r="K211"/>
      <c r="L211"/>
    </row>
    <row r="212" spans="10:12" x14ac:dyDescent="0.25">
      <c r="J212"/>
      <c r="K212"/>
      <c r="L212"/>
    </row>
    <row r="213" spans="10:12" x14ac:dyDescent="0.25">
      <c r="J213"/>
      <c r="K213"/>
      <c r="L213"/>
    </row>
    <row r="214" spans="10:12" x14ac:dyDescent="0.25">
      <c r="J214"/>
      <c r="K214"/>
      <c r="L214"/>
    </row>
    <row r="215" spans="10:12" x14ac:dyDescent="0.25">
      <c r="J215"/>
      <c r="K215"/>
      <c r="L215"/>
    </row>
    <row r="216" spans="10:12" x14ac:dyDescent="0.25">
      <c r="J216"/>
      <c r="K216"/>
      <c r="L216"/>
    </row>
    <row r="217" spans="10:12" x14ac:dyDescent="0.25">
      <c r="J217"/>
      <c r="K217"/>
      <c r="L217"/>
    </row>
    <row r="218" spans="10:12" x14ac:dyDescent="0.25">
      <c r="J218"/>
      <c r="K218"/>
      <c r="L218"/>
    </row>
    <row r="219" spans="10:12" x14ac:dyDescent="0.25">
      <c r="J219"/>
      <c r="K219"/>
      <c r="L219"/>
    </row>
    <row r="220" spans="10:12" x14ac:dyDescent="0.25">
      <c r="J220"/>
      <c r="K220"/>
      <c r="L220"/>
    </row>
    <row r="221" spans="10:12" x14ac:dyDescent="0.25">
      <c r="J221"/>
      <c r="K221"/>
      <c r="L221"/>
    </row>
    <row r="222" spans="10:12" x14ac:dyDescent="0.25">
      <c r="J222"/>
      <c r="K222"/>
      <c r="L222"/>
    </row>
    <row r="223" spans="10:12" x14ac:dyDescent="0.25">
      <c r="J223"/>
      <c r="K223"/>
      <c r="L223"/>
    </row>
    <row r="224" spans="10:12" x14ac:dyDescent="0.25">
      <c r="J224"/>
      <c r="K224"/>
      <c r="L224"/>
    </row>
    <row r="225" spans="10:12" x14ac:dyDescent="0.25">
      <c r="J225"/>
      <c r="K225"/>
      <c r="L225"/>
    </row>
    <row r="226" spans="10:12" x14ac:dyDescent="0.25">
      <c r="J226"/>
      <c r="K226"/>
      <c r="L226"/>
    </row>
    <row r="227" spans="10:12" x14ac:dyDescent="0.25">
      <c r="J227"/>
      <c r="K227"/>
      <c r="L227"/>
    </row>
    <row r="228" spans="10:12" x14ac:dyDescent="0.25">
      <c r="J228"/>
      <c r="K228"/>
      <c r="L228"/>
    </row>
    <row r="229" spans="10:12" x14ac:dyDescent="0.25">
      <c r="J229"/>
      <c r="K229"/>
      <c r="L229"/>
    </row>
    <row r="230" spans="10:12" x14ac:dyDescent="0.25">
      <c r="J230"/>
      <c r="K230"/>
      <c r="L230"/>
    </row>
    <row r="231" spans="10:12" x14ac:dyDescent="0.25">
      <c r="J231"/>
      <c r="K231"/>
      <c r="L231"/>
    </row>
    <row r="232" spans="10:12" x14ac:dyDescent="0.25">
      <c r="J232"/>
      <c r="K232"/>
      <c r="L232"/>
    </row>
    <row r="233" spans="10:12" x14ac:dyDescent="0.25">
      <c r="J233"/>
      <c r="K233"/>
      <c r="L233"/>
    </row>
    <row r="234" spans="10:12" x14ac:dyDescent="0.25">
      <c r="J234"/>
      <c r="K234"/>
      <c r="L234"/>
    </row>
    <row r="235" spans="10:12" x14ac:dyDescent="0.25">
      <c r="J235"/>
      <c r="K235"/>
      <c r="L235"/>
    </row>
    <row r="236" spans="10:12" x14ac:dyDescent="0.25">
      <c r="J236"/>
      <c r="K236"/>
      <c r="L236"/>
    </row>
    <row r="237" spans="10:12" x14ac:dyDescent="0.25">
      <c r="J237"/>
      <c r="K237"/>
      <c r="L237"/>
    </row>
    <row r="238" spans="10:12" x14ac:dyDescent="0.25">
      <c r="J238"/>
      <c r="K238"/>
      <c r="L238"/>
    </row>
    <row r="239" spans="10:12" x14ac:dyDescent="0.25">
      <c r="J239"/>
      <c r="K239"/>
      <c r="L239"/>
    </row>
    <row r="240" spans="10:12" x14ac:dyDescent="0.25">
      <c r="J240"/>
      <c r="K240"/>
      <c r="L240"/>
    </row>
    <row r="241" spans="10:12" x14ac:dyDescent="0.25">
      <c r="J241"/>
      <c r="K241"/>
      <c r="L241"/>
    </row>
    <row r="242" spans="10:12" x14ac:dyDescent="0.25">
      <c r="J242"/>
      <c r="K242"/>
      <c r="L242"/>
    </row>
    <row r="243" spans="10:12" x14ac:dyDescent="0.25">
      <c r="J243"/>
      <c r="K243"/>
      <c r="L243"/>
    </row>
    <row r="244" spans="10:12" x14ac:dyDescent="0.25">
      <c r="J244"/>
      <c r="K244"/>
      <c r="L244"/>
    </row>
    <row r="245" spans="10:12" x14ac:dyDescent="0.25">
      <c r="J245"/>
      <c r="K245"/>
      <c r="L245"/>
    </row>
    <row r="246" spans="10:12" x14ac:dyDescent="0.25">
      <c r="J246"/>
      <c r="K246"/>
      <c r="L246"/>
    </row>
    <row r="247" spans="10:12" x14ac:dyDescent="0.25">
      <c r="J247"/>
      <c r="K247"/>
      <c r="L247"/>
    </row>
    <row r="248" spans="10:12" x14ac:dyDescent="0.25">
      <c r="J248"/>
      <c r="K248"/>
      <c r="L248"/>
    </row>
    <row r="249" spans="10:12" x14ac:dyDescent="0.25">
      <c r="J249"/>
      <c r="K249"/>
      <c r="L249"/>
    </row>
    <row r="250" spans="10:12" x14ac:dyDescent="0.25">
      <c r="J250"/>
      <c r="K250"/>
      <c r="L250"/>
    </row>
    <row r="251" spans="10:12" x14ac:dyDescent="0.25">
      <c r="J251"/>
      <c r="K251"/>
      <c r="L251"/>
    </row>
    <row r="252" spans="10:12" x14ac:dyDescent="0.25">
      <c r="J252"/>
      <c r="K252"/>
      <c r="L252"/>
    </row>
    <row r="253" spans="10:12" x14ac:dyDescent="0.25">
      <c r="J253"/>
      <c r="K253"/>
      <c r="L253"/>
    </row>
    <row r="254" spans="10:12" x14ac:dyDescent="0.25">
      <c r="J254"/>
      <c r="K254"/>
      <c r="L254"/>
    </row>
    <row r="255" spans="10:12" x14ac:dyDescent="0.25">
      <c r="J255"/>
      <c r="K255"/>
      <c r="L255"/>
    </row>
    <row r="256" spans="10:12" x14ac:dyDescent="0.25">
      <c r="J256"/>
      <c r="K256"/>
      <c r="L256"/>
    </row>
    <row r="257" spans="10:12" x14ac:dyDescent="0.25">
      <c r="J257"/>
      <c r="K257"/>
      <c r="L257"/>
    </row>
    <row r="258" spans="10:12" x14ac:dyDescent="0.25">
      <c r="J258"/>
      <c r="K258"/>
      <c r="L258"/>
    </row>
    <row r="259" spans="10:12" x14ac:dyDescent="0.25">
      <c r="J259"/>
      <c r="K259"/>
      <c r="L259"/>
    </row>
    <row r="260" spans="10:12" x14ac:dyDescent="0.25">
      <c r="J260"/>
      <c r="K260"/>
      <c r="L260"/>
    </row>
    <row r="261" spans="10:12" x14ac:dyDescent="0.25">
      <c r="J261"/>
      <c r="K261"/>
      <c r="L261"/>
    </row>
    <row r="262" spans="10:12" x14ac:dyDescent="0.25">
      <c r="J262"/>
      <c r="K262"/>
      <c r="L262"/>
    </row>
    <row r="263" spans="10:12" x14ac:dyDescent="0.25">
      <c r="J263"/>
      <c r="K263"/>
      <c r="L263"/>
    </row>
    <row r="264" spans="10:12" x14ac:dyDescent="0.25">
      <c r="J264"/>
      <c r="K264"/>
      <c r="L264"/>
    </row>
    <row r="265" spans="10:12" x14ac:dyDescent="0.25">
      <c r="J265"/>
      <c r="K265"/>
      <c r="L265"/>
    </row>
    <row r="266" spans="10:12" x14ac:dyDescent="0.25">
      <c r="J266"/>
      <c r="K266"/>
      <c r="L266"/>
    </row>
    <row r="267" spans="10:12" x14ac:dyDescent="0.25">
      <c r="J267"/>
      <c r="K267"/>
      <c r="L267"/>
    </row>
    <row r="268" spans="10:12" x14ac:dyDescent="0.25">
      <c r="J268"/>
      <c r="K268"/>
      <c r="L268"/>
    </row>
    <row r="269" spans="10:12" x14ac:dyDescent="0.25">
      <c r="J269"/>
      <c r="K269"/>
      <c r="L269"/>
    </row>
    <row r="270" spans="10:12" x14ac:dyDescent="0.25">
      <c r="J270"/>
      <c r="K270"/>
      <c r="L270"/>
    </row>
    <row r="271" spans="10:12" x14ac:dyDescent="0.25">
      <c r="J271"/>
      <c r="K271"/>
      <c r="L271"/>
    </row>
    <row r="272" spans="10:12" x14ac:dyDescent="0.25">
      <c r="J272"/>
      <c r="K272"/>
      <c r="L272"/>
    </row>
    <row r="273" spans="10:12" x14ac:dyDescent="0.25">
      <c r="J273"/>
      <c r="K273"/>
      <c r="L273"/>
    </row>
    <row r="274" spans="10:12" x14ac:dyDescent="0.25">
      <c r="J274"/>
      <c r="K274"/>
      <c r="L274"/>
    </row>
    <row r="275" spans="10:12" x14ac:dyDescent="0.25">
      <c r="J275"/>
      <c r="K275"/>
      <c r="L275"/>
    </row>
    <row r="276" spans="10:12" x14ac:dyDescent="0.25">
      <c r="J276"/>
      <c r="K276"/>
      <c r="L276"/>
    </row>
    <row r="277" spans="10:12" x14ac:dyDescent="0.25">
      <c r="J277"/>
      <c r="K277"/>
      <c r="L277"/>
    </row>
    <row r="278" spans="10:12" x14ac:dyDescent="0.25">
      <c r="J278"/>
      <c r="K278"/>
      <c r="L278"/>
    </row>
    <row r="279" spans="10:12" x14ac:dyDescent="0.25">
      <c r="J279"/>
      <c r="K279"/>
      <c r="L279"/>
    </row>
    <row r="280" spans="10:12" x14ac:dyDescent="0.25">
      <c r="J280"/>
      <c r="K280"/>
      <c r="L280"/>
    </row>
    <row r="281" spans="10:12" x14ac:dyDescent="0.25">
      <c r="J281"/>
      <c r="K281"/>
      <c r="L281"/>
    </row>
    <row r="282" spans="10:12" x14ac:dyDescent="0.25">
      <c r="J282"/>
      <c r="K282"/>
      <c r="L282"/>
    </row>
    <row r="283" spans="10:12" x14ac:dyDescent="0.25">
      <c r="J283"/>
      <c r="K283"/>
      <c r="L283"/>
    </row>
    <row r="284" spans="10:12" x14ac:dyDescent="0.25">
      <c r="J284"/>
      <c r="K284"/>
      <c r="L284"/>
    </row>
    <row r="285" spans="10:12" x14ac:dyDescent="0.25">
      <c r="J285"/>
      <c r="K285"/>
      <c r="L285"/>
    </row>
    <row r="286" spans="10:12" x14ac:dyDescent="0.25">
      <c r="J286"/>
      <c r="K286"/>
      <c r="L286"/>
    </row>
    <row r="287" spans="10:12" x14ac:dyDescent="0.25">
      <c r="J287"/>
      <c r="K287"/>
      <c r="L287"/>
    </row>
    <row r="288" spans="10:12" x14ac:dyDescent="0.25">
      <c r="J288"/>
      <c r="K288"/>
      <c r="L288"/>
    </row>
    <row r="289" spans="10:12" x14ac:dyDescent="0.25">
      <c r="J289"/>
      <c r="K289"/>
      <c r="L289"/>
    </row>
    <row r="290" spans="10:12" x14ac:dyDescent="0.25">
      <c r="J290"/>
      <c r="K290"/>
      <c r="L290"/>
    </row>
    <row r="291" spans="10:12" x14ac:dyDescent="0.25">
      <c r="J291"/>
      <c r="K291"/>
      <c r="L291"/>
    </row>
    <row r="292" spans="10:12" x14ac:dyDescent="0.25">
      <c r="J292"/>
      <c r="K292"/>
      <c r="L292"/>
    </row>
    <row r="293" spans="10:12" x14ac:dyDescent="0.25">
      <c r="J293"/>
      <c r="K293"/>
      <c r="L293"/>
    </row>
    <row r="294" spans="10:12" x14ac:dyDescent="0.25">
      <c r="J294"/>
      <c r="K294"/>
      <c r="L294"/>
    </row>
    <row r="295" spans="10:12" x14ac:dyDescent="0.25">
      <c r="J295"/>
      <c r="K295"/>
      <c r="L295"/>
    </row>
    <row r="296" spans="10:12" x14ac:dyDescent="0.25">
      <c r="J296"/>
      <c r="K296"/>
      <c r="L296"/>
    </row>
    <row r="297" spans="10:12" x14ac:dyDescent="0.25">
      <c r="J297"/>
      <c r="K297"/>
      <c r="L297"/>
    </row>
    <row r="298" spans="10:12" x14ac:dyDescent="0.25">
      <c r="J298"/>
      <c r="K298"/>
      <c r="L298"/>
    </row>
    <row r="299" spans="10:12" x14ac:dyDescent="0.25">
      <c r="J299"/>
      <c r="K299"/>
      <c r="L299"/>
    </row>
    <row r="300" spans="10:12" x14ac:dyDescent="0.25">
      <c r="J300"/>
      <c r="K300"/>
      <c r="L300"/>
    </row>
    <row r="301" spans="10:12" x14ac:dyDescent="0.25">
      <c r="J301"/>
      <c r="K301"/>
      <c r="L301"/>
    </row>
    <row r="302" spans="10:12" x14ac:dyDescent="0.25">
      <c r="J302"/>
      <c r="K302"/>
      <c r="L302"/>
    </row>
    <row r="303" spans="10:12" x14ac:dyDescent="0.25">
      <c r="J303"/>
      <c r="K303"/>
      <c r="L303"/>
    </row>
    <row r="304" spans="10:12" x14ac:dyDescent="0.25">
      <c r="J304"/>
      <c r="K304"/>
      <c r="L304"/>
    </row>
    <row r="305" spans="10:12" x14ac:dyDescent="0.25">
      <c r="J305"/>
      <c r="K305"/>
      <c r="L305"/>
    </row>
    <row r="306" spans="10:12" x14ac:dyDescent="0.25">
      <c r="J306"/>
      <c r="K306"/>
      <c r="L306"/>
    </row>
    <row r="307" spans="10:12" x14ac:dyDescent="0.25">
      <c r="J307"/>
      <c r="K307"/>
      <c r="L307"/>
    </row>
    <row r="308" spans="10:12" x14ac:dyDescent="0.25">
      <c r="J308"/>
      <c r="K308"/>
      <c r="L308"/>
    </row>
    <row r="309" spans="10:12" x14ac:dyDescent="0.25">
      <c r="J309"/>
      <c r="K309"/>
      <c r="L309"/>
    </row>
    <row r="310" spans="10:12" x14ac:dyDescent="0.25">
      <c r="J310"/>
      <c r="K310"/>
      <c r="L310"/>
    </row>
    <row r="311" spans="10:12" x14ac:dyDescent="0.25">
      <c r="J311"/>
      <c r="K311"/>
      <c r="L311"/>
    </row>
    <row r="312" spans="10:12" x14ac:dyDescent="0.25">
      <c r="J312"/>
      <c r="K312"/>
      <c r="L312"/>
    </row>
    <row r="313" spans="10:12" x14ac:dyDescent="0.25">
      <c r="J313"/>
      <c r="K313"/>
      <c r="L313"/>
    </row>
    <row r="314" spans="10:12" x14ac:dyDescent="0.25">
      <c r="J314"/>
      <c r="K314"/>
      <c r="L314"/>
    </row>
    <row r="315" spans="10:12" x14ac:dyDescent="0.25">
      <c r="J315"/>
      <c r="K315"/>
      <c r="L315"/>
    </row>
    <row r="316" spans="10:12" x14ac:dyDescent="0.25">
      <c r="J316"/>
      <c r="K316"/>
      <c r="L316"/>
    </row>
    <row r="317" spans="10:12" x14ac:dyDescent="0.25">
      <c r="J317"/>
      <c r="K317"/>
      <c r="L317"/>
    </row>
    <row r="318" spans="10:12" x14ac:dyDescent="0.25">
      <c r="J318"/>
      <c r="K318"/>
      <c r="L318"/>
    </row>
    <row r="319" spans="10:12" x14ac:dyDescent="0.25">
      <c r="J319"/>
      <c r="K319"/>
      <c r="L319"/>
    </row>
    <row r="320" spans="10:12" x14ac:dyDescent="0.25">
      <c r="J320"/>
      <c r="K320"/>
      <c r="L320"/>
    </row>
    <row r="321" spans="10:12" x14ac:dyDescent="0.25">
      <c r="J321"/>
      <c r="K321"/>
      <c r="L321"/>
    </row>
    <row r="322" spans="10:12" x14ac:dyDescent="0.25">
      <c r="J322"/>
      <c r="K322"/>
      <c r="L322"/>
    </row>
    <row r="323" spans="10:12" x14ac:dyDescent="0.25">
      <c r="J323"/>
      <c r="K323"/>
      <c r="L323"/>
    </row>
    <row r="324" spans="10:12" x14ac:dyDescent="0.25">
      <c r="J324"/>
      <c r="K324"/>
      <c r="L324"/>
    </row>
    <row r="325" spans="10:12" x14ac:dyDescent="0.25">
      <c r="J325"/>
      <c r="K325"/>
      <c r="L325"/>
    </row>
    <row r="326" spans="10:12" x14ac:dyDescent="0.25">
      <c r="J326"/>
      <c r="K326"/>
      <c r="L326"/>
    </row>
    <row r="327" spans="10:12" x14ac:dyDescent="0.25">
      <c r="J327"/>
      <c r="K327"/>
      <c r="L327"/>
    </row>
    <row r="328" spans="10:12" x14ac:dyDescent="0.25">
      <c r="J328"/>
      <c r="K328"/>
      <c r="L328"/>
    </row>
    <row r="329" spans="10:12" x14ac:dyDescent="0.25">
      <c r="J329"/>
      <c r="K329"/>
      <c r="L329"/>
    </row>
    <row r="330" spans="10:12" x14ac:dyDescent="0.25">
      <c r="J330"/>
      <c r="K330"/>
      <c r="L330"/>
    </row>
    <row r="331" spans="10:12" x14ac:dyDescent="0.25">
      <c r="J331"/>
      <c r="K331"/>
      <c r="L331"/>
    </row>
    <row r="332" spans="10:12" x14ac:dyDescent="0.25">
      <c r="J332"/>
      <c r="K332"/>
      <c r="L332"/>
    </row>
    <row r="333" spans="10:12" x14ac:dyDescent="0.25">
      <c r="J333"/>
      <c r="K333"/>
      <c r="L333"/>
    </row>
    <row r="334" spans="10:12" x14ac:dyDescent="0.25">
      <c r="J334"/>
      <c r="K334"/>
      <c r="L334"/>
    </row>
    <row r="335" spans="10:12" x14ac:dyDescent="0.25">
      <c r="J335"/>
      <c r="K335"/>
      <c r="L335"/>
    </row>
    <row r="336" spans="10:12" x14ac:dyDescent="0.25">
      <c r="J336"/>
      <c r="K336"/>
      <c r="L336"/>
    </row>
    <row r="337" spans="10:12" x14ac:dyDescent="0.25">
      <c r="J337"/>
      <c r="K337"/>
      <c r="L337"/>
    </row>
    <row r="338" spans="10:12" x14ac:dyDescent="0.25">
      <c r="J338"/>
      <c r="K338"/>
      <c r="L338"/>
    </row>
    <row r="339" spans="10:12" x14ac:dyDescent="0.25">
      <c r="J339"/>
      <c r="K339"/>
      <c r="L339"/>
    </row>
    <row r="340" spans="10:12" x14ac:dyDescent="0.25">
      <c r="J340"/>
      <c r="K340"/>
      <c r="L340"/>
    </row>
    <row r="341" spans="10:12" x14ac:dyDescent="0.25">
      <c r="J341"/>
      <c r="K341"/>
      <c r="L341"/>
    </row>
    <row r="342" spans="10:12" x14ac:dyDescent="0.25">
      <c r="J342"/>
      <c r="K342"/>
      <c r="L342"/>
    </row>
    <row r="343" spans="10:12" x14ac:dyDescent="0.25">
      <c r="J343"/>
      <c r="K343"/>
      <c r="L343"/>
    </row>
    <row r="344" spans="10:12" x14ac:dyDescent="0.25">
      <c r="J344"/>
      <c r="K344"/>
      <c r="L344"/>
    </row>
    <row r="345" spans="10:12" x14ac:dyDescent="0.25">
      <c r="J345"/>
      <c r="K345"/>
      <c r="L345"/>
    </row>
    <row r="346" spans="10:12" x14ac:dyDescent="0.25">
      <c r="J346"/>
      <c r="K346"/>
      <c r="L346"/>
    </row>
    <row r="347" spans="10:12" x14ac:dyDescent="0.25">
      <c r="J347"/>
      <c r="K347"/>
      <c r="L347"/>
    </row>
    <row r="348" spans="10:12" x14ac:dyDescent="0.25">
      <c r="J348"/>
      <c r="K348"/>
      <c r="L348"/>
    </row>
    <row r="349" spans="10:12" x14ac:dyDescent="0.25">
      <c r="J349"/>
      <c r="K349"/>
      <c r="L349"/>
    </row>
    <row r="350" spans="10:12" x14ac:dyDescent="0.25">
      <c r="J350"/>
      <c r="K350"/>
      <c r="L350"/>
    </row>
    <row r="351" spans="10:12" x14ac:dyDescent="0.25">
      <c r="J351"/>
      <c r="K351"/>
      <c r="L351"/>
    </row>
    <row r="352" spans="10:12" x14ac:dyDescent="0.25">
      <c r="J352"/>
      <c r="K352"/>
      <c r="L352"/>
    </row>
    <row r="353" spans="10:12" x14ac:dyDescent="0.25">
      <c r="J353"/>
      <c r="K353"/>
      <c r="L353"/>
    </row>
    <row r="354" spans="10:12" x14ac:dyDescent="0.25">
      <c r="J354"/>
      <c r="K354"/>
      <c r="L354"/>
    </row>
    <row r="355" spans="10:12" x14ac:dyDescent="0.25">
      <c r="J355"/>
      <c r="K355"/>
      <c r="L355"/>
    </row>
    <row r="356" spans="10:12" x14ac:dyDescent="0.25">
      <c r="J356"/>
      <c r="K356"/>
      <c r="L356"/>
    </row>
    <row r="357" spans="10:12" x14ac:dyDescent="0.25">
      <c r="J357"/>
      <c r="K357"/>
      <c r="L357"/>
    </row>
    <row r="358" spans="10:12" x14ac:dyDescent="0.25">
      <c r="J358"/>
      <c r="K358"/>
      <c r="L358"/>
    </row>
    <row r="359" spans="10:12" x14ac:dyDescent="0.25">
      <c r="J359"/>
      <c r="K359"/>
      <c r="L359"/>
    </row>
    <row r="360" spans="10:12" x14ac:dyDescent="0.25">
      <c r="J360"/>
      <c r="K360"/>
      <c r="L360"/>
    </row>
    <row r="361" spans="10:12" x14ac:dyDescent="0.25">
      <c r="J361"/>
      <c r="K361"/>
      <c r="L361"/>
    </row>
    <row r="362" spans="10:12" x14ac:dyDescent="0.25">
      <c r="J362"/>
      <c r="K362"/>
      <c r="L362"/>
    </row>
    <row r="363" spans="10:12" x14ac:dyDescent="0.25">
      <c r="J363"/>
      <c r="K363"/>
      <c r="L363"/>
    </row>
    <row r="364" spans="10:12" x14ac:dyDescent="0.25">
      <c r="J364"/>
      <c r="K364"/>
      <c r="L364"/>
    </row>
    <row r="365" spans="10:12" x14ac:dyDescent="0.25">
      <c r="J365"/>
      <c r="K365"/>
      <c r="L365"/>
    </row>
    <row r="366" spans="10:12" x14ac:dyDescent="0.25">
      <c r="J366"/>
      <c r="K366"/>
      <c r="L366"/>
    </row>
    <row r="367" spans="10:12" x14ac:dyDescent="0.25">
      <c r="J367"/>
      <c r="K367"/>
      <c r="L367"/>
    </row>
    <row r="368" spans="10:12" x14ac:dyDescent="0.25">
      <c r="J368"/>
      <c r="K368"/>
      <c r="L368"/>
    </row>
    <row r="369" spans="10:12" x14ac:dyDescent="0.25">
      <c r="J369"/>
      <c r="K369"/>
      <c r="L369"/>
    </row>
    <row r="370" spans="10:12" x14ac:dyDescent="0.25">
      <c r="J370"/>
      <c r="K370"/>
      <c r="L370"/>
    </row>
    <row r="371" spans="10:12" x14ac:dyDescent="0.25">
      <c r="J371"/>
      <c r="K371"/>
      <c r="L371"/>
    </row>
    <row r="372" spans="10:12" x14ac:dyDescent="0.25">
      <c r="J372"/>
      <c r="K372"/>
      <c r="L372"/>
    </row>
    <row r="373" spans="10:12" x14ac:dyDescent="0.25">
      <c r="J373"/>
      <c r="K373"/>
      <c r="L373"/>
    </row>
    <row r="374" spans="10:12" x14ac:dyDescent="0.25">
      <c r="J374"/>
      <c r="K374"/>
      <c r="L374"/>
    </row>
    <row r="375" spans="10:12" x14ac:dyDescent="0.25">
      <c r="J375"/>
      <c r="K375"/>
      <c r="L375"/>
    </row>
    <row r="376" spans="10:12" x14ac:dyDescent="0.25">
      <c r="J376"/>
      <c r="K376"/>
      <c r="L376"/>
    </row>
    <row r="377" spans="10:12" x14ac:dyDescent="0.25">
      <c r="J377"/>
      <c r="K377"/>
      <c r="L377"/>
    </row>
    <row r="378" spans="10:12" x14ac:dyDescent="0.25">
      <c r="J378"/>
      <c r="K378"/>
      <c r="L378"/>
    </row>
    <row r="379" spans="10:12" x14ac:dyDescent="0.25">
      <c r="J379"/>
      <c r="K379"/>
      <c r="L379"/>
    </row>
    <row r="380" spans="10:12" x14ac:dyDescent="0.25">
      <c r="J380"/>
      <c r="K380"/>
      <c r="L380"/>
    </row>
    <row r="381" spans="10:12" x14ac:dyDescent="0.25">
      <c r="J381"/>
      <c r="K381"/>
      <c r="L381"/>
    </row>
    <row r="382" spans="10:12" x14ac:dyDescent="0.25">
      <c r="J382"/>
      <c r="K382"/>
      <c r="L382"/>
    </row>
    <row r="383" spans="10:12" x14ac:dyDescent="0.25">
      <c r="J383"/>
      <c r="K383"/>
      <c r="L383"/>
    </row>
    <row r="384" spans="10:12" x14ac:dyDescent="0.25">
      <c r="J384"/>
      <c r="K384"/>
      <c r="L384"/>
    </row>
    <row r="385" spans="10:12" x14ac:dyDescent="0.25">
      <c r="J385"/>
      <c r="K385"/>
      <c r="L385"/>
    </row>
    <row r="386" spans="10:12" x14ac:dyDescent="0.25">
      <c r="J386"/>
      <c r="K386"/>
      <c r="L386"/>
    </row>
    <row r="387" spans="10:12" x14ac:dyDescent="0.25">
      <c r="J387"/>
      <c r="K387"/>
      <c r="L387"/>
    </row>
    <row r="388" spans="10:12" x14ac:dyDescent="0.25">
      <c r="J388"/>
      <c r="K388"/>
      <c r="L388"/>
    </row>
    <row r="389" spans="10:12" x14ac:dyDescent="0.25">
      <c r="J389"/>
      <c r="K389"/>
      <c r="L389"/>
    </row>
    <row r="390" spans="10:12" x14ac:dyDescent="0.25">
      <c r="J390"/>
      <c r="K390"/>
      <c r="L390"/>
    </row>
    <row r="391" spans="10:12" x14ac:dyDescent="0.25">
      <c r="J391"/>
      <c r="K391"/>
      <c r="L391"/>
    </row>
    <row r="392" spans="10:12" x14ac:dyDescent="0.25">
      <c r="J392"/>
      <c r="K392"/>
      <c r="L392"/>
    </row>
    <row r="393" spans="10:12" x14ac:dyDescent="0.25">
      <c r="J393"/>
      <c r="K393"/>
      <c r="L393"/>
    </row>
    <row r="394" spans="10:12" x14ac:dyDescent="0.25">
      <c r="J394"/>
      <c r="K394"/>
      <c r="L394"/>
    </row>
    <row r="395" spans="10:12" x14ac:dyDescent="0.25">
      <c r="J395"/>
      <c r="K395"/>
      <c r="L395"/>
    </row>
    <row r="396" spans="10:12" x14ac:dyDescent="0.25">
      <c r="J396"/>
      <c r="K396"/>
      <c r="L396"/>
    </row>
    <row r="397" spans="10:12" x14ac:dyDescent="0.25">
      <c r="J397"/>
      <c r="K397"/>
      <c r="L397"/>
    </row>
    <row r="398" spans="10:12" x14ac:dyDescent="0.25">
      <c r="J398"/>
      <c r="K398"/>
      <c r="L398"/>
    </row>
    <row r="399" spans="10:12" x14ac:dyDescent="0.25">
      <c r="J399"/>
      <c r="K399"/>
      <c r="L399"/>
    </row>
    <row r="400" spans="10:12" x14ac:dyDescent="0.25">
      <c r="J400"/>
      <c r="K400"/>
      <c r="L400"/>
    </row>
    <row r="401" spans="10:12" x14ac:dyDescent="0.25">
      <c r="J401"/>
      <c r="K401"/>
      <c r="L401"/>
    </row>
    <row r="402" spans="10:12" x14ac:dyDescent="0.25">
      <c r="J402"/>
      <c r="K402"/>
      <c r="L402"/>
    </row>
    <row r="403" spans="10:12" x14ac:dyDescent="0.25">
      <c r="J403"/>
      <c r="K403"/>
      <c r="L403"/>
    </row>
    <row r="404" spans="10:12" x14ac:dyDescent="0.25">
      <c r="J404"/>
      <c r="K404"/>
      <c r="L404"/>
    </row>
    <row r="405" spans="10:12" x14ac:dyDescent="0.25">
      <c r="J405"/>
      <c r="K405"/>
      <c r="L405"/>
    </row>
    <row r="406" spans="10:12" x14ac:dyDescent="0.25">
      <c r="J406"/>
      <c r="K406"/>
      <c r="L406"/>
    </row>
    <row r="407" spans="10:12" x14ac:dyDescent="0.25">
      <c r="J407"/>
      <c r="K407"/>
      <c r="L407"/>
    </row>
    <row r="408" spans="10:12" x14ac:dyDescent="0.25">
      <c r="J408"/>
      <c r="K408"/>
      <c r="L408"/>
    </row>
    <row r="409" spans="10:12" x14ac:dyDescent="0.25">
      <c r="J409"/>
      <c r="K409"/>
      <c r="L409"/>
    </row>
    <row r="410" spans="10:12" x14ac:dyDescent="0.25">
      <c r="J410"/>
      <c r="K410"/>
      <c r="L410"/>
    </row>
    <row r="411" spans="10:12" x14ac:dyDescent="0.25">
      <c r="J411"/>
      <c r="K411"/>
      <c r="L411"/>
    </row>
    <row r="412" spans="10:12" x14ac:dyDescent="0.25">
      <c r="J412"/>
      <c r="K412"/>
      <c r="L412"/>
    </row>
    <row r="413" spans="10:12" x14ac:dyDescent="0.25">
      <c r="J413"/>
      <c r="K413"/>
      <c r="L413"/>
    </row>
    <row r="414" spans="10:12" x14ac:dyDescent="0.25">
      <c r="J414"/>
      <c r="K414"/>
      <c r="L414"/>
    </row>
    <row r="415" spans="10:12" x14ac:dyDescent="0.25">
      <c r="J415"/>
      <c r="K415"/>
      <c r="L415"/>
    </row>
    <row r="416" spans="10:12" x14ac:dyDescent="0.25">
      <c r="J416"/>
      <c r="K416"/>
      <c r="L416"/>
    </row>
    <row r="417" spans="10:12" x14ac:dyDescent="0.25">
      <c r="J417"/>
      <c r="K417"/>
      <c r="L417"/>
    </row>
    <row r="418" spans="10:12" x14ac:dyDescent="0.25">
      <c r="J418"/>
      <c r="K418"/>
      <c r="L418"/>
    </row>
    <row r="419" spans="10:12" x14ac:dyDescent="0.25">
      <c r="J419"/>
      <c r="K419"/>
      <c r="L419"/>
    </row>
    <row r="420" spans="10:12" x14ac:dyDescent="0.25">
      <c r="J420"/>
      <c r="K420"/>
      <c r="L420"/>
    </row>
    <row r="421" spans="10:12" x14ac:dyDescent="0.25">
      <c r="J421"/>
      <c r="K421"/>
      <c r="L421"/>
    </row>
    <row r="422" spans="10:12" x14ac:dyDescent="0.25">
      <c r="J422"/>
      <c r="K422"/>
      <c r="L422"/>
    </row>
    <row r="423" spans="10:12" x14ac:dyDescent="0.25">
      <c r="J423"/>
      <c r="K423"/>
      <c r="L423"/>
    </row>
    <row r="424" spans="10:12" x14ac:dyDescent="0.25">
      <c r="J424"/>
      <c r="K424"/>
      <c r="L424"/>
    </row>
    <row r="425" spans="10:12" x14ac:dyDescent="0.25">
      <c r="J425"/>
      <c r="K425"/>
      <c r="L425"/>
    </row>
    <row r="426" spans="10:12" x14ac:dyDescent="0.25">
      <c r="J426"/>
      <c r="K426"/>
      <c r="L426"/>
    </row>
    <row r="427" spans="10:12" x14ac:dyDescent="0.25">
      <c r="J427"/>
      <c r="K427"/>
      <c r="L427"/>
    </row>
    <row r="428" spans="10:12" x14ac:dyDescent="0.25">
      <c r="J428"/>
      <c r="K428"/>
      <c r="L428"/>
    </row>
    <row r="429" spans="10:12" x14ac:dyDescent="0.25">
      <c r="J429"/>
      <c r="K429"/>
      <c r="L429"/>
    </row>
    <row r="430" spans="10:12" x14ac:dyDescent="0.25">
      <c r="J430"/>
      <c r="K430"/>
      <c r="L430"/>
    </row>
    <row r="431" spans="10:12" x14ac:dyDescent="0.25">
      <c r="J431"/>
      <c r="K431"/>
      <c r="L431"/>
    </row>
    <row r="432" spans="10:12" x14ac:dyDescent="0.25">
      <c r="J432"/>
      <c r="K432"/>
      <c r="L432"/>
    </row>
    <row r="433" spans="10:12" x14ac:dyDescent="0.25">
      <c r="J433"/>
      <c r="K433"/>
      <c r="L433"/>
    </row>
    <row r="434" spans="10:12" x14ac:dyDescent="0.25">
      <c r="J434"/>
      <c r="K434"/>
      <c r="L434"/>
    </row>
    <row r="435" spans="10:12" x14ac:dyDescent="0.25">
      <c r="J435"/>
      <c r="K435"/>
      <c r="L435"/>
    </row>
    <row r="436" spans="10:12" x14ac:dyDescent="0.25">
      <c r="J436"/>
      <c r="K436"/>
      <c r="L436"/>
    </row>
    <row r="437" spans="10:12" x14ac:dyDescent="0.25">
      <c r="J437"/>
      <c r="K437"/>
      <c r="L437"/>
    </row>
    <row r="438" spans="10:12" x14ac:dyDescent="0.25">
      <c r="J438"/>
      <c r="K438"/>
      <c r="L438"/>
    </row>
  </sheetData>
  <mergeCells count="1">
    <mergeCell ref="F1:G1"/>
  </mergeCells>
  <conditionalFormatting sqref="AW2">
    <cfRule type="expression" dxfId="37" priority="32">
      <formula>$H2="M"</formula>
    </cfRule>
  </conditionalFormatting>
  <conditionalFormatting sqref="AQ2:AW2 AY2:BB2">
    <cfRule type="expression" dxfId="36" priority="30">
      <formula>AND($A2&gt;=0,MOD($A2,1)=0,$A2&lt;&gt;"")</formula>
    </cfRule>
    <cfRule type="expression" dxfId="35" priority="31">
      <formula>MOD(ROW(),2)=0</formula>
    </cfRule>
  </conditionalFormatting>
  <conditionalFormatting sqref="AZ2">
    <cfRule type="iconSet" priority="29">
      <iconSet iconSet="3Symbols" showValue="0">
        <cfvo type="percent" val="0"/>
        <cfvo type="num" val="0"/>
        <cfvo type="num" val="7"/>
      </iconSet>
    </cfRule>
  </conditionalFormatting>
  <conditionalFormatting sqref="AX2">
    <cfRule type="expression" dxfId="34" priority="27">
      <formula>AND($A2&gt;=0,MOD($A2,1)=0,$A2&lt;&gt;"")</formula>
    </cfRule>
    <cfRule type="expression" dxfId="33" priority="28">
      <formula>MOD(ROW(),2)=0</formula>
    </cfRule>
  </conditionalFormatting>
  <conditionalFormatting sqref="AW7">
    <cfRule type="expression" dxfId="32" priority="26">
      <formula>$H7="M"</formula>
    </cfRule>
  </conditionalFormatting>
  <conditionalFormatting sqref="AQ7:AW7 AY7:BB7">
    <cfRule type="expression" dxfId="31" priority="24">
      <formula>AND($A7&gt;=0,MOD($A7,1)=0,$A7&lt;&gt;"")</formula>
    </cfRule>
    <cfRule type="expression" dxfId="30" priority="25">
      <formula>MOD(ROW(),2)=0</formula>
    </cfRule>
  </conditionalFormatting>
  <conditionalFormatting sqref="AZ7">
    <cfRule type="iconSet" priority="23">
      <iconSet iconSet="3Symbols" showValue="0">
        <cfvo type="percent" val="0"/>
        <cfvo type="num" val="0"/>
        <cfvo type="num" val="7"/>
      </iconSet>
    </cfRule>
  </conditionalFormatting>
  <conditionalFormatting sqref="AX7">
    <cfRule type="expression" dxfId="29" priority="21">
      <formula>AND($A7&gt;=0,MOD($A7,1)=0,$A7&lt;&gt;"")</formula>
    </cfRule>
    <cfRule type="expression" dxfId="28" priority="22">
      <formula>MOD(ROW(),2)=0</formula>
    </cfRule>
  </conditionalFormatting>
  <conditionalFormatting sqref="AW12">
    <cfRule type="expression" dxfId="27" priority="20">
      <formula>$H12="M"</formula>
    </cfRule>
  </conditionalFormatting>
  <conditionalFormatting sqref="AQ12:AW12 AY12:BB12">
    <cfRule type="expression" dxfId="26" priority="18">
      <formula>AND($A12&gt;=0,MOD($A12,1)=0,$A12&lt;&gt;"")</formula>
    </cfRule>
    <cfRule type="expression" dxfId="25" priority="19">
      <formula>MOD(ROW(),2)=0</formula>
    </cfRule>
  </conditionalFormatting>
  <conditionalFormatting sqref="AZ12">
    <cfRule type="iconSet" priority="17">
      <iconSet iconSet="3Symbols" showValue="0">
        <cfvo type="percent" val="0"/>
        <cfvo type="num" val="0"/>
        <cfvo type="num" val="7"/>
      </iconSet>
    </cfRule>
  </conditionalFormatting>
  <conditionalFormatting sqref="AX12">
    <cfRule type="expression" dxfId="24" priority="15">
      <formula>AND($A12&gt;=0,MOD($A12,1)=0,$A12&lt;&gt;"")</formula>
    </cfRule>
    <cfRule type="expression" dxfId="23" priority="16">
      <formula>MOD(ROW(),2)=0</formula>
    </cfRule>
  </conditionalFormatting>
  <conditionalFormatting sqref="AW17">
    <cfRule type="expression" dxfId="22" priority="14">
      <formula>$H17="M"</formula>
    </cfRule>
  </conditionalFormatting>
  <conditionalFormatting sqref="AQ17:AW17 AY17:BB17">
    <cfRule type="expression" dxfId="21" priority="12">
      <formula>AND($A17&gt;=0,MOD($A17,1)=0,$A17&lt;&gt;"")</formula>
    </cfRule>
    <cfRule type="expression" dxfId="20" priority="13">
      <formula>MOD(ROW(),2)=0</formula>
    </cfRule>
  </conditionalFormatting>
  <conditionalFormatting sqref="AZ17">
    <cfRule type="iconSet" priority="11">
      <iconSet iconSet="3Symbols" showValue="0">
        <cfvo type="percent" val="0"/>
        <cfvo type="num" val="0"/>
        <cfvo type="num" val="7"/>
      </iconSet>
    </cfRule>
  </conditionalFormatting>
  <conditionalFormatting sqref="AX17">
    <cfRule type="expression" dxfId="19" priority="9">
      <formula>AND($A17&gt;=0,MOD($A17,1)=0,$A17&lt;&gt;"")</formula>
    </cfRule>
    <cfRule type="expression" dxfId="18" priority="10">
      <formula>MOD(ROW(),2)=0</formula>
    </cfRule>
  </conditionalFormatting>
  <conditionalFormatting sqref="AP2">
    <cfRule type="expression" dxfId="17" priority="7">
      <formula>AND($A2&gt;=0,MOD($A2,1)=0,$A2&lt;&gt;"")</formula>
    </cfRule>
    <cfRule type="expression" dxfId="16" priority="8">
      <formula>MOD(ROW(),2)=0</formula>
    </cfRule>
  </conditionalFormatting>
  <conditionalFormatting sqref="AP7">
    <cfRule type="expression" dxfId="15" priority="5">
      <formula>AND($A7&gt;=0,MOD($A7,1)=0,$A7&lt;&gt;"")</formula>
    </cfRule>
    <cfRule type="expression" dxfId="14" priority="6">
      <formula>MOD(ROW(),2)=0</formula>
    </cfRule>
  </conditionalFormatting>
  <conditionalFormatting sqref="AP12">
    <cfRule type="expression" dxfId="13" priority="3">
      <formula>AND($A12&gt;=0,MOD($A12,1)=0,$A12&lt;&gt;"")</formula>
    </cfRule>
    <cfRule type="expression" dxfId="12" priority="4">
      <formula>MOD(ROW(),2)=0</formula>
    </cfRule>
  </conditionalFormatting>
  <conditionalFormatting sqref="AP17">
    <cfRule type="expression" dxfId="11" priority="1">
      <formula>AND($A17&gt;=0,MOD($A17,1)=0,$A17&lt;&gt;"")</formula>
    </cfRule>
    <cfRule type="expression" dxfId="10" priority="2">
      <formula>MOD(ROW(),2)=0</formula>
    </cfRule>
  </conditionalFormatting>
  <dataValidations disablePrompts="1" count="8">
    <dataValidation type="list" allowBlank="1" showInputMessage="1" showErrorMessage="1" sqref="AT12 AT2 AT7 AT17">
      <formula1>Benu3</formula1>
    </dataValidation>
    <dataValidation type="list" allowBlank="1" showInputMessage="1" showErrorMessage="1" sqref="AS12 AS2 AS7 AS17">
      <formula1>Benu2</formula1>
    </dataValidation>
    <dataValidation type="list" allowBlank="1" showInputMessage="1" showErrorMessage="1" sqref="AR12 AR2 AR7 AR17">
      <formula1>Benu1</formula1>
    </dataValidation>
    <dataValidation type="list" allowBlank="1" showInputMessage="1" showErrorMessage="1" sqref="AU12 AU2 AU7 AU17">
      <formula1>Wer</formula1>
    </dataValidation>
    <dataValidation type="list" allowBlank="1" showInputMessage="1" showErrorMessage="1" sqref="AQ12 AQ2 AQ7 AQ17">
      <formula1>Aufgabe</formula1>
    </dataValidation>
    <dataValidation type="list" allowBlank="1" showInputMessage="1" showErrorMessage="1" sqref="AV2 AV7 AV12 AV17">
      <formula1>Datum1</formula1>
    </dataValidation>
    <dataValidation type="list" allowBlank="1" showInputMessage="1" showErrorMessage="1" sqref="AW2 AW7 AW12 AW17">
      <formula1>Dauer</formula1>
    </dataValidation>
    <dataValidation type="list" allowBlank="1" showInputMessage="1" showErrorMessage="1" sqref="AY12 AY2 AY7 AY17">
      <formula1>Status</formula1>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9</vt:i4>
      </vt:variant>
    </vt:vector>
  </HeadingPairs>
  <TitlesOfParts>
    <vt:vector size="11" baseType="lpstr">
      <vt:lpstr>Projektplan</vt:lpstr>
      <vt:lpstr>Stammdaten</vt:lpstr>
      <vt:lpstr>Aufgabe</vt:lpstr>
      <vt:lpstr>Benu1</vt:lpstr>
      <vt:lpstr>Benu2</vt:lpstr>
      <vt:lpstr>Benu3</vt:lpstr>
      <vt:lpstr>Datum1</vt:lpstr>
      <vt:lpstr>Dauer</vt:lpstr>
      <vt:lpstr>Feiertage</vt:lpstr>
      <vt:lpstr>Status</vt:lpstr>
      <vt:lpstr>Wer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Müller</dc:creator>
  <cp:lastModifiedBy>Ruben Müller</cp:lastModifiedBy>
  <dcterms:created xsi:type="dcterms:W3CDTF">2015-03-26T09:31:34Z</dcterms:created>
  <dcterms:modified xsi:type="dcterms:W3CDTF">2015-03-27T11:09:14Z</dcterms:modified>
</cp:coreProperties>
</file>