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ng/Dropbox/Notebook/Dissertation/Study 1/Data Analysis/Log_analysis/tool_usage/"/>
    </mc:Choice>
  </mc:AlternateContent>
  <bookViews>
    <workbookView xWindow="0" yWindow="460" windowWidth="28720" windowHeight="17540" tabRatio="500" activeTab="1"/>
  </bookViews>
  <sheets>
    <sheet name="tool_usage_group.csv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Sheet1!$A$1:$M$23</definedName>
    <definedName name="_xlnm._FilterDatabase" localSheetId="3" hidden="1">Sheet3!$A$1:$I$26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8" i="2"/>
  <c r="M13" i="2"/>
  <c r="M2" i="2"/>
  <c r="M11" i="2"/>
  <c r="M17" i="2"/>
  <c r="M6" i="2"/>
  <c r="M5" i="2"/>
  <c r="M4" i="2"/>
  <c r="M9" i="2"/>
  <c r="M18" i="2"/>
  <c r="M15" i="2"/>
  <c r="M3" i="2"/>
  <c r="M12" i="2"/>
  <c r="M19" i="2"/>
  <c r="M10" i="2"/>
  <c r="M22" i="2"/>
  <c r="M16" i="2"/>
  <c r="M21" i="2"/>
  <c r="M23" i="2"/>
  <c r="M7" i="2"/>
  <c r="M20" i="2"/>
  <c r="M14" i="2"/>
  <c r="J14" i="2"/>
  <c r="J8" i="2"/>
  <c r="J13" i="2"/>
  <c r="J2" i="2"/>
  <c r="J11" i="2"/>
  <c r="J17" i="2"/>
  <c r="J6" i="2"/>
  <c r="J5" i="2"/>
  <c r="J4" i="2"/>
  <c r="J9" i="2"/>
  <c r="J18" i="2"/>
  <c r="J15" i="2"/>
  <c r="J3" i="2"/>
  <c r="J12" i="2"/>
  <c r="J19" i="2"/>
  <c r="J10" i="2"/>
  <c r="J22" i="2"/>
  <c r="J16" i="2"/>
  <c r="J21" i="2"/>
  <c r="J23" i="2"/>
  <c r="J7" i="2"/>
  <c r="J20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" i="4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K7" i="3"/>
  <c r="I7" i="3"/>
  <c r="K6" i="3"/>
  <c r="I6" i="3"/>
  <c r="K5" i="3"/>
  <c r="I5" i="3"/>
  <c r="K4" i="3"/>
  <c r="I4" i="3"/>
  <c r="K3" i="3"/>
  <c r="I3" i="3"/>
  <c r="K2" i="3"/>
  <c r="I2" i="3"/>
  <c r="L8" i="2"/>
  <c r="L13" i="2"/>
  <c r="L2" i="2"/>
  <c r="L11" i="2"/>
  <c r="L17" i="2"/>
  <c r="L6" i="2"/>
  <c r="L5" i="2"/>
  <c r="L4" i="2"/>
  <c r="L9" i="2"/>
  <c r="L18" i="2"/>
  <c r="L15" i="2"/>
  <c r="L3" i="2"/>
  <c r="L12" i="2"/>
  <c r="L19" i="2"/>
  <c r="L10" i="2"/>
  <c r="L22" i="2"/>
  <c r="L16" i="2"/>
  <c r="L21" i="2"/>
  <c r="L23" i="2"/>
  <c r="L7" i="2"/>
  <c r="L20" i="2"/>
  <c r="L14" i="2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0" i="1"/>
  <c r="H49" i="2"/>
  <c r="H50" i="2"/>
  <c r="H51" i="2"/>
  <c r="J24" i="3"/>
  <c r="J25" i="3"/>
  <c r="J26" i="3"/>
  <c r="S24" i="3"/>
  <c r="S25" i="3"/>
  <c r="S26" i="3"/>
</calcChain>
</file>

<file path=xl/sharedStrings.xml><?xml version="1.0" encoding="utf-8"?>
<sst xmlns="http://schemas.openxmlformats.org/spreadsheetml/2006/main" count="58" uniqueCount="25">
  <si>
    <t>team</t>
  </si>
  <si>
    <t>map</t>
  </si>
  <si>
    <t>network</t>
  </si>
  <si>
    <t>timeline</t>
  </si>
  <si>
    <t>notepad</t>
  </si>
  <si>
    <t>table</t>
  </si>
  <si>
    <t>document</t>
  </si>
  <si>
    <t>history</t>
  </si>
  <si>
    <t>vis/doc</t>
  </si>
  <si>
    <t>grade</t>
  </si>
  <si>
    <t>analysis</t>
  </si>
  <si>
    <t>t</t>
  </si>
  <si>
    <t>p value</t>
  </si>
  <si>
    <t>r (grade, analysis)</t>
  </si>
  <si>
    <t>r (grade, vis/doc)</t>
  </si>
  <si>
    <t>This list exludes Team 78, 79, 93, 109, and 111, because they use little of CAnalytics, and their performance might be influenced more by other tools or strategies they used</t>
  </si>
  <si>
    <t>No significant correlation is found between grade and vis/doc</t>
  </si>
  <si>
    <t>No significant correlation is found between grade and use of vis</t>
  </si>
  <si>
    <t>message</t>
  </si>
  <si>
    <t>Evidence collection</t>
  </si>
  <si>
    <t>Evidence schematization</t>
  </si>
  <si>
    <t>Hypothesis generation</t>
  </si>
  <si>
    <t>Overall coordination</t>
  </si>
  <si>
    <t>node-link graph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</si>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</sst>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tool_usage_group.csv!$B$1</c:f>
              <c:strCache>
                <c:ptCount val="1"/>
                <c:pt idx="0">
                  <c:v>document</c:v>
                </c:pt>
              </c:strCache>
            </c:strRef>
          </c:tx>
          <c:invertIfNegative val="0"/>
          <c:cat>
            <c:numRef>
              <c:f>tool_usage_group.csv!$A$2:$A$26</c:f>
              <c:numCache>
                <c:formatCode>General</c:formatCode>
                <c:ptCount val="25"/>
                <c:pt idx="0">
                  <c:v>88.0</c:v>
                </c:pt>
                <c:pt idx="1">
                  <c:v>89.0</c:v>
                </c:pt>
                <c:pt idx="2">
                  <c:v>111.0</c:v>
                </c:pt>
                <c:pt idx="3">
                  <c:v>110.0</c:v>
                </c:pt>
                <c:pt idx="4">
                  <c:v>82.0</c:v>
                </c:pt>
                <c:pt idx="5">
                  <c:v>83.0</c:v>
                </c:pt>
                <c:pt idx="6">
                  <c:v>80.0</c:v>
                </c:pt>
                <c:pt idx="7">
                  <c:v>81.0</c:v>
                </c:pt>
                <c:pt idx="8">
                  <c:v>86.0</c:v>
                </c:pt>
                <c:pt idx="9">
                  <c:v>87.0</c:v>
                </c:pt>
                <c:pt idx="10">
                  <c:v>84.0</c:v>
                </c:pt>
                <c:pt idx="11">
                  <c:v>85.0</c:v>
                </c:pt>
                <c:pt idx="12">
                  <c:v>101.0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108.0</c:v>
                </c:pt>
                <c:pt idx="17">
                  <c:v>109.0</c:v>
                </c:pt>
                <c:pt idx="18">
                  <c:v>90.0</c:v>
                </c:pt>
                <c:pt idx="19">
                  <c:v>93.0</c:v>
                </c:pt>
                <c:pt idx="20">
                  <c:v>92.0</c:v>
                </c:pt>
                <c:pt idx="21">
                  <c:v>106.0</c:v>
                </c:pt>
                <c:pt idx="22">
                  <c:v>107.0</c:v>
                </c:pt>
                <c:pt idx="23">
                  <c:v>104.0</c:v>
                </c:pt>
                <c:pt idx="24">
                  <c:v>105.0</c:v>
                </c:pt>
              </c:numCache>
            </c:numRef>
          </c:cat>
          <c:val>
            <c:numRef>
              <c:f>tool_usage_group.csv!$B$2:$B$26</c:f>
              <c:numCache>
                <c:formatCode>General</c:formatCode>
                <c:ptCount val="25"/>
                <c:pt idx="0">
                  <c:v>13608.0</c:v>
                </c:pt>
                <c:pt idx="1">
                  <c:v>15767.0</c:v>
                </c:pt>
                <c:pt idx="2">
                  <c:v>4171.0</c:v>
                </c:pt>
                <c:pt idx="3">
                  <c:v>19395.0</c:v>
                </c:pt>
                <c:pt idx="4">
                  <c:v>18133.0</c:v>
                </c:pt>
                <c:pt idx="5">
                  <c:v>13323.0</c:v>
                </c:pt>
                <c:pt idx="6">
                  <c:v>8948.0</c:v>
                </c:pt>
                <c:pt idx="7">
                  <c:v>16870.0</c:v>
                </c:pt>
                <c:pt idx="8">
                  <c:v>12338.0</c:v>
                </c:pt>
                <c:pt idx="9">
                  <c:v>23375.0</c:v>
                </c:pt>
                <c:pt idx="10">
                  <c:v>13555.0</c:v>
                </c:pt>
                <c:pt idx="11">
                  <c:v>14280.0</c:v>
                </c:pt>
                <c:pt idx="12">
                  <c:v>15028.0</c:v>
                </c:pt>
                <c:pt idx="13">
                  <c:v>23759.0</c:v>
                </c:pt>
                <c:pt idx="14">
                  <c:v>16800.0</c:v>
                </c:pt>
                <c:pt idx="15">
                  <c:v>17346.0</c:v>
                </c:pt>
                <c:pt idx="16">
                  <c:v>28920.0</c:v>
                </c:pt>
                <c:pt idx="17">
                  <c:v>17175.0</c:v>
                </c:pt>
                <c:pt idx="18">
                  <c:v>16675.0</c:v>
                </c:pt>
                <c:pt idx="19">
                  <c:v>5668.0</c:v>
                </c:pt>
                <c:pt idx="20">
                  <c:v>26484.0</c:v>
                </c:pt>
                <c:pt idx="21">
                  <c:v>16410.0</c:v>
                </c:pt>
                <c:pt idx="22">
                  <c:v>18697.0</c:v>
                </c:pt>
                <c:pt idx="23">
                  <c:v>28242.0</c:v>
                </c:pt>
                <c:pt idx="24">
                  <c:v>13284.0</c:v>
                </c:pt>
              </c:numCache>
            </c:numRef>
          </c:val>
        </c:ser>
        <c:ser>
          <c:idx val="2"/>
          <c:order val="1"/>
          <c:tx>
            <c:strRef>
              <c:f>tool_usage_group.csv!$C$1</c:f>
              <c:strCache>
                <c:ptCount val="1"/>
                <c:pt idx="0">
                  <c:v>network</c:v>
                </c:pt>
              </c:strCache>
            </c:strRef>
          </c:tx>
          <c:invertIfNegative val="0"/>
          <c:cat>
            <c:numRef>
              <c:f>tool_usage_group.csv!$A$2:$A$26</c:f>
              <c:numCache>
                <c:formatCode>General</c:formatCode>
                <c:ptCount val="25"/>
                <c:pt idx="0">
                  <c:v>88.0</c:v>
                </c:pt>
                <c:pt idx="1">
                  <c:v>89.0</c:v>
                </c:pt>
                <c:pt idx="2">
                  <c:v>111.0</c:v>
                </c:pt>
                <c:pt idx="3">
                  <c:v>110.0</c:v>
                </c:pt>
                <c:pt idx="4">
                  <c:v>82.0</c:v>
                </c:pt>
                <c:pt idx="5">
                  <c:v>83.0</c:v>
                </c:pt>
                <c:pt idx="6">
                  <c:v>80.0</c:v>
                </c:pt>
                <c:pt idx="7">
                  <c:v>81.0</c:v>
                </c:pt>
                <c:pt idx="8">
                  <c:v>86.0</c:v>
                </c:pt>
                <c:pt idx="9">
                  <c:v>87.0</c:v>
                </c:pt>
                <c:pt idx="10">
                  <c:v>84.0</c:v>
                </c:pt>
                <c:pt idx="11">
                  <c:v>85.0</c:v>
                </c:pt>
                <c:pt idx="12">
                  <c:v>101.0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108.0</c:v>
                </c:pt>
                <c:pt idx="17">
                  <c:v>109.0</c:v>
                </c:pt>
                <c:pt idx="18">
                  <c:v>90.0</c:v>
                </c:pt>
                <c:pt idx="19">
                  <c:v>93.0</c:v>
                </c:pt>
                <c:pt idx="20">
                  <c:v>92.0</c:v>
                </c:pt>
                <c:pt idx="21">
                  <c:v>106.0</c:v>
                </c:pt>
                <c:pt idx="22">
                  <c:v>107.0</c:v>
                </c:pt>
                <c:pt idx="23">
                  <c:v>104.0</c:v>
                </c:pt>
                <c:pt idx="24">
                  <c:v>105.0</c:v>
                </c:pt>
              </c:numCache>
            </c:numRef>
          </c:cat>
          <c:val>
            <c:numRef>
              <c:f>tool_usage_group.csv!$C$2:$C$26</c:f>
              <c:numCache>
                <c:formatCode>General</c:formatCode>
                <c:ptCount val="25"/>
                <c:pt idx="0">
                  <c:v>11544.0</c:v>
                </c:pt>
                <c:pt idx="1">
                  <c:v>4627.0</c:v>
                </c:pt>
                <c:pt idx="2">
                  <c:v>2923.0</c:v>
                </c:pt>
                <c:pt idx="3">
                  <c:v>1007.0</c:v>
                </c:pt>
                <c:pt idx="4">
                  <c:v>11152.0</c:v>
                </c:pt>
                <c:pt idx="5">
                  <c:v>4115.0</c:v>
                </c:pt>
                <c:pt idx="6">
                  <c:v>3998.0</c:v>
                </c:pt>
                <c:pt idx="7">
                  <c:v>5101.0</c:v>
                </c:pt>
                <c:pt idx="8">
                  <c:v>5189.0</c:v>
                </c:pt>
                <c:pt idx="9">
                  <c:v>6225.0</c:v>
                </c:pt>
                <c:pt idx="10">
                  <c:v>4427.0</c:v>
                </c:pt>
                <c:pt idx="11">
                  <c:v>2457.0</c:v>
                </c:pt>
                <c:pt idx="12">
                  <c:v>4101.0</c:v>
                </c:pt>
                <c:pt idx="13">
                  <c:v>2096.0</c:v>
                </c:pt>
                <c:pt idx="14">
                  <c:v>428.0</c:v>
                </c:pt>
                <c:pt idx="15">
                  <c:v>8280.0</c:v>
                </c:pt>
                <c:pt idx="16">
                  <c:v>13741.0</c:v>
                </c:pt>
                <c:pt idx="17">
                  <c:v>1486.0</c:v>
                </c:pt>
                <c:pt idx="18">
                  <c:v>7784.0</c:v>
                </c:pt>
                <c:pt idx="19">
                  <c:v>3585.0</c:v>
                </c:pt>
                <c:pt idx="20">
                  <c:v>8508.0</c:v>
                </c:pt>
                <c:pt idx="21">
                  <c:v>3767.0</c:v>
                </c:pt>
                <c:pt idx="22">
                  <c:v>10943.0</c:v>
                </c:pt>
                <c:pt idx="23">
                  <c:v>5675.0</c:v>
                </c:pt>
                <c:pt idx="24">
                  <c:v>5495.0</c:v>
                </c:pt>
              </c:numCache>
            </c:numRef>
          </c:val>
        </c:ser>
        <c:ser>
          <c:idx val="3"/>
          <c:order val="2"/>
          <c:tx>
            <c:strRef>
              <c:f>tool_usage_group.csv!$D$1</c:f>
              <c:strCache>
                <c:ptCount val="1"/>
                <c:pt idx="0">
                  <c:v>notepad</c:v>
                </c:pt>
              </c:strCache>
            </c:strRef>
          </c:tx>
          <c:invertIfNegative val="0"/>
          <c:cat>
            <c:numRef>
              <c:f>tool_usage_group.csv!$A$2:$A$26</c:f>
              <c:numCache>
                <c:formatCode>General</c:formatCode>
                <c:ptCount val="25"/>
                <c:pt idx="0">
                  <c:v>88.0</c:v>
                </c:pt>
                <c:pt idx="1">
                  <c:v>89.0</c:v>
                </c:pt>
                <c:pt idx="2">
                  <c:v>111.0</c:v>
                </c:pt>
                <c:pt idx="3">
                  <c:v>110.0</c:v>
                </c:pt>
                <c:pt idx="4">
                  <c:v>82.0</c:v>
                </c:pt>
                <c:pt idx="5">
                  <c:v>83.0</c:v>
                </c:pt>
                <c:pt idx="6">
                  <c:v>80.0</c:v>
                </c:pt>
                <c:pt idx="7">
                  <c:v>81.0</c:v>
                </c:pt>
                <c:pt idx="8">
                  <c:v>86.0</c:v>
                </c:pt>
                <c:pt idx="9">
                  <c:v>87.0</c:v>
                </c:pt>
                <c:pt idx="10">
                  <c:v>84.0</c:v>
                </c:pt>
                <c:pt idx="11">
                  <c:v>85.0</c:v>
                </c:pt>
                <c:pt idx="12">
                  <c:v>101.0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108.0</c:v>
                </c:pt>
                <c:pt idx="17">
                  <c:v>109.0</c:v>
                </c:pt>
                <c:pt idx="18">
                  <c:v>90.0</c:v>
                </c:pt>
                <c:pt idx="19">
                  <c:v>93.0</c:v>
                </c:pt>
                <c:pt idx="20">
                  <c:v>92.0</c:v>
                </c:pt>
                <c:pt idx="21">
                  <c:v>106.0</c:v>
                </c:pt>
                <c:pt idx="22">
                  <c:v>107.0</c:v>
                </c:pt>
                <c:pt idx="23">
                  <c:v>104.0</c:v>
                </c:pt>
                <c:pt idx="24">
                  <c:v>105.0</c:v>
                </c:pt>
              </c:numCache>
            </c:numRef>
          </c:cat>
          <c:val>
            <c:numRef>
              <c:f>tool_usage_group.csv!$D$2:$D$26</c:f>
              <c:numCache>
                <c:formatCode>General</c:formatCode>
                <c:ptCount val="25"/>
                <c:pt idx="0">
                  <c:v>377.0</c:v>
                </c:pt>
                <c:pt idx="1">
                  <c:v>165.0</c:v>
                </c:pt>
                <c:pt idx="2">
                  <c:v>1951.0</c:v>
                </c:pt>
                <c:pt idx="3">
                  <c:v>5811.0</c:v>
                </c:pt>
                <c:pt idx="4">
                  <c:v>171.0</c:v>
                </c:pt>
                <c:pt idx="5">
                  <c:v>16.0</c:v>
                </c:pt>
                <c:pt idx="6">
                  <c:v>1038.0</c:v>
                </c:pt>
                <c:pt idx="7">
                  <c:v>1809.0</c:v>
                </c:pt>
                <c:pt idx="8">
                  <c:v>3016.0</c:v>
                </c:pt>
                <c:pt idx="9">
                  <c:v>2268.0</c:v>
                </c:pt>
                <c:pt idx="10">
                  <c:v>598.0</c:v>
                </c:pt>
                <c:pt idx="11">
                  <c:v>117.0</c:v>
                </c:pt>
                <c:pt idx="12">
                  <c:v>3271.0</c:v>
                </c:pt>
                <c:pt idx="13">
                  <c:v>48.0</c:v>
                </c:pt>
                <c:pt idx="14">
                  <c:v>3211.0</c:v>
                </c:pt>
                <c:pt idx="15">
                  <c:v>469.0</c:v>
                </c:pt>
                <c:pt idx="16">
                  <c:v>4597.0</c:v>
                </c:pt>
                <c:pt idx="17">
                  <c:v>1079.0</c:v>
                </c:pt>
                <c:pt idx="18">
                  <c:v>316.0</c:v>
                </c:pt>
                <c:pt idx="19">
                  <c:v>680.0</c:v>
                </c:pt>
                <c:pt idx="20">
                  <c:v>419.0</c:v>
                </c:pt>
                <c:pt idx="21">
                  <c:v>6841.0</c:v>
                </c:pt>
                <c:pt idx="22">
                  <c:v>5006.0</c:v>
                </c:pt>
                <c:pt idx="23">
                  <c:v>7822.0</c:v>
                </c:pt>
                <c:pt idx="24">
                  <c:v>1115.0</c:v>
                </c:pt>
              </c:numCache>
            </c:numRef>
          </c:val>
        </c:ser>
        <c:ser>
          <c:idx val="4"/>
          <c:order val="3"/>
          <c:tx>
            <c:strRef>
              <c:f>tool_usage_group.csv!$E$1</c:f>
              <c:strCache>
                <c:ptCount val="1"/>
                <c:pt idx="0">
                  <c:v>map</c:v>
                </c:pt>
              </c:strCache>
            </c:strRef>
          </c:tx>
          <c:invertIfNegative val="0"/>
          <c:cat>
            <c:numRef>
              <c:f>tool_usage_group.csv!$A$2:$A$26</c:f>
              <c:numCache>
                <c:formatCode>General</c:formatCode>
                <c:ptCount val="25"/>
                <c:pt idx="0">
                  <c:v>88.0</c:v>
                </c:pt>
                <c:pt idx="1">
                  <c:v>89.0</c:v>
                </c:pt>
                <c:pt idx="2">
                  <c:v>111.0</c:v>
                </c:pt>
                <c:pt idx="3">
                  <c:v>110.0</c:v>
                </c:pt>
                <c:pt idx="4">
                  <c:v>82.0</c:v>
                </c:pt>
                <c:pt idx="5">
                  <c:v>83.0</c:v>
                </c:pt>
                <c:pt idx="6">
                  <c:v>80.0</c:v>
                </c:pt>
                <c:pt idx="7">
                  <c:v>81.0</c:v>
                </c:pt>
                <c:pt idx="8">
                  <c:v>86.0</c:v>
                </c:pt>
                <c:pt idx="9">
                  <c:v>87.0</c:v>
                </c:pt>
                <c:pt idx="10">
                  <c:v>84.0</c:v>
                </c:pt>
                <c:pt idx="11">
                  <c:v>85.0</c:v>
                </c:pt>
                <c:pt idx="12">
                  <c:v>101.0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108.0</c:v>
                </c:pt>
                <c:pt idx="17">
                  <c:v>109.0</c:v>
                </c:pt>
                <c:pt idx="18">
                  <c:v>90.0</c:v>
                </c:pt>
                <c:pt idx="19">
                  <c:v>93.0</c:v>
                </c:pt>
                <c:pt idx="20">
                  <c:v>92.0</c:v>
                </c:pt>
                <c:pt idx="21">
                  <c:v>106.0</c:v>
                </c:pt>
                <c:pt idx="22">
                  <c:v>107.0</c:v>
                </c:pt>
                <c:pt idx="23">
                  <c:v>104.0</c:v>
                </c:pt>
                <c:pt idx="24">
                  <c:v>105.0</c:v>
                </c:pt>
              </c:numCache>
            </c:numRef>
          </c:cat>
          <c:val>
            <c:numRef>
              <c:f>tool_usage_group.csv!$E$2:$E$26</c:f>
              <c:numCache>
                <c:formatCode>General</c:formatCode>
                <c:ptCount val="25"/>
                <c:pt idx="0">
                  <c:v>241.0</c:v>
                </c:pt>
                <c:pt idx="1">
                  <c:v>254.0</c:v>
                </c:pt>
                <c:pt idx="2">
                  <c:v>1824.0</c:v>
                </c:pt>
                <c:pt idx="3">
                  <c:v>3774.0</c:v>
                </c:pt>
                <c:pt idx="4">
                  <c:v>374.0</c:v>
                </c:pt>
                <c:pt idx="5">
                  <c:v>3737.0</c:v>
                </c:pt>
                <c:pt idx="6">
                  <c:v>414.0</c:v>
                </c:pt>
                <c:pt idx="7">
                  <c:v>56.0</c:v>
                </c:pt>
                <c:pt idx="8">
                  <c:v>1737.0</c:v>
                </c:pt>
                <c:pt idx="9">
                  <c:v>315.0</c:v>
                </c:pt>
                <c:pt idx="10">
                  <c:v>269.0</c:v>
                </c:pt>
                <c:pt idx="11">
                  <c:v>1435.0</c:v>
                </c:pt>
                <c:pt idx="12">
                  <c:v>394.0</c:v>
                </c:pt>
                <c:pt idx="13">
                  <c:v>429.0</c:v>
                </c:pt>
                <c:pt idx="14">
                  <c:v>447.0</c:v>
                </c:pt>
                <c:pt idx="15">
                  <c:v>785.0</c:v>
                </c:pt>
                <c:pt idx="16">
                  <c:v>1714.0</c:v>
                </c:pt>
                <c:pt idx="17">
                  <c:v>357.0</c:v>
                </c:pt>
                <c:pt idx="18">
                  <c:v>940.0</c:v>
                </c:pt>
                <c:pt idx="19">
                  <c:v>51.0</c:v>
                </c:pt>
                <c:pt idx="20">
                  <c:v>968.0</c:v>
                </c:pt>
                <c:pt idx="21">
                  <c:v>145.0</c:v>
                </c:pt>
                <c:pt idx="22">
                  <c:v>2807.0</c:v>
                </c:pt>
                <c:pt idx="23">
                  <c:v>517.0</c:v>
                </c:pt>
                <c:pt idx="24">
                  <c:v>716.0</c:v>
                </c:pt>
              </c:numCache>
            </c:numRef>
          </c:val>
        </c:ser>
        <c:ser>
          <c:idx val="5"/>
          <c:order val="4"/>
          <c:tx>
            <c:strRef>
              <c:f>tool_usage_group.csv!$F$1</c:f>
              <c:strCache>
                <c:ptCount val="1"/>
                <c:pt idx="0">
                  <c:v>timeline</c:v>
                </c:pt>
              </c:strCache>
            </c:strRef>
          </c:tx>
          <c:invertIfNegative val="0"/>
          <c:cat>
            <c:numRef>
              <c:f>tool_usage_group.csv!$A$2:$A$26</c:f>
              <c:numCache>
                <c:formatCode>General</c:formatCode>
                <c:ptCount val="25"/>
                <c:pt idx="0">
                  <c:v>88.0</c:v>
                </c:pt>
                <c:pt idx="1">
                  <c:v>89.0</c:v>
                </c:pt>
                <c:pt idx="2">
                  <c:v>111.0</c:v>
                </c:pt>
                <c:pt idx="3">
                  <c:v>110.0</c:v>
                </c:pt>
                <c:pt idx="4">
                  <c:v>82.0</c:v>
                </c:pt>
                <c:pt idx="5">
                  <c:v>83.0</c:v>
                </c:pt>
                <c:pt idx="6">
                  <c:v>80.0</c:v>
                </c:pt>
                <c:pt idx="7">
                  <c:v>81.0</c:v>
                </c:pt>
                <c:pt idx="8">
                  <c:v>86.0</c:v>
                </c:pt>
                <c:pt idx="9">
                  <c:v>87.0</c:v>
                </c:pt>
                <c:pt idx="10">
                  <c:v>84.0</c:v>
                </c:pt>
                <c:pt idx="11">
                  <c:v>85.0</c:v>
                </c:pt>
                <c:pt idx="12">
                  <c:v>101.0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108.0</c:v>
                </c:pt>
                <c:pt idx="17">
                  <c:v>109.0</c:v>
                </c:pt>
                <c:pt idx="18">
                  <c:v>90.0</c:v>
                </c:pt>
                <c:pt idx="19">
                  <c:v>93.0</c:v>
                </c:pt>
                <c:pt idx="20">
                  <c:v>92.0</c:v>
                </c:pt>
                <c:pt idx="21">
                  <c:v>106.0</c:v>
                </c:pt>
                <c:pt idx="22">
                  <c:v>107.0</c:v>
                </c:pt>
                <c:pt idx="23">
                  <c:v>104.0</c:v>
                </c:pt>
                <c:pt idx="24">
                  <c:v>105.0</c:v>
                </c:pt>
              </c:numCache>
            </c:numRef>
          </c:cat>
          <c:val>
            <c:numRef>
              <c:f>tool_usage_group.csv!$F$2:$F$26</c:f>
              <c:numCache>
                <c:formatCode>General</c:formatCode>
                <c:ptCount val="25"/>
                <c:pt idx="0">
                  <c:v>1049.0</c:v>
                </c:pt>
                <c:pt idx="1">
                  <c:v>94.0</c:v>
                </c:pt>
                <c:pt idx="2">
                  <c:v>237.0</c:v>
                </c:pt>
                <c:pt idx="3">
                  <c:v>1659.0</c:v>
                </c:pt>
                <c:pt idx="4">
                  <c:v>1311.0</c:v>
                </c:pt>
                <c:pt idx="5">
                  <c:v>51.0</c:v>
                </c:pt>
                <c:pt idx="6">
                  <c:v>1234.0</c:v>
                </c:pt>
                <c:pt idx="7">
                  <c:v>1149.0</c:v>
                </c:pt>
                <c:pt idx="8">
                  <c:v>484.0</c:v>
                </c:pt>
                <c:pt idx="9">
                  <c:v>978.0</c:v>
                </c:pt>
                <c:pt idx="10">
                  <c:v>418.0</c:v>
                </c:pt>
                <c:pt idx="11">
                  <c:v>1549.0</c:v>
                </c:pt>
                <c:pt idx="12">
                  <c:v>1472.0</c:v>
                </c:pt>
                <c:pt idx="13">
                  <c:v>120.0</c:v>
                </c:pt>
                <c:pt idx="14">
                  <c:v>168.0</c:v>
                </c:pt>
                <c:pt idx="15">
                  <c:v>1156.0</c:v>
                </c:pt>
                <c:pt idx="16">
                  <c:v>707.0</c:v>
                </c:pt>
                <c:pt idx="17">
                  <c:v>157.0</c:v>
                </c:pt>
                <c:pt idx="18">
                  <c:v>1359.0</c:v>
                </c:pt>
                <c:pt idx="19">
                  <c:v>1006.0</c:v>
                </c:pt>
                <c:pt idx="20">
                  <c:v>553.0</c:v>
                </c:pt>
                <c:pt idx="21">
                  <c:v>1440.0</c:v>
                </c:pt>
                <c:pt idx="22">
                  <c:v>1142.0</c:v>
                </c:pt>
                <c:pt idx="23">
                  <c:v>47.0</c:v>
                </c:pt>
                <c:pt idx="24">
                  <c:v>1133.0</c:v>
                </c:pt>
              </c:numCache>
            </c:numRef>
          </c:val>
        </c:ser>
        <c:ser>
          <c:idx val="6"/>
          <c:order val="5"/>
          <c:tx>
            <c:strRef>
              <c:f>tool_usage_group.csv!$G$1</c:f>
              <c:strCache>
                <c:ptCount val="1"/>
                <c:pt idx="0">
                  <c:v>table</c:v>
                </c:pt>
              </c:strCache>
            </c:strRef>
          </c:tx>
          <c:invertIfNegative val="0"/>
          <c:cat>
            <c:numRef>
              <c:f>tool_usage_group.csv!$A$2:$A$26</c:f>
              <c:numCache>
                <c:formatCode>General</c:formatCode>
                <c:ptCount val="25"/>
                <c:pt idx="0">
                  <c:v>88.0</c:v>
                </c:pt>
                <c:pt idx="1">
                  <c:v>89.0</c:v>
                </c:pt>
                <c:pt idx="2">
                  <c:v>111.0</c:v>
                </c:pt>
                <c:pt idx="3">
                  <c:v>110.0</c:v>
                </c:pt>
                <c:pt idx="4">
                  <c:v>82.0</c:v>
                </c:pt>
                <c:pt idx="5">
                  <c:v>83.0</c:v>
                </c:pt>
                <c:pt idx="6">
                  <c:v>80.0</c:v>
                </c:pt>
                <c:pt idx="7">
                  <c:v>81.0</c:v>
                </c:pt>
                <c:pt idx="8">
                  <c:v>86.0</c:v>
                </c:pt>
                <c:pt idx="9">
                  <c:v>87.0</c:v>
                </c:pt>
                <c:pt idx="10">
                  <c:v>84.0</c:v>
                </c:pt>
                <c:pt idx="11">
                  <c:v>85.0</c:v>
                </c:pt>
                <c:pt idx="12">
                  <c:v>101.0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108.0</c:v>
                </c:pt>
                <c:pt idx="17">
                  <c:v>109.0</c:v>
                </c:pt>
                <c:pt idx="18">
                  <c:v>90.0</c:v>
                </c:pt>
                <c:pt idx="19">
                  <c:v>93.0</c:v>
                </c:pt>
                <c:pt idx="20">
                  <c:v>92.0</c:v>
                </c:pt>
                <c:pt idx="21">
                  <c:v>106.0</c:v>
                </c:pt>
                <c:pt idx="22">
                  <c:v>107.0</c:v>
                </c:pt>
                <c:pt idx="23">
                  <c:v>104.0</c:v>
                </c:pt>
                <c:pt idx="24">
                  <c:v>105.0</c:v>
                </c:pt>
              </c:numCache>
            </c:numRef>
          </c:cat>
          <c:val>
            <c:numRef>
              <c:f>tool_usage_group.csv!$G$2:$G$26</c:f>
              <c:numCache>
                <c:formatCode>General</c:formatCode>
                <c:ptCount val="25"/>
                <c:pt idx="0">
                  <c:v>374.0</c:v>
                </c:pt>
                <c:pt idx="1">
                  <c:v>651.0</c:v>
                </c:pt>
                <c:pt idx="2">
                  <c:v>117.0</c:v>
                </c:pt>
                <c:pt idx="3">
                  <c:v>477.0</c:v>
                </c:pt>
                <c:pt idx="4">
                  <c:v>338.0</c:v>
                </c:pt>
                <c:pt idx="5">
                  <c:v>706.0</c:v>
                </c:pt>
                <c:pt idx="6">
                  <c:v>529.0</c:v>
                </c:pt>
                <c:pt idx="7">
                  <c:v>72.0</c:v>
                </c:pt>
                <c:pt idx="8">
                  <c:v>82.0</c:v>
                </c:pt>
                <c:pt idx="9">
                  <c:v>830.0</c:v>
                </c:pt>
                <c:pt idx="10">
                  <c:v>1041.0</c:v>
                </c:pt>
                <c:pt idx="11">
                  <c:v>55.0</c:v>
                </c:pt>
                <c:pt idx="12">
                  <c:v>102.0</c:v>
                </c:pt>
                <c:pt idx="13">
                  <c:v>233.0</c:v>
                </c:pt>
                <c:pt idx="14">
                  <c:v>302.0</c:v>
                </c:pt>
                <c:pt idx="15">
                  <c:v>230.0</c:v>
                </c:pt>
                <c:pt idx="16">
                  <c:v>3247.0</c:v>
                </c:pt>
                <c:pt idx="17">
                  <c:v>1066.0</c:v>
                </c:pt>
                <c:pt idx="18">
                  <c:v>145.0</c:v>
                </c:pt>
                <c:pt idx="19">
                  <c:v>446.0</c:v>
                </c:pt>
                <c:pt idx="20">
                  <c:v>160.0</c:v>
                </c:pt>
                <c:pt idx="21">
                  <c:v>560.0</c:v>
                </c:pt>
                <c:pt idx="22">
                  <c:v>726.0</c:v>
                </c:pt>
                <c:pt idx="23">
                  <c:v>180.0</c:v>
                </c:pt>
                <c:pt idx="24">
                  <c:v>63.0</c:v>
                </c:pt>
              </c:numCache>
            </c:numRef>
          </c:val>
        </c:ser>
        <c:ser>
          <c:idx val="7"/>
          <c:order val="6"/>
          <c:tx>
            <c:strRef>
              <c:f>tool_usage_group.csv!$H$1</c:f>
              <c:strCache>
                <c:ptCount val="1"/>
                <c:pt idx="0">
                  <c:v>history</c:v>
                </c:pt>
              </c:strCache>
            </c:strRef>
          </c:tx>
          <c:invertIfNegative val="0"/>
          <c:cat>
            <c:numRef>
              <c:f>tool_usage_group.csv!$A$2:$A$26</c:f>
              <c:numCache>
                <c:formatCode>General</c:formatCode>
                <c:ptCount val="25"/>
                <c:pt idx="0">
                  <c:v>88.0</c:v>
                </c:pt>
                <c:pt idx="1">
                  <c:v>89.0</c:v>
                </c:pt>
                <c:pt idx="2">
                  <c:v>111.0</c:v>
                </c:pt>
                <c:pt idx="3">
                  <c:v>110.0</c:v>
                </c:pt>
                <c:pt idx="4">
                  <c:v>82.0</c:v>
                </c:pt>
                <c:pt idx="5">
                  <c:v>83.0</c:v>
                </c:pt>
                <c:pt idx="6">
                  <c:v>80.0</c:v>
                </c:pt>
                <c:pt idx="7">
                  <c:v>81.0</c:v>
                </c:pt>
                <c:pt idx="8">
                  <c:v>86.0</c:v>
                </c:pt>
                <c:pt idx="9">
                  <c:v>87.0</c:v>
                </c:pt>
                <c:pt idx="10">
                  <c:v>84.0</c:v>
                </c:pt>
                <c:pt idx="11">
                  <c:v>85.0</c:v>
                </c:pt>
                <c:pt idx="12">
                  <c:v>101.0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108.0</c:v>
                </c:pt>
                <c:pt idx="17">
                  <c:v>109.0</c:v>
                </c:pt>
                <c:pt idx="18">
                  <c:v>90.0</c:v>
                </c:pt>
                <c:pt idx="19">
                  <c:v>93.0</c:v>
                </c:pt>
                <c:pt idx="20">
                  <c:v>92.0</c:v>
                </c:pt>
                <c:pt idx="21">
                  <c:v>106.0</c:v>
                </c:pt>
                <c:pt idx="22">
                  <c:v>107.0</c:v>
                </c:pt>
                <c:pt idx="23">
                  <c:v>104.0</c:v>
                </c:pt>
                <c:pt idx="24">
                  <c:v>105.0</c:v>
                </c:pt>
              </c:numCache>
            </c:numRef>
          </c:cat>
          <c:val>
            <c:numRef>
              <c:f>tool_usage_group.csv!$H$2:$H$26</c:f>
              <c:numCache>
                <c:formatCode>General</c:formatCode>
                <c:ptCount val="25"/>
                <c:pt idx="0">
                  <c:v>232.0</c:v>
                </c:pt>
                <c:pt idx="1">
                  <c:v>3.0</c:v>
                </c:pt>
                <c:pt idx="2">
                  <c:v>0.0</c:v>
                </c:pt>
                <c:pt idx="3">
                  <c:v>460.0</c:v>
                </c:pt>
                <c:pt idx="4">
                  <c:v>138.0</c:v>
                </c:pt>
                <c:pt idx="5">
                  <c:v>11.0</c:v>
                </c:pt>
                <c:pt idx="6">
                  <c:v>5.0</c:v>
                </c:pt>
                <c:pt idx="7">
                  <c:v>36.0</c:v>
                </c:pt>
                <c:pt idx="8">
                  <c:v>13.0</c:v>
                </c:pt>
                <c:pt idx="9">
                  <c:v>11.0</c:v>
                </c:pt>
                <c:pt idx="10">
                  <c:v>1003.0</c:v>
                </c:pt>
                <c:pt idx="11">
                  <c:v>708.0</c:v>
                </c:pt>
                <c:pt idx="12">
                  <c:v>354.0</c:v>
                </c:pt>
                <c:pt idx="13">
                  <c:v>36.0</c:v>
                </c:pt>
                <c:pt idx="14">
                  <c:v>918.0</c:v>
                </c:pt>
                <c:pt idx="15">
                  <c:v>102.0</c:v>
                </c:pt>
                <c:pt idx="16">
                  <c:v>343.0</c:v>
                </c:pt>
                <c:pt idx="17">
                  <c:v>77.0</c:v>
                </c:pt>
                <c:pt idx="18">
                  <c:v>500.0</c:v>
                </c:pt>
                <c:pt idx="19">
                  <c:v>0.0</c:v>
                </c:pt>
                <c:pt idx="20">
                  <c:v>16.0</c:v>
                </c:pt>
                <c:pt idx="21">
                  <c:v>19.0</c:v>
                </c:pt>
                <c:pt idx="22">
                  <c:v>25.0</c:v>
                </c:pt>
                <c:pt idx="23">
                  <c:v>33.0</c:v>
                </c:pt>
                <c:pt idx="24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221424"/>
        <c:axId val="-2140701440"/>
      </c:barChart>
      <c:catAx>
        <c:axId val="-208922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701440"/>
        <c:crosses val="autoZero"/>
        <c:auto val="1"/>
        <c:lblAlgn val="ctr"/>
        <c:lblOffset val="100"/>
        <c:noMultiLvlLbl val="0"/>
      </c:catAx>
      <c:valAx>
        <c:axId val="-214070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22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phases of information analysis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Evidence collection</c:v>
                </c:pt>
              </c:strCache>
            </c:strRef>
          </c:tx>
          <c:invertIfNegative val="0"/>
          <c:cat>
            <c:numRef>
              <c:f>Sheet3!$A$2:$A$26</c:f>
              <c:numCache>
                <c:formatCode>General</c:formatCode>
                <c:ptCount val="25"/>
                <c:pt idx="0">
                  <c:v>77.0</c:v>
                </c:pt>
                <c:pt idx="1">
                  <c:v>78.0</c:v>
                </c:pt>
                <c:pt idx="2">
                  <c:v>79.0</c:v>
                </c:pt>
                <c:pt idx="3">
                  <c:v>80.0</c:v>
                </c:pt>
                <c:pt idx="4">
                  <c:v>81.0</c:v>
                </c:pt>
                <c:pt idx="5">
                  <c:v>82.0</c:v>
                </c:pt>
                <c:pt idx="6">
                  <c:v>83.0</c:v>
                </c:pt>
                <c:pt idx="7">
                  <c:v>84.0</c:v>
                </c:pt>
                <c:pt idx="8">
                  <c:v>85.0</c:v>
                </c:pt>
                <c:pt idx="9">
                  <c:v>86.0</c:v>
                </c:pt>
                <c:pt idx="10">
                  <c:v>87.0</c:v>
                </c:pt>
                <c:pt idx="11">
                  <c:v>88.0</c:v>
                </c:pt>
                <c:pt idx="12">
                  <c:v>89.0</c:v>
                </c:pt>
                <c:pt idx="13">
                  <c:v>90.0</c:v>
                </c:pt>
                <c:pt idx="14">
                  <c:v>92.0</c:v>
                </c:pt>
                <c:pt idx="15">
                  <c:v>93.0</c:v>
                </c:pt>
                <c:pt idx="16">
                  <c:v>101.0</c:v>
                </c:pt>
                <c:pt idx="17">
                  <c:v>104.0</c:v>
                </c:pt>
                <c:pt idx="18">
                  <c:v>105.0</c:v>
                </c:pt>
                <c:pt idx="19">
                  <c:v>106.0</c:v>
                </c:pt>
                <c:pt idx="20">
                  <c:v>107.0</c:v>
                </c:pt>
                <c:pt idx="21">
                  <c:v>108.0</c:v>
                </c:pt>
                <c:pt idx="22">
                  <c:v>109.0</c:v>
                </c:pt>
                <c:pt idx="23">
                  <c:v>110.0</c:v>
                </c:pt>
                <c:pt idx="24">
                  <c:v>111.0</c:v>
                </c:pt>
              </c:numCache>
            </c:numRef>
          </c:cat>
          <c:val>
            <c:numRef>
              <c:f>Sheet3!$K$2:$K$26</c:f>
              <c:numCache>
                <c:formatCode>General</c:formatCode>
                <c:ptCount val="25"/>
                <c:pt idx="0">
                  <c:v>4.818333333333333</c:v>
                </c:pt>
                <c:pt idx="1">
                  <c:v>4.666666666666667</c:v>
                </c:pt>
                <c:pt idx="2">
                  <c:v>6.599722222222221</c:v>
                </c:pt>
                <c:pt idx="3">
                  <c:v>2.485555555555555</c:v>
                </c:pt>
                <c:pt idx="4">
                  <c:v>4.686111111111111</c:v>
                </c:pt>
                <c:pt idx="5">
                  <c:v>5.036944444444444</c:v>
                </c:pt>
                <c:pt idx="6">
                  <c:v>3.700833333333333</c:v>
                </c:pt>
                <c:pt idx="7">
                  <c:v>3.765277777777777</c:v>
                </c:pt>
                <c:pt idx="8">
                  <c:v>3.966666666666667</c:v>
                </c:pt>
                <c:pt idx="9">
                  <c:v>3.427222222222222</c:v>
                </c:pt>
                <c:pt idx="10">
                  <c:v>6.493055555555555</c:v>
                </c:pt>
                <c:pt idx="11">
                  <c:v>3.78</c:v>
                </c:pt>
                <c:pt idx="12">
                  <c:v>4.379722222222222</c:v>
                </c:pt>
                <c:pt idx="13">
                  <c:v>4.631944444444444</c:v>
                </c:pt>
                <c:pt idx="14">
                  <c:v>7.356666666666666</c:v>
                </c:pt>
                <c:pt idx="15">
                  <c:v>1.574444444444445</c:v>
                </c:pt>
                <c:pt idx="16">
                  <c:v>4.174444444444444</c:v>
                </c:pt>
                <c:pt idx="17">
                  <c:v>7.845</c:v>
                </c:pt>
                <c:pt idx="18">
                  <c:v>3.69</c:v>
                </c:pt>
                <c:pt idx="19">
                  <c:v>4.558333333333333</c:v>
                </c:pt>
                <c:pt idx="20">
                  <c:v>5.193611111111111</c:v>
                </c:pt>
                <c:pt idx="21">
                  <c:v>8.033333333333333</c:v>
                </c:pt>
                <c:pt idx="22">
                  <c:v>4.770833333333332</c:v>
                </c:pt>
                <c:pt idx="23">
                  <c:v>5.3875</c:v>
                </c:pt>
                <c:pt idx="24">
                  <c:v>1.158611111111111</c:v>
                </c:pt>
              </c:numCache>
            </c:numRef>
          </c:val>
        </c:ser>
        <c:ser>
          <c:idx val="1"/>
          <c:order val="1"/>
          <c:tx>
            <c:strRef>
              <c:f>Sheet3!$L$1</c:f>
              <c:strCache>
                <c:ptCount val="1"/>
                <c:pt idx="0">
                  <c:v>Evidence schematization</c:v>
                </c:pt>
              </c:strCache>
            </c:strRef>
          </c:tx>
          <c:invertIfNegative val="0"/>
          <c:cat>
            <c:numRef>
              <c:f>Sheet3!$A$2:$A$26</c:f>
              <c:numCache>
                <c:formatCode>General</c:formatCode>
                <c:ptCount val="25"/>
                <c:pt idx="0">
                  <c:v>77.0</c:v>
                </c:pt>
                <c:pt idx="1">
                  <c:v>78.0</c:v>
                </c:pt>
                <c:pt idx="2">
                  <c:v>79.0</c:v>
                </c:pt>
                <c:pt idx="3">
                  <c:v>80.0</c:v>
                </c:pt>
                <c:pt idx="4">
                  <c:v>81.0</c:v>
                </c:pt>
                <c:pt idx="5">
                  <c:v>82.0</c:v>
                </c:pt>
                <c:pt idx="6">
                  <c:v>83.0</c:v>
                </c:pt>
                <c:pt idx="7">
                  <c:v>84.0</c:v>
                </c:pt>
                <c:pt idx="8">
                  <c:v>85.0</c:v>
                </c:pt>
                <c:pt idx="9">
                  <c:v>86.0</c:v>
                </c:pt>
                <c:pt idx="10">
                  <c:v>87.0</c:v>
                </c:pt>
                <c:pt idx="11">
                  <c:v>88.0</c:v>
                </c:pt>
                <c:pt idx="12">
                  <c:v>89.0</c:v>
                </c:pt>
                <c:pt idx="13">
                  <c:v>90.0</c:v>
                </c:pt>
                <c:pt idx="14">
                  <c:v>92.0</c:v>
                </c:pt>
                <c:pt idx="15">
                  <c:v>93.0</c:v>
                </c:pt>
                <c:pt idx="16">
                  <c:v>101.0</c:v>
                </c:pt>
                <c:pt idx="17">
                  <c:v>104.0</c:v>
                </c:pt>
                <c:pt idx="18">
                  <c:v>105.0</c:v>
                </c:pt>
                <c:pt idx="19">
                  <c:v>106.0</c:v>
                </c:pt>
                <c:pt idx="20">
                  <c:v>107.0</c:v>
                </c:pt>
                <c:pt idx="21">
                  <c:v>108.0</c:v>
                </c:pt>
                <c:pt idx="22">
                  <c:v>109.0</c:v>
                </c:pt>
                <c:pt idx="23">
                  <c:v>110.0</c:v>
                </c:pt>
                <c:pt idx="24">
                  <c:v>111.0</c:v>
                </c:pt>
              </c:numCache>
            </c:numRef>
          </c:cat>
          <c:val>
            <c:numRef>
              <c:f>Sheet3!$L$2:$L$26</c:f>
              <c:numCache>
                <c:formatCode>General</c:formatCode>
                <c:ptCount val="25"/>
                <c:pt idx="0">
                  <c:v>2.903055555555555</c:v>
                </c:pt>
                <c:pt idx="1">
                  <c:v>0.373611111111111</c:v>
                </c:pt>
                <c:pt idx="2">
                  <c:v>0.799444444444444</c:v>
                </c:pt>
                <c:pt idx="3">
                  <c:v>1.715277777777778</c:v>
                </c:pt>
                <c:pt idx="4">
                  <c:v>1.771666666666666</c:v>
                </c:pt>
                <c:pt idx="5">
                  <c:v>3.659722222222222</c:v>
                </c:pt>
                <c:pt idx="6">
                  <c:v>2.391388888888889</c:v>
                </c:pt>
                <c:pt idx="7">
                  <c:v>1.709722222222222</c:v>
                </c:pt>
                <c:pt idx="8">
                  <c:v>1.526666666666667</c:v>
                </c:pt>
                <c:pt idx="9">
                  <c:v>2.081111111111111</c:v>
                </c:pt>
                <c:pt idx="10">
                  <c:v>2.318888888888889</c:v>
                </c:pt>
                <c:pt idx="11">
                  <c:v>3.668888888888888</c:v>
                </c:pt>
                <c:pt idx="12">
                  <c:v>1.562777777777778</c:v>
                </c:pt>
                <c:pt idx="13">
                  <c:v>2.841111111111111</c:v>
                </c:pt>
                <c:pt idx="14">
                  <c:v>2.830277777777777</c:v>
                </c:pt>
                <c:pt idx="15">
                  <c:v>1.413333333333333</c:v>
                </c:pt>
                <c:pt idx="16">
                  <c:v>1.685833333333333</c:v>
                </c:pt>
                <c:pt idx="17">
                  <c:v>1.783055555555556</c:v>
                </c:pt>
                <c:pt idx="18">
                  <c:v>2.0575</c:v>
                </c:pt>
                <c:pt idx="19">
                  <c:v>1.642222222222222</c:v>
                </c:pt>
                <c:pt idx="20">
                  <c:v>4.338333333333332</c:v>
                </c:pt>
                <c:pt idx="21">
                  <c:v>5.391388888888888</c:v>
                </c:pt>
                <c:pt idx="22">
                  <c:v>0.851666666666667</c:v>
                </c:pt>
                <c:pt idx="23">
                  <c:v>1.921388888888889</c:v>
                </c:pt>
                <c:pt idx="24">
                  <c:v>1.416944444444445</c:v>
                </c:pt>
              </c:numCache>
            </c:numRef>
          </c:val>
        </c:ser>
        <c:ser>
          <c:idx val="2"/>
          <c:order val="2"/>
          <c:tx>
            <c:strRef>
              <c:f>Sheet3!$M$1</c:f>
              <c:strCache>
                <c:ptCount val="1"/>
                <c:pt idx="0">
                  <c:v>Hypothesis generation</c:v>
                </c:pt>
              </c:strCache>
            </c:strRef>
          </c:tx>
          <c:invertIfNegative val="0"/>
          <c:cat>
            <c:numRef>
              <c:f>Sheet3!$A$2:$A$26</c:f>
              <c:numCache>
                <c:formatCode>General</c:formatCode>
                <c:ptCount val="25"/>
                <c:pt idx="0">
                  <c:v>77.0</c:v>
                </c:pt>
                <c:pt idx="1">
                  <c:v>78.0</c:v>
                </c:pt>
                <c:pt idx="2">
                  <c:v>79.0</c:v>
                </c:pt>
                <c:pt idx="3">
                  <c:v>80.0</c:v>
                </c:pt>
                <c:pt idx="4">
                  <c:v>81.0</c:v>
                </c:pt>
                <c:pt idx="5">
                  <c:v>82.0</c:v>
                </c:pt>
                <c:pt idx="6">
                  <c:v>83.0</c:v>
                </c:pt>
                <c:pt idx="7">
                  <c:v>84.0</c:v>
                </c:pt>
                <c:pt idx="8">
                  <c:v>85.0</c:v>
                </c:pt>
                <c:pt idx="9">
                  <c:v>86.0</c:v>
                </c:pt>
                <c:pt idx="10">
                  <c:v>87.0</c:v>
                </c:pt>
                <c:pt idx="11">
                  <c:v>88.0</c:v>
                </c:pt>
                <c:pt idx="12">
                  <c:v>89.0</c:v>
                </c:pt>
                <c:pt idx="13">
                  <c:v>90.0</c:v>
                </c:pt>
                <c:pt idx="14">
                  <c:v>92.0</c:v>
                </c:pt>
                <c:pt idx="15">
                  <c:v>93.0</c:v>
                </c:pt>
                <c:pt idx="16">
                  <c:v>101.0</c:v>
                </c:pt>
                <c:pt idx="17">
                  <c:v>104.0</c:v>
                </c:pt>
                <c:pt idx="18">
                  <c:v>105.0</c:v>
                </c:pt>
                <c:pt idx="19">
                  <c:v>106.0</c:v>
                </c:pt>
                <c:pt idx="20">
                  <c:v>107.0</c:v>
                </c:pt>
                <c:pt idx="21">
                  <c:v>108.0</c:v>
                </c:pt>
                <c:pt idx="22">
                  <c:v>109.0</c:v>
                </c:pt>
                <c:pt idx="23">
                  <c:v>110.0</c:v>
                </c:pt>
                <c:pt idx="24">
                  <c:v>111.0</c:v>
                </c:pt>
              </c:numCache>
            </c:numRef>
          </c:cat>
          <c:val>
            <c:numRef>
              <c:f>Sheet3!$M$2:$M$26</c:f>
              <c:numCache>
                <c:formatCode>General</c:formatCode>
                <c:ptCount val="25"/>
                <c:pt idx="0">
                  <c:v>0.130277777777778</c:v>
                </c:pt>
                <c:pt idx="1">
                  <c:v>0.891944444444444</c:v>
                </c:pt>
                <c:pt idx="2">
                  <c:v>0.0133333333333333</c:v>
                </c:pt>
                <c:pt idx="3">
                  <c:v>0.288333333333333</c:v>
                </c:pt>
                <c:pt idx="4">
                  <c:v>0.5025</c:v>
                </c:pt>
                <c:pt idx="5">
                  <c:v>0.0475</c:v>
                </c:pt>
                <c:pt idx="6">
                  <c:v>0.00444444444444444</c:v>
                </c:pt>
                <c:pt idx="7">
                  <c:v>0.166111111111111</c:v>
                </c:pt>
                <c:pt idx="8">
                  <c:v>0.0325</c:v>
                </c:pt>
                <c:pt idx="9">
                  <c:v>0.837777777777778</c:v>
                </c:pt>
                <c:pt idx="10">
                  <c:v>0.63</c:v>
                </c:pt>
                <c:pt idx="11">
                  <c:v>0.104722222222222</c:v>
                </c:pt>
                <c:pt idx="12">
                  <c:v>0.0458333333333333</c:v>
                </c:pt>
                <c:pt idx="13">
                  <c:v>0.0877777777777778</c:v>
                </c:pt>
                <c:pt idx="14">
                  <c:v>0.116388888888889</c:v>
                </c:pt>
                <c:pt idx="15">
                  <c:v>0.188888888888889</c:v>
                </c:pt>
                <c:pt idx="16">
                  <c:v>0.908611111111111</c:v>
                </c:pt>
                <c:pt idx="17">
                  <c:v>2.172777777777777</c:v>
                </c:pt>
                <c:pt idx="18">
                  <c:v>0.309722222222222</c:v>
                </c:pt>
                <c:pt idx="19">
                  <c:v>1.900277777777778</c:v>
                </c:pt>
                <c:pt idx="20">
                  <c:v>1.390555555555555</c:v>
                </c:pt>
                <c:pt idx="21">
                  <c:v>1.276944444444444</c:v>
                </c:pt>
                <c:pt idx="22">
                  <c:v>0.299722222222222</c:v>
                </c:pt>
                <c:pt idx="23">
                  <c:v>1.614166666666667</c:v>
                </c:pt>
                <c:pt idx="24">
                  <c:v>0.541944444444444</c:v>
                </c:pt>
              </c:numCache>
            </c:numRef>
          </c:val>
        </c:ser>
        <c:ser>
          <c:idx val="3"/>
          <c:order val="3"/>
          <c:tx>
            <c:strRef>
              <c:f>Sheet3!$N$1</c:f>
              <c:strCache>
                <c:ptCount val="1"/>
                <c:pt idx="0">
                  <c:v>Overall coordination</c:v>
                </c:pt>
              </c:strCache>
            </c:strRef>
          </c:tx>
          <c:invertIfNegative val="0"/>
          <c:cat>
            <c:numRef>
              <c:f>Sheet3!$A$2:$A$26</c:f>
              <c:numCache>
                <c:formatCode>General</c:formatCode>
                <c:ptCount val="25"/>
                <c:pt idx="0">
                  <c:v>77.0</c:v>
                </c:pt>
                <c:pt idx="1">
                  <c:v>78.0</c:v>
                </c:pt>
                <c:pt idx="2">
                  <c:v>79.0</c:v>
                </c:pt>
                <c:pt idx="3">
                  <c:v>80.0</c:v>
                </c:pt>
                <c:pt idx="4">
                  <c:v>81.0</c:v>
                </c:pt>
                <c:pt idx="5">
                  <c:v>82.0</c:v>
                </c:pt>
                <c:pt idx="6">
                  <c:v>83.0</c:v>
                </c:pt>
                <c:pt idx="7">
                  <c:v>84.0</c:v>
                </c:pt>
                <c:pt idx="8">
                  <c:v>85.0</c:v>
                </c:pt>
                <c:pt idx="9">
                  <c:v>86.0</c:v>
                </c:pt>
                <c:pt idx="10">
                  <c:v>87.0</c:v>
                </c:pt>
                <c:pt idx="11">
                  <c:v>88.0</c:v>
                </c:pt>
                <c:pt idx="12">
                  <c:v>89.0</c:v>
                </c:pt>
                <c:pt idx="13">
                  <c:v>90.0</c:v>
                </c:pt>
                <c:pt idx="14">
                  <c:v>92.0</c:v>
                </c:pt>
                <c:pt idx="15">
                  <c:v>93.0</c:v>
                </c:pt>
                <c:pt idx="16">
                  <c:v>101.0</c:v>
                </c:pt>
                <c:pt idx="17">
                  <c:v>104.0</c:v>
                </c:pt>
                <c:pt idx="18">
                  <c:v>105.0</c:v>
                </c:pt>
                <c:pt idx="19">
                  <c:v>106.0</c:v>
                </c:pt>
                <c:pt idx="20">
                  <c:v>107.0</c:v>
                </c:pt>
                <c:pt idx="21">
                  <c:v>108.0</c:v>
                </c:pt>
                <c:pt idx="22">
                  <c:v>109.0</c:v>
                </c:pt>
                <c:pt idx="23">
                  <c:v>110.0</c:v>
                </c:pt>
                <c:pt idx="24">
                  <c:v>111.0</c:v>
                </c:pt>
              </c:numCache>
            </c:numRef>
          </c:cat>
          <c:val>
            <c:numRef>
              <c:f>Sheet3!$N$2:$N$26</c:f>
              <c:numCache>
                <c:formatCode>General</c:formatCode>
                <c:ptCount val="25"/>
                <c:pt idx="0">
                  <c:v>0.0297222222222222</c:v>
                </c:pt>
                <c:pt idx="1">
                  <c:v>0.495833333333333</c:v>
                </c:pt>
                <c:pt idx="2">
                  <c:v>0.355277777777778</c:v>
                </c:pt>
                <c:pt idx="3">
                  <c:v>0.0805555555555555</c:v>
                </c:pt>
                <c:pt idx="4">
                  <c:v>0.211111111111111</c:v>
                </c:pt>
                <c:pt idx="5">
                  <c:v>0.133333333333333</c:v>
                </c:pt>
                <c:pt idx="6">
                  <c:v>0.0341666666666667</c:v>
                </c:pt>
                <c:pt idx="7">
                  <c:v>0.416944444444444</c:v>
                </c:pt>
                <c:pt idx="8">
                  <c:v>0.327222222222222</c:v>
                </c:pt>
                <c:pt idx="9">
                  <c:v>0.173055555555556</c:v>
                </c:pt>
                <c:pt idx="10">
                  <c:v>0.0202777777777778</c:v>
                </c:pt>
                <c:pt idx="11">
                  <c:v>0.320555555555556</c:v>
                </c:pt>
                <c:pt idx="12">
                  <c:v>0.00277777777777778</c:v>
                </c:pt>
                <c:pt idx="13">
                  <c:v>0.153888888888889</c:v>
                </c:pt>
                <c:pt idx="14">
                  <c:v>0.0163888888888889</c:v>
                </c:pt>
                <c:pt idx="15">
                  <c:v>0.0</c:v>
                </c:pt>
                <c:pt idx="16">
                  <c:v>0.101944444444444</c:v>
                </c:pt>
                <c:pt idx="17">
                  <c:v>2.215</c:v>
                </c:pt>
                <c:pt idx="18">
                  <c:v>0.025</c:v>
                </c:pt>
                <c:pt idx="19">
                  <c:v>0.1275</c:v>
                </c:pt>
                <c:pt idx="20">
                  <c:v>0.0541666666666667</c:v>
                </c:pt>
                <c:pt idx="21">
                  <c:v>1.453333333333333</c:v>
                </c:pt>
                <c:pt idx="22">
                  <c:v>0.252777777777778</c:v>
                </c:pt>
                <c:pt idx="23">
                  <c:v>1.422777777777778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6301968"/>
        <c:axId val="-2048643968"/>
      </c:barChart>
      <c:catAx>
        <c:axId val="-208630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8643968"/>
        <c:crosses val="autoZero"/>
        <c:auto val="1"/>
        <c:lblAlgn val="ctr"/>
        <c:lblOffset val="100"/>
        <c:noMultiLvlLbl val="0"/>
      </c:catAx>
      <c:valAx>
        <c:axId val="-2048643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0145137880986938"/>
              <c:y val="0.1212737101892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6301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814502838308"/>
          <c:y val="0.380102009636855"/>
          <c:w val="0.115014954526033"/>
          <c:h val="0.33233329415912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tool_usage_group.csv!$C$1</c:f>
              <c:strCache>
                <c:ptCount val="1"/>
                <c:pt idx="0">
                  <c:v>network</c:v>
                </c:pt>
              </c:strCache>
            </c:strRef>
          </c:tx>
          <c:invertIfNegative val="0"/>
          <c:cat>
            <c:numRef>
              <c:f>tool_usage_group.csv!$A$2:$A$26</c:f>
              <c:numCache>
                <c:formatCode>General</c:formatCode>
                <c:ptCount val="25"/>
                <c:pt idx="0">
                  <c:v>88.0</c:v>
                </c:pt>
                <c:pt idx="1">
                  <c:v>89.0</c:v>
                </c:pt>
                <c:pt idx="2">
                  <c:v>111.0</c:v>
                </c:pt>
                <c:pt idx="3">
                  <c:v>110.0</c:v>
                </c:pt>
                <c:pt idx="4">
                  <c:v>82.0</c:v>
                </c:pt>
                <c:pt idx="5">
                  <c:v>83.0</c:v>
                </c:pt>
                <c:pt idx="6">
                  <c:v>80.0</c:v>
                </c:pt>
                <c:pt idx="7">
                  <c:v>81.0</c:v>
                </c:pt>
                <c:pt idx="8">
                  <c:v>86.0</c:v>
                </c:pt>
                <c:pt idx="9">
                  <c:v>87.0</c:v>
                </c:pt>
                <c:pt idx="10">
                  <c:v>84.0</c:v>
                </c:pt>
                <c:pt idx="11">
                  <c:v>85.0</c:v>
                </c:pt>
                <c:pt idx="12">
                  <c:v>101.0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108.0</c:v>
                </c:pt>
                <c:pt idx="17">
                  <c:v>109.0</c:v>
                </c:pt>
                <c:pt idx="18">
                  <c:v>90.0</c:v>
                </c:pt>
                <c:pt idx="19">
                  <c:v>93.0</c:v>
                </c:pt>
                <c:pt idx="20">
                  <c:v>92.0</c:v>
                </c:pt>
                <c:pt idx="21">
                  <c:v>106.0</c:v>
                </c:pt>
                <c:pt idx="22">
                  <c:v>107.0</c:v>
                </c:pt>
                <c:pt idx="23">
                  <c:v>104.0</c:v>
                </c:pt>
                <c:pt idx="24">
                  <c:v>105.0</c:v>
                </c:pt>
              </c:numCache>
            </c:numRef>
          </c:cat>
          <c:val>
            <c:numRef>
              <c:f>tool_usage_group.csv!$C$2:$C$26</c:f>
              <c:numCache>
                <c:formatCode>General</c:formatCode>
                <c:ptCount val="25"/>
                <c:pt idx="0">
                  <c:v>11544.0</c:v>
                </c:pt>
                <c:pt idx="1">
                  <c:v>4627.0</c:v>
                </c:pt>
                <c:pt idx="2">
                  <c:v>2923.0</c:v>
                </c:pt>
                <c:pt idx="3">
                  <c:v>1007.0</c:v>
                </c:pt>
                <c:pt idx="4">
                  <c:v>11152.0</c:v>
                </c:pt>
                <c:pt idx="5">
                  <c:v>4115.0</c:v>
                </c:pt>
                <c:pt idx="6">
                  <c:v>3998.0</c:v>
                </c:pt>
                <c:pt idx="7">
                  <c:v>5101.0</c:v>
                </c:pt>
                <c:pt idx="8">
                  <c:v>5189.0</c:v>
                </c:pt>
                <c:pt idx="9">
                  <c:v>6225.0</c:v>
                </c:pt>
                <c:pt idx="10">
                  <c:v>4427.0</c:v>
                </c:pt>
                <c:pt idx="11">
                  <c:v>2457.0</c:v>
                </c:pt>
                <c:pt idx="12">
                  <c:v>4101.0</c:v>
                </c:pt>
                <c:pt idx="13">
                  <c:v>2096.0</c:v>
                </c:pt>
                <c:pt idx="14">
                  <c:v>428.0</c:v>
                </c:pt>
                <c:pt idx="15">
                  <c:v>8280.0</c:v>
                </c:pt>
                <c:pt idx="16">
                  <c:v>13741.0</c:v>
                </c:pt>
                <c:pt idx="17">
                  <c:v>1486.0</c:v>
                </c:pt>
                <c:pt idx="18">
                  <c:v>7784.0</c:v>
                </c:pt>
                <c:pt idx="19">
                  <c:v>3585.0</c:v>
                </c:pt>
                <c:pt idx="20">
                  <c:v>8508.0</c:v>
                </c:pt>
                <c:pt idx="21">
                  <c:v>3767.0</c:v>
                </c:pt>
                <c:pt idx="22">
                  <c:v>10943.0</c:v>
                </c:pt>
                <c:pt idx="23">
                  <c:v>5675.0</c:v>
                </c:pt>
                <c:pt idx="24">
                  <c:v>5495.0</c:v>
                </c:pt>
              </c:numCache>
            </c:numRef>
          </c:val>
        </c:ser>
        <c:ser>
          <c:idx val="4"/>
          <c:order val="1"/>
          <c:tx>
            <c:strRef>
              <c:f>tool_usage_group.csv!$E$1</c:f>
              <c:strCache>
                <c:ptCount val="1"/>
                <c:pt idx="0">
                  <c:v>map</c:v>
                </c:pt>
              </c:strCache>
            </c:strRef>
          </c:tx>
          <c:invertIfNegative val="0"/>
          <c:cat>
            <c:numRef>
              <c:f>tool_usage_group.csv!$A$2:$A$26</c:f>
              <c:numCache>
                <c:formatCode>General</c:formatCode>
                <c:ptCount val="25"/>
                <c:pt idx="0">
                  <c:v>88.0</c:v>
                </c:pt>
                <c:pt idx="1">
                  <c:v>89.0</c:v>
                </c:pt>
                <c:pt idx="2">
                  <c:v>111.0</c:v>
                </c:pt>
                <c:pt idx="3">
                  <c:v>110.0</c:v>
                </c:pt>
                <c:pt idx="4">
                  <c:v>82.0</c:v>
                </c:pt>
                <c:pt idx="5">
                  <c:v>83.0</c:v>
                </c:pt>
                <c:pt idx="6">
                  <c:v>80.0</c:v>
                </c:pt>
                <c:pt idx="7">
                  <c:v>81.0</c:v>
                </c:pt>
                <c:pt idx="8">
                  <c:v>86.0</c:v>
                </c:pt>
                <c:pt idx="9">
                  <c:v>87.0</c:v>
                </c:pt>
                <c:pt idx="10">
                  <c:v>84.0</c:v>
                </c:pt>
                <c:pt idx="11">
                  <c:v>85.0</c:v>
                </c:pt>
                <c:pt idx="12">
                  <c:v>101.0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108.0</c:v>
                </c:pt>
                <c:pt idx="17">
                  <c:v>109.0</c:v>
                </c:pt>
                <c:pt idx="18">
                  <c:v>90.0</c:v>
                </c:pt>
                <c:pt idx="19">
                  <c:v>93.0</c:v>
                </c:pt>
                <c:pt idx="20">
                  <c:v>92.0</c:v>
                </c:pt>
                <c:pt idx="21">
                  <c:v>106.0</c:v>
                </c:pt>
                <c:pt idx="22">
                  <c:v>107.0</c:v>
                </c:pt>
                <c:pt idx="23">
                  <c:v>104.0</c:v>
                </c:pt>
                <c:pt idx="24">
                  <c:v>105.0</c:v>
                </c:pt>
              </c:numCache>
            </c:numRef>
          </c:cat>
          <c:val>
            <c:numRef>
              <c:f>tool_usage_group.csv!$E$2:$E$26</c:f>
              <c:numCache>
                <c:formatCode>General</c:formatCode>
                <c:ptCount val="25"/>
                <c:pt idx="0">
                  <c:v>241.0</c:v>
                </c:pt>
                <c:pt idx="1">
                  <c:v>254.0</c:v>
                </c:pt>
                <c:pt idx="2">
                  <c:v>1824.0</c:v>
                </c:pt>
                <c:pt idx="3">
                  <c:v>3774.0</c:v>
                </c:pt>
                <c:pt idx="4">
                  <c:v>374.0</c:v>
                </c:pt>
                <c:pt idx="5">
                  <c:v>3737.0</c:v>
                </c:pt>
                <c:pt idx="6">
                  <c:v>414.0</c:v>
                </c:pt>
                <c:pt idx="7">
                  <c:v>56.0</c:v>
                </c:pt>
                <c:pt idx="8">
                  <c:v>1737.0</c:v>
                </c:pt>
                <c:pt idx="9">
                  <c:v>315.0</c:v>
                </c:pt>
                <c:pt idx="10">
                  <c:v>269.0</c:v>
                </c:pt>
                <c:pt idx="11">
                  <c:v>1435.0</c:v>
                </c:pt>
                <c:pt idx="12">
                  <c:v>394.0</c:v>
                </c:pt>
                <c:pt idx="13">
                  <c:v>429.0</c:v>
                </c:pt>
                <c:pt idx="14">
                  <c:v>447.0</c:v>
                </c:pt>
                <c:pt idx="15">
                  <c:v>785.0</c:v>
                </c:pt>
                <c:pt idx="16">
                  <c:v>1714.0</c:v>
                </c:pt>
                <c:pt idx="17">
                  <c:v>357.0</c:v>
                </c:pt>
                <c:pt idx="18">
                  <c:v>940.0</c:v>
                </c:pt>
                <c:pt idx="19">
                  <c:v>51.0</c:v>
                </c:pt>
                <c:pt idx="20">
                  <c:v>968.0</c:v>
                </c:pt>
                <c:pt idx="21">
                  <c:v>145.0</c:v>
                </c:pt>
                <c:pt idx="22">
                  <c:v>2807.0</c:v>
                </c:pt>
                <c:pt idx="23">
                  <c:v>517.0</c:v>
                </c:pt>
                <c:pt idx="24">
                  <c:v>716.0</c:v>
                </c:pt>
              </c:numCache>
            </c:numRef>
          </c:val>
        </c:ser>
        <c:ser>
          <c:idx val="5"/>
          <c:order val="2"/>
          <c:tx>
            <c:strRef>
              <c:f>tool_usage_group.csv!$F$1</c:f>
              <c:strCache>
                <c:ptCount val="1"/>
                <c:pt idx="0">
                  <c:v>timeline</c:v>
                </c:pt>
              </c:strCache>
            </c:strRef>
          </c:tx>
          <c:invertIfNegative val="0"/>
          <c:cat>
            <c:numRef>
              <c:f>tool_usage_group.csv!$A$2:$A$26</c:f>
              <c:numCache>
                <c:formatCode>General</c:formatCode>
                <c:ptCount val="25"/>
                <c:pt idx="0">
                  <c:v>88.0</c:v>
                </c:pt>
                <c:pt idx="1">
                  <c:v>89.0</c:v>
                </c:pt>
                <c:pt idx="2">
                  <c:v>111.0</c:v>
                </c:pt>
                <c:pt idx="3">
                  <c:v>110.0</c:v>
                </c:pt>
                <c:pt idx="4">
                  <c:v>82.0</c:v>
                </c:pt>
                <c:pt idx="5">
                  <c:v>83.0</c:v>
                </c:pt>
                <c:pt idx="6">
                  <c:v>80.0</c:v>
                </c:pt>
                <c:pt idx="7">
                  <c:v>81.0</c:v>
                </c:pt>
                <c:pt idx="8">
                  <c:v>86.0</c:v>
                </c:pt>
                <c:pt idx="9">
                  <c:v>87.0</c:v>
                </c:pt>
                <c:pt idx="10">
                  <c:v>84.0</c:v>
                </c:pt>
                <c:pt idx="11">
                  <c:v>85.0</c:v>
                </c:pt>
                <c:pt idx="12">
                  <c:v>101.0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108.0</c:v>
                </c:pt>
                <c:pt idx="17">
                  <c:v>109.0</c:v>
                </c:pt>
                <c:pt idx="18">
                  <c:v>90.0</c:v>
                </c:pt>
                <c:pt idx="19">
                  <c:v>93.0</c:v>
                </c:pt>
                <c:pt idx="20">
                  <c:v>92.0</c:v>
                </c:pt>
                <c:pt idx="21">
                  <c:v>106.0</c:v>
                </c:pt>
                <c:pt idx="22">
                  <c:v>107.0</c:v>
                </c:pt>
                <c:pt idx="23">
                  <c:v>104.0</c:v>
                </c:pt>
                <c:pt idx="24">
                  <c:v>105.0</c:v>
                </c:pt>
              </c:numCache>
            </c:numRef>
          </c:cat>
          <c:val>
            <c:numRef>
              <c:f>tool_usage_group.csv!$F$2:$F$26</c:f>
              <c:numCache>
                <c:formatCode>General</c:formatCode>
                <c:ptCount val="25"/>
                <c:pt idx="0">
                  <c:v>1049.0</c:v>
                </c:pt>
                <c:pt idx="1">
                  <c:v>94.0</c:v>
                </c:pt>
                <c:pt idx="2">
                  <c:v>237.0</c:v>
                </c:pt>
                <c:pt idx="3">
                  <c:v>1659.0</c:v>
                </c:pt>
                <c:pt idx="4">
                  <c:v>1311.0</c:v>
                </c:pt>
                <c:pt idx="5">
                  <c:v>51.0</c:v>
                </c:pt>
                <c:pt idx="6">
                  <c:v>1234.0</c:v>
                </c:pt>
                <c:pt idx="7">
                  <c:v>1149.0</c:v>
                </c:pt>
                <c:pt idx="8">
                  <c:v>484.0</c:v>
                </c:pt>
                <c:pt idx="9">
                  <c:v>978.0</c:v>
                </c:pt>
                <c:pt idx="10">
                  <c:v>418.0</c:v>
                </c:pt>
                <c:pt idx="11">
                  <c:v>1549.0</c:v>
                </c:pt>
                <c:pt idx="12">
                  <c:v>1472.0</c:v>
                </c:pt>
                <c:pt idx="13">
                  <c:v>120.0</c:v>
                </c:pt>
                <c:pt idx="14">
                  <c:v>168.0</c:v>
                </c:pt>
                <c:pt idx="15">
                  <c:v>1156.0</c:v>
                </c:pt>
                <c:pt idx="16">
                  <c:v>707.0</c:v>
                </c:pt>
                <c:pt idx="17">
                  <c:v>157.0</c:v>
                </c:pt>
                <c:pt idx="18">
                  <c:v>1359.0</c:v>
                </c:pt>
                <c:pt idx="19">
                  <c:v>1006.0</c:v>
                </c:pt>
                <c:pt idx="20">
                  <c:v>553.0</c:v>
                </c:pt>
                <c:pt idx="21">
                  <c:v>1440.0</c:v>
                </c:pt>
                <c:pt idx="22">
                  <c:v>1142.0</c:v>
                </c:pt>
                <c:pt idx="23">
                  <c:v>47.0</c:v>
                </c:pt>
                <c:pt idx="24">
                  <c:v>1133.0</c:v>
                </c:pt>
              </c:numCache>
            </c:numRef>
          </c:val>
        </c:ser>
        <c:ser>
          <c:idx val="6"/>
          <c:order val="3"/>
          <c:tx>
            <c:strRef>
              <c:f>tool_usage_group.csv!$G$1</c:f>
              <c:strCache>
                <c:ptCount val="1"/>
                <c:pt idx="0">
                  <c:v>table</c:v>
                </c:pt>
              </c:strCache>
            </c:strRef>
          </c:tx>
          <c:invertIfNegative val="0"/>
          <c:cat>
            <c:numRef>
              <c:f>tool_usage_group.csv!$A$2:$A$26</c:f>
              <c:numCache>
                <c:formatCode>General</c:formatCode>
                <c:ptCount val="25"/>
                <c:pt idx="0">
                  <c:v>88.0</c:v>
                </c:pt>
                <c:pt idx="1">
                  <c:v>89.0</c:v>
                </c:pt>
                <c:pt idx="2">
                  <c:v>111.0</c:v>
                </c:pt>
                <c:pt idx="3">
                  <c:v>110.0</c:v>
                </c:pt>
                <c:pt idx="4">
                  <c:v>82.0</c:v>
                </c:pt>
                <c:pt idx="5">
                  <c:v>83.0</c:v>
                </c:pt>
                <c:pt idx="6">
                  <c:v>80.0</c:v>
                </c:pt>
                <c:pt idx="7">
                  <c:v>81.0</c:v>
                </c:pt>
                <c:pt idx="8">
                  <c:v>86.0</c:v>
                </c:pt>
                <c:pt idx="9">
                  <c:v>87.0</c:v>
                </c:pt>
                <c:pt idx="10">
                  <c:v>84.0</c:v>
                </c:pt>
                <c:pt idx="11">
                  <c:v>85.0</c:v>
                </c:pt>
                <c:pt idx="12">
                  <c:v>101.0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108.0</c:v>
                </c:pt>
                <c:pt idx="17">
                  <c:v>109.0</c:v>
                </c:pt>
                <c:pt idx="18">
                  <c:v>90.0</c:v>
                </c:pt>
                <c:pt idx="19">
                  <c:v>93.0</c:v>
                </c:pt>
                <c:pt idx="20">
                  <c:v>92.0</c:v>
                </c:pt>
                <c:pt idx="21">
                  <c:v>106.0</c:v>
                </c:pt>
                <c:pt idx="22">
                  <c:v>107.0</c:v>
                </c:pt>
                <c:pt idx="23">
                  <c:v>104.0</c:v>
                </c:pt>
                <c:pt idx="24">
                  <c:v>105.0</c:v>
                </c:pt>
              </c:numCache>
            </c:numRef>
          </c:cat>
          <c:val>
            <c:numRef>
              <c:f>tool_usage_group.csv!$G$2:$G$26</c:f>
              <c:numCache>
                <c:formatCode>General</c:formatCode>
                <c:ptCount val="25"/>
                <c:pt idx="0">
                  <c:v>374.0</c:v>
                </c:pt>
                <c:pt idx="1">
                  <c:v>651.0</c:v>
                </c:pt>
                <c:pt idx="2">
                  <c:v>117.0</c:v>
                </c:pt>
                <c:pt idx="3">
                  <c:v>477.0</c:v>
                </c:pt>
                <c:pt idx="4">
                  <c:v>338.0</c:v>
                </c:pt>
                <c:pt idx="5">
                  <c:v>706.0</c:v>
                </c:pt>
                <c:pt idx="6">
                  <c:v>529.0</c:v>
                </c:pt>
                <c:pt idx="7">
                  <c:v>72.0</c:v>
                </c:pt>
                <c:pt idx="8">
                  <c:v>82.0</c:v>
                </c:pt>
                <c:pt idx="9">
                  <c:v>830.0</c:v>
                </c:pt>
                <c:pt idx="10">
                  <c:v>1041.0</c:v>
                </c:pt>
                <c:pt idx="11">
                  <c:v>55.0</c:v>
                </c:pt>
                <c:pt idx="12">
                  <c:v>102.0</c:v>
                </c:pt>
                <c:pt idx="13">
                  <c:v>233.0</c:v>
                </c:pt>
                <c:pt idx="14">
                  <c:v>302.0</c:v>
                </c:pt>
                <c:pt idx="15">
                  <c:v>230.0</c:v>
                </c:pt>
                <c:pt idx="16">
                  <c:v>3247.0</c:v>
                </c:pt>
                <c:pt idx="17">
                  <c:v>1066.0</c:v>
                </c:pt>
                <c:pt idx="18">
                  <c:v>145.0</c:v>
                </c:pt>
                <c:pt idx="19">
                  <c:v>446.0</c:v>
                </c:pt>
                <c:pt idx="20">
                  <c:v>160.0</c:v>
                </c:pt>
                <c:pt idx="21">
                  <c:v>560.0</c:v>
                </c:pt>
                <c:pt idx="22">
                  <c:v>726.0</c:v>
                </c:pt>
                <c:pt idx="23">
                  <c:v>180.0</c:v>
                </c:pt>
                <c:pt idx="24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383376"/>
        <c:axId val="-2106008416"/>
      </c:barChart>
      <c:catAx>
        <c:axId val="-208938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008416"/>
        <c:crosses val="autoZero"/>
        <c:auto val="1"/>
        <c:lblAlgn val="ctr"/>
        <c:lblOffset val="100"/>
        <c:noMultiLvlLbl val="0"/>
      </c:catAx>
      <c:valAx>
        <c:axId val="-21060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38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hours teams spent on each tool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document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80.0</c:v>
                </c:pt>
                <c:pt idx="1">
                  <c:v>89.0</c:v>
                </c:pt>
                <c:pt idx="2">
                  <c:v>85.0</c:v>
                </c:pt>
                <c:pt idx="3">
                  <c:v>84.0</c:v>
                </c:pt>
                <c:pt idx="4">
                  <c:v>83.0</c:v>
                </c:pt>
                <c:pt idx="5">
                  <c:v>109.0</c:v>
                </c:pt>
                <c:pt idx="6">
                  <c:v>78.0</c:v>
                </c:pt>
                <c:pt idx="7">
                  <c:v>86.0</c:v>
                </c:pt>
                <c:pt idx="8">
                  <c:v>101.0</c:v>
                </c:pt>
                <c:pt idx="9">
                  <c:v>81.0</c:v>
                </c:pt>
                <c:pt idx="10">
                  <c:v>90.0</c:v>
                </c:pt>
                <c:pt idx="11">
                  <c:v>79.0</c:v>
                </c:pt>
                <c:pt idx="12">
                  <c:v>77.0</c:v>
                </c:pt>
                <c:pt idx="13">
                  <c:v>88.0</c:v>
                </c:pt>
                <c:pt idx="14">
                  <c:v>106.0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110.0</c:v>
                </c:pt>
                <c:pt idx="19">
                  <c:v>107.0</c:v>
                </c:pt>
                <c:pt idx="20">
                  <c:v>104.0</c:v>
                </c:pt>
                <c:pt idx="21">
                  <c:v>108.0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2.489166666666667</c:v>
                </c:pt>
                <c:pt idx="1">
                  <c:v>4.447777777777778</c:v>
                </c:pt>
                <c:pt idx="2">
                  <c:v>3.975</c:v>
                </c:pt>
                <c:pt idx="3">
                  <c:v>3.828333333333333</c:v>
                </c:pt>
                <c:pt idx="4">
                  <c:v>3.771944444444444</c:v>
                </c:pt>
                <c:pt idx="5">
                  <c:v>4.858888888888889</c:v>
                </c:pt>
                <c:pt idx="6">
                  <c:v>4.666666666666667</c:v>
                </c:pt>
                <c:pt idx="7">
                  <c:v>3.447777777777777</c:v>
                </c:pt>
                <c:pt idx="8">
                  <c:v>4.174444444444444</c:v>
                </c:pt>
                <c:pt idx="9">
                  <c:v>4.686111111111111</c:v>
                </c:pt>
                <c:pt idx="10">
                  <c:v>4.631944444444444</c:v>
                </c:pt>
                <c:pt idx="11">
                  <c:v>6.656388888888888</c:v>
                </c:pt>
                <c:pt idx="12">
                  <c:v>4.818333333333333</c:v>
                </c:pt>
                <c:pt idx="13">
                  <c:v>3.807777777777777</c:v>
                </c:pt>
                <c:pt idx="14">
                  <c:v>4.613888888888889</c:v>
                </c:pt>
                <c:pt idx="15">
                  <c:v>5.079444444444444</c:v>
                </c:pt>
                <c:pt idx="16">
                  <c:v>6.522222222222222</c:v>
                </c:pt>
                <c:pt idx="17">
                  <c:v>7.37861111111111</c:v>
                </c:pt>
                <c:pt idx="18">
                  <c:v>5.396388888888889</c:v>
                </c:pt>
                <c:pt idx="19">
                  <c:v>5.203055555555555</c:v>
                </c:pt>
                <c:pt idx="20">
                  <c:v>7.845</c:v>
                </c:pt>
                <c:pt idx="21">
                  <c:v>8.033333333333333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node-link graph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80.0</c:v>
                </c:pt>
                <c:pt idx="1">
                  <c:v>89.0</c:v>
                </c:pt>
                <c:pt idx="2">
                  <c:v>85.0</c:v>
                </c:pt>
                <c:pt idx="3">
                  <c:v>84.0</c:v>
                </c:pt>
                <c:pt idx="4">
                  <c:v>83.0</c:v>
                </c:pt>
                <c:pt idx="5">
                  <c:v>109.0</c:v>
                </c:pt>
                <c:pt idx="6">
                  <c:v>78.0</c:v>
                </c:pt>
                <c:pt idx="7">
                  <c:v>86.0</c:v>
                </c:pt>
                <c:pt idx="8">
                  <c:v>101.0</c:v>
                </c:pt>
                <c:pt idx="9">
                  <c:v>81.0</c:v>
                </c:pt>
                <c:pt idx="10">
                  <c:v>90.0</c:v>
                </c:pt>
                <c:pt idx="11">
                  <c:v>79.0</c:v>
                </c:pt>
                <c:pt idx="12">
                  <c:v>77.0</c:v>
                </c:pt>
                <c:pt idx="13">
                  <c:v>88.0</c:v>
                </c:pt>
                <c:pt idx="14">
                  <c:v>106.0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110.0</c:v>
                </c:pt>
                <c:pt idx="19">
                  <c:v>107.0</c:v>
                </c:pt>
                <c:pt idx="20">
                  <c:v>104.0</c:v>
                </c:pt>
                <c:pt idx="21">
                  <c:v>108.0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1.110555555555556</c:v>
                </c:pt>
                <c:pt idx="1">
                  <c:v>1.285277777777778</c:v>
                </c:pt>
                <c:pt idx="2">
                  <c:v>0.6825</c:v>
                </c:pt>
                <c:pt idx="3">
                  <c:v>1.229722222222222</c:v>
                </c:pt>
                <c:pt idx="4">
                  <c:v>1.143055555555555</c:v>
                </c:pt>
                <c:pt idx="5">
                  <c:v>0.412777777777778</c:v>
                </c:pt>
                <c:pt idx="6">
                  <c:v>0.118888888888889</c:v>
                </c:pt>
                <c:pt idx="7">
                  <c:v>1.441388888888889</c:v>
                </c:pt>
                <c:pt idx="8">
                  <c:v>1.139166666666667</c:v>
                </c:pt>
                <c:pt idx="9">
                  <c:v>1.416944444444444</c:v>
                </c:pt>
                <c:pt idx="10">
                  <c:v>2.162222222222222</c:v>
                </c:pt>
                <c:pt idx="11">
                  <c:v>0.582222222222222</c:v>
                </c:pt>
                <c:pt idx="12">
                  <c:v>2.3</c:v>
                </c:pt>
                <c:pt idx="13">
                  <c:v>3.206666666666667</c:v>
                </c:pt>
                <c:pt idx="14">
                  <c:v>1.046388888888889</c:v>
                </c:pt>
                <c:pt idx="15">
                  <c:v>3.097777777777777</c:v>
                </c:pt>
                <c:pt idx="16">
                  <c:v>1.729166666666667</c:v>
                </c:pt>
                <c:pt idx="17">
                  <c:v>2.363333333333333</c:v>
                </c:pt>
                <c:pt idx="18">
                  <c:v>0.279722222222222</c:v>
                </c:pt>
                <c:pt idx="19">
                  <c:v>3.039722222222222</c:v>
                </c:pt>
                <c:pt idx="20">
                  <c:v>1.576388888888889</c:v>
                </c:pt>
                <c:pt idx="21">
                  <c:v>3.816944444444444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notepad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80.0</c:v>
                </c:pt>
                <c:pt idx="1">
                  <c:v>89.0</c:v>
                </c:pt>
                <c:pt idx="2">
                  <c:v>85.0</c:v>
                </c:pt>
                <c:pt idx="3">
                  <c:v>84.0</c:v>
                </c:pt>
                <c:pt idx="4">
                  <c:v>83.0</c:v>
                </c:pt>
                <c:pt idx="5">
                  <c:v>109.0</c:v>
                </c:pt>
                <c:pt idx="6">
                  <c:v>78.0</c:v>
                </c:pt>
                <c:pt idx="7">
                  <c:v>86.0</c:v>
                </c:pt>
                <c:pt idx="8">
                  <c:v>101.0</c:v>
                </c:pt>
                <c:pt idx="9">
                  <c:v>81.0</c:v>
                </c:pt>
                <c:pt idx="10">
                  <c:v>90.0</c:v>
                </c:pt>
                <c:pt idx="11">
                  <c:v>79.0</c:v>
                </c:pt>
                <c:pt idx="12">
                  <c:v>77.0</c:v>
                </c:pt>
                <c:pt idx="13">
                  <c:v>88.0</c:v>
                </c:pt>
                <c:pt idx="14">
                  <c:v>106.0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110.0</c:v>
                </c:pt>
                <c:pt idx="19">
                  <c:v>107.0</c:v>
                </c:pt>
                <c:pt idx="20">
                  <c:v>104.0</c:v>
                </c:pt>
                <c:pt idx="21">
                  <c:v>108.0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0.288333333333333</c:v>
                </c:pt>
                <c:pt idx="1">
                  <c:v>0.0458333333333333</c:v>
                </c:pt>
                <c:pt idx="2">
                  <c:v>0.0325</c:v>
                </c:pt>
                <c:pt idx="3">
                  <c:v>0.166111111111111</c:v>
                </c:pt>
                <c:pt idx="4">
                  <c:v>0.00444444444444444</c:v>
                </c:pt>
                <c:pt idx="5">
                  <c:v>0.299722222222222</c:v>
                </c:pt>
                <c:pt idx="6">
                  <c:v>0.891944444444444</c:v>
                </c:pt>
                <c:pt idx="7">
                  <c:v>0.837777777777778</c:v>
                </c:pt>
                <c:pt idx="8">
                  <c:v>0.908611111111111</c:v>
                </c:pt>
                <c:pt idx="9">
                  <c:v>0.5025</c:v>
                </c:pt>
                <c:pt idx="10">
                  <c:v>0.0877777777777778</c:v>
                </c:pt>
                <c:pt idx="11">
                  <c:v>0.0133333333333333</c:v>
                </c:pt>
                <c:pt idx="12">
                  <c:v>0.130277777777778</c:v>
                </c:pt>
                <c:pt idx="13">
                  <c:v>0.104722222222222</c:v>
                </c:pt>
                <c:pt idx="14">
                  <c:v>1.900277777777778</c:v>
                </c:pt>
                <c:pt idx="15">
                  <c:v>0.0475</c:v>
                </c:pt>
                <c:pt idx="16">
                  <c:v>0.63</c:v>
                </c:pt>
                <c:pt idx="17">
                  <c:v>0.116388888888889</c:v>
                </c:pt>
                <c:pt idx="18">
                  <c:v>1.614166666666667</c:v>
                </c:pt>
                <c:pt idx="19">
                  <c:v>1.390555555555555</c:v>
                </c:pt>
                <c:pt idx="20">
                  <c:v>2.172777777777777</c:v>
                </c:pt>
                <c:pt idx="21">
                  <c:v>1.276944444444444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map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80.0</c:v>
                </c:pt>
                <c:pt idx="1">
                  <c:v>89.0</c:v>
                </c:pt>
                <c:pt idx="2">
                  <c:v>85.0</c:v>
                </c:pt>
                <c:pt idx="3">
                  <c:v>84.0</c:v>
                </c:pt>
                <c:pt idx="4">
                  <c:v>83.0</c:v>
                </c:pt>
                <c:pt idx="5">
                  <c:v>109.0</c:v>
                </c:pt>
                <c:pt idx="6">
                  <c:v>78.0</c:v>
                </c:pt>
                <c:pt idx="7">
                  <c:v>86.0</c:v>
                </c:pt>
                <c:pt idx="8">
                  <c:v>101.0</c:v>
                </c:pt>
                <c:pt idx="9">
                  <c:v>81.0</c:v>
                </c:pt>
                <c:pt idx="10">
                  <c:v>90.0</c:v>
                </c:pt>
                <c:pt idx="11">
                  <c:v>79.0</c:v>
                </c:pt>
                <c:pt idx="12">
                  <c:v>77.0</c:v>
                </c:pt>
                <c:pt idx="13">
                  <c:v>88.0</c:v>
                </c:pt>
                <c:pt idx="14">
                  <c:v>106.0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110.0</c:v>
                </c:pt>
                <c:pt idx="19">
                  <c:v>107.0</c:v>
                </c:pt>
                <c:pt idx="20">
                  <c:v>104.0</c:v>
                </c:pt>
                <c:pt idx="21">
                  <c:v>108.0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0.115</c:v>
                </c:pt>
                <c:pt idx="1">
                  <c:v>0.0705555555555555</c:v>
                </c:pt>
                <c:pt idx="2">
                  <c:v>0.398611111111111</c:v>
                </c:pt>
                <c:pt idx="3">
                  <c:v>0.0747222222222222</c:v>
                </c:pt>
                <c:pt idx="4">
                  <c:v>1.038055555555556</c:v>
                </c:pt>
                <c:pt idx="5">
                  <c:v>0.0991666666666666</c:v>
                </c:pt>
                <c:pt idx="6">
                  <c:v>0.124166666666667</c:v>
                </c:pt>
                <c:pt idx="7">
                  <c:v>0.4825</c:v>
                </c:pt>
                <c:pt idx="8">
                  <c:v>0.109444444444444</c:v>
                </c:pt>
                <c:pt idx="9">
                  <c:v>0.0155555555555556</c:v>
                </c:pt>
                <c:pt idx="10">
                  <c:v>0.261111111111111</c:v>
                </c:pt>
                <c:pt idx="11">
                  <c:v>0.119166666666667</c:v>
                </c:pt>
                <c:pt idx="12">
                  <c:v>0.218055555555556</c:v>
                </c:pt>
                <c:pt idx="13">
                  <c:v>0.0669444444444444</c:v>
                </c:pt>
                <c:pt idx="14">
                  <c:v>0.0402777777777778</c:v>
                </c:pt>
                <c:pt idx="15">
                  <c:v>0.103888888888889</c:v>
                </c:pt>
                <c:pt idx="16">
                  <c:v>0.0875</c:v>
                </c:pt>
                <c:pt idx="17">
                  <c:v>0.268888888888889</c:v>
                </c:pt>
                <c:pt idx="18">
                  <c:v>1.048333333333333</c:v>
                </c:pt>
                <c:pt idx="19">
                  <c:v>0.779722222222222</c:v>
                </c:pt>
                <c:pt idx="20">
                  <c:v>0.143611111111111</c:v>
                </c:pt>
                <c:pt idx="21">
                  <c:v>0.476111111111111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timeline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80.0</c:v>
                </c:pt>
                <c:pt idx="1">
                  <c:v>89.0</c:v>
                </c:pt>
                <c:pt idx="2">
                  <c:v>85.0</c:v>
                </c:pt>
                <c:pt idx="3">
                  <c:v>84.0</c:v>
                </c:pt>
                <c:pt idx="4">
                  <c:v>83.0</c:v>
                </c:pt>
                <c:pt idx="5">
                  <c:v>109.0</c:v>
                </c:pt>
                <c:pt idx="6">
                  <c:v>78.0</c:v>
                </c:pt>
                <c:pt idx="7">
                  <c:v>86.0</c:v>
                </c:pt>
                <c:pt idx="8">
                  <c:v>101.0</c:v>
                </c:pt>
                <c:pt idx="9">
                  <c:v>81.0</c:v>
                </c:pt>
                <c:pt idx="10">
                  <c:v>90.0</c:v>
                </c:pt>
                <c:pt idx="11">
                  <c:v>79.0</c:v>
                </c:pt>
                <c:pt idx="12">
                  <c:v>77.0</c:v>
                </c:pt>
                <c:pt idx="13">
                  <c:v>88.0</c:v>
                </c:pt>
                <c:pt idx="14">
                  <c:v>106.0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110.0</c:v>
                </c:pt>
                <c:pt idx="19">
                  <c:v>107.0</c:v>
                </c:pt>
                <c:pt idx="20">
                  <c:v>104.0</c:v>
                </c:pt>
                <c:pt idx="21">
                  <c:v>108.0</c:v>
                </c:pt>
              </c:numCache>
            </c:num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0.342777777777778</c:v>
                </c:pt>
                <c:pt idx="1">
                  <c:v>0.0261111111111111</c:v>
                </c:pt>
                <c:pt idx="2">
                  <c:v>0.430277777777778</c:v>
                </c:pt>
                <c:pt idx="3">
                  <c:v>0.116111111111111</c:v>
                </c:pt>
                <c:pt idx="4">
                  <c:v>0.0141666666666667</c:v>
                </c:pt>
                <c:pt idx="5">
                  <c:v>0.0436111111111111</c:v>
                </c:pt>
                <c:pt idx="6">
                  <c:v>0.0466666666666667</c:v>
                </c:pt>
                <c:pt idx="7">
                  <c:v>0.134444444444444</c:v>
                </c:pt>
                <c:pt idx="8">
                  <c:v>0.408888888888889</c:v>
                </c:pt>
                <c:pt idx="9">
                  <c:v>0.319166666666667</c:v>
                </c:pt>
                <c:pt idx="10">
                  <c:v>0.3775</c:v>
                </c:pt>
                <c:pt idx="11">
                  <c:v>0.0333333333333333</c:v>
                </c:pt>
                <c:pt idx="12">
                  <c:v>0.321111111111111</c:v>
                </c:pt>
                <c:pt idx="13">
                  <c:v>0.291388888888889</c:v>
                </c:pt>
                <c:pt idx="14">
                  <c:v>0.4</c:v>
                </c:pt>
                <c:pt idx="15">
                  <c:v>0.364166666666667</c:v>
                </c:pt>
                <c:pt idx="16">
                  <c:v>0.271666666666667</c:v>
                </c:pt>
                <c:pt idx="17">
                  <c:v>0.153611111111111</c:v>
                </c:pt>
                <c:pt idx="18">
                  <c:v>0.460833333333333</c:v>
                </c:pt>
                <c:pt idx="19">
                  <c:v>0.317222222222222</c:v>
                </c:pt>
                <c:pt idx="20">
                  <c:v>0.0130555555555556</c:v>
                </c:pt>
                <c:pt idx="21">
                  <c:v>0.196388888888889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table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80.0</c:v>
                </c:pt>
                <c:pt idx="1">
                  <c:v>89.0</c:v>
                </c:pt>
                <c:pt idx="2">
                  <c:v>85.0</c:v>
                </c:pt>
                <c:pt idx="3">
                  <c:v>84.0</c:v>
                </c:pt>
                <c:pt idx="4">
                  <c:v>83.0</c:v>
                </c:pt>
                <c:pt idx="5">
                  <c:v>109.0</c:v>
                </c:pt>
                <c:pt idx="6">
                  <c:v>78.0</c:v>
                </c:pt>
                <c:pt idx="7">
                  <c:v>86.0</c:v>
                </c:pt>
                <c:pt idx="8">
                  <c:v>101.0</c:v>
                </c:pt>
                <c:pt idx="9">
                  <c:v>81.0</c:v>
                </c:pt>
                <c:pt idx="10">
                  <c:v>90.0</c:v>
                </c:pt>
                <c:pt idx="11">
                  <c:v>79.0</c:v>
                </c:pt>
                <c:pt idx="12">
                  <c:v>77.0</c:v>
                </c:pt>
                <c:pt idx="13">
                  <c:v>88.0</c:v>
                </c:pt>
                <c:pt idx="14">
                  <c:v>106.0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110.0</c:v>
                </c:pt>
                <c:pt idx="19">
                  <c:v>107.0</c:v>
                </c:pt>
                <c:pt idx="20">
                  <c:v>104.0</c:v>
                </c:pt>
                <c:pt idx="21">
                  <c:v>108.0</c:v>
                </c:pt>
              </c:numCache>
            </c:numRef>
          </c:cat>
          <c:val>
            <c:numRef>
              <c:f>Sheet1!$G$2:$G$23</c:f>
              <c:numCache>
                <c:formatCode>General</c:formatCode>
                <c:ptCount val="22"/>
                <c:pt idx="0">
                  <c:v>0.143333333333333</c:v>
                </c:pt>
                <c:pt idx="1">
                  <c:v>0.112777777777778</c:v>
                </c:pt>
                <c:pt idx="2">
                  <c:v>0.00694444444444444</c:v>
                </c:pt>
                <c:pt idx="3">
                  <c:v>0.226111111111111</c:v>
                </c:pt>
                <c:pt idx="4">
                  <c:v>0.125</c:v>
                </c:pt>
                <c:pt idx="5">
                  <c:v>0.208055555555556</c:v>
                </c:pt>
                <c:pt idx="6">
                  <c:v>0.0838888888888889</c:v>
                </c:pt>
                <c:pt idx="7">
                  <c:v>0.00222222222222222</c:v>
                </c:pt>
                <c:pt idx="8">
                  <c:v>0.0283333333333333</c:v>
                </c:pt>
                <c:pt idx="9">
                  <c:v>0.02</c:v>
                </c:pt>
                <c:pt idx="10">
                  <c:v>0.0402777777777778</c:v>
                </c:pt>
                <c:pt idx="11">
                  <c:v>0.00805555555555555</c:v>
                </c:pt>
                <c:pt idx="12">
                  <c:v>0.0638888888888889</c:v>
                </c:pt>
                <c:pt idx="13">
                  <c:v>0.0761111111111111</c:v>
                </c:pt>
                <c:pt idx="14">
                  <c:v>0.1</c:v>
                </c:pt>
                <c:pt idx="15">
                  <c:v>0.0513888888888889</c:v>
                </c:pt>
                <c:pt idx="16">
                  <c:v>0.201388888888889</c:v>
                </c:pt>
                <c:pt idx="17">
                  <c:v>0.0225</c:v>
                </c:pt>
                <c:pt idx="18">
                  <c:v>0.123611111111111</c:v>
                </c:pt>
                <c:pt idx="19">
                  <c:v>0.192222222222222</c:v>
                </c:pt>
                <c:pt idx="20">
                  <c:v>0.05</c:v>
                </c:pt>
                <c:pt idx="21">
                  <c:v>0.901944444444444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history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80.0</c:v>
                </c:pt>
                <c:pt idx="1">
                  <c:v>89.0</c:v>
                </c:pt>
                <c:pt idx="2">
                  <c:v>85.0</c:v>
                </c:pt>
                <c:pt idx="3">
                  <c:v>84.0</c:v>
                </c:pt>
                <c:pt idx="4">
                  <c:v>83.0</c:v>
                </c:pt>
                <c:pt idx="5">
                  <c:v>109.0</c:v>
                </c:pt>
                <c:pt idx="6">
                  <c:v>78.0</c:v>
                </c:pt>
                <c:pt idx="7">
                  <c:v>86.0</c:v>
                </c:pt>
                <c:pt idx="8">
                  <c:v>101.0</c:v>
                </c:pt>
                <c:pt idx="9">
                  <c:v>81.0</c:v>
                </c:pt>
                <c:pt idx="10">
                  <c:v>90.0</c:v>
                </c:pt>
                <c:pt idx="11">
                  <c:v>79.0</c:v>
                </c:pt>
                <c:pt idx="12">
                  <c:v>77.0</c:v>
                </c:pt>
                <c:pt idx="13">
                  <c:v>88.0</c:v>
                </c:pt>
                <c:pt idx="14">
                  <c:v>106.0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110.0</c:v>
                </c:pt>
                <c:pt idx="19">
                  <c:v>107.0</c:v>
                </c:pt>
                <c:pt idx="20">
                  <c:v>104.0</c:v>
                </c:pt>
                <c:pt idx="21">
                  <c:v>108.0</c:v>
                </c:pt>
              </c:numCache>
            </c:numRef>
          </c:cat>
          <c:val>
            <c:numRef>
              <c:f>Sheet1!$H$2:$H$23</c:f>
              <c:numCache>
                <c:formatCode>General</c:formatCode>
                <c:ptCount val="22"/>
                <c:pt idx="0">
                  <c:v>0.00138888888888889</c:v>
                </c:pt>
                <c:pt idx="1">
                  <c:v>0.000833333333333333</c:v>
                </c:pt>
                <c:pt idx="2">
                  <c:v>0.368611111111111</c:v>
                </c:pt>
                <c:pt idx="3">
                  <c:v>0.331666666666667</c:v>
                </c:pt>
                <c:pt idx="4">
                  <c:v>0.0327777777777778</c:v>
                </c:pt>
                <c:pt idx="5">
                  <c:v>0.127777777777778</c:v>
                </c:pt>
                <c:pt idx="6">
                  <c:v>0.260277777777778</c:v>
                </c:pt>
                <c:pt idx="7">
                  <c:v>0.0119444444444444</c:v>
                </c:pt>
                <c:pt idx="8">
                  <c:v>0.113055555555556</c:v>
                </c:pt>
                <c:pt idx="9">
                  <c:v>0.01</c:v>
                </c:pt>
                <c:pt idx="10">
                  <c:v>0.143333333333333</c:v>
                </c:pt>
                <c:pt idx="11">
                  <c:v>0.0361111111111111</c:v>
                </c:pt>
                <c:pt idx="12">
                  <c:v>0.0641666666666667</c:v>
                </c:pt>
                <c:pt idx="13">
                  <c:v>0.110833333333333</c:v>
                </c:pt>
                <c:pt idx="14">
                  <c:v>0.00527777777777778</c:v>
                </c:pt>
                <c:pt idx="15">
                  <c:v>0.101944444444444</c:v>
                </c:pt>
                <c:pt idx="16">
                  <c:v>0.00305555555555555</c:v>
                </c:pt>
                <c:pt idx="17">
                  <c:v>0.00833333333333333</c:v>
                </c:pt>
                <c:pt idx="18">
                  <c:v>0.180555555555556</c:v>
                </c:pt>
                <c:pt idx="19">
                  <c:v>0.00694444444444444</c:v>
                </c:pt>
                <c:pt idx="20">
                  <c:v>0.0261111111111111</c:v>
                </c:pt>
                <c:pt idx="21">
                  <c:v>0.273888888888889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message</c:v>
                </c:pt>
              </c:strCache>
            </c:strRef>
          </c:tx>
          <c:invertIfNegative val="0"/>
          <c:val>
            <c:numRef>
              <c:f>Sheet1!$I$2:$I$23</c:f>
              <c:numCache>
                <c:formatCode>General</c:formatCode>
                <c:ptCount val="22"/>
                <c:pt idx="0">
                  <c:v>0.0791666666666667</c:v>
                </c:pt>
                <c:pt idx="1">
                  <c:v>0.00194444444444444</c:v>
                </c:pt>
                <c:pt idx="2">
                  <c:v>0.130555555555556</c:v>
                </c:pt>
                <c:pt idx="3">
                  <c:v>0.138333333333333</c:v>
                </c:pt>
                <c:pt idx="4">
                  <c:v>0.0311111111111111</c:v>
                </c:pt>
                <c:pt idx="5">
                  <c:v>0.231388888888889</c:v>
                </c:pt>
                <c:pt idx="6">
                  <c:v>0.240833333333333</c:v>
                </c:pt>
                <c:pt idx="7">
                  <c:v>0.169444444444444</c:v>
                </c:pt>
                <c:pt idx="8">
                  <c:v>0.00361111111111111</c:v>
                </c:pt>
                <c:pt idx="9">
                  <c:v>0.201111111111111</c:v>
                </c:pt>
                <c:pt idx="10">
                  <c:v>0.015</c:v>
                </c:pt>
                <c:pt idx="11">
                  <c:v>0.345277777777778</c:v>
                </c:pt>
                <c:pt idx="12">
                  <c:v>0.00138888888888889</c:v>
                </c:pt>
                <c:pt idx="13">
                  <c:v>0.256111111111111</c:v>
                </c:pt>
                <c:pt idx="14">
                  <c:v>0.122222222222222</c:v>
                </c:pt>
                <c:pt idx="15">
                  <c:v>0.095</c:v>
                </c:pt>
                <c:pt idx="16">
                  <c:v>0.0172222222222222</c:v>
                </c:pt>
                <c:pt idx="17">
                  <c:v>0.0119444444444444</c:v>
                </c:pt>
                <c:pt idx="18">
                  <c:v>1.295</c:v>
                </c:pt>
                <c:pt idx="19">
                  <c:v>0.0472222222222222</c:v>
                </c:pt>
                <c:pt idx="20">
                  <c:v>2.205833333333334</c:v>
                </c:pt>
                <c:pt idx="21">
                  <c:v>1.358055555555556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642384"/>
        <c:axId val="2125285824"/>
      </c:barChart>
      <c:catAx>
        <c:axId val="-202164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285824"/>
        <c:crosses val="autoZero"/>
        <c:auto val="1"/>
        <c:lblAlgn val="ctr"/>
        <c:lblOffset val="100"/>
        <c:noMultiLvlLbl val="0"/>
      </c:catAx>
      <c:valAx>
        <c:axId val="21252858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015600624024961"/>
              <c:y val="0.1153065888315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2164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hours teams spent on each visual tool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node-link graph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80.0</c:v>
                </c:pt>
                <c:pt idx="1">
                  <c:v>89.0</c:v>
                </c:pt>
                <c:pt idx="2">
                  <c:v>85.0</c:v>
                </c:pt>
                <c:pt idx="3">
                  <c:v>84.0</c:v>
                </c:pt>
                <c:pt idx="4">
                  <c:v>83.0</c:v>
                </c:pt>
                <c:pt idx="5">
                  <c:v>109.0</c:v>
                </c:pt>
                <c:pt idx="6">
                  <c:v>78.0</c:v>
                </c:pt>
                <c:pt idx="7">
                  <c:v>86.0</c:v>
                </c:pt>
                <c:pt idx="8">
                  <c:v>101.0</c:v>
                </c:pt>
                <c:pt idx="9">
                  <c:v>81.0</c:v>
                </c:pt>
                <c:pt idx="10">
                  <c:v>90.0</c:v>
                </c:pt>
                <c:pt idx="11">
                  <c:v>79.0</c:v>
                </c:pt>
                <c:pt idx="12">
                  <c:v>77.0</c:v>
                </c:pt>
                <c:pt idx="13">
                  <c:v>88.0</c:v>
                </c:pt>
                <c:pt idx="14">
                  <c:v>106.0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110.0</c:v>
                </c:pt>
                <c:pt idx="19">
                  <c:v>107.0</c:v>
                </c:pt>
                <c:pt idx="20">
                  <c:v>104.0</c:v>
                </c:pt>
                <c:pt idx="21">
                  <c:v>108.0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1.110555555555556</c:v>
                </c:pt>
                <c:pt idx="1">
                  <c:v>1.285277777777778</c:v>
                </c:pt>
                <c:pt idx="2">
                  <c:v>0.6825</c:v>
                </c:pt>
                <c:pt idx="3">
                  <c:v>1.229722222222222</c:v>
                </c:pt>
                <c:pt idx="4">
                  <c:v>1.143055555555555</c:v>
                </c:pt>
                <c:pt idx="5">
                  <c:v>0.412777777777778</c:v>
                </c:pt>
                <c:pt idx="6">
                  <c:v>0.118888888888889</c:v>
                </c:pt>
                <c:pt idx="7">
                  <c:v>1.441388888888889</c:v>
                </c:pt>
                <c:pt idx="8">
                  <c:v>1.139166666666667</c:v>
                </c:pt>
                <c:pt idx="9">
                  <c:v>1.416944444444444</c:v>
                </c:pt>
                <c:pt idx="10">
                  <c:v>2.162222222222222</c:v>
                </c:pt>
                <c:pt idx="11">
                  <c:v>0.582222222222222</c:v>
                </c:pt>
                <c:pt idx="12">
                  <c:v>2.3</c:v>
                </c:pt>
                <c:pt idx="13">
                  <c:v>3.206666666666667</c:v>
                </c:pt>
                <c:pt idx="14">
                  <c:v>1.046388888888889</c:v>
                </c:pt>
                <c:pt idx="15">
                  <c:v>3.097777777777777</c:v>
                </c:pt>
                <c:pt idx="16">
                  <c:v>1.729166666666667</c:v>
                </c:pt>
                <c:pt idx="17">
                  <c:v>2.363333333333333</c:v>
                </c:pt>
                <c:pt idx="18">
                  <c:v>0.279722222222222</c:v>
                </c:pt>
                <c:pt idx="19">
                  <c:v>3.039722222222222</c:v>
                </c:pt>
                <c:pt idx="20">
                  <c:v>1.576388888888889</c:v>
                </c:pt>
                <c:pt idx="21">
                  <c:v>3.816944444444444</c:v>
                </c:pt>
              </c:numCache>
            </c:numRef>
          </c:val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map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80.0</c:v>
                </c:pt>
                <c:pt idx="1">
                  <c:v>89.0</c:v>
                </c:pt>
                <c:pt idx="2">
                  <c:v>85.0</c:v>
                </c:pt>
                <c:pt idx="3">
                  <c:v>84.0</c:v>
                </c:pt>
                <c:pt idx="4">
                  <c:v>83.0</c:v>
                </c:pt>
                <c:pt idx="5">
                  <c:v>109.0</c:v>
                </c:pt>
                <c:pt idx="6">
                  <c:v>78.0</c:v>
                </c:pt>
                <c:pt idx="7">
                  <c:v>86.0</c:v>
                </c:pt>
                <c:pt idx="8">
                  <c:v>101.0</c:v>
                </c:pt>
                <c:pt idx="9">
                  <c:v>81.0</c:v>
                </c:pt>
                <c:pt idx="10">
                  <c:v>90.0</c:v>
                </c:pt>
                <c:pt idx="11">
                  <c:v>79.0</c:v>
                </c:pt>
                <c:pt idx="12">
                  <c:v>77.0</c:v>
                </c:pt>
                <c:pt idx="13">
                  <c:v>88.0</c:v>
                </c:pt>
                <c:pt idx="14">
                  <c:v>106.0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110.0</c:v>
                </c:pt>
                <c:pt idx="19">
                  <c:v>107.0</c:v>
                </c:pt>
                <c:pt idx="20">
                  <c:v>104.0</c:v>
                </c:pt>
                <c:pt idx="21">
                  <c:v>108.0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0.115</c:v>
                </c:pt>
                <c:pt idx="1">
                  <c:v>0.0705555555555555</c:v>
                </c:pt>
                <c:pt idx="2">
                  <c:v>0.398611111111111</c:v>
                </c:pt>
                <c:pt idx="3">
                  <c:v>0.0747222222222222</c:v>
                </c:pt>
                <c:pt idx="4">
                  <c:v>1.038055555555556</c:v>
                </c:pt>
                <c:pt idx="5">
                  <c:v>0.0991666666666666</c:v>
                </c:pt>
                <c:pt idx="6">
                  <c:v>0.124166666666667</c:v>
                </c:pt>
                <c:pt idx="7">
                  <c:v>0.4825</c:v>
                </c:pt>
                <c:pt idx="8">
                  <c:v>0.109444444444444</c:v>
                </c:pt>
                <c:pt idx="9">
                  <c:v>0.0155555555555556</c:v>
                </c:pt>
                <c:pt idx="10">
                  <c:v>0.261111111111111</c:v>
                </c:pt>
                <c:pt idx="11">
                  <c:v>0.119166666666667</c:v>
                </c:pt>
                <c:pt idx="12">
                  <c:v>0.218055555555556</c:v>
                </c:pt>
                <c:pt idx="13">
                  <c:v>0.0669444444444444</c:v>
                </c:pt>
                <c:pt idx="14">
                  <c:v>0.0402777777777778</c:v>
                </c:pt>
                <c:pt idx="15">
                  <c:v>0.103888888888889</c:v>
                </c:pt>
                <c:pt idx="16">
                  <c:v>0.0875</c:v>
                </c:pt>
                <c:pt idx="17">
                  <c:v>0.268888888888889</c:v>
                </c:pt>
                <c:pt idx="18">
                  <c:v>1.048333333333333</c:v>
                </c:pt>
                <c:pt idx="19">
                  <c:v>0.779722222222222</c:v>
                </c:pt>
                <c:pt idx="20">
                  <c:v>0.143611111111111</c:v>
                </c:pt>
                <c:pt idx="21">
                  <c:v>0.476111111111111</c:v>
                </c:pt>
              </c:numCache>
            </c:numRef>
          </c:val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timeline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80.0</c:v>
                </c:pt>
                <c:pt idx="1">
                  <c:v>89.0</c:v>
                </c:pt>
                <c:pt idx="2">
                  <c:v>85.0</c:v>
                </c:pt>
                <c:pt idx="3">
                  <c:v>84.0</c:v>
                </c:pt>
                <c:pt idx="4">
                  <c:v>83.0</c:v>
                </c:pt>
                <c:pt idx="5">
                  <c:v>109.0</c:v>
                </c:pt>
                <c:pt idx="6">
                  <c:v>78.0</c:v>
                </c:pt>
                <c:pt idx="7">
                  <c:v>86.0</c:v>
                </c:pt>
                <c:pt idx="8">
                  <c:v>101.0</c:v>
                </c:pt>
                <c:pt idx="9">
                  <c:v>81.0</c:v>
                </c:pt>
                <c:pt idx="10">
                  <c:v>90.0</c:v>
                </c:pt>
                <c:pt idx="11">
                  <c:v>79.0</c:v>
                </c:pt>
                <c:pt idx="12">
                  <c:v>77.0</c:v>
                </c:pt>
                <c:pt idx="13">
                  <c:v>88.0</c:v>
                </c:pt>
                <c:pt idx="14">
                  <c:v>106.0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110.0</c:v>
                </c:pt>
                <c:pt idx="19">
                  <c:v>107.0</c:v>
                </c:pt>
                <c:pt idx="20">
                  <c:v>104.0</c:v>
                </c:pt>
                <c:pt idx="21">
                  <c:v>108.0</c:v>
                </c:pt>
              </c:numCache>
            </c:num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0.342777777777778</c:v>
                </c:pt>
                <c:pt idx="1">
                  <c:v>0.0261111111111111</c:v>
                </c:pt>
                <c:pt idx="2">
                  <c:v>0.430277777777778</c:v>
                </c:pt>
                <c:pt idx="3">
                  <c:v>0.116111111111111</c:v>
                </c:pt>
                <c:pt idx="4">
                  <c:v>0.0141666666666667</c:v>
                </c:pt>
                <c:pt idx="5">
                  <c:v>0.0436111111111111</c:v>
                </c:pt>
                <c:pt idx="6">
                  <c:v>0.0466666666666667</c:v>
                </c:pt>
                <c:pt idx="7">
                  <c:v>0.134444444444444</c:v>
                </c:pt>
                <c:pt idx="8">
                  <c:v>0.408888888888889</c:v>
                </c:pt>
                <c:pt idx="9">
                  <c:v>0.319166666666667</c:v>
                </c:pt>
                <c:pt idx="10">
                  <c:v>0.3775</c:v>
                </c:pt>
                <c:pt idx="11">
                  <c:v>0.0333333333333333</c:v>
                </c:pt>
                <c:pt idx="12">
                  <c:v>0.321111111111111</c:v>
                </c:pt>
                <c:pt idx="13">
                  <c:v>0.291388888888889</c:v>
                </c:pt>
                <c:pt idx="14">
                  <c:v>0.4</c:v>
                </c:pt>
                <c:pt idx="15">
                  <c:v>0.364166666666667</c:v>
                </c:pt>
                <c:pt idx="16">
                  <c:v>0.271666666666667</c:v>
                </c:pt>
                <c:pt idx="17">
                  <c:v>0.153611111111111</c:v>
                </c:pt>
                <c:pt idx="18">
                  <c:v>0.460833333333333</c:v>
                </c:pt>
                <c:pt idx="19">
                  <c:v>0.317222222222222</c:v>
                </c:pt>
                <c:pt idx="20">
                  <c:v>0.0130555555555556</c:v>
                </c:pt>
                <c:pt idx="21">
                  <c:v>0.196388888888889</c:v>
                </c:pt>
              </c:numCache>
            </c:numRef>
          </c:val>
        </c:ser>
        <c:ser>
          <c:idx val="5"/>
          <c:order val="3"/>
          <c:tx>
            <c:strRef>
              <c:f>Sheet1!$G$1</c:f>
              <c:strCache>
                <c:ptCount val="1"/>
                <c:pt idx="0">
                  <c:v>table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80.0</c:v>
                </c:pt>
                <c:pt idx="1">
                  <c:v>89.0</c:v>
                </c:pt>
                <c:pt idx="2">
                  <c:v>85.0</c:v>
                </c:pt>
                <c:pt idx="3">
                  <c:v>84.0</c:v>
                </c:pt>
                <c:pt idx="4">
                  <c:v>83.0</c:v>
                </c:pt>
                <c:pt idx="5">
                  <c:v>109.0</c:v>
                </c:pt>
                <c:pt idx="6">
                  <c:v>78.0</c:v>
                </c:pt>
                <c:pt idx="7">
                  <c:v>86.0</c:v>
                </c:pt>
                <c:pt idx="8">
                  <c:v>101.0</c:v>
                </c:pt>
                <c:pt idx="9">
                  <c:v>81.0</c:v>
                </c:pt>
                <c:pt idx="10">
                  <c:v>90.0</c:v>
                </c:pt>
                <c:pt idx="11">
                  <c:v>79.0</c:v>
                </c:pt>
                <c:pt idx="12">
                  <c:v>77.0</c:v>
                </c:pt>
                <c:pt idx="13">
                  <c:v>88.0</c:v>
                </c:pt>
                <c:pt idx="14">
                  <c:v>106.0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110.0</c:v>
                </c:pt>
                <c:pt idx="19">
                  <c:v>107.0</c:v>
                </c:pt>
                <c:pt idx="20">
                  <c:v>104.0</c:v>
                </c:pt>
                <c:pt idx="21">
                  <c:v>108.0</c:v>
                </c:pt>
              </c:numCache>
            </c:numRef>
          </c:cat>
          <c:val>
            <c:numRef>
              <c:f>Sheet1!$G$2:$G$23</c:f>
              <c:numCache>
                <c:formatCode>General</c:formatCode>
                <c:ptCount val="22"/>
                <c:pt idx="0">
                  <c:v>0.143333333333333</c:v>
                </c:pt>
                <c:pt idx="1">
                  <c:v>0.112777777777778</c:v>
                </c:pt>
                <c:pt idx="2">
                  <c:v>0.00694444444444444</c:v>
                </c:pt>
                <c:pt idx="3">
                  <c:v>0.226111111111111</c:v>
                </c:pt>
                <c:pt idx="4">
                  <c:v>0.125</c:v>
                </c:pt>
                <c:pt idx="5">
                  <c:v>0.208055555555556</c:v>
                </c:pt>
                <c:pt idx="6">
                  <c:v>0.0838888888888889</c:v>
                </c:pt>
                <c:pt idx="7">
                  <c:v>0.00222222222222222</c:v>
                </c:pt>
                <c:pt idx="8">
                  <c:v>0.0283333333333333</c:v>
                </c:pt>
                <c:pt idx="9">
                  <c:v>0.02</c:v>
                </c:pt>
                <c:pt idx="10">
                  <c:v>0.0402777777777778</c:v>
                </c:pt>
                <c:pt idx="11">
                  <c:v>0.00805555555555555</c:v>
                </c:pt>
                <c:pt idx="12">
                  <c:v>0.0638888888888889</c:v>
                </c:pt>
                <c:pt idx="13">
                  <c:v>0.0761111111111111</c:v>
                </c:pt>
                <c:pt idx="14">
                  <c:v>0.1</c:v>
                </c:pt>
                <c:pt idx="15">
                  <c:v>0.0513888888888889</c:v>
                </c:pt>
                <c:pt idx="16">
                  <c:v>0.201388888888889</c:v>
                </c:pt>
                <c:pt idx="17">
                  <c:v>0.0225</c:v>
                </c:pt>
                <c:pt idx="18">
                  <c:v>0.123611111111111</c:v>
                </c:pt>
                <c:pt idx="19">
                  <c:v>0.192222222222222</c:v>
                </c:pt>
                <c:pt idx="20">
                  <c:v>0.05</c:v>
                </c:pt>
                <c:pt idx="21">
                  <c:v>0.901944444444444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6893328"/>
        <c:axId val="-2087026672"/>
      </c:barChart>
      <c:catAx>
        <c:axId val="-208689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026672"/>
        <c:crosses val="autoZero"/>
        <c:auto val="1"/>
        <c:lblAlgn val="ctr"/>
        <c:lblOffset val="100"/>
        <c:noMultiLvlLbl val="0"/>
      </c:catAx>
      <c:valAx>
        <c:axId val="-20870266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0150375939849624"/>
              <c:y val="0.1746995611204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689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Sheet1!$K$1</c:f>
              <c:strCache>
                <c:ptCount val="1"/>
                <c:pt idx="0">
                  <c:v>grade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Sheet1!$J$2:$J$23</c:f>
              <c:numCache>
                <c:formatCode>General</c:formatCode>
                <c:ptCount val="22"/>
                <c:pt idx="0">
                  <c:v>0.804039727708961</c:v>
                </c:pt>
                <c:pt idx="1">
                  <c:v>0.346552585560829</c:v>
                </c:pt>
                <c:pt idx="2">
                  <c:v>0.482879105520615</c:v>
                </c:pt>
                <c:pt idx="3">
                  <c:v>0.560150921491801</c:v>
                </c:pt>
                <c:pt idx="4">
                  <c:v>0.625009205390677</c:v>
                </c:pt>
                <c:pt idx="5">
                  <c:v>0.245140635719186</c:v>
                </c:pt>
                <c:pt idx="6">
                  <c:v>0.326964285714286</c:v>
                </c:pt>
                <c:pt idx="7">
                  <c:v>0.844102481469546</c:v>
                </c:pt>
                <c:pt idx="8">
                  <c:v>0.648589299973383</c:v>
                </c:pt>
                <c:pt idx="9">
                  <c:v>0.487433313574392</c:v>
                </c:pt>
                <c:pt idx="10">
                  <c:v>0.663268365817091</c:v>
                </c:pt>
                <c:pt idx="11">
                  <c:v>0.11901681759379</c:v>
                </c:pt>
                <c:pt idx="12">
                  <c:v>0.642857142857143</c:v>
                </c:pt>
                <c:pt idx="13">
                  <c:v>1.012839217974905</c:v>
                </c:pt>
                <c:pt idx="14">
                  <c:v>0.756893437688139</c:v>
                </c:pt>
                <c:pt idx="15">
                  <c:v>0.74155091326698</c:v>
                </c:pt>
                <c:pt idx="16">
                  <c:v>0.448126064735945</c:v>
                </c:pt>
                <c:pt idx="17">
                  <c:v>0.397507811617664</c:v>
                </c:pt>
                <c:pt idx="18">
                  <c:v>0.686982035311679</c:v>
                </c:pt>
                <c:pt idx="19">
                  <c:v>1.100581923015322</c:v>
                </c:pt>
                <c:pt idx="20">
                  <c:v>0.507577367041994</c:v>
                </c:pt>
                <c:pt idx="21">
                  <c:v>0.86417704011065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7.0</c:v>
                </c:pt>
                <c:pt idx="1">
                  <c:v>6.5</c:v>
                </c:pt>
                <c:pt idx="2">
                  <c:v>7.5</c:v>
                </c:pt>
                <c:pt idx="3">
                  <c:v>6.0</c:v>
                </c:pt>
                <c:pt idx="4">
                  <c:v>6.0</c:v>
                </c:pt>
                <c:pt idx="5">
                  <c:v>11.0</c:v>
                </c:pt>
                <c:pt idx="6">
                  <c:v>12.5</c:v>
                </c:pt>
                <c:pt idx="7">
                  <c:v>4.5</c:v>
                </c:pt>
                <c:pt idx="8">
                  <c:v>6.0</c:v>
                </c:pt>
                <c:pt idx="9">
                  <c:v>7.0</c:v>
                </c:pt>
                <c:pt idx="10">
                  <c:v>9.0</c:v>
                </c:pt>
                <c:pt idx="11">
                  <c:v>1.5</c:v>
                </c:pt>
                <c:pt idx="12">
                  <c:v>8.5</c:v>
                </c:pt>
                <c:pt idx="13">
                  <c:v>6.0</c:v>
                </c:pt>
                <c:pt idx="14">
                  <c:v>7.5</c:v>
                </c:pt>
                <c:pt idx="15">
                  <c:v>5.0</c:v>
                </c:pt>
                <c:pt idx="16">
                  <c:v>9.5</c:v>
                </c:pt>
                <c:pt idx="17">
                  <c:v>8.0</c:v>
                </c:pt>
                <c:pt idx="18">
                  <c:v>6.5</c:v>
                </c:pt>
                <c:pt idx="19">
                  <c:v>12.5</c:v>
                </c:pt>
                <c:pt idx="20">
                  <c:v>14.0</c:v>
                </c:pt>
                <c:pt idx="21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783792"/>
        <c:axId val="2115093232"/>
      </c:scatterChart>
      <c:valAx>
        <c:axId val="-208078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093232"/>
        <c:crosses val="autoZero"/>
        <c:crossBetween val="midCat"/>
      </c:valAx>
      <c:valAx>
        <c:axId val="211509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78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analysis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Sheet1!$K$2:$K$23</c:f>
              <c:numCache>
                <c:formatCode>General</c:formatCode>
                <c:ptCount val="22"/>
                <c:pt idx="0">
                  <c:v>7.0</c:v>
                </c:pt>
                <c:pt idx="1">
                  <c:v>6.5</c:v>
                </c:pt>
                <c:pt idx="2">
                  <c:v>7.5</c:v>
                </c:pt>
                <c:pt idx="3">
                  <c:v>6.0</c:v>
                </c:pt>
                <c:pt idx="4">
                  <c:v>6.0</c:v>
                </c:pt>
                <c:pt idx="5">
                  <c:v>11.0</c:v>
                </c:pt>
                <c:pt idx="6">
                  <c:v>12.5</c:v>
                </c:pt>
                <c:pt idx="7">
                  <c:v>4.5</c:v>
                </c:pt>
                <c:pt idx="8">
                  <c:v>6.0</c:v>
                </c:pt>
                <c:pt idx="9">
                  <c:v>7.0</c:v>
                </c:pt>
                <c:pt idx="10">
                  <c:v>9.0</c:v>
                </c:pt>
                <c:pt idx="11">
                  <c:v>1.5</c:v>
                </c:pt>
                <c:pt idx="12">
                  <c:v>8.5</c:v>
                </c:pt>
                <c:pt idx="13">
                  <c:v>6.0</c:v>
                </c:pt>
                <c:pt idx="14">
                  <c:v>7.5</c:v>
                </c:pt>
                <c:pt idx="15">
                  <c:v>5.0</c:v>
                </c:pt>
                <c:pt idx="16">
                  <c:v>9.5</c:v>
                </c:pt>
                <c:pt idx="17">
                  <c:v>8.0</c:v>
                </c:pt>
                <c:pt idx="18">
                  <c:v>6.5</c:v>
                </c:pt>
                <c:pt idx="19">
                  <c:v>12.5</c:v>
                </c:pt>
                <c:pt idx="20">
                  <c:v>14.0</c:v>
                </c:pt>
                <c:pt idx="21">
                  <c:v>9.0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2.001388888888889</c:v>
                </c:pt>
                <c:pt idx="1">
                  <c:v>1.541388888888889</c:v>
                </c:pt>
                <c:pt idx="2">
                  <c:v>1.919444444444444</c:v>
                </c:pt>
                <c:pt idx="3">
                  <c:v>2.144444444444444</c:v>
                </c:pt>
                <c:pt idx="4">
                  <c:v>2.357499999999999</c:v>
                </c:pt>
                <c:pt idx="5">
                  <c:v>1.191111111111111</c:v>
                </c:pt>
                <c:pt idx="6">
                  <c:v>1.525833333333333</c:v>
                </c:pt>
                <c:pt idx="7">
                  <c:v>2.910277777777778</c:v>
                </c:pt>
                <c:pt idx="8">
                  <c:v>2.7075</c:v>
                </c:pt>
                <c:pt idx="9">
                  <c:v>2.284166666666666</c:v>
                </c:pt>
                <c:pt idx="10">
                  <c:v>3.072222222222222</c:v>
                </c:pt>
                <c:pt idx="11">
                  <c:v>0.792222222222222</c:v>
                </c:pt>
                <c:pt idx="12">
                  <c:v>3.0975</c:v>
                </c:pt>
                <c:pt idx="13">
                  <c:v>3.856666666666666</c:v>
                </c:pt>
                <c:pt idx="14">
                  <c:v>3.492222222222222</c:v>
                </c:pt>
                <c:pt idx="15">
                  <c:v>3.766666666666667</c:v>
                </c:pt>
                <c:pt idx="16">
                  <c:v>2.922777777777777</c:v>
                </c:pt>
                <c:pt idx="17">
                  <c:v>2.933055555555555</c:v>
                </c:pt>
                <c:pt idx="18">
                  <c:v>3.707222222222222</c:v>
                </c:pt>
                <c:pt idx="19">
                  <c:v>5.726388888888889</c:v>
                </c:pt>
                <c:pt idx="20">
                  <c:v>3.981944444444444</c:v>
                </c:pt>
                <c:pt idx="21">
                  <c:v>6.94222222222222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166480"/>
        <c:axId val="-2139484224"/>
      </c:scatterChart>
      <c:valAx>
        <c:axId val="-208116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484224"/>
        <c:crosses val="autoZero"/>
        <c:crossBetween val="midCat"/>
      </c:valAx>
      <c:valAx>
        <c:axId val="-21394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16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analysis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Sheet2!$J$2:$J$21</c:f>
              <c:numCache>
                <c:formatCode>General</c:formatCode>
                <c:ptCount val="20"/>
                <c:pt idx="0">
                  <c:v>8.5</c:v>
                </c:pt>
                <c:pt idx="1">
                  <c:v>7.0</c:v>
                </c:pt>
                <c:pt idx="2">
                  <c:v>7.0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7.5</c:v>
                </c:pt>
                <c:pt idx="7">
                  <c:v>4.5</c:v>
                </c:pt>
                <c:pt idx="8">
                  <c:v>9.5</c:v>
                </c:pt>
                <c:pt idx="9">
                  <c:v>6.0</c:v>
                </c:pt>
                <c:pt idx="10">
                  <c:v>6.5</c:v>
                </c:pt>
                <c:pt idx="11">
                  <c:v>9.0</c:v>
                </c:pt>
                <c:pt idx="12">
                  <c:v>8.0</c:v>
                </c:pt>
                <c:pt idx="13">
                  <c:v>6.0</c:v>
                </c:pt>
                <c:pt idx="14">
                  <c:v>14.0</c:v>
                </c:pt>
                <c:pt idx="15">
                  <c:v>3.5</c:v>
                </c:pt>
                <c:pt idx="16">
                  <c:v>7.5</c:v>
                </c:pt>
                <c:pt idx="17">
                  <c:v>12.5</c:v>
                </c:pt>
                <c:pt idx="18">
                  <c:v>9.0</c:v>
                </c:pt>
                <c:pt idx="19">
                  <c:v>6.5</c:v>
                </c:pt>
              </c:numCache>
            </c:numRef>
          </c:xVal>
          <c:yVal>
            <c:numRef>
              <c:f>Sheet2!$K$2:$K$21</c:f>
              <c:numCache>
                <c:formatCode>General</c:formatCode>
                <c:ptCount val="20"/>
                <c:pt idx="0">
                  <c:v>3.061666666666667</c:v>
                </c:pt>
                <c:pt idx="1">
                  <c:v>2.005</c:v>
                </c:pt>
                <c:pt idx="2">
                  <c:v>2.284166666666666</c:v>
                </c:pt>
                <c:pt idx="3">
                  <c:v>3.745555555555556</c:v>
                </c:pt>
                <c:pt idx="4">
                  <c:v>2.398888888888889</c:v>
                </c:pt>
                <c:pt idx="5">
                  <c:v>2.154444444444444</c:v>
                </c:pt>
                <c:pt idx="6">
                  <c:v>1.755833333333333</c:v>
                </c:pt>
                <c:pt idx="7">
                  <c:v>2.9225</c:v>
                </c:pt>
                <c:pt idx="8">
                  <c:v>2.951944444444444</c:v>
                </c:pt>
                <c:pt idx="9">
                  <c:v>3.838055555555555</c:v>
                </c:pt>
                <c:pt idx="10">
                  <c:v>1.609444444444444</c:v>
                </c:pt>
                <c:pt idx="11">
                  <c:v>3.067777777777777</c:v>
                </c:pt>
                <c:pt idx="12">
                  <c:v>2.951111111111111</c:v>
                </c:pt>
                <c:pt idx="13">
                  <c:v>2.692777777777777</c:v>
                </c:pt>
                <c:pt idx="14">
                  <c:v>3.964999999999999</c:v>
                </c:pt>
                <c:pt idx="15">
                  <c:v>2.383055555555555</c:v>
                </c:pt>
                <c:pt idx="16">
                  <c:v>3.547777777777777</c:v>
                </c:pt>
                <c:pt idx="17">
                  <c:v>5.735833333333333</c:v>
                </c:pt>
                <c:pt idx="18">
                  <c:v>6.76361111111111</c:v>
                </c:pt>
                <c:pt idx="19">
                  <c:v>3.663333333333333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81376"/>
        <c:axId val="-2107098304"/>
      </c:scatterChart>
      <c:valAx>
        <c:axId val="21152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098304"/>
        <c:crosses val="autoZero"/>
        <c:crossBetween val="midCat"/>
      </c:valAx>
      <c:valAx>
        <c:axId val="-21070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28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grade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Sheet2!$I$2:$I$21</c:f>
              <c:numCache>
                <c:formatCode>General</c:formatCode>
                <c:ptCount val="20"/>
                <c:pt idx="0">
                  <c:v>0.635420269802836</c:v>
                </c:pt>
                <c:pt idx="1">
                  <c:v>0.806660706303085</c:v>
                </c:pt>
                <c:pt idx="2">
                  <c:v>0.487433313574392</c:v>
                </c:pt>
                <c:pt idx="3">
                  <c:v>0.74361661059946</c:v>
                </c:pt>
                <c:pt idx="4">
                  <c:v>0.64820235682654</c:v>
                </c:pt>
                <c:pt idx="5">
                  <c:v>0.572187384728882</c:v>
                </c:pt>
                <c:pt idx="6">
                  <c:v>0.442647058823529</c:v>
                </c:pt>
                <c:pt idx="7">
                  <c:v>0.852731398930135</c:v>
                </c:pt>
                <c:pt idx="8">
                  <c:v>0.454631016042781</c:v>
                </c:pt>
                <c:pt idx="9">
                  <c:v>1.015358612580835</c:v>
                </c:pt>
                <c:pt idx="10">
                  <c:v>0.367476374706666</c:v>
                </c:pt>
                <c:pt idx="11">
                  <c:v>0.662308845577211</c:v>
                </c:pt>
                <c:pt idx="12">
                  <c:v>0.401147862860595</c:v>
                </c:pt>
                <c:pt idx="13">
                  <c:v>0.64506254990684</c:v>
                </c:pt>
                <c:pt idx="14">
                  <c:v>0.505417463352454</c:v>
                </c:pt>
                <c:pt idx="15">
                  <c:v>0.645814513700692</c:v>
                </c:pt>
                <c:pt idx="16">
                  <c:v>0.77830591102986</c:v>
                </c:pt>
                <c:pt idx="17">
                  <c:v>1.104401775685939</c:v>
                </c:pt>
                <c:pt idx="18">
                  <c:v>0.841943291839557</c:v>
                </c:pt>
                <c:pt idx="19">
                  <c:v>0.679969064191802</c:v>
                </c:pt>
              </c:numCache>
            </c:numRef>
          </c:xVal>
          <c:yVal>
            <c:numRef>
              <c:f>Sheet2!$J$2:$J$21</c:f>
              <c:numCache>
                <c:formatCode>General</c:formatCode>
                <c:ptCount val="20"/>
                <c:pt idx="0">
                  <c:v>8.5</c:v>
                </c:pt>
                <c:pt idx="1">
                  <c:v>7.0</c:v>
                </c:pt>
                <c:pt idx="2">
                  <c:v>7.0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7.5</c:v>
                </c:pt>
                <c:pt idx="7">
                  <c:v>4.5</c:v>
                </c:pt>
                <c:pt idx="8">
                  <c:v>9.5</c:v>
                </c:pt>
                <c:pt idx="9">
                  <c:v>6.0</c:v>
                </c:pt>
                <c:pt idx="10">
                  <c:v>6.5</c:v>
                </c:pt>
                <c:pt idx="11">
                  <c:v>9.0</c:v>
                </c:pt>
                <c:pt idx="12">
                  <c:v>8.0</c:v>
                </c:pt>
                <c:pt idx="13">
                  <c:v>6.0</c:v>
                </c:pt>
                <c:pt idx="14">
                  <c:v>14.0</c:v>
                </c:pt>
                <c:pt idx="15">
                  <c:v>3.5</c:v>
                </c:pt>
                <c:pt idx="16">
                  <c:v>7.5</c:v>
                </c:pt>
                <c:pt idx="17">
                  <c:v>12.5</c:v>
                </c:pt>
                <c:pt idx="18">
                  <c:v>9.0</c:v>
                </c:pt>
                <c:pt idx="19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16080"/>
        <c:axId val="-2084880688"/>
      </c:scatterChart>
      <c:valAx>
        <c:axId val="212091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880688"/>
        <c:crosses val="autoZero"/>
        <c:crossBetween val="midCat"/>
      </c:valAx>
      <c:valAx>
        <c:axId val="-208488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916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Usage</a:t>
            </a:r>
            <a:r>
              <a:rPr lang="en-US" baseline="0"/>
              <a:t> of </a:t>
            </a:r>
            <a:r>
              <a:rPr lang="en-US"/>
              <a:t>visualization tools vs team grade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analysis</c:v>
                </c:pt>
              </c:strCache>
            </c:strRef>
          </c:tx>
          <c:spPr>
            <a:ln w="47625">
              <a:noFill/>
            </a:ln>
          </c:spPr>
          <c:dPt>
            <c:idx val="5"/>
            <c:marker>
              <c:symbol val="x"/>
              <c:size val="9"/>
            </c:marker>
            <c:bubble3D val="0"/>
          </c:dPt>
          <c:dPt>
            <c:idx val="6"/>
            <c:marker>
              <c:symbol val="x"/>
              <c:size val="9"/>
            </c:marker>
            <c:bubble3D val="0"/>
          </c:dPt>
          <c:dPt>
            <c:idx val="11"/>
            <c:marker>
              <c:symbol val="x"/>
              <c:size val="9"/>
            </c:marker>
            <c:bubble3D val="0"/>
          </c:dPt>
          <c:xVal>
            <c:numRef>
              <c:f>Sheet1!$K$2:$K$23</c:f>
              <c:numCache>
                <c:formatCode>General</c:formatCode>
                <c:ptCount val="22"/>
                <c:pt idx="0">
                  <c:v>7.0</c:v>
                </c:pt>
                <c:pt idx="1">
                  <c:v>6.5</c:v>
                </c:pt>
                <c:pt idx="2">
                  <c:v>7.5</c:v>
                </c:pt>
                <c:pt idx="3">
                  <c:v>6.0</c:v>
                </c:pt>
                <c:pt idx="4">
                  <c:v>6.0</c:v>
                </c:pt>
                <c:pt idx="5">
                  <c:v>11.0</c:v>
                </c:pt>
                <c:pt idx="6">
                  <c:v>12.5</c:v>
                </c:pt>
                <c:pt idx="7">
                  <c:v>4.5</c:v>
                </c:pt>
                <c:pt idx="8">
                  <c:v>6.0</c:v>
                </c:pt>
                <c:pt idx="9">
                  <c:v>7.0</c:v>
                </c:pt>
                <c:pt idx="10">
                  <c:v>9.0</c:v>
                </c:pt>
                <c:pt idx="11">
                  <c:v>1.5</c:v>
                </c:pt>
                <c:pt idx="12">
                  <c:v>8.5</c:v>
                </c:pt>
                <c:pt idx="13">
                  <c:v>6.0</c:v>
                </c:pt>
                <c:pt idx="14">
                  <c:v>7.5</c:v>
                </c:pt>
                <c:pt idx="15">
                  <c:v>5.0</c:v>
                </c:pt>
                <c:pt idx="16">
                  <c:v>9.5</c:v>
                </c:pt>
                <c:pt idx="17">
                  <c:v>8.0</c:v>
                </c:pt>
                <c:pt idx="18">
                  <c:v>6.5</c:v>
                </c:pt>
                <c:pt idx="19">
                  <c:v>12.5</c:v>
                </c:pt>
                <c:pt idx="20">
                  <c:v>14.0</c:v>
                </c:pt>
                <c:pt idx="21">
                  <c:v>9.0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2.001388888888889</c:v>
                </c:pt>
                <c:pt idx="1">
                  <c:v>1.541388888888889</c:v>
                </c:pt>
                <c:pt idx="2">
                  <c:v>1.919444444444444</c:v>
                </c:pt>
                <c:pt idx="3">
                  <c:v>2.144444444444444</c:v>
                </c:pt>
                <c:pt idx="4">
                  <c:v>2.357499999999999</c:v>
                </c:pt>
                <c:pt idx="5">
                  <c:v>1.191111111111111</c:v>
                </c:pt>
                <c:pt idx="6">
                  <c:v>1.525833333333333</c:v>
                </c:pt>
                <c:pt idx="7">
                  <c:v>2.910277777777778</c:v>
                </c:pt>
                <c:pt idx="8">
                  <c:v>2.7075</c:v>
                </c:pt>
                <c:pt idx="9">
                  <c:v>2.284166666666666</c:v>
                </c:pt>
                <c:pt idx="10">
                  <c:v>3.072222222222222</c:v>
                </c:pt>
                <c:pt idx="11">
                  <c:v>0.792222222222222</c:v>
                </c:pt>
                <c:pt idx="12">
                  <c:v>3.0975</c:v>
                </c:pt>
                <c:pt idx="13">
                  <c:v>3.856666666666666</c:v>
                </c:pt>
                <c:pt idx="14">
                  <c:v>3.492222222222222</c:v>
                </c:pt>
                <c:pt idx="15">
                  <c:v>3.766666666666667</c:v>
                </c:pt>
                <c:pt idx="16">
                  <c:v>2.922777777777777</c:v>
                </c:pt>
                <c:pt idx="17">
                  <c:v>2.933055555555555</c:v>
                </c:pt>
                <c:pt idx="18">
                  <c:v>3.707222222222222</c:v>
                </c:pt>
                <c:pt idx="19">
                  <c:v>5.726388888888889</c:v>
                </c:pt>
                <c:pt idx="20">
                  <c:v>3.981944444444444</c:v>
                </c:pt>
                <c:pt idx="21">
                  <c:v>6.94222222222222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766512"/>
        <c:axId val="1916361808"/>
      </c:scatterChart>
      <c:valAx>
        <c:axId val="191676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</a:t>
                </a:r>
                <a:r>
                  <a:rPr lang="en-US" baseline="0"/>
                  <a:t> grade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361808"/>
        <c:crosses val="autoZero"/>
        <c:crossBetween val="midCat"/>
      </c:valAx>
      <c:valAx>
        <c:axId val="1916361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hours </a:t>
                </a:r>
              </a:p>
            </c:rich>
          </c:tx>
          <c:layout>
            <c:manualLayout>
              <c:xMode val="edge"/>
              <c:yMode val="edge"/>
              <c:x val="0.0280561122244489"/>
              <c:y val="0.1236474380919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1676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0</xdr:row>
      <xdr:rowOff>12700</xdr:rowOff>
    </xdr:from>
    <xdr:to>
      <xdr:col>21</xdr:col>
      <xdr:colOff>241300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25</xdr:row>
      <xdr:rowOff>63500</xdr:rowOff>
    </xdr:from>
    <xdr:to>
      <xdr:col>21</xdr:col>
      <xdr:colOff>304800</xdr:colOff>
      <xdr:row>44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46</xdr:row>
      <xdr:rowOff>63500</xdr:rowOff>
    </xdr:from>
    <xdr:to>
      <xdr:col>20</xdr:col>
      <xdr:colOff>330200</xdr:colOff>
      <xdr:row>69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26</xdr:row>
      <xdr:rowOff>25400</xdr:rowOff>
    </xdr:from>
    <xdr:to>
      <xdr:col>20</xdr:col>
      <xdr:colOff>647700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152400</xdr:rowOff>
    </xdr:from>
    <xdr:to>
      <xdr:col>5</xdr:col>
      <xdr:colOff>596900</xdr:colOff>
      <xdr:row>60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26</xdr:row>
      <xdr:rowOff>165100</xdr:rowOff>
    </xdr:from>
    <xdr:to>
      <xdr:col>5</xdr:col>
      <xdr:colOff>596900</xdr:colOff>
      <xdr:row>41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23</xdr:row>
      <xdr:rowOff>76200</xdr:rowOff>
    </xdr:from>
    <xdr:to>
      <xdr:col>7</xdr:col>
      <xdr:colOff>330200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482600</xdr:colOff>
      <xdr:row>23</xdr:row>
      <xdr:rowOff>38100</xdr:rowOff>
    </xdr:from>
    <xdr:to>
      <xdr:col>16</xdr:col>
      <xdr:colOff>101600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42</xdr:row>
      <xdr:rowOff>88900</xdr:rowOff>
    </xdr:from>
    <xdr:to>
      <xdr:col>8</xdr:col>
      <xdr:colOff>266700</xdr:colOff>
      <xdr:row>60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28</xdr:row>
      <xdr:rowOff>0</xdr:rowOff>
    </xdr:from>
    <xdr:to>
      <xdr:col>11</xdr:col>
      <xdr:colOff>177800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Ruler="0" workbookViewId="0">
      <selection sqref="A1:I26"/>
    </sheetView>
  </sheetViews>
  <sheetFormatPr baseColWidth="10" defaultRowHeight="16" x14ac:dyDescent="0.2"/>
  <sheetData>
    <row r="1" spans="1:9" x14ac:dyDescent="0.2">
      <c r="A1" t="s">
        <v>0</v>
      </c>
      <c r="B1" t="s">
        <v>6</v>
      </c>
      <c r="C1" t="s">
        <v>2</v>
      </c>
      <c r="D1" t="s">
        <v>4</v>
      </c>
      <c r="E1" t="s">
        <v>1</v>
      </c>
      <c r="F1" t="s">
        <v>3</v>
      </c>
      <c r="G1" t="s">
        <v>5</v>
      </c>
      <c r="H1" t="s">
        <v>7</v>
      </c>
      <c r="I1" t="s">
        <v>18</v>
      </c>
    </row>
    <row r="2" spans="1:9" x14ac:dyDescent="0.2">
      <c r="A2">
        <v>88</v>
      </c>
      <c r="B2">
        <v>13608</v>
      </c>
      <c r="C2">
        <v>11544</v>
      </c>
      <c r="D2">
        <v>377</v>
      </c>
      <c r="E2">
        <v>241</v>
      </c>
      <c r="F2">
        <v>1049</v>
      </c>
      <c r="G2">
        <v>374</v>
      </c>
      <c r="H2">
        <v>232</v>
      </c>
      <c r="I2">
        <v>922</v>
      </c>
    </row>
    <row r="3" spans="1:9" x14ac:dyDescent="0.2">
      <c r="A3">
        <v>89</v>
      </c>
      <c r="B3">
        <v>15767</v>
      </c>
      <c r="C3">
        <v>4627</v>
      </c>
      <c r="D3">
        <v>165</v>
      </c>
      <c r="E3">
        <v>254</v>
      </c>
      <c r="F3">
        <v>94</v>
      </c>
      <c r="G3">
        <v>651</v>
      </c>
      <c r="H3">
        <v>3</v>
      </c>
      <c r="I3">
        <v>7</v>
      </c>
    </row>
    <row r="4" spans="1:9" x14ac:dyDescent="0.2">
      <c r="A4">
        <v>111</v>
      </c>
      <c r="B4">
        <v>4171</v>
      </c>
      <c r="C4">
        <v>2923</v>
      </c>
      <c r="D4">
        <v>1951</v>
      </c>
      <c r="E4">
        <v>1824</v>
      </c>
      <c r="F4">
        <v>237</v>
      </c>
      <c r="G4">
        <v>117</v>
      </c>
      <c r="H4">
        <v>0</v>
      </c>
      <c r="I4">
        <v>0</v>
      </c>
    </row>
    <row r="5" spans="1:9" x14ac:dyDescent="0.2">
      <c r="A5">
        <v>110</v>
      </c>
      <c r="B5">
        <v>19395</v>
      </c>
      <c r="C5">
        <v>1007</v>
      </c>
      <c r="D5">
        <v>5811</v>
      </c>
      <c r="E5">
        <v>3774</v>
      </c>
      <c r="F5">
        <v>1659</v>
      </c>
      <c r="G5">
        <v>477</v>
      </c>
      <c r="H5">
        <v>460</v>
      </c>
      <c r="I5">
        <v>4662</v>
      </c>
    </row>
    <row r="6" spans="1:9" x14ac:dyDescent="0.2">
      <c r="A6">
        <v>82</v>
      </c>
      <c r="B6">
        <v>18133</v>
      </c>
      <c r="C6">
        <v>11152</v>
      </c>
      <c r="D6">
        <v>171</v>
      </c>
      <c r="E6">
        <v>374</v>
      </c>
      <c r="F6">
        <v>1311</v>
      </c>
      <c r="G6">
        <v>338</v>
      </c>
      <c r="H6">
        <v>138</v>
      </c>
      <c r="I6">
        <v>342</v>
      </c>
    </row>
    <row r="7" spans="1:9" x14ac:dyDescent="0.2">
      <c r="A7">
        <v>83</v>
      </c>
      <c r="B7">
        <v>13323</v>
      </c>
      <c r="C7">
        <v>4115</v>
      </c>
      <c r="D7">
        <v>16</v>
      </c>
      <c r="E7">
        <v>3737</v>
      </c>
      <c r="F7">
        <v>51</v>
      </c>
      <c r="G7">
        <v>706</v>
      </c>
      <c r="H7">
        <v>11</v>
      </c>
      <c r="I7">
        <v>112</v>
      </c>
    </row>
    <row r="8" spans="1:9" x14ac:dyDescent="0.2">
      <c r="A8">
        <v>80</v>
      </c>
      <c r="B8">
        <v>8948</v>
      </c>
      <c r="C8">
        <v>3998</v>
      </c>
      <c r="D8">
        <v>1038</v>
      </c>
      <c r="E8">
        <v>414</v>
      </c>
      <c r="F8">
        <v>1234</v>
      </c>
      <c r="G8">
        <v>529</v>
      </c>
      <c r="H8">
        <v>5</v>
      </c>
      <c r="I8">
        <v>285</v>
      </c>
    </row>
    <row r="9" spans="1:9" x14ac:dyDescent="0.2">
      <c r="A9">
        <v>81</v>
      </c>
      <c r="B9">
        <v>16870</v>
      </c>
      <c r="C9">
        <v>5101</v>
      </c>
      <c r="D9">
        <v>1809</v>
      </c>
      <c r="E9">
        <v>56</v>
      </c>
      <c r="F9">
        <v>1149</v>
      </c>
      <c r="G9">
        <v>72</v>
      </c>
      <c r="H9">
        <v>36</v>
      </c>
      <c r="I9">
        <v>724</v>
      </c>
    </row>
    <row r="10" spans="1:9" x14ac:dyDescent="0.2">
      <c r="A10">
        <v>86</v>
      </c>
      <c r="B10">
        <v>12338</v>
      </c>
      <c r="C10">
        <v>5189</v>
      </c>
      <c r="D10">
        <v>3016</v>
      </c>
      <c r="E10">
        <v>1737</v>
      </c>
      <c r="F10">
        <v>484</v>
      </c>
      <c r="G10">
        <v>82</v>
      </c>
      <c r="H10">
        <v>13</v>
      </c>
      <c r="I10">
        <v>610</v>
      </c>
    </row>
    <row r="11" spans="1:9" x14ac:dyDescent="0.2">
      <c r="A11">
        <v>87</v>
      </c>
      <c r="B11">
        <v>23375</v>
      </c>
      <c r="C11">
        <v>6225</v>
      </c>
      <c r="D11">
        <v>2268</v>
      </c>
      <c r="E11">
        <v>315</v>
      </c>
      <c r="F11">
        <v>978</v>
      </c>
      <c r="G11">
        <v>830</v>
      </c>
      <c r="H11">
        <v>11</v>
      </c>
      <c r="I11">
        <v>62</v>
      </c>
    </row>
    <row r="12" spans="1:9" x14ac:dyDescent="0.2">
      <c r="A12">
        <v>84</v>
      </c>
      <c r="B12">
        <v>13555</v>
      </c>
      <c r="C12">
        <v>4427</v>
      </c>
      <c r="D12">
        <v>598</v>
      </c>
      <c r="E12">
        <v>269</v>
      </c>
      <c r="F12">
        <v>418</v>
      </c>
      <c r="G12">
        <v>1041</v>
      </c>
      <c r="H12">
        <v>1003</v>
      </c>
      <c r="I12">
        <v>498</v>
      </c>
    </row>
    <row r="13" spans="1:9" x14ac:dyDescent="0.2">
      <c r="A13">
        <v>85</v>
      </c>
      <c r="B13">
        <v>14280</v>
      </c>
      <c r="C13">
        <v>2457</v>
      </c>
      <c r="D13">
        <v>117</v>
      </c>
      <c r="E13">
        <v>1435</v>
      </c>
      <c r="F13">
        <v>1549</v>
      </c>
      <c r="G13">
        <v>55</v>
      </c>
      <c r="H13">
        <v>708</v>
      </c>
      <c r="I13">
        <v>470</v>
      </c>
    </row>
    <row r="14" spans="1:9" x14ac:dyDescent="0.2">
      <c r="A14">
        <v>101</v>
      </c>
      <c r="B14">
        <v>15028</v>
      </c>
      <c r="C14">
        <v>4101</v>
      </c>
      <c r="D14">
        <v>3271</v>
      </c>
      <c r="E14">
        <v>394</v>
      </c>
      <c r="F14">
        <v>1472</v>
      </c>
      <c r="G14">
        <v>102</v>
      </c>
      <c r="H14">
        <v>354</v>
      </c>
      <c r="I14">
        <v>13</v>
      </c>
    </row>
    <row r="15" spans="1:9" x14ac:dyDescent="0.2">
      <c r="A15">
        <v>79</v>
      </c>
      <c r="B15">
        <v>23759</v>
      </c>
      <c r="C15">
        <v>2096</v>
      </c>
      <c r="D15">
        <v>48</v>
      </c>
      <c r="E15">
        <v>429</v>
      </c>
      <c r="F15">
        <v>120</v>
      </c>
      <c r="G15">
        <v>233</v>
      </c>
      <c r="H15">
        <v>36</v>
      </c>
      <c r="I15">
        <v>1243</v>
      </c>
    </row>
    <row r="16" spans="1:9" x14ac:dyDescent="0.2">
      <c r="A16">
        <v>78</v>
      </c>
      <c r="B16">
        <v>16800</v>
      </c>
      <c r="C16">
        <v>428</v>
      </c>
      <c r="D16">
        <v>3211</v>
      </c>
      <c r="E16">
        <v>447</v>
      </c>
      <c r="F16">
        <v>168</v>
      </c>
      <c r="G16">
        <v>302</v>
      </c>
      <c r="H16">
        <v>918</v>
      </c>
      <c r="I16">
        <v>867</v>
      </c>
    </row>
    <row r="17" spans="1:9" x14ac:dyDescent="0.2">
      <c r="A17">
        <v>77</v>
      </c>
      <c r="B17">
        <v>17346</v>
      </c>
      <c r="C17">
        <v>8280</v>
      </c>
      <c r="D17">
        <v>469</v>
      </c>
      <c r="E17">
        <v>785</v>
      </c>
      <c r="F17">
        <v>1156</v>
      </c>
      <c r="G17">
        <v>230</v>
      </c>
      <c r="H17">
        <v>102</v>
      </c>
      <c r="I17">
        <v>5</v>
      </c>
    </row>
    <row r="18" spans="1:9" x14ac:dyDescent="0.2">
      <c r="A18">
        <v>108</v>
      </c>
      <c r="B18">
        <v>28920</v>
      </c>
      <c r="C18">
        <v>13741</v>
      </c>
      <c r="D18">
        <v>4597</v>
      </c>
      <c r="E18">
        <v>1714</v>
      </c>
      <c r="F18">
        <v>707</v>
      </c>
      <c r="G18">
        <v>3247</v>
      </c>
      <c r="H18">
        <v>343</v>
      </c>
      <c r="I18">
        <v>4889</v>
      </c>
    </row>
    <row r="19" spans="1:9" x14ac:dyDescent="0.2">
      <c r="A19">
        <v>109</v>
      </c>
      <c r="B19">
        <v>17175</v>
      </c>
      <c r="C19">
        <v>1486</v>
      </c>
      <c r="D19">
        <v>1079</v>
      </c>
      <c r="E19">
        <v>357</v>
      </c>
      <c r="F19">
        <v>157</v>
      </c>
      <c r="G19">
        <v>1066</v>
      </c>
      <c r="H19">
        <v>77</v>
      </c>
      <c r="I19">
        <v>833</v>
      </c>
    </row>
    <row r="20" spans="1:9" x14ac:dyDescent="0.2">
      <c r="A20">
        <v>90</v>
      </c>
      <c r="B20">
        <v>16675</v>
      </c>
      <c r="C20">
        <v>7784</v>
      </c>
      <c r="D20">
        <v>316</v>
      </c>
      <c r="E20">
        <v>940</v>
      </c>
      <c r="F20">
        <v>1359</v>
      </c>
      <c r="G20">
        <v>145</v>
      </c>
      <c r="H20">
        <v>500</v>
      </c>
      <c r="I20">
        <v>54</v>
      </c>
    </row>
    <row r="21" spans="1:9" x14ac:dyDescent="0.2">
      <c r="A21">
        <v>93</v>
      </c>
      <c r="B21">
        <v>5668</v>
      </c>
      <c r="C21">
        <v>3585</v>
      </c>
      <c r="D21">
        <v>680</v>
      </c>
      <c r="E21">
        <v>51</v>
      </c>
      <c r="F21">
        <v>1006</v>
      </c>
      <c r="G21">
        <v>446</v>
      </c>
      <c r="H21">
        <v>0</v>
      </c>
      <c r="I21">
        <v>0</v>
      </c>
    </row>
    <row r="22" spans="1:9" x14ac:dyDescent="0.2">
      <c r="A22">
        <v>92</v>
      </c>
      <c r="B22">
        <v>26484</v>
      </c>
      <c r="C22">
        <v>8508</v>
      </c>
      <c r="D22">
        <v>419</v>
      </c>
      <c r="E22">
        <v>968</v>
      </c>
      <c r="F22">
        <v>553</v>
      </c>
      <c r="G22">
        <v>160</v>
      </c>
      <c r="H22">
        <v>16</v>
      </c>
      <c r="I22">
        <v>43</v>
      </c>
    </row>
    <row r="23" spans="1:9" x14ac:dyDescent="0.2">
      <c r="A23">
        <v>106</v>
      </c>
      <c r="B23">
        <v>16410</v>
      </c>
      <c r="C23">
        <v>3767</v>
      </c>
      <c r="D23">
        <v>6841</v>
      </c>
      <c r="E23">
        <v>145</v>
      </c>
      <c r="F23">
        <v>1440</v>
      </c>
      <c r="G23">
        <v>560</v>
      </c>
      <c r="H23">
        <v>19</v>
      </c>
      <c r="I23">
        <v>440</v>
      </c>
    </row>
    <row r="24" spans="1:9" x14ac:dyDescent="0.2">
      <c r="A24">
        <v>107</v>
      </c>
      <c r="B24">
        <v>18697</v>
      </c>
      <c r="C24">
        <v>10943</v>
      </c>
      <c r="D24">
        <v>5006</v>
      </c>
      <c r="E24">
        <v>2807</v>
      </c>
      <c r="F24">
        <v>1142</v>
      </c>
      <c r="G24">
        <v>726</v>
      </c>
      <c r="H24">
        <v>25</v>
      </c>
      <c r="I24">
        <v>170</v>
      </c>
    </row>
    <row r="25" spans="1:9" x14ac:dyDescent="0.2">
      <c r="A25">
        <v>104</v>
      </c>
      <c r="B25">
        <v>28242</v>
      </c>
      <c r="C25">
        <v>5675</v>
      </c>
      <c r="D25">
        <v>7822</v>
      </c>
      <c r="E25">
        <v>517</v>
      </c>
      <c r="F25">
        <v>47</v>
      </c>
      <c r="G25">
        <v>180</v>
      </c>
      <c r="H25">
        <v>33</v>
      </c>
      <c r="I25">
        <v>7941</v>
      </c>
    </row>
    <row r="26" spans="1:9" x14ac:dyDescent="0.2">
      <c r="A26">
        <v>105</v>
      </c>
      <c r="B26">
        <v>13284</v>
      </c>
      <c r="C26">
        <v>5495</v>
      </c>
      <c r="D26">
        <v>1115</v>
      </c>
      <c r="E26">
        <v>716</v>
      </c>
      <c r="F26">
        <v>1133</v>
      </c>
      <c r="G26">
        <v>63</v>
      </c>
      <c r="H26">
        <v>57</v>
      </c>
      <c r="I26">
        <v>33</v>
      </c>
    </row>
    <row r="30" spans="1:9" x14ac:dyDescent="0.2">
      <c r="A30">
        <v>88</v>
      </c>
      <c r="B30">
        <f>B2/3600</f>
        <v>3.78</v>
      </c>
      <c r="C30">
        <f t="shared" ref="C30:H30" si="0">C2/3600</f>
        <v>3.2066666666666666</v>
      </c>
      <c r="D30">
        <f t="shared" si="0"/>
        <v>0.10472222222222222</v>
      </c>
      <c r="E30">
        <f t="shared" si="0"/>
        <v>6.6944444444444445E-2</v>
      </c>
      <c r="F30">
        <f t="shared" si="0"/>
        <v>0.29138888888888886</v>
      </c>
      <c r="G30">
        <f t="shared" si="0"/>
        <v>0.10388888888888889</v>
      </c>
      <c r="H30">
        <f t="shared" si="0"/>
        <v>6.4444444444444443E-2</v>
      </c>
    </row>
    <row r="31" spans="1:9" x14ac:dyDescent="0.2">
      <c r="A31">
        <v>89</v>
      </c>
      <c r="B31">
        <f t="shared" ref="B31:H54" si="1">B3/3600</f>
        <v>4.3797222222222221</v>
      </c>
      <c r="C31">
        <f t="shared" si="1"/>
        <v>1.2852777777777777</v>
      </c>
      <c r="D31">
        <f t="shared" si="1"/>
        <v>4.583333333333333E-2</v>
      </c>
      <c r="E31">
        <f t="shared" si="1"/>
        <v>7.0555555555555552E-2</v>
      </c>
      <c r="F31">
        <f t="shared" si="1"/>
        <v>2.6111111111111113E-2</v>
      </c>
      <c r="G31">
        <f t="shared" si="1"/>
        <v>0.18083333333333335</v>
      </c>
      <c r="H31">
        <f t="shared" si="1"/>
        <v>8.3333333333333339E-4</v>
      </c>
    </row>
    <row r="32" spans="1:9" x14ac:dyDescent="0.2">
      <c r="A32">
        <v>111</v>
      </c>
      <c r="B32">
        <f t="shared" si="1"/>
        <v>1.158611111111111</v>
      </c>
      <c r="C32">
        <f t="shared" si="1"/>
        <v>0.81194444444444447</v>
      </c>
      <c r="D32">
        <f t="shared" si="1"/>
        <v>0.54194444444444445</v>
      </c>
      <c r="E32">
        <f t="shared" si="1"/>
        <v>0.50666666666666671</v>
      </c>
      <c r="F32">
        <f t="shared" si="1"/>
        <v>6.5833333333333327E-2</v>
      </c>
      <c r="G32">
        <f t="shared" si="1"/>
        <v>3.2500000000000001E-2</v>
      </c>
      <c r="H32">
        <f t="shared" si="1"/>
        <v>0</v>
      </c>
    </row>
    <row r="33" spans="1:8" x14ac:dyDescent="0.2">
      <c r="A33">
        <v>110</v>
      </c>
      <c r="B33">
        <f t="shared" si="1"/>
        <v>5.3875000000000002</v>
      </c>
      <c r="C33">
        <f t="shared" si="1"/>
        <v>0.27972222222222221</v>
      </c>
      <c r="D33">
        <f t="shared" si="1"/>
        <v>1.6141666666666667</v>
      </c>
      <c r="E33">
        <f t="shared" si="1"/>
        <v>1.0483333333333333</v>
      </c>
      <c r="F33">
        <f t="shared" si="1"/>
        <v>0.46083333333333332</v>
      </c>
      <c r="G33">
        <f t="shared" si="1"/>
        <v>0.13250000000000001</v>
      </c>
      <c r="H33">
        <f t="shared" si="1"/>
        <v>0.12777777777777777</v>
      </c>
    </row>
    <row r="34" spans="1:8" x14ac:dyDescent="0.2">
      <c r="A34">
        <v>82</v>
      </c>
      <c r="B34">
        <f t="shared" si="1"/>
        <v>5.036944444444444</v>
      </c>
      <c r="C34">
        <f t="shared" si="1"/>
        <v>3.097777777777778</v>
      </c>
      <c r="D34">
        <f t="shared" si="1"/>
        <v>4.7500000000000001E-2</v>
      </c>
      <c r="E34">
        <f t="shared" si="1"/>
        <v>0.10388888888888889</v>
      </c>
      <c r="F34">
        <f t="shared" si="1"/>
        <v>0.36416666666666669</v>
      </c>
      <c r="G34">
        <f t="shared" si="1"/>
        <v>9.3888888888888883E-2</v>
      </c>
      <c r="H34">
        <f t="shared" si="1"/>
        <v>3.833333333333333E-2</v>
      </c>
    </row>
    <row r="35" spans="1:8" x14ac:dyDescent="0.2">
      <c r="A35">
        <v>83</v>
      </c>
      <c r="B35">
        <f t="shared" si="1"/>
        <v>3.7008333333333332</v>
      </c>
      <c r="C35">
        <f t="shared" si="1"/>
        <v>1.1430555555555555</v>
      </c>
      <c r="D35">
        <f t="shared" si="1"/>
        <v>4.4444444444444444E-3</v>
      </c>
      <c r="E35">
        <f t="shared" si="1"/>
        <v>1.0380555555555555</v>
      </c>
      <c r="F35">
        <f t="shared" si="1"/>
        <v>1.4166666666666666E-2</v>
      </c>
      <c r="G35">
        <f t="shared" si="1"/>
        <v>0.19611111111111112</v>
      </c>
      <c r="H35">
        <f t="shared" si="1"/>
        <v>3.0555555555555557E-3</v>
      </c>
    </row>
    <row r="36" spans="1:8" x14ac:dyDescent="0.2">
      <c r="A36">
        <v>80</v>
      </c>
      <c r="B36">
        <f t="shared" si="1"/>
        <v>2.4855555555555555</v>
      </c>
      <c r="C36">
        <f t="shared" si="1"/>
        <v>1.1105555555555555</v>
      </c>
      <c r="D36">
        <f t="shared" si="1"/>
        <v>0.28833333333333333</v>
      </c>
      <c r="E36">
        <f t="shared" si="1"/>
        <v>0.115</v>
      </c>
      <c r="F36">
        <f t="shared" si="1"/>
        <v>0.34277777777777779</v>
      </c>
      <c r="G36">
        <f t="shared" si="1"/>
        <v>0.14694444444444443</v>
      </c>
      <c r="H36">
        <f t="shared" si="1"/>
        <v>1.3888888888888889E-3</v>
      </c>
    </row>
    <row r="37" spans="1:8" x14ac:dyDescent="0.2">
      <c r="A37">
        <v>81</v>
      </c>
      <c r="B37">
        <f t="shared" si="1"/>
        <v>4.6861111111111109</v>
      </c>
      <c r="C37">
        <f t="shared" si="1"/>
        <v>1.4169444444444443</v>
      </c>
      <c r="D37">
        <f t="shared" si="1"/>
        <v>0.50249999999999995</v>
      </c>
      <c r="E37">
        <f t="shared" si="1"/>
        <v>1.5555555555555555E-2</v>
      </c>
      <c r="F37">
        <f t="shared" si="1"/>
        <v>0.31916666666666665</v>
      </c>
      <c r="G37">
        <f t="shared" si="1"/>
        <v>0.02</v>
      </c>
      <c r="H37">
        <f t="shared" si="1"/>
        <v>0.01</v>
      </c>
    </row>
    <row r="38" spans="1:8" x14ac:dyDescent="0.2">
      <c r="A38">
        <v>86</v>
      </c>
      <c r="B38">
        <f t="shared" si="1"/>
        <v>3.4272222222222224</v>
      </c>
      <c r="C38">
        <f t="shared" si="1"/>
        <v>1.4413888888888888</v>
      </c>
      <c r="D38">
        <f t="shared" si="1"/>
        <v>0.83777777777777773</v>
      </c>
      <c r="E38">
        <f t="shared" si="1"/>
        <v>0.48249999999999998</v>
      </c>
      <c r="F38">
        <f t="shared" si="1"/>
        <v>0.13444444444444445</v>
      </c>
      <c r="G38">
        <f t="shared" si="1"/>
        <v>2.2777777777777779E-2</v>
      </c>
      <c r="H38">
        <f t="shared" si="1"/>
        <v>3.6111111111111109E-3</v>
      </c>
    </row>
    <row r="39" spans="1:8" x14ac:dyDescent="0.2">
      <c r="A39">
        <v>87</v>
      </c>
      <c r="B39">
        <f t="shared" si="1"/>
        <v>6.4930555555555554</v>
      </c>
      <c r="C39">
        <f t="shared" si="1"/>
        <v>1.7291666666666667</v>
      </c>
      <c r="D39">
        <f t="shared" si="1"/>
        <v>0.63</v>
      </c>
      <c r="E39">
        <f t="shared" si="1"/>
        <v>8.7499999999999994E-2</v>
      </c>
      <c r="F39">
        <f t="shared" si="1"/>
        <v>0.27166666666666667</v>
      </c>
      <c r="G39">
        <f t="shared" si="1"/>
        <v>0.23055555555555557</v>
      </c>
      <c r="H39">
        <f t="shared" si="1"/>
        <v>3.0555555555555557E-3</v>
      </c>
    </row>
    <row r="40" spans="1:8" x14ac:dyDescent="0.2">
      <c r="A40">
        <v>84</v>
      </c>
      <c r="B40">
        <f t="shared" si="1"/>
        <v>3.7652777777777779</v>
      </c>
      <c r="C40">
        <f t="shared" si="1"/>
        <v>1.2297222222222222</v>
      </c>
      <c r="D40">
        <f t="shared" si="1"/>
        <v>0.1661111111111111</v>
      </c>
      <c r="E40">
        <f t="shared" si="1"/>
        <v>7.4722222222222218E-2</v>
      </c>
      <c r="F40">
        <f t="shared" si="1"/>
        <v>0.11611111111111111</v>
      </c>
      <c r="G40">
        <f t="shared" si="1"/>
        <v>0.28916666666666668</v>
      </c>
      <c r="H40">
        <f t="shared" si="1"/>
        <v>0.27861111111111109</v>
      </c>
    </row>
    <row r="41" spans="1:8" x14ac:dyDescent="0.2">
      <c r="A41">
        <v>85</v>
      </c>
      <c r="B41">
        <f t="shared" si="1"/>
        <v>3.9666666666666668</v>
      </c>
      <c r="C41">
        <f t="shared" si="1"/>
        <v>0.6825</v>
      </c>
      <c r="D41">
        <f t="shared" si="1"/>
        <v>3.2500000000000001E-2</v>
      </c>
      <c r="E41">
        <f t="shared" si="1"/>
        <v>0.39861111111111114</v>
      </c>
      <c r="F41">
        <f t="shared" si="1"/>
        <v>0.43027777777777776</v>
      </c>
      <c r="G41">
        <f t="shared" si="1"/>
        <v>1.5277777777777777E-2</v>
      </c>
      <c r="H41">
        <f t="shared" si="1"/>
        <v>0.19666666666666666</v>
      </c>
    </row>
    <row r="42" spans="1:8" x14ac:dyDescent="0.2">
      <c r="A42">
        <v>101</v>
      </c>
      <c r="B42">
        <f t="shared" si="1"/>
        <v>4.1744444444444442</v>
      </c>
      <c r="C42">
        <f t="shared" si="1"/>
        <v>1.1391666666666667</v>
      </c>
      <c r="D42">
        <f t="shared" si="1"/>
        <v>0.90861111111111115</v>
      </c>
      <c r="E42">
        <f t="shared" si="1"/>
        <v>0.10944444444444444</v>
      </c>
      <c r="F42">
        <f t="shared" si="1"/>
        <v>0.40888888888888891</v>
      </c>
      <c r="G42">
        <f t="shared" si="1"/>
        <v>2.8333333333333332E-2</v>
      </c>
      <c r="H42">
        <f t="shared" si="1"/>
        <v>9.8333333333333328E-2</v>
      </c>
    </row>
    <row r="43" spans="1:8" x14ac:dyDescent="0.2">
      <c r="A43">
        <v>79</v>
      </c>
      <c r="B43">
        <f t="shared" si="1"/>
        <v>6.5997222222222218</v>
      </c>
      <c r="C43">
        <f t="shared" si="1"/>
        <v>0.5822222222222222</v>
      </c>
      <c r="D43">
        <f t="shared" si="1"/>
        <v>1.3333333333333334E-2</v>
      </c>
      <c r="E43">
        <f t="shared" si="1"/>
        <v>0.11916666666666667</v>
      </c>
      <c r="F43">
        <f t="shared" si="1"/>
        <v>3.3333333333333333E-2</v>
      </c>
      <c r="G43">
        <f t="shared" si="1"/>
        <v>6.4722222222222223E-2</v>
      </c>
      <c r="H43">
        <f t="shared" si="1"/>
        <v>0.01</v>
      </c>
    </row>
    <row r="44" spans="1:8" x14ac:dyDescent="0.2">
      <c r="A44">
        <v>78</v>
      </c>
      <c r="B44">
        <f t="shared" si="1"/>
        <v>4.666666666666667</v>
      </c>
      <c r="C44">
        <f t="shared" si="1"/>
        <v>0.11888888888888889</v>
      </c>
      <c r="D44">
        <f t="shared" si="1"/>
        <v>0.89194444444444443</v>
      </c>
      <c r="E44">
        <f t="shared" si="1"/>
        <v>0.12416666666666666</v>
      </c>
      <c r="F44">
        <f t="shared" si="1"/>
        <v>4.6666666666666669E-2</v>
      </c>
      <c r="G44">
        <f t="shared" si="1"/>
        <v>8.3888888888888888E-2</v>
      </c>
      <c r="H44">
        <f t="shared" si="1"/>
        <v>0.255</v>
      </c>
    </row>
    <row r="45" spans="1:8" x14ac:dyDescent="0.2">
      <c r="A45">
        <v>77</v>
      </c>
      <c r="B45">
        <f t="shared" si="1"/>
        <v>4.8183333333333334</v>
      </c>
      <c r="C45">
        <f t="shared" si="1"/>
        <v>2.2999999999999998</v>
      </c>
      <c r="D45">
        <f t="shared" si="1"/>
        <v>0.13027777777777777</v>
      </c>
      <c r="E45">
        <f t="shared" si="1"/>
        <v>0.21805555555555556</v>
      </c>
      <c r="F45">
        <f t="shared" si="1"/>
        <v>0.32111111111111112</v>
      </c>
      <c r="G45">
        <f t="shared" si="1"/>
        <v>6.3888888888888884E-2</v>
      </c>
      <c r="H45">
        <f t="shared" si="1"/>
        <v>2.8333333333333332E-2</v>
      </c>
    </row>
    <row r="46" spans="1:8" x14ac:dyDescent="0.2">
      <c r="A46">
        <v>108</v>
      </c>
      <c r="B46">
        <f t="shared" si="1"/>
        <v>8.0333333333333332</v>
      </c>
      <c r="C46">
        <f t="shared" si="1"/>
        <v>3.8169444444444443</v>
      </c>
      <c r="D46">
        <f t="shared" si="1"/>
        <v>1.2769444444444444</v>
      </c>
      <c r="E46">
        <f t="shared" si="1"/>
        <v>0.4761111111111111</v>
      </c>
      <c r="F46">
        <f t="shared" si="1"/>
        <v>0.19638888888888889</v>
      </c>
      <c r="G46">
        <f t="shared" si="1"/>
        <v>0.90194444444444444</v>
      </c>
      <c r="H46">
        <f t="shared" si="1"/>
        <v>9.5277777777777781E-2</v>
      </c>
    </row>
    <row r="47" spans="1:8" x14ac:dyDescent="0.2">
      <c r="A47">
        <v>109</v>
      </c>
      <c r="B47">
        <f t="shared" si="1"/>
        <v>4.770833333333333</v>
      </c>
      <c r="C47">
        <f t="shared" si="1"/>
        <v>0.4127777777777778</v>
      </c>
      <c r="D47">
        <f t="shared" si="1"/>
        <v>0.29972222222222222</v>
      </c>
      <c r="E47">
        <f t="shared" si="1"/>
        <v>9.9166666666666667E-2</v>
      </c>
      <c r="F47">
        <f t="shared" si="1"/>
        <v>4.3611111111111114E-2</v>
      </c>
      <c r="G47">
        <f t="shared" si="1"/>
        <v>0.2961111111111111</v>
      </c>
      <c r="H47">
        <f t="shared" si="1"/>
        <v>2.1388888888888888E-2</v>
      </c>
    </row>
    <row r="48" spans="1:8" x14ac:dyDescent="0.2">
      <c r="A48">
        <v>90</v>
      </c>
      <c r="B48">
        <f t="shared" si="1"/>
        <v>4.6319444444444446</v>
      </c>
      <c r="C48">
        <f t="shared" si="1"/>
        <v>2.1622222222222223</v>
      </c>
      <c r="D48">
        <f t="shared" si="1"/>
        <v>8.7777777777777774E-2</v>
      </c>
      <c r="E48">
        <f t="shared" si="1"/>
        <v>0.26111111111111113</v>
      </c>
      <c r="F48">
        <f t="shared" si="1"/>
        <v>0.3775</v>
      </c>
      <c r="G48">
        <f t="shared" si="1"/>
        <v>4.027777777777778E-2</v>
      </c>
      <c r="H48">
        <f t="shared" si="1"/>
        <v>0.1388888888888889</v>
      </c>
    </row>
    <row r="49" spans="1:8" x14ac:dyDescent="0.2">
      <c r="A49">
        <v>93</v>
      </c>
      <c r="B49">
        <f t="shared" si="1"/>
        <v>1.5744444444444445</v>
      </c>
      <c r="C49">
        <f t="shared" si="1"/>
        <v>0.99583333333333335</v>
      </c>
      <c r="D49">
        <f t="shared" si="1"/>
        <v>0.18888888888888888</v>
      </c>
      <c r="E49">
        <f t="shared" si="1"/>
        <v>1.4166666666666666E-2</v>
      </c>
      <c r="F49">
        <f t="shared" si="1"/>
        <v>0.27944444444444444</v>
      </c>
      <c r="G49">
        <f t="shared" si="1"/>
        <v>0.1238888888888889</v>
      </c>
      <c r="H49">
        <f t="shared" si="1"/>
        <v>0</v>
      </c>
    </row>
    <row r="50" spans="1:8" x14ac:dyDescent="0.2">
      <c r="A50">
        <v>92</v>
      </c>
      <c r="B50">
        <f t="shared" si="1"/>
        <v>7.3566666666666665</v>
      </c>
      <c r="C50">
        <f t="shared" si="1"/>
        <v>2.3633333333333333</v>
      </c>
      <c r="D50">
        <f t="shared" si="1"/>
        <v>0.11638888888888889</v>
      </c>
      <c r="E50">
        <f t="shared" si="1"/>
        <v>0.2688888888888889</v>
      </c>
      <c r="F50">
        <f t="shared" si="1"/>
        <v>0.15361111111111111</v>
      </c>
      <c r="G50">
        <f t="shared" si="1"/>
        <v>4.4444444444444446E-2</v>
      </c>
      <c r="H50">
        <f t="shared" si="1"/>
        <v>4.4444444444444444E-3</v>
      </c>
    </row>
    <row r="51" spans="1:8" x14ac:dyDescent="0.2">
      <c r="A51">
        <v>106</v>
      </c>
      <c r="B51">
        <f t="shared" si="1"/>
        <v>4.5583333333333336</v>
      </c>
      <c r="C51">
        <f t="shared" si="1"/>
        <v>1.0463888888888888</v>
      </c>
      <c r="D51">
        <f t="shared" si="1"/>
        <v>1.9002777777777777</v>
      </c>
      <c r="E51">
        <f t="shared" si="1"/>
        <v>4.027777777777778E-2</v>
      </c>
      <c r="F51">
        <f t="shared" si="1"/>
        <v>0.4</v>
      </c>
      <c r="G51">
        <f t="shared" si="1"/>
        <v>0.15555555555555556</v>
      </c>
      <c r="H51">
        <f t="shared" si="1"/>
        <v>5.2777777777777779E-3</v>
      </c>
    </row>
    <row r="52" spans="1:8" x14ac:dyDescent="0.2">
      <c r="A52">
        <v>107</v>
      </c>
      <c r="B52">
        <f t="shared" si="1"/>
        <v>5.1936111111111112</v>
      </c>
      <c r="C52">
        <f t="shared" si="1"/>
        <v>3.0397222222222222</v>
      </c>
      <c r="D52">
        <f t="shared" si="1"/>
        <v>1.3905555555555555</v>
      </c>
      <c r="E52">
        <f t="shared" si="1"/>
        <v>0.77972222222222221</v>
      </c>
      <c r="F52">
        <f t="shared" si="1"/>
        <v>0.31722222222222224</v>
      </c>
      <c r="G52">
        <f t="shared" si="1"/>
        <v>0.20166666666666666</v>
      </c>
      <c r="H52">
        <f t="shared" si="1"/>
        <v>6.9444444444444441E-3</v>
      </c>
    </row>
    <row r="53" spans="1:8" x14ac:dyDescent="0.2">
      <c r="A53">
        <v>104</v>
      </c>
      <c r="B53">
        <f t="shared" si="1"/>
        <v>7.8449999999999998</v>
      </c>
      <c r="C53">
        <f t="shared" si="1"/>
        <v>1.5763888888888888</v>
      </c>
      <c r="D53">
        <f t="shared" si="1"/>
        <v>2.1727777777777777</v>
      </c>
      <c r="E53">
        <f t="shared" si="1"/>
        <v>0.14361111111111111</v>
      </c>
      <c r="F53">
        <f t="shared" si="1"/>
        <v>1.3055555555555556E-2</v>
      </c>
      <c r="G53">
        <f t="shared" si="1"/>
        <v>0.05</v>
      </c>
      <c r="H53">
        <f t="shared" si="1"/>
        <v>9.1666666666666667E-3</v>
      </c>
    </row>
    <row r="54" spans="1:8" x14ac:dyDescent="0.2">
      <c r="A54">
        <v>105</v>
      </c>
      <c r="B54">
        <f t="shared" si="1"/>
        <v>3.69</v>
      </c>
      <c r="C54">
        <f t="shared" si="1"/>
        <v>1.5263888888888888</v>
      </c>
      <c r="D54">
        <f t="shared" si="1"/>
        <v>0.30972222222222223</v>
      </c>
      <c r="E54">
        <f t="shared" si="1"/>
        <v>0.19888888888888889</v>
      </c>
      <c r="F54">
        <f t="shared" si="1"/>
        <v>0.31472222222222224</v>
      </c>
      <c r="G54">
        <f t="shared" si="1"/>
        <v>1.7500000000000002E-2</v>
      </c>
      <c r="H54">
        <f t="shared" si="1"/>
        <v>1.5833333333333335E-2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showRuler="0" topLeftCell="A21" workbookViewId="0">
      <selection activeCell="S24" sqref="S24"/>
    </sheetView>
  </sheetViews>
  <sheetFormatPr baseColWidth="10" defaultRowHeight="16" x14ac:dyDescent="0.2"/>
  <sheetData>
    <row r="1" spans="1:13" x14ac:dyDescent="0.2">
      <c r="A1" t="s">
        <v>0</v>
      </c>
      <c r="B1" t="s">
        <v>6</v>
      </c>
      <c r="C1" t="s">
        <v>23</v>
      </c>
      <c r="D1" t="s">
        <v>4</v>
      </c>
      <c r="E1" t="s">
        <v>1</v>
      </c>
      <c r="F1" t="s">
        <v>3</v>
      </c>
      <c r="G1" t="s">
        <v>5</v>
      </c>
      <c r="H1" t="s">
        <v>7</v>
      </c>
      <c r="I1" t="s">
        <v>18</v>
      </c>
      <c r="J1" t="s">
        <v>8</v>
      </c>
      <c r="K1" t="s">
        <v>9</v>
      </c>
      <c r="L1" t="s">
        <v>10</v>
      </c>
      <c r="M1" t="s">
        <v>24</v>
      </c>
    </row>
    <row r="2" spans="1:13" x14ac:dyDescent="0.2">
      <c r="A2">
        <v>80</v>
      </c>
      <c r="B2">
        <v>2.4891666666666667</v>
      </c>
      <c r="C2">
        <v>1.1105555555555555</v>
      </c>
      <c r="D2">
        <v>0.28833333333333333</v>
      </c>
      <c r="E2">
        <v>0.115</v>
      </c>
      <c r="F2">
        <v>0.34277777777777779</v>
      </c>
      <c r="G2">
        <v>0.14333333333333334</v>
      </c>
      <c r="H2">
        <v>1.3888888888888889E-3</v>
      </c>
      <c r="I2">
        <v>7.9166666666666663E-2</v>
      </c>
      <c r="J2">
        <f>SUM(C2:H2)/B2</f>
        <v>0.80403972770896115</v>
      </c>
      <c r="K2">
        <v>7</v>
      </c>
      <c r="L2">
        <f>SUM(D2+C2+E2+F2+G2+H2)</f>
        <v>2.0013888888888891</v>
      </c>
      <c r="M2">
        <f>SUM(B2:I2)</f>
        <v>4.5697222222222234</v>
      </c>
    </row>
    <row r="3" spans="1:13" x14ac:dyDescent="0.2">
      <c r="A3">
        <v>89</v>
      </c>
      <c r="B3">
        <v>4.4477777777777776</v>
      </c>
      <c r="C3">
        <v>1.2852777777777777</v>
      </c>
      <c r="D3">
        <v>4.583333333333333E-2</v>
      </c>
      <c r="E3">
        <v>7.0555555555555552E-2</v>
      </c>
      <c r="F3">
        <v>2.6111111111111113E-2</v>
      </c>
      <c r="G3">
        <v>0.11277777777777778</v>
      </c>
      <c r="H3">
        <v>8.3333333333333339E-4</v>
      </c>
      <c r="I3">
        <v>1.9444444444444444E-3</v>
      </c>
      <c r="J3">
        <f>SUM(C3:H3)/B3</f>
        <v>0.34655258556082941</v>
      </c>
      <c r="K3">
        <v>6.5</v>
      </c>
      <c r="L3">
        <f>SUM(D3+C3+E3+F3+G3+H3)</f>
        <v>1.5413888888888889</v>
      </c>
      <c r="M3">
        <f>SUM(B3:I3)</f>
        <v>5.9911111111111115</v>
      </c>
    </row>
    <row r="4" spans="1:13" x14ac:dyDescent="0.2">
      <c r="A4">
        <v>85</v>
      </c>
      <c r="B4">
        <v>3.9750000000000001</v>
      </c>
      <c r="C4">
        <v>0.6825</v>
      </c>
      <c r="D4">
        <v>3.2500000000000001E-2</v>
      </c>
      <c r="E4">
        <v>0.39861111111111114</v>
      </c>
      <c r="F4">
        <v>0.43027777777777776</v>
      </c>
      <c r="G4">
        <v>6.9444444444444441E-3</v>
      </c>
      <c r="H4">
        <v>0.36861111111111111</v>
      </c>
      <c r="I4">
        <v>0.13055555555555556</v>
      </c>
      <c r="J4">
        <f>SUM(C4:H4)/B4</f>
        <v>0.48287910552061492</v>
      </c>
      <c r="K4">
        <v>7.5</v>
      </c>
      <c r="L4">
        <f>SUM(D4+C4+E4+F4+G4+H4)</f>
        <v>1.9194444444444443</v>
      </c>
      <c r="M4">
        <f>SUM(B4:I4)</f>
        <v>6.0249999999999995</v>
      </c>
    </row>
    <row r="5" spans="1:13" x14ac:dyDescent="0.2">
      <c r="A5">
        <v>84</v>
      </c>
      <c r="B5">
        <v>3.8283333333333331</v>
      </c>
      <c r="C5">
        <v>1.2297222222222222</v>
      </c>
      <c r="D5">
        <v>0.1661111111111111</v>
      </c>
      <c r="E5">
        <v>7.4722222222222218E-2</v>
      </c>
      <c r="F5">
        <v>0.11611111111111111</v>
      </c>
      <c r="G5">
        <v>0.22611111111111112</v>
      </c>
      <c r="H5">
        <v>0.33166666666666667</v>
      </c>
      <c r="I5">
        <v>0.13833333333333334</v>
      </c>
      <c r="J5">
        <f>SUM(C5:H5)/B5</f>
        <v>0.5601509214918009</v>
      </c>
      <c r="K5">
        <v>6</v>
      </c>
      <c r="L5">
        <f>SUM(D5+C5+E5+F5+G5+H5)</f>
        <v>2.1444444444444444</v>
      </c>
      <c r="M5">
        <f>SUM(B5:I5)</f>
        <v>6.1111111111111116</v>
      </c>
    </row>
    <row r="6" spans="1:13" x14ac:dyDescent="0.2">
      <c r="A6">
        <v>83</v>
      </c>
      <c r="B6">
        <v>3.7719444444444443</v>
      </c>
      <c r="C6">
        <v>1.1430555555555555</v>
      </c>
      <c r="D6">
        <v>4.4444444444444444E-3</v>
      </c>
      <c r="E6">
        <v>1.0380555555555555</v>
      </c>
      <c r="F6">
        <v>1.4166666666666666E-2</v>
      </c>
      <c r="G6">
        <v>0.125</v>
      </c>
      <c r="H6">
        <v>3.2777777777777781E-2</v>
      </c>
      <c r="I6">
        <v>3.111111111111111E-2</v>
      </c>
      <c r="J6">
        <f>SUM(C6:H6)/B6</f>
        <v>0.62500920539067661</v>
      </c>
      <c r="K6">
        <v>6</v>
      </c>
      <c r="L6">
        <f>SUM(D6+C6+E6+F6+G6+H6)</f>
        <v>2.3574999999999995</v>
      </c>
      <c r="M6">
        <f>SUM(B6:I6)</f>
        <v>6.1605555555555558</v>
      </c>
    </row>
    <row r="7" spans="1:13" x14ac:dyDescent="0.2">
      <c r="A7">
        <v>109</v>
      </c>
      <c r="B7">
        <v>4.858888888888889</v>
      </c>
      <c r="C7">
        <v>0.4127777777777778</v>
      </c>
      <c r="D7">
        <v>0.29972222222222222</v>
      </c>
      <c r="E7">
        <v>9.9166666666666667E-2</v>
      </c>
      <c r="F7">
        <v>4.3611111111111114E-2</v>
      </c>
      <c r="G7">
        <v>0.20805555555555555</v>
      </c>
      <c r="H7">
        <v>0.12777777777777777</v>
      </c>
      <c r="I7">
        <v>0.23138888888888889</v>
      </c>
      <c r="J7">
        <f>SUM(C7:H7)/B7</f>
        <v>0.24514063571918593</v>
      </c>
      <c r="K7">
        <v>11</v>
      </c>
      <c r="L7">
        <f>SUM(D7+C7+E7+F7+G7+H7)</f>
        <v>1.1911111111111112</v>
      </c>
      <c r="M7">
        <f>SUM(B7:I7)</f>
        <v>6.2813888888888876</v>
      </c>
    </row>
    <row r="8" spans="1:13" x14ac:dyDescent="0.2">
      <c r="A8">
        <v>78</v>
      </c>
      <c r="B8">
        <v>4.666666666666667</v>
      </c>
      <c r="C8">
        <v>0.11888888888888889</v>
      </c>
      <c r="D8">
        <v>0.89194444444444443</v>
      </c>
      <c r="E8">
        <v>0.12416666666666666</v>
      </c>
      <c r="F8">
        <v>4.6666666666666669E-2</v>
      </c>
      <c r="G8">
        <v>8.3888888888888888E-2</v>
      </c>
      <c r="H8">
        <v>0.26027777777777777</v>
      </c>
      <c r="I8">
        <v>0.24083333333333334</v>
      </c>
      <c r="J8">
        <f>SUM(C8:H8)/B8</f>
        <v>0.32696428571428571</v>
      </c>
      <c r="K8">
        <v>12.5</v>
      </c>
      <c r="L8">
        <f>SUM(D8+C8+E8+F8+G8+H8)</f>
        <v>1.5258333333333334</v>
      </c>
      <c r="M8">
        <f>SUM(B8:I8)</f>
        <v>6.4333333333333336</v>
      </c>
    </row>
    <row r="9" spans="1:13" x14ac:dyDescent="0.2">
      <c r="A9">
        <v>86</v>
      </c>
      <c r="B9">
        <v>3.4477777777777776</v>
      </c>
      <c r="C9">
        <v>1.4413888888888888</v>
      </c>
      <c r="D9">
        <v>0.83777777777777773</v>
      </c>
      <c r="E9">
        <v>0.48249999999999998</v>
      </c>
      <c r="F9">
        <v>0.13444444444444445</v>
      </c>
      <c r="G9">
        <v>2.2222222222222222E-3</v>
      </c>
      <c r="H9">
        <v>1.1944444444444445E-2</v>
      </c>
      <c r="I9">
        <v>0.16944444444444445</v>
      </c>
      <c r="J9">
        <f>SUM(C9:H9)/B9</f>
        <v>0.8441024814695457</v>
      </c>
      <c r="K9">
        <v>4.5</v>
      </c>
      <c r="L9">
        <f>SUM(D9+C9+E9+F9+G9+H9)</f>
        <v>2.910277777777778</v>
      </c>
      <c r="M9">
        <f>SUM(B9:I9)</f>
        <v>6.527499999999999</v>
      </c>
    </row>
    <row r="10" spans="1:13" x14ac:dyDescent="0.2">
      <c r="A10">
        <v>101</v>
      </c>
      <c r="B10">
        <v>4.1744444444444442</v>
      </c>
      <c r="C10">
        <v>1.1391666666666667</v>
      </c>
      <c r="D10">
        <v>0.90861111111111115</v>
      </c>
      <c r="E10">
        <v>0.10944444444444444</v>
      </c>
      <c r="F10">
        <v>0.40888888888888891</v>
      </c>
      <c r="G10">
        <v>2.8333333333333332E-2</v>
      </c>
      <c r="H10">
        <v>0.11305555555555556</v>
      </c>
      <c r="I10">
        <v>3.6111111111111109E-3</v>
      </c>
      <c r="J10">
        <f>SUM(C10:H10)/B10</f>
        <v>0.64858929997338299</v>
      </c>
      <c r="K10">
        <v>6</v>
      </c>
      <c r="L10">
        <f>SUM(D10+C10+E10+F10+G10+H10)</f>
        <v>2.7074999999999996</v>
      </c>
      <c r="M10">
        <f>SUM(B10:I10)</f>
        <v>6.8855555555555554</v>
      </c>
    </row>
    <row r="11" spans="1:13" x14ac:dyDescent="0.2">
      <c r="A11">
        <v>81</v>
      </c>
      <c r="B11">
        <v>4.6861111111111109</v>
      </c>
      <c r="C11">
        <v>1.4169444444444443</v>
      </c>
      <c r="D11">
        <v>0.50249999999999995</v>
      </c>
      <c r="E11">
        <v>1.5555555555555555E-2</v>
      </c>
      <c r="F11">
        <v>0.31916666666666665</v>
      </c>
      <c r="G11">
        <v>0.02</v>
      </c>
      <c r="H11">
        <v>0.01</v>
      </c>
      <c r="I11">
        <v>0.2011111111111111</v>
      </c>
      <c r="J11">
        <f>SUM(C11:H11)/B11</f>
        <v>0.48743331357439235</v>
      </c>
      <c r="K11">
        <v>7</v>
      </c>
      <c r="L11">
        <f>SUM(D11+C11+E11+F11+G11+H11)</f>
        <v>2.2841666666666662</v>
      </c>
      <c r="M11">
        <f>SUM(B11:I11)</f>
        <v>7.1713888888888873</v>
      </c>
    </row>
    <row r="12" spans="1:13" x14ac:dyDescent="0.2">
      <c r="A12">
        <v>90</v>
      </c>
      <c r="B12">
        <v>4.6319444444444446</v>
      </c>
      <c r="C12">
        <v>2.1622222222222223</v>
      </c>
      <c r="D12">
        <v>8.7777777777777774E-2</v>
      </c>
      <c r="E12">
        <v>0.26111111111111113</v>
      </c>
      <c r="F12">
        <v>0.3775</v>
      </c>
      <c r="G12">
        <v>4.027777777777778E-2</v>
      </c>
      <c r="H12">
        <v>0.14333333333333334</v>
      </c>
      <c r="I12">
        <v>1.4999999999999999E-2</v>
      </c>
      <c r="J12">
        <f>SUM(C12:H12)/B12</f>
        <v>0.66326836581709148</v>
      </c>
      <c r="K12">
        <v>9</v>
      </c>
      <c r="L12">
        <f>SUM(D12+C12+E12+F12+G12+H12)</f>
        <v>3.0722222222222224</v>
      </c>
      <c r="M12">
        <f>SUM(B12:I12)</f>
        <v>7.7191666666666681</v>
      </c>
    </row>
    <row r="13" spans="1:13" x14ac:dyDescent="0.2">
      <c r="A13">
        <v>79</v>
      </c>
      <c r="B13">
        <v>6.6563888888888885</v>
      </c>
      <c r="C13">
        <v>0.5822222222222222</v>
      </c>
      <c r="D13">
        <v>1.3333333333333334E-2</v>
      </c>
      <c r="E13">
        <v>0.11916666666666667</v>
      </c>
      <c r="F13">
        <v>3.3333333333333333E-2</v>
      </c>
      <c r="G13">
        <v>8.0555555555555554E-3</v>
      </c>
      <c r="H13">
        <v>3.6111111111111108E-2</v>
      </c>
      <c r="I13">
        <v>0.34527777777777779</v>
      </c>
      <c r="J13">
        <f>SUM(C13:H13)/B13</f>
        <v>0.11901681759379043</v>
      </c>
      <c r="K13">
        <v>1.5</v>
      </c>
      <c r="L13">
        <f>SUM(D13+C13+E13+F13+G13+H13)</f>
        <v>0.79222222222222216</v>
      </c>
      <c r="M13">
        <f>SUM(B13:I13)</f>
        <v>7.7938888888888886</v>
      </c>
    </row>
    <row r="14" spans="1:13" x14ac:dyDescent="0.2">
      <c r="A14">
        <v>77</v>
      </c>
      <c r="B14">
        <v>4.8183333333333334</v>
      </c>
      <c r="C14">
        <v>2.2999999999999998</v>
      </c>
      <c r="D14">
        <v>0.13027777777777777</v>
      </c>
      <c r="E14">
        <v>0.21805555555555556</v>
      </c>
      <c r="F14">
        <v>0.32111111111111112</v>
      </c>
      <c r="G14">
        <v>6.3888888888888884E-2</v>
      </c>
      <c r="H14">
        <v>6.4166666666666664E-2</v>
      </c>
      <c r="I14">
        <v>1.3888888888888889E-3</v>
      </c>
      <c r="J14">
        <f>SUM(C14:H14)/B14</f>
        <v>0.64285714285714279</v>
      </c>
      <c r="K14">
        <v>8.5</v>
      </c>
      <c r="L14">
        <f>SUM(D14+C14+E14+F14+G14+H14)</f>
        <v>3.0974999999999997</v>
      </c>
      <c r="M14">
        <f>SUM(B14:I14)</f>
        <v>7.9172222222222235</v>
      </c>
    </row>
    <row r="15" spans="1:13" x14ac:dyDescent="0.2">
      <c r="A15">
        <v>88</v>
      </c>
      <c r="B15">
        <v>3.8077777777777779</v>
      </c>
      <c r="C15">
        <v>3.2066666666666666</v>
      </c>
      <c r="D15">
        <v>0.10472222222222222</v>
      </c>
      <c r="E15">
        <v>6.6944444444444445E-2</v>
      </c>
      <c r="F15">
        <v>0.29138888888888886</v>
      </c>
      <c r="G15">
        <v>7.6111111111111115E-2</v>
      </c>
      <c r="H15">
        <v>0.11083333333333334</v>
      </c>
      <c r="I15">
        <v>0.25611111111111112</v>
      </c>
      <c r="J15">
        <f>SUM(C15:H15)/B15</f>
        <v>1.0128392179749051</v>
      </c>
      <c r="K15">
        <v>6</v>
      </c>
      <c r="L15">
        <f>SUM(D15+C15+E15+F15+G15+H15)</f>
        <v>3.856666666666666</v>
      </c>
      <c r="M15">
        <f>SUM(B15:I15)</f>
        <v>7.9205555555555565</v>
      </c>
    </row>
    <row r="16" spans="1:13" x14ac:dyDescent="0.2">
      <c r="A16">
        <v>106</v>
      </c>
      <c r="B16">
        <v>4.6138888888888889</v>
      </c>
      <c r="C16">
        <v>1.0463888888888888</v>
      </c>
      <c r="D16">
        <v>1.9002777777777777</v>
      </c>
      <c r="E16">
        <v>4.027777777777778E-2</v>
      </c>
      <c r="F16">
        <v>0.4</v>
      </c>
      <c r="G16">
        <v>0.1</v>
      </c>
      <c r="H16">
        <v>5.2777777777777779E-3</v>
      </c>
      <c r="I16">
        <v>0.12222222222222222</v>
      </c>
      <c r="J16">
        <f>SUM(C16:H16)/B16</f>
        <v>0.75689343768813955</v>
      </c>
      <c r="K16">
        <v>7.5</v>
      </c>
      <c r="L16">
        <f>SUM(D16+C16+E16+F16+G16+H16)</f>
        <v>3.4922222222222219</v>
      </c>
      <c r="M16">
        <f>SUM(B16:I16)</f>
        <v>8.2283333333333335</v>
      </c>
    </row>
    <row r="17" spans="1:13" x14ac:dyDescent="0.2">
      <c r="A17">
        <v>82</v>
      </c>
      <c r="B17">
        <v>5.0794444444444444</v>
      </c>
      <c r="C17">
        <v>3.097777777777778</v>
      </c>
      <c r="D17">
        <v>4.7500000000000001E-2</v>
      </c>
      <c r="E17">
        <v>0.10388888888888889</v>
      </c>
      <c r="F17">
        <v>0.36416666666666669</v>
      </c>
      <c r="G17">
        <v>5.1388888888888887E-2</v>
      </c>
      <c r="H17">
        <v>0.10194444444444445</v>
      </c>
      <c r="I17">
        <v>9.5000000000000001E-2</v>
      </c>
      <c r="J17">
        <f>SUM(C17:H17)/B17</f>
        <v>0.74155091326698019</v>
      </c>
      <c r="K17">
        <v>5</v>
      </c>
      <c r="L17">
        <f>SUM(D17+C17+E17+F17+G17+H17)</f>
        <v>3.7666666666666666</v>
      </c>
      <c r="M17">
        <f>SUM(B17:I17)</f>
        <v>8.9411111111111126</v>
      </c>
    </row>
    <row r="18" spans="1:13" x14ac:dyDescent="0.2">
      <c r="A18">
        <v>87</v>
      </c>
      <c r="B18">
        <v>6.5222222222222221</v>
      </c>
      <c r="C18">
        <v>1.7291666666666667</v>
      </c>
      <c r="D18">
        <v>0.63</v>
      </c>
      <c r="E18">
        <v>8.7499999999999994E-2</v>
      </c>
      <c r="F18">
        <v>0.27166666666666667</v>
      </c>
      <c r="G18">
        <v>0.2013888888888889</v>
      </c>
      <c r="H18">
        <v>3.0555555555555557E-3</v>
      </c>
      <c r="I18">
        <v>1.7222222222222222E-2</v>
      </c>
      <c r="J18">
        <f>SUM(C18:H18)/B18</f>
        <v>0.44812606473594546</v>
      </c>
      <c r="K18">
        <v>9.5</v>
      </c>
      <c r="L18">
        <f>SUM(D18+C18+E18+F18+G18+H18)</f>
        <v>2.9227777777777777</v>
      </c>
      <c r="M18">
        <f>SUM(B18:I18)</f>
        <v>9.4622222222222216</v>
      </c>
    </row>
    <row r="19" spans="1:13" x14ac:dyDescent="0.2">
      <c r="A19">
        <v>92</v>
      </c>
      <c r="B19">
        <v>7.3786111111111108</v>
      </c>
      <c r="C19">
        <v>2.3633333333333333</v>
      </c>
      <c r="D19">
        <v>0.11638888888888889</v>
      </c>
      <c r="E19">
        <v>0.2688888888888889</v>
      </c>
      <c r="F19">
        <v>0.15361111111111111</v>
      </c>
      <c r="G19">
        <v>2.2499999999999999E-2</v>
      </c>
      <c r="H19">
        <v>8.3333333333333332E-3</v>
      </c>
      <c r="I19">
        <v>1.1944444444444445E-2</v>
      </c>
      <c r="J19">
        <f>SUM(C19:H19)/B19</f>
        <v>0.39750781161766363</v>
      </c>
      <c r="K19">
        <v>8</v>
      </c>
      <c r="L19">
        <f>SUM(D19+C19+E19+F19+G19+H19)</f>
        <v>2.9330555555555553</v>
      </c>
      <c r="M19">
        <f>SUM(B19:I19)</f>
        <v>10.323611111111109</v>
      </c>
    </row>
    <row r="20" spans="1:13" x14ac:dyDescent="0.2">
      <c r="A20">
        <v>110</v>
      </c>
      <c r="B20">
        <v>5.3963888888888887</v>
      </c>
      <c r="C20">
        <v>0.27972222222222221</v>
      </c>
      <c r="D20">
        <v>1.6141666666666667</v>
      </c>
      <c r="E20">
        <v>1.0483333333333333</v>
      </c>
      <c r="F20">
        <v>0.46083333333333332</v>
      </c>
      <c r="G20">
        <v>0.12361111111111112</v>
      </c>
      <c r="H20">
        <v>0.18055555555555555</v>
      </c>
      <c r="I20">
        <v>1.2949999999999999</v>
      </c>
      <c r="J20">
        <f>SUM(C20:H20)/B20</f>
        <v>0.68698203531167956</v>
      </c>
      <c r="K20">
        <v>6.5</v>
      </c>
      <c r="L20">
        <f>SUM(D20+C20+E20+F20+G20+H20)</f>
        <v>3.7072222222222218</v>
      </c>
      <c r="M20">
        <f>SUM(B20:I20)</f>
        <v>10.398611111111112</v>
      </c>
    </row>
    <row r="21" spans="1:13" x14ac:dyDescent="0.2">
      <c r="A21">
        <v>107</v>
      </c>
      <c r="B21">
        <v>5.2030555555555553</v>
      </c>
      <c r="C21">
        <v>3.0397222222222222</v>
      </c>
      <c r="D21">
        <v>1.3905555555555555</v>
      </c>
      <c r="E21">
        <v>0.77972222222222221</v>
      </c>
      <c r="F21">
        <v>0.31722222222222224</v>
      </c>
      <c r="G21">
        <v>0.19222222222222221</v>
      </c>
      <c r="H21">
        <v>6.9444444444444441E-3</v>
      </c>
      <c r="I21">
        <v>4.7222222222222221E-2</v>
      </c>
      <c r="J21">
        <f>SUM(C21:H21)/B21</f>
        <v>1.1005819230153222</v>
      </c>
      <c r="K21">
        <v>12.5</v>
      </c>
      <c r="L21">
        <f>SUM(D21+C21+E21+F21+G21+H21)</f>
        <v>5.7263888888888888</v>
      </c>
      <c r="M21">
        <f>SUM(B21:I21)</f>
        <v>10.976666666666668</v>
      </c>
    </row>
    <row r="22" spans="1:13" x14ac:dyDescent="0.2">
      <c r="A22">
        <v>104</v>
      </c>
      <c r="B22">
        <v>7.8449999999999998</v>
      </c>
      <c r="C22">
        <v>1.5763888888888888</v>
      </c>
      <c r="D22">
        <v>2.1727777777777777</v>
      </c>
      <c r="E22">
        <v>0.14361111111111111</v>
      </c>
      <c r="F22">
        <v>1.3055555555555556E-2</v>
      </c>
      <c r="G22">
        <v>0.05</v>
      </c>
      <c r="H22">
        <v>2.6111111111111113E-2</v>
      </c>
      <c r="I22">
        <v>2.2058333333333335</v>
      </c>
      <c r="J22">
        <f>SUM(C22:H22)/B22</f>
        <v>0.50757736704199419</v>
      </c>
      <c r="K22">
        <v>14</v>
      </c>
      <c r="L22">
        <f>SUM(D22+C22+E22+F22+G22+H22)</f>
        <v>3.9819444444444438</v>
      </c>
      <c r="M22">
        <f>SUM(B22:I22)</f>
        <v>14.032777777777778</v>
      </c>
    </row>
    <row r="23" spans="1:13" x14ac:dyDescent="0.2">
      <c r="A23">
        <v>108</v>
      </c>
      <c r="B23">
        <v>8.0333333333333332</v>
      </c>
      <c r="C23">
        <v>3.8169444444444443</v>
      </c>
      <c r="D23">
        <v>1.2769444444444444</v>
      </c>
      <c r="E23">
        <v>0.4761111111111111</v>
      </c>
      <c r="F23">
        <v>0.19638888888888889</v>
      </c>
      <c r="G23">
        <v>0.90194444444444444</v>
      </c>
      <c r="H23">
        <v>0.2738888888888889</v>
      </c>
      <c r="I23">
        <v>1.3580555555555556</v>
      </c>
      <c r="J23">
        <f>SUM(C23:H23)/B23</f>
        <v>0.86417704011065</v>
      </c>
      <c r="K23">
        <v>9</v>
      </c>
      <c r="L23">
        <f>SUM(D23+C23+E23+F23+G23+H23)</f>
        <v>6.9422222222222212</v>
      </c>
      <c r="M23">
        <f>SUM(B23:I23)</f>
        <v>16.333611111111111</v>
      </c>
    </row>
    <row r="25" spans="1:13" x14ac:dyDescent="0.2">
      <c r="M25">
        <f>STDEV(M2:M23)</f>
        <v>2.790089725691459</v>
      </c>
    </row>
    <row r="43" spans="2:2" x14ac:dyDescent="0.2">
      <c r="B43" t="s">
        <v>17</v>
      </c>
    </row>
    <row r="49" spans="2:8" x14ac:dyDescent="0.2">
      <c r="G49" t="s">
        <v>14</v>
      </c>
      <c r="H49">
        <f>CORREL(K2:K23,L2:L23)</f>
        <v>0.31522001099954822</v>
      </c>
    </row>
    <row r="50" spans="2:8" x14ac:dyDescent="0.2">
      <c r="G50" t="s">
        <v>11</v>
      </c>
      <c r="H50">
        <f>H49*SQRT(23)/SQRT(1-H49^2)</f>
        <v>1.5929530050146909</v>
      </c>
    </row>
    <row r="51" spans="2:8" x14ac:dyDescent="0.2">
      <c r="G51" t="s">
        <v>12</v>
      </c>
      <c r="H51">
        <f>TDIST(H50, 23, 1)</f>
        <v>6.2411113474862341E-2</v>
      </c>
    </row>
    <row r="62" spans="2:8" x14ac:dyDescent="0.2">
      <c r="B62" t="s">
        <v>16</v>
      </c>
    </row>
  </sheetData>
  <autoFilter ref="A1:M23">
    <sortState ref="A2:M23">
      <sortCondition ref="M1:M23"/>
    </sortState>
  </autoFilter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showRuler="0" workbookViewId="0">
      <selection activeCell="J60" sqref="J60"/>
    </sheetView>
  </sheetViews>
  <sheetFormatPr baseColWidth="10" defaultRowHeight="16" x14ac:dyDescent="0.2"/>
  <sheetData>
    <row r="1" spans="1:11" x14ac:dyDescent="0.2">
      <c r="A1" t="s">
        <v>0</v>
      </c>
      <c r="B1" t="s">
        <v>6</v>
      </c>
      <c r="C1" t="s">
        <v>2</v>
      </c>
      <c r="D1" t="s">
        <v>4</v>
      </c>
      <c r="E1" t="s">
        <v>1</v>
      </c>
      <c r="F1" t="s">
        <v>3</v>
      </c>
      <c r="G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77</v>
      </c>
      <c r="B2">
        <v>4.8183333333333334</v>
      </c>
      <c r="C2">
        <v>2.2999999999999998</v>
      </c>
      <c r="D2">
        <v>0.13027777777777777</v>
      </c>
      <c r="E2">
        <v>0.21805555555555556</v>
      </c>
      <c r="F2">
        <v>0.32111111111111112</v>
      </c>
      <c r="G2">
        <v>6.3888888888888884E-2</v>
      </c>
      <c r="H2">
        <v>2.8333333333333332E-2</v>
      </c>
      <c r="I2">
        <f t="shared" ref="I2:I21" si="0">SUM(C2:H2)/B2</f>
        <v>0.63542026980283639</v>
      </c>
      <c r="J2">
        <v>8.5</v>
      </c>
      <c r="K2">
        <f>SUM(D2+C2+E2+F2+G2+H2)</f>
        <v>3.0616666666666665</v>
      </c>
    </row>
    <row r="3" spans="1:11" x14ac:dyDescent="0.2">
      <c r="A3">
        <v>80</v>
      </c>
      <c r="B3">
        <v>2.4855555555555555</v>
      </c>
      <c r="C3">
        <v>1.1105555555555555</v>
      </c>
      <c r="D3">
        <v>0.28833333333333333</v>
      </c>
      <c r="E3">
        <v>0.115</v>
      </c>
      <c r="F3">
        <v>0.34277777777777779</v>
      </c>
      <c r="G3">
        <v>0.14694444444444443</v>
      </c>
      <c r="H3">
        <v>1.3888888888888889E-3</v>
      </c>
      <c r="I3">
        <f t="shared" si="0"/>
        <v>0.80666070630308462</v>
      </c>
      <c r="J3">
        <v>7</v>
      </c>
      <c r="K3">
        <f t="shared" ref="K3:K21" si="1">SUM(D3+C3+E3+F3+G3+H3)</f>
        <v>2.0050000000000003</v>
      </c>
    </row>
    <row r="4" spans="1:11" x14ac:dyDescent="0.2">
      <c r="A4">
        <v>81</v>
      </c>
      <c r="B4">
        <v>4.6861111111111109</v>
      </c>
      <c r="C4">
        <v>1.4169444444444443</v>
      </c>
      <c r="D4">
        <v>0.50249999999999995</v>
      </c>
      <c r="E4">
        <v>1.5555555555555555E-2</v>
      </c>
      <c r="F4">
        <v>0.31916666666666665</v>
      </c>
      <c r="G4">
        <v>0.02</v>
      </c>
      <c r="H4">
        <v>0.01</v>
      </c>
      <c r="I4">
        <f t="shared" si="0"/>
        <v>0.48743331357439235</v>
      </c>
      <c r="J4">
        <v>7</v>
      </c>
      <c r="K4">
        <f t="shared" si="1"/>
        <v>2.2841666666666662</v>
      </c>
    </row>
    <row r="5" spans="1:11" x14ac:dyDescent="0.2">
      <c r="A5">
        <v>82</v>
      </c>
      <c r="B5">
        <v>5.036944444444444</v>
      </c>
      <c r="C5">
        <v>3.097777777777778</v>
      </c>
      <c r="D5">
        <v>4.7500000000000001E-2</v>
      </c>
      <c r="E5">
        <v>0.10388888888888889</v>
      </c>
      <c r="F5">
        <v>0.36416666666666669</v>
      </c>
      <c r="G5">
        <v>9.3888888888888883E-2</v>
      </c>
      <c r="H5">
        <v>3.833333333333333E-2</v>
      </c>
      <c r="I5">
        <f t="shared" si="0"/>
        <v>0.7436166105994596</v>
      </c>
      <c r="J5">
        <v>5</v>
      </c>
      <c r="K5">
        <f t="shared" si="1"/>
        <v>3.7455555555555557</v>
      </c>
    </row>
    <row r="6" spans="1:11" x14ac:dyDescent="0.2">
      <c r="A6">
        <v>83</v>
      </c>
      <c r="B6">
        <v>3.7008333333333332</v>
      </c>
      <c r="C6">
        <v>1.1430555555555555</v>
      </c>
      <c r="D6">
        <v>4.4444444444444444E-3</v>
      </c>
      <c r="E6">
        <v>1.0380555555555555</v>
      </c>
      <c r="F6">
        <v>1.4166666666666666E-2</v>
      </c>
      <c r="G6">
        <v>0.19611111111111112</v>
      </c>
      <c r="H6">
        <v>3.0555555555555557E-3</v>
      </c>
      <c r="I6">
        <f t="shared" si="0"/>
        <v>0.64820235682654048</v>
      </c>
      <c r="J6">
        <v>6</v>
      </c>
      <c r="K6">
        <f t="shared" si="1"/>
        <v>2.3988888888888886</v>
      </c>
    </row>
    <row r="7" spans="1:11" x14ac:dyDescent="0.2">
      <c r="A7">
        <v>84</v>
      </c>
      <c r="B7">
        <v>3.7652777777777779</v>
      </c>
      <c r="C7">
        <v>1.2297222222222222</v>
      </c>
      <c r="D7">
        <v>0.1661111111111111</v>
      </c>
      <c r="E7">
        <v>7.4722222222222218E-2</v>
      </c>
      <c r="F7">
        <v>0.11611111111111111</v>
      </c>
      <c r="G7">
        <v>0.28916666666666668</v>
      </c>
      <c r="H7">
        <v>0.27861111111111109</v>
      </c>
      <c r="I7">
        <f t="shared" si="0"/>
        <v>0.5721873847288822</v>
      </c>
      <c r="J7">
        <v>6</v>
      </c>
      <c r="K7">
        <f t="shared" si="1"/>
        <v>2.1544444444444442</v>
      </c>
    </row>
    <row r="8" spans="1:11" x14ac:dyDescent="0.2">
      <c r="A8">
        <v>85</v>
      </c>
      <c r="B8">
        <v>3.9666666666666668</v>
      </c>
      <c r="C8">
        <v>0.6825</v>
      </c>
      <c r="D8">
        <v>3.2500000000000001E-2</v>
      </c>
      <c r="E8">
        <v>0.39861111111111114</v>
      </c>
      <c r="F8">
        <v>0.43027777777777776</v>
      </c>
      <c r="G8">
        <v>1.5277777777777777E-2</v>
      </c>
      <c r="H8">
        <v>0.19666666666666666</v>
      </c>
      <c r="I8">
        <f t="shared" si="0"/>
        <v>0.44264705882352939</v>
      </c>
      <c r="J8">
        <v>7.5</v>
      </c>
      <c r="K8">
        <f t="shared" si="1"/>
        <v>1.7558333333333334</v>
      </c>
    </row>
    <row r="9" spans="1:11" x14ac:dyDescent="0.2">
      <c r="A9">
        <v>86</v>
      </c>
      <c r="B9">
        <v>3.4272222222222224</v>
      </c>
      <c r="C9">
        <v>1.4413888888888888</v>
      </c>
      <c r="D9">
        <v>0.83777777777777773</v>
      </c>
      <c r="E9">
        <v>0.48249999999999998</v>
      </c>
      <c r="F9">
        <v>0.13444444444444445</v>
      </c>
      <c r="G9">
        <v>2.2777777777777779E-2</v>
      </c>
      <c r="H9">
        <v>3.6111111111111109E-3</v>
      </c>
      <c r="I9">
        <f t="shared" si="0"/>
        <v>0.85273139893013461</v>
      </c>
      <c r="J9">
        <v>4.5</v>
      </c>
      <c r="K9">
        <f t="shared" si="1"/>
        <v>2.9225000000000003</v>
      </c>
    </row>
    <row r="10" spans="1:11" x14ac:dyDescent="0.2">
      <c r="A10">
        <v>87</v>
      </c>
      <c r="B10">
        <v>6.4930555555555554</v>
      </c>
      <c r="C10">
        <v>1.7291666666666667</v>
      </c>
      <c r="D10">
        <v>0.63</v>
      </c>
      <c r="E10">
        <v>8.7499999999999994E-2</v>
      </c>
      <c r="F10">
        <v>0.27166666666666667</v>
      </c>
      <c r="G10">
        <v>0.23055555555555557</v>
      </c>
      <c r="H10">
        <v>3.0555555555555557E-3</v>
      </c>
      <c r="I10">
        <f t="shared" si="0"/>
        <v>0.45463101604278078</v>
      </c>
      <c r="J10">
        <v>9.5</v>
      </c>
      <c r="K10">
        <f t="shared" si="1"/>
        <v>2.9519444444444445</v>
      </c>
    </row>
    <row r="11" spans="1:11" x14ac:dyDescent="0.2">
      <c r="A11">
        <v>88</v>
      </c>
      <c r="B11">
        <v>3.78</v>
      </c>
      <c r="C11">
        <v>3.2066666666666666</v>
      </c>
      <c r="D11">
        <v>0.10472222222222222</v>
      </c>
      <c r="E11">
        <v>6.6944444444444445E-2</v>
      </c>
      <c r="F11">
        <v>0.29138888888888886</v>
      </c>
      <c r="G11">
        <v>0.10388888888888889</v>
      </c>
      <c r="H11">
        <v>6.4444444444444443E-2</v>
      </c>
      <c r="I11">
        <f t="shared" si="0"/>
        <v>1.0153586125808347</v>
      </c>
      <c r="J11">
        <v>6</v>
      </c>
      <c r="K11">
        <f t="shared" si="1"/>
        <v>3.8380555555555547</v>
      </c>
    </row>
    <row r="12" spans="1:11" x14ac:dyDescent="0.2">
      <c r="A12">
        <v>89</v>
      </c>
      <c r="B12">
        <v>4.3797222222222221</v>
      </c>
      <c r="C12">
        <v>1.2852777777777777</v>
      </c>
      <c r="D12">
        <v>4.583333333333333E-2</v>
      </c>
      <c r="E12">
        <v>7.0555555555555552E-2</v>
      </c>
      <c r="F12">
        <v>2.6111111111111113E-2</v>
      </c>
      <c r="G12">
        <v>0.18083333333333335</v>
      </c>
      <c r="H12">
        <v>8.3333333333333339E-4</v>
      </c>
      <c r="I12">
        <f t="shared" si="0"/>
        <v>0.36747637470666583</v>
      </c>
      <c r="J12">
        <v>6.5</v>
      </c>
      <c r="K12">
        <f t="shared" si="1"/>
        <v>1.6094444444444445</v>
      </c>
    </row>
    <row r="13" spans="1:11" x14ac:dyDescent="0.2">
      <c r="A13">
        <v>90</v>
      </c>
      <c r="B13">
        <v>4.6319444444444446</v>
      </c>
      <c r="C13">
        <v>2.1622222222222223</v>
      </c>
      <c r="D13">
        <v>8.7777777777777774E-2</v>
      </c>
      <c r="E13">
        <v>0.26111111111111113</v>
      </c>
      <c r="F13">
        <v>0.3775</v>
      </c>
      <c r="G13">
        <v>4.027777777777778E-2</v>
      </c>
      <c r="H13">
        <v>0.1388888888888889</v>
      </c>
      <c r="I13">
        <f t="shared" si="0"/>
        <v>0.66230884557721137</v>
      </c>
      <c r="J13">
        <v>9</v>
      </c>
      <c r="K13">
        <f t="shared" si="1"/>
        <v>3.0677777777777777</v>
      </c>
    </row>
    <row r="14" spans="1:11" x14ac:dyDescent="0.2">
      <c r="A14">
        <v>92</v>
      </c>
      <c r="B14">
        <v>7.3566666666666665</v>
      </c>
      <c r="C14">
        <v>2.3633333333333333</v>
      </c>
      <c r="D14">
        <v>0.11638888888888889</v>
      </c>
      <c r="E14">
        <v>0.2688888888888889</v>
      </c>
      <c r="F14">
        <v>0.15361111111111111</v>
      </c>
      <c r="G14">
        <v>4.4444444444444446E-2</v>
      </c>
      <c r="H14">
        <v>4.4444444444444444E-3</v>
      </c>
      <c r="I14">
        <f t="shared" si="0"/>
        <v>0.40114786286059501</v>
      </c>
      <c r="J14">
        <v>8</v>
      </c>
      <c r="K14">
        <f t="shared" si="1"/>
        <v>2.9511111111111106</v>
      </c>
    </row>
    <row r="15" spans="1:11" x14ac:dyDescent="0.2">
      <c r="A15">
        <v>101</v>
      </c>
      <c r="B15">
        <v>4.1744444444444442</v>
      </c>
      <c r="C15">
        <v>1.1391666666666667</v>
      </c>
      <c r="D15">
        <v>0.90861111111111115</v>
      </c>
      <c r="E15">
        <v>0.10944444444444444</v>
      </c>
      <c r="F15">
        <v>0.40888888888888891</v>
      </c>
      <c r="G15">
        <v>2.8333333333333332E-2</v>
      </c>
      <c r="H15">
        <v>9.8333333333333328E-2</v>
      </c>
      <c r="I15">
        <f t="shared" si="0"/>
        <v>0.64506254990684053</v>
      </c>
      <c r="J15">
        <v>6</v>
      </c>
      <c r="K15">
        <f t="shared" si="1"/>
        <v>2.6927777777777773</v>
      </c>
    </row>
    <row r="16" spans="1:11" x14ac:dyDescent="0.2">
      <c r="A16">
        <v>104</v>
      </c>
      <c r="B16">
        <v>7.8449999999999998</v>
      </c>
      <c r="C16">
        <v>1.5763888888888888</v>
      </c>
      <c r="D16">
        <v>2.1727777777777777</v>
      </c>
      <c r="E16">
        <v>0.14361111111111111</v>
      </c>
      <c r="F16">
        <v>1.3055555555555556E-2</v>
      </c>
      <c r="G16">
        <v>0.05</v>
      </c>
      <c r="H16">
        <v>9.1666666666666667E-3</v>
      </c>
      <c r="I16">
        <f t="shared" si="0"/>
        <v>0.50541746335245374</v>
      </c>
      <c r="J16">
        <v>14</v>
      </c>
      <c r="K16">
        <f t="shared" si="1"/>
        <v>3.9649999999999994</v>
      </c>
    </row>
    <row r="17" spans="1:19" x14ac:dyDescent="0.2">
      <c r="A17">
        <v>105</v>
      </c>
      <c r="B17">
        <v>3.69</v>
      </c>
      <c r="C17">
        <v>1.5263888888888888</v>
      </c>
      <c r="D17">
        <v>0.30972222222222223</v>
      </c>
      <c r="E17">
        <v>0.19888888888888889</v>
      </c>
      <c r="F17">
        <v>0.31472222222222224</v>
      </c>
      <c r="G17">
        <v>1.7500000000000002E-2</v>
      </c>
      <c r="H17">
        <v>1.5833333333333335E-2</v>
      </c>
      <c r="I17">
        <f t="shared" si="0"/>
        <v>0.64581451370069254</v>
      </c>
      <c r="J17">
        <v>3.5</v>
      </c>
      <c r="K17">
        <f t="shared" si="1"/>
        <v>2.3830555555555555</v>
      </c>
    </row>
    <row r="18" spans="1:19" x14ac:dyDescent="0.2">
      <c r="A18">
        <v>106</v>
      </c>
      <c r="B18">
        <v>4.5583333333333336</v>
      </c>
      <c r="C18">
        <v>1.0463888888888888</v>
      </c>
      <c r="D18">
        <v>1.9002777777777777</v>
      </c>
      <c r="E18">
        <v>4.027777777777778E-2</v>
      </c>
      <c r="F18">
        <v>0.4</v>
      </c>
      <c r="G18">
        <v>0.15555555555555556</v>
      </c>
      <c r="H18">
        <v>5.2777777777777779E-3</v>
      </c>
      <c r="I18">
        <f t="shared" si="0"/>
        <v>0.77830591102985969</v>
      </c>
      <c r="J18">
        <v>7.5</v>
      </c>
      <c r="K18">
        <f t="shared" si="1"/>
        <v>3.5477777777777773</v>
      </c>
    </row>
    <row r="19" spans="1:19" x14ac:dyDescent="0.2">
      <c r="A19">
        <v>107</v>
      </c>
      <c r="B19">
        <v>5.1936111111111112</v>
      </c>
      <c r="C19">
        <v>3.0397222222222222</v>
      </c>
      <c r="D19">
        <v>1.3905555555555555</v>
      </c>
      <c r="E19">
        <v>0.77972222222222221</v>
      </c>
      <c r="F19">
        <v>0.31722222222222224</v>
      </c>
      <c r="G19">
        <v>0.20166666666666666</v>
      </c>
      <c r="H19">
        <v>6.9444444444444441E-3</v>
      </c>
      <c r="I19">
        <f t="shared" si="0"/>
        <v>1.104401775685939</v>
      </c>
      <c r="J19">
        <v>12.5</v>
      </c>
      <c r="K19">
        <f t="shared" si="1"/>
        <v>5.7358333333333338</v>
      </c>
    </row>
    <row r="20" spans="1:19" x14ac:dyDescent="0.2">
      <c r="A20">
        <v>108</v>
      </c>
      <c r="B20">
        <v>8.0333333333333332</v>
      </c>
      <c r="C20">
        <v>3.8169444444444443</v>
      </c>
      <c r="D20">
        <v>1.2769444444444444</v>
      </c>
      <c r="E20">
        <v>0.4761111111111111</v>
      </c>
      <c r="F20">
        <v>0.19638888888888889</v>
      </c>
      <c r="G20">
        <v>0.90194444444444444</v>
      </c>
      <c r="H20">
        <v>9.5277777777777781E-2</v>
      </c>
      <c r="I20">
        <f t="shared" si="0"/>
        <v>0.84194329183955718</v>
      </c>
      <c r="J20">
        <v>9</v>
      </c>
      <c r="K20">
        <f t="shared" si="1"/>
        <v>6.7636111111111097</v>
      </c>
    </row>
    <row r="21" spans="1:19" x14ac:dyDescent="0.2">
      <c r="A21">
        <v>110</v>
      </c>
      <c r="B21">
        <v>5.3875000000000002</v>
      </c>
      <c r="C21">
        <v>0.27972222222222221</v>
      </c>
      <c r="D21">
        <v>1.6141666666666667</v>
      </c>
      <c r="E21">
        <v>1.0483333333333333</v>
      </c>
      <c r="F21">
        <v>0.46083333333333332</v>
      </c>
      <c r="G21">
        <v>0.13250000000000001</v>
      </c>
      <c r="H21">
        <v>0.12777777777777777</v>
      </c>
      <c r="I21">
        <f t="shared" si="0"/>
        <v>0.67996906419180192</v>
      </c>
      <c r="J21">
        <v>6.5</v>
      </c>
      <c r="K21">
        <f t="shared" si="1"/>
        <v>3.6633333333333331</v>
      </c>
    </row>
    <row r="24" spans="1:19" x14ac:dyDescent="0.2">
      <c r="I24" t="s">
        <v>13</v>
      </c>
      <c r="J24">
        <f>CORREL(J2:J21,K2:K21)</f>
        <v>0.48831232581404671</v>
      </c>
      <c r="R24" t="s">
        <v>14</v>
      </c>
      <c r="S24">
        <f>CORREL(I2:I21,J2:J21)</f>
        <v>1.3261722591690613E-2</v>
      </c>
    </row>
    <row r="25" spans="1:19" x14ac:dyDescent="0.2">
      <c r="I25" t="s">
        <v>11</v>
      </c>
      <c r="J25">
        <f>J24*SQRT(COUNT(J2:J21))/SQRT(1-J24^2)</f>
        <v>2.5024370853554196</v>
      </c>
      <c r="R25" t="s">
        <v>11</v>
      </c>
      <c r="S25">
        <f>S24*SQRT(COUNT(J2:J21))/SQRT(1-S24^2)</f>
        <v>5.9313442481900611E-2</v>
      </c>
    </row>
    <row r="26" spans="1:19" x14ac:dyDescent="0.2">
      <c r="I26" t="s">
        <v>12</v>
      </c>
      <c r="J26">
        <f>TDIST(J25,COUNT(J2:J21),2)</f>
        <v>2.1123319594300416E-2</v>
      </c>
      <c r="R26" t="s">
        <v>12</v>
      </c>
      <c r="S26">
        <f>TDIST(S25,COUNT(J2:J21),2)</f>
        <v>0.95329111863041938</v>
      </c>
    </row>
    <row r="41" spans="1:1" x14ac:dyDescent="0.2">
      <c r="A41" t="s">
        <v>15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Ruler="0" topLeftCell="A19" workbookViewId="0">
      <selection activeCell="N35" sqref="N35"/>
    </sheetView>
  </sheetViews>
  <sheetFormatPr baseColWidth="10" defaultRowHeight="16" x14ac:dyDescent="0.2"/>
  <sheetData>
    <row r="1" spans="1:14" x14ac:dyDescent="0.2">
      <c r="A1" t="s">
        <v>0</v>
      </c>
      <c r="B1" t="s">
        <v>6</v>
      </c>
      <c r="C1" t="s">
        <v>2</v>
      </c>
      <c r="D1" t="s">
        <v>4</v>
      </c>
      <c r="E1" t="s">
        <v>1</v>
      </c>
      <c r="F1" t="s">
        <v>3</v>
      </c>
      <c r="G1" t="s">
        <v>5</v>
      </c>
      <c r="H1" t="s">
        <v>7</v>
      </c>
      <c r="I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">
      <c r="A2">
        <v>77</v>
      </c>
      <c r="B2">
        <v>4.8183333333333334</v>
      </c>
      <c r="C2">
        <v>2.2999999999999998</v>
      </c>
      <c r="D2">
        <v>0.13027777777777777</v>
      </c>
      <c r="E2">
        <v>0.21805555555555556</v>
      </c>
      <c r="F2">
        <v>0.32111111111111112</v>
      </c>
      <c r="G2">
        <v>6.3888888888888884E-2</v>
      </c>
      <c r="H2">
        <v>2.8333333333333332E-2</v>
      </c>
      <c r="I2">
        <v>1.3888888888888889E-3</v>
      </c>
      <c r="K2">
        <f>B2</f>
        <v>4.8183333333333334</v>
      </c>
      <c r="L2">
        <f>SUM(C2+E2+F2+G2)</f>
        <v>2.9030555555555555</v>
      </c>
      <c r="M2">
        <f>D2</f>
        <v>0.13027777777777777</v>
      </c>
      <c r="N2">
        <f>SUM(H2+I2)</f>
        <v>2.9722222222222219E-2</v>
      </c>
    </row>
    <row r="3" spans="1:14" x14ac:dyDescent="0.2">
      <c r="A3">
        <v>78</v>
      </c>
      <c r="B3">
        <v>4.666666666666667</v>
      </c>
      <c r="C3">
        <v>0.11888888888888889</v>
      </c>
      <c r="D3">
        <v>0.89194444444444443</v>
      </c>
      <c r="E3">
        <v>0.12416666666666666</v>
      </c>
      <c r="F3">
        <v>4.6666666666666669E-2</v>
      </c>
      <c r="G3">
        <v>8.3888888888888888E-2</v>
      </c>
      <c r="H3">
        <v>0.255</v>
      </c>
      <c r="I3">
        <v>0.24083333333333334</v>
      </c>
      <c r="K3">
        <f t="shared" ref="K3:K26" si="0">B3</f>
        <v>4.666666666666667</v>
      </c>
      <c r="L3">
        <f t="shared" ref="L3:L26" si="1">SUM(C3+E3+F3+G3)</f>
        <v>0.37361111111111112</v>
      </c>
      <c r="M3">
        <f t="shared" ref="M3:M26" si="2">D3</f>
        <v>0.89194444444444443</v>
      </c>
      <c r="N3">
        <f t="shared" ref="N3:N26" si="3">SUM(H3+I3)</f>
        <v>0.49583333333333335</v>
      </c>
    </row>
    <row r="4" spans="1:14" x14ac:dyDescent="0.2">
      <c r="A4">
        <v>79</v>
      </c>
      <c r="B4">
        <v>6.5997222222222218</v>
      </c>
      <c r="C4">
        <v>0.5822222222222222</v>
      </c>
      <c r="D4">
        <v>1.3333333333333334E-2</v>
      </c>
      <c r="E4">
        <v>0.11916666666666667</v>
      </c>
      <c r="F4">
        <v>3.3333333333333333E-2</v>
      </c>
      <c r="G4">
        <v>6.4722222222222223E-2</v>
      </c>
      <c r="H4">
        <v>0.01</v>
      </c>
      <c r="I4">
        <v>0.34527777777777779</v>
      </c>
      <c r="K4">
        <f t="shared" si="0"/>
        <v>6.5997222222222218</v>
      </c>
      <c r="L4">
        <f t="shared" si="1"/>
        <v>0.7994444444444444</v>
      </c>
      <c r="M4">
        <f t="shared" si="2"/>
        <v>1.3333333333333334E-2</v>
      </c>
      <c r="N4">
        <f t="shared" si="3"/>
        <v>0.3552777777777778</v>
      </c>
    </row>
    <row r="5" spans="1:14" x14ac:dyDescent="0.2">
      <c r="A5">
        <v>80</v>
      </c>
      <c r="B5">
        <v>2.4855555555555555</v>
      </c>
      <c r="C5">
        <v>1.1105555555555555</v>
      </c>
      <c r="D5">
        <v>0.28833333333333333</v>
      </c>
      <c r="E5">
        <v>0.115</v>
      </c>
      <c r="F5">
        <v>0.34277777777777779</v>
      </c>
      <c r="G5">
        <v>0.14694444444444443</v>
      </c>
      <c r="H5">
        <v>1.3888888888888889E-3</v>
      </c>
      <c r="I5">
        <v>7.9166666666666663E-2</v>
      </c>
      <c r="K5">
        <f t="shared" si="0"/>
        <v>2.4855555555555555</v>
      </c>
      <c r="L5">
        <f t="shared" si="1"/>
        <v>1.7152777777777777</v>
      </c>
      <c r="M5">
        <f t="shared" si="2"/>
        <v>0.28833333333333333</v>
      </c>
      <c r="N5">
        <f t="shared" si="3"/>
        <v>8.0555555555555547E-2</v>
      </c>
    </row>
    <row r="6" spans="1:14" x14ac:dyDescent="0.2">
      <c r="A6">
        <v>81</v>
      </c>
      <c r="B6">
        <v>4.6861111111111109</v>
      </c>
      <c r="C6">
        <v>1.4169444444444443</v>
      </c>
      <c r="D6">
        <v>0.50249999999999995</v>
      </c>
      <c r="E6">
        <v>1.5555555555555555E-2</v>
      </c>
      <c r="F6">
        <v>0.31916666666666665</v>
      </c>
      <c r="G6">
        <v>0.02</v>
      </c>
      <c r="H6">
        <v>0.01</v>
      </c>
      <c r="I6">
        <v>0.2011111111111111</v>
      </c>
      <c r="K6">
        <f t="shared" si="0"/>
        <v>4.6861111111111109</v>
      </c>
      <c r="L6">
        <f t="shared" si="1"/>
        <v>1.7716666666666665</v>
      </c>
      <c r="M6">
        <f t="shared" si="2"/>
        <v>0.50249999999999995</v>
      </c>
      <c r="N6">
        <f t="shared" si="3"/>
        <v>0.21111111111111111</v>
      </c>
    </row>
    <row r="7" spans="1:14" x14ac:dyDescent="0.2">
      <c r="A7">
        <v>82</v>
      </c>
      <c r="B7">
        <v>5.036944444444444</v>
      </c>
      <c r="C7">
        <v>3.097777777777778</v>
      </c>
      <c r="D7">
        <v>4.7500000000000001E-2</v>
      </c>
      <c r="E7">
        <v>0.10388888888888889</v>
      </c>
      <c r="F7">
        <v>0.36416666666666669</v>
      </c>
      <c r="G7">
        <v>9.3888888888888883E-2</v>
      </c>
      <c r="H7">
        <v>3.833333333333333E-2</v>
      </c>
      <c r="I7">
        <v>9.5000000000000001E-2</v>
      </c>
      <c r="K7">
        <f t="shared" si="0"/>
        <v>5.036944444444444</v>
      </c>
      <c r="L7">
        <f t="shared" si="1"/>
        <v>3.6597222222222223</v>
      </c>
      <c r="M7">
        <f t="shared" si="2"/>
        <v>4.7500000000000001E-2</v>
      </c>
      <c r="N7">
        <f t="shared" si="3"/>
        <v>0.13333333333333333</v>
      </c>
    </row>
    <row r="8" spans="1:14" x14ac:dyDescent="0.2">
      <c r="A8">
        <v>83</v>
      </c>
      <c r="B8">
        <v>3.7008333333333332</v>
      </c>
      <c r="C8">
        <v>1.1430555555555555</v>
      </c>
      <c r="D8">
        <v>4.4444444444444444E-3</v>
      </c>
      <c r="E8">
        <v>1.0380555555555555</v>
      </c>
      <c r="F8">
        <v>1.4166666666666666E-2</v>
      </c>
      <c r="G8">
        <v>0.19611111111111112</v>
      </c>
      <c r="H8">
        <v>3.0555555555555557E-3</v>
      </c>
      <c r="I8">
        <v>3.111111111111111E-2</v>
      </c>
      <c r="K8">
        <f t="shared" si="0"/>
        <v>3.7008333333333332</v>
      </c>
      <c r="L8">
        <f t="shared" si="1"/>
        <v>2.3913888888888888</v>
      </c>
      <c r="M8">
        <f t="shared" si="2"/>
        <v>4.4444444444444444E-3</v>
      </c>
      <c r="N8">
        <f t="shared" si="3"/>
        <v>3.4166666666666665E-2</v>
      </c>
    </row>
    <row r="9" spans="1:14" x14ac:dyDescent="0.2">
      <c r="A9">
        <v>84</v>
      </c>
      <c r="B9">
        <v>3.7652777777777779</v>
      </c>
      <c r="C9">
        <v>1.2297222222222222</v>
      </c>
      <c r="D9">
        <v>0.1661111111111111</v>
      </c>
      <c r="E9">
        <v>7.4722222222222218E-2</v>
      </c>
      <c r="F9">
        <v>0.11611111111111111</v>
      </c>
      <c r="G9">
        <v>0.28916666666666668</v>
      </c>
      <c r="H9">
        <v>0.27861111111111109</v>
      </c>
      <c r="I9">
        <v>0.13833333333333334</v>
      </c>
      <c r="K9">
        <f t="shared" si="0"/>
        <v>3.7652777777777779</v>
      </c>
      <c r="L9">
        <f t="shared" si="1"/>
        <v>1.7097222222222221</v>
      </c>
      <c r="M9">
        <f t="shared" si="2"/>
        <v>0.1661111111111111</v>
      </c>
      <c r="N9">
        <f t="shared" si="3"/>
        <v>0.41694444444444445</v>
      </c>
    </row>
    <row r="10" spans="1:14" x14ac:dyDescent="0.2">
      <c r="A10">
        <v>85</v>
      </c>
      <c r="B10">
        <v>3.9666666666666668</v>
      </c>
      <c r="C10">
        <v>0.6825</v>
      </c>
      <c r="D10">
        <v>3.2500000000000001E-2</v>
      </c>
      <c r="E10">
        <v>0.39861111111111114</v>
      </c>
      <c r="F10">
        <v>0.43027777777777776</v>
      </c>
      <c r="G10">
        <v>1.5277777777777777E-2</v>
      </c>
      <c r="H10">
        <v>0.19666666666666666</v>
      </c>
      <c r="I10">
        <v>0.13055555555555556</v>
      </c>
      <c r="K10">
        <f t="shared" si="0"/>
        <v>3.9666666666666668</v>
      </c>
      <c r="L10">
        <f t="shared" si="1"/>
        <v>1.5266666666666666</v>
      </c>
      <c r="M10">
        <f t="shared" si="2"/>
        <v>3.2500000000000001E-2</v>
      </c>
      <c r="N10">
        <f t="shared" si="3"/>
        <v>0.32722222222222219</v>
      </c>
    </row>
    <row r="11" spans="1:14" x14ac:dyDescent="0.2">
      <c r="A11">
        <v>86</v>
      </c>
      <c r="B11">
        <v>3.4272222222222224</v>
      </c>
      <c r="C11">
        <v>1.4413888888888888</v>
      </c>
      <c r="D11">
        <v>0.83777777777777773</v>
      </c>
      <c r="E11">
        <v>0.48249999999999998</v>
      </c>
      <c r="F11">
        <v>0.13444444444444445</v>
      </c>
      <c r="G11">
        <v>2.2777777777777779E-2</v>
      </c>
      <c r="H11">
        <v>3.6111111111111109E-3</v>
      </c>
      <c r="I11">
        <v>0.16944444444444445</v>
      </c>
      <c r="K11">
        <f t="shared" si="0"/>
        <v>3.4272222222222224</v>
      </c>
      <c r="L11">
        <f t="shared" si="1"/>
        <v>2.0811111111111109</v>
      </c>
      <c r="M11">
        <f t="shared" si="2"/>
        <v>0.83777777777777773</v>
      </c>
      <c r="N11">
        <f t="shared" si="3"/>
        <v>0.17305555555555557</v>
      </c>
    </row>
    <row r="12" spans="1:14" x14ac:dyDescent="0.2">
      <c r="A12">
        <v>87</v>
      </c>
      <c r="B12">
        <v>6.4930555555555554</v>
      </c>
      <c r="C12">
        <v>1.7291666666666667</v>
      </c>
      <c r="D12">
        <v>0.63</v>
      </c>
      <c r="E12">
        <v>8.7499999999999994E-2</v>
      </c>
      <c r="F12">
        <v>0.27166666666666667</v>
      </c>
      <c r="G12">
        <v>0.23055555555555557</v>
      </c>
      <c r="H12">
        <v>3.0555555555555557E-3</v>
      </c>
      <c r="I12">
        <v>1.7222222222222222E-2</v>
      </c>
      <c r="K12">
        <f t="shared" si="0"/>
        <v>6.4930555555555554</v>
      </c>
      <c r="L12">
        <f t="shared" si="1"/>
        <v>2.318888888888889</v>
      </c>
      <c r="M12">
        <f t="shared" si="2"/>
        <v>0.63</v>
      </c>
      <c r="N12">
        <f t="shared" si="3"/>
        <v>2.0277777777777777E-2</v>
      </c>
    </row>
    <row r="13" spans="1:14" x14ac:dyDescent="0.2">
      <c r="A13">
        <v>88</v>
      </c>
      <c r="B13">
        <v>3.78</v>
      </c>
      <c r="C13">
        <v>3.2066666666666666</v>
      </c>
      <c r="D13">
        <v>0.10472222222222222</v>
      </c>
      <c r="E13">
        <v>6.6944444444444445E-2</v>
      </c>
      <c r="F13">
        <v>0.29138888888888886</v>
      </c>
      <c r="G13">
        <v>0.10388888888888889</v>
      </c>
      <c r="H13">
        <v>6.4444444444444443E-2</v>
      </c>
      <c r="I13">
        <v>0.25611111111111112</v>
      </c>
      <c r="K13">
        <f t="shared" si="0"/>
        <v>3.78</v>
      </c>
      <c r="L13">
        <f t="shared" si="1"/>
        <v>3.6688888888888882</v>
      </c>
      <c r="M13">
        <f t="shared" si="2"/>
        <v>0.10472222222222222</v>
      </c>
      <c r="N13">
        <f t="shared" si="3"/>
        <v>0.32055555555555559</v>
      </c>
    </row>
    <row r="14" spans="1:14" x14ac:dyDescent="0.2">
      <c r="A14">
        <v>89</v>
      </c>
      <c r="B14">
        <v>4.3797222222222221</v>
      </c>
      <c r="C14">
        <v>1.2852777777777777</v>
      </c>
      <c r="D14">
        <v>4.583333333333333E-2</v>
      </c>
      <c r="E14">
        <v>7.0555555555555552E-2</v>
      </c>
      <c r="F14">
        <v>2.6111111111111113E-2</v>
      </c>
      <c r="G14">
        <v>0.18083333333333335</v>
      </c>
      <c r="H14">
        <v>8.3333333333333339E-4</v>
      </c>
      <c r="I14">
        <v>1.9444444444444444E-3</v>
      </c>
      <c r="K14">
        <f t="shared" si="0"/>
        <v>4.3797222222222221</v>
      </c>
      <c r="L14">
        <f t="shared" si="1"/>
        <v>1.5627777777777778</v>
      </c>
      <c r="M14">
        <f t="shared" si="2"/>
        <v>4.583333333333333E-2</v>
      </c>
      <c r="N14">
        <f t="shared" si="3"/>
        <v>2.7777777777777779E-3</v>
      </c>
    </row>
    <row r="15" spans="1:14" x14ac:dyDescent="0.2">
      <c r="A15">
        <v>90</v>
      </c>
      <c r="B15">
        <v>4.6319444444444446</v>
      </c>
      <c r="C15">
        <v>2.1622222222222223</v>
      </c>
      <c r="D15">
        <v>8.7777777777777774E-2</v>
      </c>
      <c r="E15">
        <v>0.26111111111111113</v>
      </c>
      <c r="F15">
        <v>0.3775</v>
      </c>
      <c r="G15">
        <v>4.027777777777778E-2</v>
      </c>
      <c r="H15">
        <v>0.1388888888888889</v>
      </c>
      <c r="I15">
        <v>1.4999999999999999E-2</v>
      </c>
      <c r="K15">
        <f t="shared" si="0"/>
        <v>4.6319444444444446</v>
      </c>
      <c r="L15">
        <f t="shared" si="1"/>
        <v>2.8411111111111111</v>
      </c>
      <c r="M15">
        <f t="shared" si="2"/>
        <v>8.7777777777777774E-2</v>
      </c>
      <c r="N15">
        <f t="shared" si="3"/>
        <v>0.15388888888888891</v>
      </c>
    </row>
    <row r="16" spans="1:14" x14ac:dyDescent="0.2">
      <c r="A16">
        <v>92</v>
      </c>
      <c r="B16">
        <v>7.3566666666666665</v>
      </c>
      <c r="C16">
        <v>2.3633333333333333</v>
      </c>
      <c r="D16">
        <v>0.11638888888888889</v>
      </c>
      <c r="E16">
        <v>0.2688888888888889</v>
      </c>
      <c r="F16">
        <v>0.15361111111111111</v>
      </c>
      <c r="G16">
        <v>4.4444444444444446E-2</v>
      </c>
      <c r="H16">
        <v>4.4444444444444444E-3</v>
      </c>
      <c r="I16">
        <v>1.1944444444444445E-2</v>
      </c>
      <c r="K16">
        <f t="shared" si="0"/>
        <v>7.3566666666666665</v>
      </c>
      <c r="L16">
        <f t="shared" si="1"/>
        <v>2.8302777777777774</v>
      </c>
      <c r="M16">
        <f t="shared" si="2"/>
        <v>0.11638888888888889</v>
      </c>
      <c r="N16">
        <f t="shared" si="3"/>
        <v>1.638888888888889E-2</v>
      </c>
    </row>
    <row r="17" spans="1:14" x14ac:dyDescent="0.2">
      <c r="A17">
        <v>93</v>
      </c>
      <c r="B17">
        <v>1.5744444444444445</v>
      </c>
      <c r="C17">
        <v>0.99583333333333335</v>
      </c>
      <c r="D17">
        <v>0.18888888888888888</v>
      </c>
      <c r="E17">
        <v>1.4166666666666666E-2</v>
      </c>
      <c r="F17">
        <v>0.27944444444444444</v>
      </c>
      <c r="G17">
        <v>0.1238888888888889</v>
      </c>
      <c r="H17">
        <v>0</v>
      </c>
      <c r="I17">
        <v>0</v>
      </c>
      <c r="K17">
        <f t="shared" si="0"/>
        <v>1.5744444444444445</v>
      </c>
      <c r="L17">
        <f t="shared" si="1"/>
        <v>1.4133333333333333</v>
      </c>
      <c r="M17">
        <f t="shared" si="2"/>
        <v>0.18888888888888888</v>
      </c>
      <c r="N17">
        <f t="shared" si="3"/>
        <v>0</v>
      </c>
    </row>
    <row r="18" spans="1:14" x14ac:dyDescent="0.2">
      <c r="A18">
        <v>101</v>
      </c>
      <c r="B18">
        <v>4.1744444444444442</v>
      </c>
      <c r="C18">
        <v>1.1391666666666667</v>
      </c>
      <c r="D18">
        <v>0.90861111111111115</v>
      </c>
      <c r="E18">
        <v>0.10944444444444444</v>
      </c>
      <c r="F18">
        <v>0.40888888888888891</v>
      </c>
      <c r="G18">
        <v>2.8333333333333332E-2</v>
      </c>
      <c r="H18">
        <v>9.8333333333333328E-2</v>
      </c>
      <c r="I18">
        <v>3.6111111111111109E-3</v>
      </c>
      <c r="K18">
        <f t="shared" si="0"/>
        <v>4.1744444444444442</v>
      </c>
      <c r="L18">
        <f t="shared" si="1"/>
        <v>1.6858333333333333</v>
      </c>
      <c r="M18">
        <f t="shared" si="2"/>
        <v>0.90861111111111115</v>
      </c>
      <c r="N18">
        <f t="shared" si="3"/>
        <v>0.10194444444444443</v>
      </c>
    </row>
    <row r="19" spans="1:14" x14ac:dyDescent="0.2">
      <c r="A19">
        <v>104</v>
      </c>
      <c r="B19">
        <v>7.8449999999999998</v>
      </c>
      <c r="C19">
        <v>1.5763888888888888</v>
      </c>
      <c r="D19">
        <v>2.1727777777777777</v>
      </c>
      <c r="E19">
        <v>0.14361111111111111</v>
      </c>
      <c r="F19">
        <v>1.3055555555555556E-2</v>
      </c>
      <c r="G19">
        <v>0.05</v>
      </c>
      <c r="H19">
        <v>9.1666666666666667E-3</v>
      </c>
      <c r="I19">
        <v>2.2058333333333335</v>
      </c>
      <c r="K19">
        <f t="shared" si="0"/>
        <v>7.8449999999999998</v>
      </c>
      <c r="L19">
        <f t="shared" si="1"/>
        <v>1.7830555555555556</v>
      </c>
      <c r="M19">
        <f t="shared" si="2"/>
        <v>2.1727777777777777</v>
      </c>
      <c r="N19">
        <f t="shared" si="3"/>
        <v>2.2150000000000003</v>
      </c>
    </row>
    <row r="20" spans="1:14" x14ac:dyDescent="0.2">
      <c r="A20">
        <v>105</v>
      </c>
      <c r="B20">
        <v>3.69</v>
      </c>
      <c r="C20">
        <v>1.5263888888888888</v>
      </c>
      <c r="D20">
        <v>0.30972222222222223</v>
      </c>
      <c r="E20">
        <v>0.19888888888888889</v>
      </c>
      <c r="F20">
        <v>0.31472222222222224</v>
      </c>
      <c r="G20">
        <v>1.7500000000000002E-2</v>
      </c>
      <c r="H20">
        <v>1.5833333333333335E-2</v>
      </c>
      <c r="I20">
        <v>9.1666666666666667E-3</v>
      </c>
      <c r="K20">
        <f t="shared" si="0"/>
        <v>3.69</v>
      </c>
      <c r="L20">
        <f t="shared" si="1"/>
        <v>2.0575000000000001</v>
      </c>
      <c r="M20">
        <f t="shared" si="2"/>
        <v>0.30972222222222223</v>
      </c>
      <c r="N20">
        <f t="shared" si="3"/>
        <v>2.5000000000000001E-2</v>
      </c>
    </row>
    <row r="21" spans="1:14" x14ac:dyDescent="0.2">
      <c r="A21">
        <v>106</v>
      </c>
      <c r="B21">
        <v>4.5583333333333336</v>
      </c>
      <c r="C21">
        <v>1.0463888888888888</v>
      </c>
      <c r="D21">
        <v>1.9002777777777777</v>
      </c>
      <c r="E21">
        <v>4.027777777777778E-2</v>
      </c>
      <c r="F21">
        <v>0.4</v>
      </c>
      <c r="G21">
        <v>0.15555555555555556</v>
      </c>
      <c r="H21">
        <v>5.2777777777777779E-3</v>
      </c>
      <c r="I21">
        <v>0.12222222222222222</v>
      </c>
      <c r="K21">
        <f t="shared" si="0"/>
        <v>4.5583333333333336</v>
      </c>
      <c r="L21">
        <f t="shared" si="1"/>
        <v>1.6422222222222222</v>
      </c>
      <c r="M21">
        <f t="shared" si="2"/>
        <v>1.9002777777777777</v>
      </c>
      <c r="N21">
        <f t="shared" si="3"/>
        <v>0.1275</v>
      </c>
    </row>
    <row r="22" spans="1:14" x14ac:dyDescent="0.2">
      <c r="A22">
        <v>107</v>
      </c>
      <c r="B22">
        <v>5.1936111111111112</v>
      </c>
      <c r="C22">
        <v>3.0397222222222222</v>
      </c>
      <c r="D22">
        <v>1.3905555555555555</v>
      </c>
      <c r="E22">
        <v>0.77972222222222221</v>
      </c>
      <c r="F22">
        <v>0.31722222222222224</v>
      </c>
      <c r="G22">
        <v>0.20166666666666666</v>
      </c>
      <c r="H22">
        <v>6.9444444444444441E-3</v>
      </c>
      <c r="I22">
        <v>4.7222222222222221E-2</v>
      </c>
      <c r="K22">
        <f t="shared" si="0"/>
        <v>5.1936111111111112</v>
      </c>
      <c r="L22">
        <f t="shared" si="1"/>
        <v>4.3383333333333329</v>
      </c>
      <c r="M22">
        <f t="shared" si="2"/>
        <v>1.3905555555555555</v>
      </c>
      <c r="N22">
        <f t="shared" si="3"/>
        <v>5.4166666666666669E-2</v>
      </c>
    </row>
    <row r="23" spans="1:14" x14ac:dyDescent="0.2">
      <c r="A23">
        <v>108</v>
      </c>
      <c r="B23">
        <v>8.0333333333333332</v>
      </c>
      <c r="C23">
        <v>3.8169444444444443</v>
      </c>
      <c r="D23">
        <v>1.2769444444444444</v>
      </c>
      <c r="E23">
        <v>0.4761111111111111</v>
      </c>
      <c r="F23">
        <v>0.19638888888888889</v>
      </c>
      <c r="G23">
        <v>0.90194444444444444</v>
      </c>
      <c r="H23">
        <v>9.5277777777777781E-2</v>
      </c>
      <c r="I23">
        <v>1.3580555555555556</v>
      </c>
      <c r="K23">
        <f t="shared" si="0"/>
        <v>8.0333333333333332</v>
      </c>
      <c r="L23">
        <f t="shared" si="1"/>
        <v>5.3913888888888879</v>
      </c>
      <c r="M23">
        <f t="shared" si="2"/>
        <v>1.2769444444444444</v>
      </c>
      <c r="N23">
        <f t="shared" si="3"/>
        <v>1.4533333333333334</v>
      </c>
    </row>
    <row r="24" spans="1:14" x14ac:dyDescent="0.2">
      <c r="A24">
        <v>109</v>
      </c>
      <c r="B24">
        <v>4.770833333333333</v>
      </c>
      <c r="C24">
        <v>0.4127777777777778</v>
      </c>
      <c r="D24">
        <v>0.29972222222222222</v>
      </c>
      <c r="E24">
        <v>9.9166666666666667E-2</v>
      </c>
      <c r="F24">
        <v>4.3611111111111114E-2</v>
      </c>
      <c r="G24">
        <v>0.2961111111111111</v>
      </c>
      <c r="H24">
        <v>2.1388888888888888E-2</v>
      </c>
      <c r="I24">
        <v>0.23138888888888889</v>
      </c>
      <c r="K24">
        <f t="shared" si="0"/>
        <v>4.770833333333333</v>
      </c>
      <c r="L24">
        <f t="shared" si="1"/>
        <v>0.85166666666666668</v>
      </c>
      <c r="M24">
        <f t="shared" si="2"/>
        <v>0.29972222222222222</v>
      </c>
      <c r="N24">
        <f t="shared" si="3"/>
        <v>0.25277777777777777</v>
      </c>
    </row>
    <row r="25" spans="1:14" x14ac:dyDescent="0.2">
      <c r="A25">
        <v>110</v>
      </c>
      <c r="B25">
        <v>5.3875000000000002</v>
      </c>
      <c r="C25">
        <v>0.27972222222222221</v>
      </c>
      <c r="D25">
        <v>1.6141666666666667</v>
      </c>
      <c r="E25">
        <v>1.0483333333333333</v>
      </c>
      <c r="F25">
        <v>0.46083333333333332</v>
      </c>
      <c r="G25">
        <v>0.13250000000000001</v>
      </c>
      <c r="H25">
        <v>0.12777777777777777</v>
      </c>
      <c r="I25">
        <v>1.2949999999999999</v>
      </c>
      <c r="K25">
        <f t="shared" si="0"/>
        <v>5.3875000000000002</v>
      </c>
      <c r="L25">
        <f t="shared" si="1"/>
        <v>1.9213888888888888</v>
      </c>
      <c r="M25">
        <f t="shared" si="2"/>
        <v>1.6141666666666667</v>
      </c>
      <c r="N25">
        <f t="shared" si="3"/>
        <v>1.4227777777777777</v>
      </c>
    </row>
    <row r="26" spans="1:14" x14ac:dyDescent="0.2">
      <c r="A26">
        <v>111</v>
      </c>
      <c r="B26">
        <v>1.158611111111111</v>
      </c>
      <c r="C26">
        <v>0.81194444444444447</v>
      </c>
      <c r="D26">
        <v>0.54194444444444445</v>
      </c>
      <c r="E26">
        <v>0.50666666666666671</v>
      </c>
      <c r="F26">
        <v>6.5833333333333327E-2</v>
      </c>
      <c r="G26">
        <v>3.2500000000000001E-2</v>
      </c>
      <c r="H26">
        <v>0</v>
      </c>
      <c r="I26">
        <v>0</v>
      </c>
      <c r="K26">
        <f t="shared" si="0"/>
        <v>1.158611111111111</v>
      </c>
      <c r="L26">
        <f t="shared" si="1"/>
        <v>1.4169444444444446</v>
      </c>
      <c r="M26">
        <f t="shared" si="2"/>
        <v>0.54194444444444445</v>
      </c>
      <c r="N26">
        <f t="shared" si="3"/>
        <v>0</v>
      </c>
    </row>
  </sheetData>
  <autoFilter ref="A1:I26">
    <sortState ref="A2:I26">
      <sortCondition ref="A1:A26"/>
    </sortState>
  </autoFilter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tool_usage_group.csv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Chen</dc:creator>
  <cp:lastModifiedBy>Microsoft Office User</cp:lastModifiedBy>
  <dcterms:created xsi:type="dcterms:W3CDTF">2016-08-20T00:16:11Z</dcterms:created>
  <dcterms:modified xsi:type="dcterms:W3CDTF">2017-01-02T15:17:02Z</dcterms:modified>
</cp:coreProperties>
</file>