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date1904="1" showInkAnnotation="0"/>
  <mc:AlternateContent xmlns:mc="http://schemas.openxmlformats.org/markup-compatibility/2006">
    <mc:Choice Requires="x15">
      <x15ac:absPath xmlns:x15ac="http://schemas.microsoft.com/office/spreadsheetml/2010/11/ac" url="/Users/dong/Dropbox/Notebook/Dissertation/05-Study_two/Data Analysis/Survey/"/>
    </mc:Choice>
  </mc:AlternateContent>
  <bookViews>
    <workbookView xWindow="0" yWindow="460" windowWidth="25500" windowHeight="15540" tabRatio="500" activeTab="1"/>
  </bookViews>
  <sheets>
    <sheet name="PostSurvey_March 8, 2017_17.27" sheetId="1" r:id="rId1"/>
    <sheet name="Sheet1" sheetId="2" r:id="rId2"/>
  </sheets>
  <definedNames>
    <definedName name="_xlnm._FilterDatabase" localSheetId="0" hidden="1">'PostSurvey_March 8, 2017_17.27'!$A$1:$BH$14</definedName>
  </definedName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3" i="2" l="1"/>
  <c r="F23" i="2"/>
  <c r="G23" i="2"/>
  <c r="H23" i="2"/>
  <c r="I23" i="2"/>
  <c r="E24" i="2"/>
  <c r="F24" i="2"/>
  <c r="G24" i="2"/>
  <c r="H24" i="2"/>
  <c r="I24" i="2"/>
  <c r="E25" i="2"/>
  <c r="F25" i="2"/>
  <c r="G25" i="2"/>
  <c r="H25" i="2"/>
  <c r="I25" i="2"/>
  <c r="E26" i="2"/>
  <c r="F26" i="2"/>
  <c r="G26" i="2"/>
  <c r="H26" i="2"/>
  <c r="I26" i="2"/>
  <c r="E27" i="2"/>
  <c r="F27" i="2"/>
  <c r="G27" i="2"/>
  <c r="H27" i="2"/>
  <c r="I27" i="2"/>
  <c r="D27" i="2"/>
  <c r="D26" i="2"/>
  <c r="D25" i="2"/>
  <c r="D24" i="2"/>
  <c r="D23" i="2"/>
  <c r="E17" i="2"/>
  <c r="F17" i="2"/>
  <c r="G17" i="2"/>
  <c r="H17" i="2"/>
  <c r="I17" i="2"/>
  <c r="E18" i="2"/>
  <c r="F18" i="2"/>
  <c r="G18" i="2"/>
  <c r="H18" i="2"/>
  <c r="I18" i="2"/>
  <c r="E19" i="2"/>
  <c r="F19" i="2"/>
  <c r="G19" i="2"/>
  <c r="H19" i="2"/>
  <c r="I19" i="2"/>
  <c r="E20" i="2"/>
  <c r="F20" i="2"/>
  <c r="G20" i="2"/>
  <c r="H20" i="2"/>
  <c r="I20" i="2"/>
  <c r="E21" i="2"/>
  <c r="F21" i="2"/>
  <c r="G21" i="2"/>
  <c r="H21" i="2"/>
  <c r="I21" i="2"/>
  <c r="D21" i="2"/>
  <c r="D20" i="2"/>
  <c r="D19" i="2"/>
  <c r="D18" i="2"/>
  <c r="D17" i="2"/>
  <c r="AT2" i="1"/>
  <c r="AT3" i="1"/>
  <c r="AT4" i="1"/>
  <c r="AT5" i="1"/>
  <c r="AT6" i="1"/>
  <c r="AT7" i="1"/>
  <c r="AT8" i="1"/>
  <c r="AT9" i="1"/>
  <c r="AT10" i="1"/>
  <c r="AT11" i="1"/>
  <c r="AT12" i="1"/>
  <c r="AT13" i="1"/>
  <c r="AT14" i="1"/>
  <c r="AT16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6" i="1"/>
  <c r="AF2" i="1"/>
  <c r="AG2" i="1"/>
  <c r="AF3" i="1"/>
  <c r="AG3" i="1"/>
  <c r="AF4" i="1"/>
  <c r="AG4" i="1"/>
  <c r="AF5" i="1"/>
  <c r="AG5" i="1"/>
  <c r="AF6" i="1"/>
  <c r="AG6" i="1"/>
  <c r="AF7" i="1"/>
  <c r="AG7" i="1"/>
  <c r="AF8" i="1"/>
  <c r="AG8" i="1"/>
  <c r="AF9" i="1"/>
  <c r="AG9" i="1"/>
  <c r="AF10" i="1"/>
  <c r="AG10" i="1"/>
  <c r="AF11" i="1"/>
  <c r="AG11" i="1"/>
  <c r="AF12" i="1"/>
  <c r="AG12" i="1"/>
  <c r="AF13" i="1"/>
  <c r="AG13" i="1"/>
  <c r="AF14" i="1"/>
  <c r="AG14" i="1"/>
  <c r="AG16" i="1"/>
  <c r="AA2" i="1"/>
  <c r="AA3" i="1"/>
  <c r="AA4" i="1"/>
  <c r="AA5" i="1"/>
  <c r="AA6" i="1"/>
  <c r="AA7" i="1"/>
  <c r="AA8" i="1"/>
  <c r="AA9" i="1"/>
  <c r="AA10" i="1"/>
  <c r="AA11" i="1"/>
  <c r="AA12" i="1"/>
  <c r="AA13" i="1"/>
  <c r="AA14" i="1"/>
  <c r="AA16" i="1"/>
  <c r="N2" i="1"/>
  <c r="P2" i="1"/>
  <c r="T2" i="1"/>
  <c r="N3" i="1"/>
  <c r="P3" i="1"/>
  <c r="T3" i="1"/>
  <c r="N4" i="1"/>
  <c r="P4" i="1"/>
  <c r="T4" i="1"/>
  <c r="N5" i="1"/>
  <c r="P5" i="1"/>
  <c r="T5" i="1"/>
  <c r="N6" i="1"/>
  <c r="P6" i="1"/>
  <c r="T6" i="1"/>
  <c r="N7" i="1"/>
  <c r="P7" i="1"/>
  <c r="T7" i="1"/>
  <c r="N8" i="1"/>
  <c r="P8" i="1"/>
  <c r="T8" i="1"/>
  <c r="N9" i="1"/>
  <c r="P9" i="1"/>
  <c r="T9" i="1"/>
  <c r="N10" i="1"/>
  <c r="P10" i="1"/>
  <c r="T10" i="1"/>
  <c r="N11" i="1"/>
  <c r="P11" i="1"/>
  <c r="T11" i="1"/>
  <c r="N12" i="1"/>
  <c r="P12" i="1"/>
  <c r="T12" i="1"/>
  <c r="N13" i="1"/>
  <c r="P13" i="1"/>
  <c r="T13" i="1"/>
  <c r="N14" i="1"/>
  <c r="P14" i="1"/>
  <c r="T14" i="1"/>
  <c r="T16" i="1"/>
  <c r="I2" i="1"/>
  <c r="K2" i="1"/>
  <c r="I3" i="1"/>
  <c r="K3" i="1"/>
  <c r="I4" i="1"/>
  <c r="K4" i="1"/>
  <c r="I5" i="1"/>
  <c r="K5" i="1"/>
  <c r="I6" i="1"/>
  <c r="K6" i="1"/>
  <c r="I7" i="1"/>
  <c r="K7" i="1"/>
  <c r="I8" i="1"/>
  <c r="K8" i="1"/>
  <c r="I9" i="1"/>
  <c r="K9" i="1"/>
  <c r="I10" i="1"/>
  <c r="K10" i="1"/>
  <c r="I11" i="1"/>
  <c r="K11" i="1"/>
  <c r="I12" i="1"/>
  <c r="K12" i="1"/>
  <c r="I13" i="1"/>
  <c r="K13" i="1"/>
  <c r="I14" i="1"/>
  <c r="K14" i="1"/>
  <c r="K16" i="1"/>
  <c r="AW3" i="1"/>
  <c r="AZ3" i="1"/>
  <c r="BC3" i="1"/>
  <c r="BF3" i="1"/>
  <c r="BI3" i="1"/>
  <c r="BJ3" i="1"/>
  <c r="AW4" i="1"/>
  <c r="AZ4" i="1"/>
  <c r="BC4" i="1"/>
  <c r="BF4" i="1"/>
  <c r="BI4" i="1"/>
  <c r="BJ4" i="1"/>
  <c r="AW5" i="1"/>
  <c r="AZ5" i="1"/>
  <c r="BC5" i="1"/>
  <c r="BF5" i="1"/>
  <c r="BI5" i="1"/>
  <c r="BJ5" i="1"/>
  <c r="AW6" i="1"/>
  <c r="AZ6" i="1"/>
  <c r="BC6" i="1"/>
  <c r="BF6" i="1"/>
  <c r="BI6" i="1"/>
  <c r="BJ6" i="1"/>
  <c r="AW7" i="1"/>
  <c r="AZ7" i="1"/>
  <c r="BC7" i="1"/>
  <c r="BF7" i="1"/>
  <c r="BI7" i="1"/>
  <c r="BJ7" i="1"/>
  <c r="AW8" i="1"/>
  <c r="AZ8" i="1"/>
  <c r="BC8" i="1"/>
  <c r="BF8" i="1"/>
  <c r="BI8" i="1"/>
  <c r="BJ8" i="1"/>
  <c r="AW9" i="1"/>
  <c r="AZ9" i="1"/>
  <c r="BC9" i="1"/>
  <c r="BF9" i="1"/>
  <c r="BI9" i="1"/>
  <c r="BJ9" i="1"/>
  <c r="AW10" i="1"/>
  <c r="AZ10" i="1"/>
  <c r="BC10" i="1"/>
  <c r="BF10" i="1"/>
  <c r="BI10" i="1"/>
  <c r="BJ10" i="1"/>
  <c r="AW11" i="1"/>
  <c r="AZ11" i="1"/>
  <c r="BC11" i="1"/>
  <c r="BF11" i="1"/>
  <c r="BI11" i="1"/>
  <c r="BJ11" i="1"/>
  <c r="AW12" i="1"/>
  <c r="AZ12" i="1"/>
  <c r="BC12" i="1"/>
  <c r="BF12" i="1"/>
  <c r="BI12" i="1"/>
  <c r="BJ12" i="1"/>
  <c r="AW13" i="1"/>
  <c r="AZ13" i="1"/>
  <c r="BC13" i="1"/>
  <c r="BF13" i="1"/>
  <c r="BI13" i="1"/>
  <c r="BJ13" i="1"/>
  <c r="AW14" i="1"/>
  <c r="AZ14" i="1"/>
  <c r="BC14" i="1"/>
  <c r="BF14" i="1"/>
  <c r="BI14" i="1"/>
  <c r="BJ14" i="1"/>
  <c r="AW2" i="1"/>
  <c r="AZ2" i="1"/>
  <c r="BC2" i="1"/>
  <c r="BF2" i="1"/>
  <c r="BI2" i="1"/>
  <c r="BJ2" i="1"/>
</calcChain>
</file>

<file path=xl/sharedStrings.xml><?xml version="1.0" encoding="utf-8"?>
<sst xmlns="http://schemas.openxmlformats.org/spreadsheetml/2006/main" count="120" uniqueCount="90">
  <si>
    <t>Start Date</t>
  </si>
  <si>
    <t>Think about your work with your teammates over the week, and rate how you agree to the following statements - 1.	During the conversation I was able to focus on the task at hand</t>
  </si>
  <si>
    <t>Think about your work with your teammates over the week, and rate how you agree to the following statements - 2.	I was too busy with my own task to pay attention to what my teammates were doing</t>
  </si>
  <si>
    <t>Think about your work with your teammates over the week, and rate how you agree to the following statements - 3.	Too much information was displayed that I often lost my thread.</t>
  </si>
  <si>
    <t>srf5197@psu.edu</t>
  </si>
  <si>
    <t>rad5404@psu.edu</t>
  </si>
  <si>
    <t>vnd5015@psu.edu</t>
  </si>
  <si>
    <t>mjm6682@psu.edu</t>
  </si>
  <si>
    <t>sml5746@psu.edu</t>
  </si>
  <si>
    <t>lgs5102</t>
  </si>
  <si>
    <t>mxt5265@psu.edu</t>
  </si>
  <si>
    <t>bxb5268@psu.edu</t>
  </si>
  <si>
    <t>qzs5049@psu.edu</t>
  </si>
  <si>
    <t>zed5009@psu.edu</t>
  </si>
  <si>
    <t>oto5029@psu.edu</t>
  </si>
  <si>
    <t>mzc5605@psu.edu</t>
  </si>
  <si>
    <t>ktv5020@psu.edu</t>
  </si>
  <si>
    <t>Email</t>
  </si>
  <si>
    <t>ID</t>
  </si>
  <si>
    <t>lgs5102@psu.edu</t>
  </si>
  <si>
    <t>Team</t>
  </si>
  <si>
    <t>aware-2</t>
  </si>
  <si>
    <t>aware-1</t>
  </si>
  <si>
    <t>aware-3</t>
  </si>
  <si>
    <t>aware-3r</t>
  </si>
  <si>
    <t>aware-4</t>
  </si>
  <si>
    <t>comm-1</t>
  </si>
  <si>
    <t>comm-2</t>
  </si>
  <si>
    <t>comm-2r</t>
  </si>
  <si>
    <t>comm-3</t>
  </si>
  <si>
    <t>comm-3r</t>
  </si>
  <si>
    <t>comm-4</t>
  </si>
  <si>
    <t>comm-5</t>
  </si>
  <si>
    <t>comm-6</t>
  </si>
  <si>
    <t>efficacy-1</t>
  </si>
  <si>
    <t>efficacy-2</t>
  </si>
  <si>
    <t>efficacy-3</t>
  </si>
  <si>
    <t>efficacy-4</t>
  </si>
  <si>
    <t>efficacy-5</t>
  </si>
  <si>
    <t>efficacy-6</t>
  </si>
  <si>
    <t>exp-1</t>
  </si>
  <si>
    <t>exp-2</t>
  </si>
  <si>
    <t>exp-3</t>
  </si>
  <si>
    <t>exp-4</t>
  </si>
  <si>
    <t>exp-4r</t>
  </si>
  <si>
    <t>perf-1</t>
  </si>
  <si>
    <t>perf-2</t>
  </si>
  <si>
    <t>perf-3</t>
  </si>
  <si>
    <t>cog-1</t>
  </si>
  <si>
    <t>cog-2</t>
  </si>
  <si>
    <t>cog-3</t>
  </si>
  <si>
    <t>cog-4</t>
  </si>
  <si>
    <t>cog-5</t>
  </si>
  <si>
    <t>usa-1</t>
  </si>
  <si>
    <t>usa-2</t>
  </si>
  <si>
    <t>usa-2r</t>
  </si>
  <si>
    <t>usa-3</t>
  </si>
  <si>
    <t>usa-4</t>
  </si>
  <si>
    <t>usa-4r</t>
  </si>
  <si>
    <t>usa-5</t>
  </si>
  <si>
    <t>usa-6</t>
  </si>
  <si>
    <t>usa-6r</t>
  </si>
  <si>
    <t>usa-7</t>
  </si>
  <si>
    <t>usa-8</t>
  </si>
  <si>
    <t>usa-8r</t>
  </si>
  <si>
    <t>usa-9</t>
  </si>
  <si>
    <t>usa-10</t>
  </si>
  <si>
    <t>usa-10r</t>
  </si>
  <si>
    <t>usa</t>
  </si>
  <si>
    <t>aware</t>
  </si>
  <si>
    <t>comm</t>
  </si>
  <si>
    <t>efficacy</t>
  </si>
  <si>
    <t>exp</t>
  </si>
  <si>
    <t>perf</t>
  </si>
  <si>
    <t>cog</t>
  </si>
  <si>
    <t>min</t>
  </si>
  <si>
    <t>q1</t>
  </si>
  <si>
    <t>med</t>
  </si>
  <si>
    <t>q3</t>
  </si>
  <si>
    <t>max</t>
  </si>
  <si>
    <t>q1-min</t>
  </si>
  <si>
    <t>med-q1</t>
  </si>
  <si>
    <t>q3-med</t>
  </si>
  <si>
    <t>max-q3</t>
  </si>
  <si>
    <t>Awareness</t>
  </si>
  <si>
    <t>Communication</t>
  </si>
  <si>
    <t>Efficacy</t>
  </si>
  <si>
    <t>Experience</t>
  </si>
  <si>
    <t>Perceived performance</t>
  </si>
  <si>
    <t>Cognitive 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</si>
</sst>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2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Relationship Id="rId3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Survey Items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858257477243173"/>
          <c:y val="0.190231481481481"/>
          <c:w val="0.88036410923277"/>
          <c:h val="0.700054316127151"/>
        </c:manualLayout>
      </c:layout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Sheet1!$D$1:$I$1</c:f>
              <c:strCache>
                <c:ptCount val="6"/>
                <c:pt idx="0">
                  <c:v>Awareness</c:v>
                </c:pt>
                <c:pt idx="1">
                  <c:v>Communication</c:v>
                </c:pt>
                <c:pt idx="2">
                  <c:v>Efficacy</c:v>
                </c:pt>
                <c:pt idx="3">
                  <c:v>Experience</c:v>
                </c:pt>
                <c:pt idx="4">
                  <c:v>Perceived performance</c:v>
                </c:pt>
                <c:pt idx="5">
                  <c:v>Cognitive load</c:v>
                </c:pt>
              </c:strCache>
            </c:strRef>
          </c:cat>
          <c:val>
            <c:numRef>
              <c:f>Sheet1!$D$23:$I$23</c:f>
              <c:numCache>
                <c:formatCode>General</c:formatCode>
                <c:ptCount val="6"/>
                <c:pt idx="0">
                  <c:v>1.75</c:v>
                </c:pt>
                <c:pt idx="1">
                  <c:v>3.333333333333333</c:v>
                </c:pt>
                <c:pt idx="2">
                  <c:v>1.666666666666667</c:v>
                </c:pt>
                <c:pt idx="3">
                  <c:v>2.0</c:v>
                </c:pt>
                <c:pt idx="4">
                  <c:v>1.0</c:v>
                </c:pt>
                <c:pt idx="5">
                  <c:v>2.2</c:v>
                </c:pt>
              </c:numCache>
            </c:numRef>
          </c:val>
        </c:ser>
        <c:ser>
          <c:idx val="1"/>
          <c:order val="1"/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1"/>
            <c:val val="100.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Sheet1!$D$1:$I$1</c:f>
              <c:strCache>
                <c:ptCount val="6"/>
                <c:pt idx="0">
                  <c:v>Awareness</c:v>
                </c:pt>
                <c:pt idx="1">
                  <c:v>Communication</c:v>
                </c:pt>
                <c:pt idx="2">
                  <c:v>Efficacy</c:v>
                </c:pt>
                <c:pt idx="3">
                  <c:v>Experience</c:v>
                </c:pt>
                <c:pt idx="4">
                  <c:v>Perceived performance</c:v>
                </c:pt>
                <c:pt idx="5">
                  <c:v>Cognitive load</c:v>
                </c:pt>
              </c:strCache>
            </c:strRef>
          </c:cat>
          <c:val>
            <c:numRef>
              <c:f>Sheet1!$D$24:$I$24</c:f>
              <c:numCache>
                <c:formatCode>General</c:formatCode>
                <c:ptCount val="6"/>
                <c:pt idx="0">
                  <c:v>2.25</c:v>
                </c:pt>
                <c:pt idx="1">
                  <c:v>0.333333333333333</c:v>
                </c:pt>
                <c:pt idx="2">
                  <c:v>3.333333333333333</c:v>
                </c:pt>
                <c:pt idx="3">
                  <c:v>2.5</c:v>
                </c:pt>
                <c:pt idx="4">
                  <c:v>3.0</c:v>
                </c:pt>
                <c:pt idx="5">
                  <c:v>1.2</c:v>
                </c:pt>
              </c:numCache>
            </c:numRef>
          </c:val>
        </c:ser>
        <c:ser>
          <c:idx val="2"/>
          <c:order val="2"/>
          <c:spPr>
            <a:solidFill>
              <a:schemeClr val="accent1">
                <a:alpha val="47000"/>
              </a:schemeClr>
            </a:solid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Sheet1!$D$1:$I$1</c:f>
              <c:strCache>
                <c:ptCount val="6"/>
                <c:pt idx="0">
                  <c:v>Awareness</c:v>
                </c:pt>
                <c:pt idx="1">
                  <c:v>Communication</c:v>
                </c:pt>
                <c:pt idx="2">
                  <c:v>Efficacy</c:v>
                </c:pt>
                <c:pt idx="3">
                  <c:v>Experience</c:v>
                </c:pt>
                <c:pt idx="4">
                  <c:v>Perceived performance</c:v>
                </c:pt>
                <c:pt idx="5">
                  <c:v>Cognitive load</c:v>
                </c:pt>
              </c:strCache>
            </c:strRef>
          </c:cat>
          <c:val>
            <c:numRef>
              <c:f>Sheet1!$D$25:$I$25</c:f>
              <c:numCache>
                <c:formatCode>General</c:formatCode>
                <c:ptCount val="6"/>
                <c:pt idx="0">
                  <c:v>1.0</c:v>
                </c:pt>
                <c:pt idx="1">
                  <c:v>0.666666666666666</c:v>
                </c:pt>
                <c:pt idx="2">
                  <c:v>0.833333333333333</c:v>
                </c:pt>
                <c:pt idx="3">
                  <c:v>1.25</c:v>
                </c:pt>
                <c:pt idx="4">
                  <c:v>1.0</c:v>
                </c:pt>
                <c:pt idx="5">
                  <c:v>0.6</c:v>
                </c:pt>
              </c:numCache>
            </c:numRef>
          </c:val>
        </c:ser>
        <c:ser>
          <c:idx val="3"/>
          <c:order val="3"/>
          <c:spPr>
            <a:solidFill>
              <a:schemeClr val="accent1">
                <a:alpha val="47000"/>
              </a:schemeClr>
            </a:solid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Sheet1!$D$1:$I$1</c:f>
              <c:strCache>
                <c:ptCount val="6"/>
                <c:pt idx="0">
                  <c:v>Awareness</c:v>
                </c:pt>
                <c:pt idx="1">
                  <c:v>Communication</c:v>
                </c:pt>
                <c:pt idx="2">
                  <c:v>Efficacy</c:v>
                </c:pt>
                <c:pt idx="3">
                  <c:v>Experience</c:v>
                </c:pt>
                <c:pt idx="4">
                  <c:v>Perceived performance</c:v>
                </c:pt>
                <c:pt idx="5">
                  <c:v>Cognitive load</c:v>
                </c:pt>
              </c:strCache>
            </c:strRef>
          </c:cat>
          <c:val>
            <c:numRef>
              <c:f>Sheet1!$D$26:$I$26</c:f>
              <c:numCache>
                <c:formatCode>General</c:formatCode>
                <c:ptCount val="6"/>
                <c:pt idx="0">
                  <c:v>1.0</c:v>
                </c:pt>
                <c:pt idx="1">
                  <c:v>0.333333333333334</c:v>
                </c:pt>
                <c:pt idx="2">
                  <c:v>0.166666666666667</c:v>
                </c:pt>
                <c:pt idx="3">
                  <c:v>0.25</c:v>
                </c:pt>
                <c:pt idx="4">
                  <c:v>1.0</c:v>
                </c:pt>
                <c:pt idx="5">
                  <c:v>0.8</c:v>
                </c:pt>
              </c:numCache>
            </c:numRef>
          </c:val>
        </c:ser>
        <c:ser>
          <c:idx val="4"/>
          <c:order val="4"/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1"/>
            <c:val val="100.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Sheet1!$D$1:$I$1</c:f>
              <c:strCache>
                <c:ptCount val="6"/>
                <c:pt idx="0">
                  <c:v>Awareness</c:v>
                </c:pt>
                <c:pt idx="1">
                  <c:v>Communication</c:v>
                </c:pt>
                <c:pt idx="2">
                  <c:v>Efficacy</c:v>
                </c:pt>
                <c:pt idx="3">
                  <c:v>Experience</c:v>
                </c:pt>
                <c:pt idx="4">
                  <c:v>Perceived performance</c:v>
                </c:pt>
                <c:pt idx="5">
                  <c:v>Cognitive load</c:v>
                </c:pt>
              </c:strCache>
            </c:strRef>
          </c:cat>
          <c:val>
            <c:numRef>
              <c:f>Sheet1!$D$27:$I$27</c:f>
              <c:numCache>
                <c:formatCode>General</c:formatCode>
                <c:ptCount val="6"/>
                <c:pt idx="0">
                  <c:v>1.0</c:v>
                </c:pt>
                <c:pt idx="1">
                  <c:v>0.333333333333333</c:v>
                </c:pt>
                <c:pt idx="2">
                  <c:v>1.0</c:v>
                </c:pt>
                <c:pt idx="3">
                  <c:v>1.0</c:v>
                </c:pt>
                <c:pt idx="4">
                  <c:v>0.666666666666667</c:v>
                </c:pt>
                <c:pt idx="5">
                  <c:v>2.2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58915136"/>
        <c:axId val="-2058878624"/>
      </c:barChart>
      <c:catAx>
        <c:axId val="-2058915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8878624"/>
        <c:crosses val="autoZero"/>
        <c:auto val="1"/>
        <c:lblAlgn val="ctr"/>
        <c:lblOffset val="100"/>
        <c:noMultiLvlLbl val="0"/>
      </c:catAx>
      <c:valAx>
        <c:axId val="-2058878624"/>
        <c:scaling>
          <c:orientation val="minMax"/>
          <c:max val="7.0"/>
          <c:min val="1.0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-2058915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774700</xdr:colOff>
      <xdr:row>12</xdr:row>
      <xdr:rowOff>12700</xdr:rowOff>
    </xdr:from>
    <xdr:to>
      <xdr:col>16</xdr:col>
      <xdr:colOff>165100</xdr:colOff>
      <xdr:row>27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0.20417</cdr:x>
      <cdr:y>0.13889</cdr:y>
    </cdr:from>
    <cdr:to>
      <cdr:x>0.40417</cdr:x>
      <cdr:y>0.47222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33450" y="381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0.02081</cdr:x>
      <cdr:y>0.19095</cdr:y>
    </cdr:from>
    <cdr:to>
      <cdr:x>0.07802</cdr:x>
      <cdr:y>0.33682</cdr:y>
    </cdr:to>
    <cdr:sp macro="" textlink="">
      <cdr:nvSpPr>
        <cdr:cNvPr id="3" name="TextBox 2"/>
        <cdr:cNvSpPr txBox="1"/>
      </cdr:nvSpPr>
      <cdr:spPr>
        <a:xfrm xmlns:a="http://schemas.openxmlformats.org/drawingml/2006/main" rot="16200000">
          <a:off x="41228" y="584198"/>
          <a:ext cx="400147" cy="27940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positive</a:t>
          </a:r>
        </a:p>
      </cdr:txBody>
    </cdr:sp>
  </cdr:relSizeAnchor>
  <cdr:relSizeAnchor xmlns:cdr="http://schemas.openxmlformats.org/drawingml/2006/chartDrawing">
    <cdr:from>
      <cdr:x>0.02861</cdr:x>
      <cdr:y>0.83796</cdr:y>
    </cdr:from>
    <cdr:to>
      <cdr:x>0.08583</cdr:x>
      <cdr:y>0.98383</cdr:y>
    </cdr:to>
    <cdr:sp macro="" textlink="">
      <cdr:nvSpPr>
        <cdr:cNvPr id="4" name="TextBox 3"/>
        <cdr:cNvSpPr txBox="1"/>
      </cdr:nvSpPr>
      <cdr:spPr>
        <a:xfrm xmlns:a="http://schemas.openxmlformats.org/drawingml/2006/main" rot="16200000">
          <a:off x="79328" y="2359072"/>
          <a:ext cx="400147" cy="27940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negative</a:t>
          </a:r>
        </a:p>
      </cdr:txBody>
    </cdr:sp>
  </cdr:relSizeAnchor>
  <cdr:relSizeAnchor xmlns:cdr="http://schemas.openxmlformats.org/drawingml/2006/chartDrawing">
    <cdr:from>
      <cdr:x>0.02081</cdr:x>
      <cdr:y>0.47222</cdr:y>
    </cdr:from>
    <cdr:to>
      <cdr:x>0.07802</cdr:x>
      <cdr:y>0.61809</cdr:y>
    </cdr:to>
    <cdr:sp macro="" textlink="">
      <cdr:nvSpPr>
        <cdr:cNvPr id="5" name="TextBox 4"/>
        <cdr:cNvSpPr txBox="1"/>
      </cdr:nvSpPr>
      <cdr:spPr>
        <a:xfrm xmlns:a="http://schemas.openxmlformats.org/drawingml/2006/main" rot="16200000">
          <a:off x="41228" y="1355772"/>
          <a:ext cx="400147" cy="27940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neutral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16"/>
  <sheetViews>
    <sheetView showRuler="0" topLeftCell="AI1" workbookViewId="0">
      <selection activeCell="AT1" activeCellId="6" sqref="A1:C1048576 K1:K1048576 T1:T1048576 AA1:AA1048576 AG1:AG1048576 AN1:AN1048576 AT1:AT1048576"/>
    </sheetView>
  </sheetViews>
  <sheetFormatPr baseColWidth="10" defaultRowHeight="16" x14ac:dyDescent="0.2"/>
  <cols>
    <col min="5" max="5" width="16.83203125" customWidth="1"/>
    <col min="6" max="6" width="12.5" customWidth="1"/>
    <col min="40" max="40" width="11.6640625" bestFit="1" customWidth="1"/>
    <col min="46" max="46" width="11.6640625" bestFit="1" customWidth="1"/>
  </cols>
  <sheetData>
    <row r="1" spans="1:62" x14ac:dyDescent="0.2">
      <c r="A1" t="s">
        <v>18</v>
      </c>
      <c r="B1" t="s">
        <v>20</v>
      </c>
      <c r="C1" t="s">
        <v>17</v>
      </c>
      <c r="D1" t="s">
        <v>17</v>
      </c>
      <c r="E1" t="s">
        <v>0</v>
      </c>
      <c r="F1" t="s">
        <v>22</v>
      </c>
      <c r="G1" t="s">
        <v>21</v>
      </c>
      <c r="H1" t="s">
        <v>23</v>
      </c>
      <c r="I1" t="s">
        <v>24</v>
      </c>
      <c r="J1" t="s">
        <v>25</v>
      </c>
      <c r="K1" t="s">
        <v>69</v>
      </c>
      <c r="L1" t="s">
        <v>26</v>
      </c>
      <c r="M1" t="s">
        <v>27</v>
      </c>
      <c r="N1" t="s">
        <v>28</v>
      </c>
      <c r="O1" t="s">
        <v>29</v>
      </c>
      <c r="P1" t="s">
        <v>30</v>
      </c>
      <c r="Q1" t="s">
        <v>31</v>
      </c>
      <c r="R1" t="s">
        <v>32</v>
      </c>
      <c r="S1" t="s">
        <v>33</v>
      </c>
      <c r="T1" t="s">
        <v>70</v>
      </c>
      <c r="U1" t="s">
        <v>34</v>
      </c>
      <c r="V1" t="s">
        <v>35</v>
      </c>
      <c r="W1" t="s">
        <v>36</v>
      </c>
      <c r="X1" t="s">
        <v>37</v>
      </c>
      <c r="Y1" t="s">
        <v>38</v>
      </c>
      <c r="Z1" t="s">
        <v>39</v>
      </c>
      <c r="AA1" t="s">
        <v>71</v>
      </c>
      <c r="AB1" t="s">
        <v>40</v>
      </c>
      <c r="AC1" t="s">
        <v>41</v>
      </c>
      <c r="AD1" t="s">
        <v>42</v>
      </c>
      <c r="AE1" t="s">
        <v>43</v>
      </c>
      <c r="AF1" t="s">
        <v>44</v>
      </c>
      <c r="AG1" t="s">
        <v>72</v>
      </c>
      <c r="AH1" t="s">
        <v>1</v>
      </c>
      <c r="AI1" t="s">
        <v>2</v>
      </c>
      <c r="AJ1" t="s">
        <v>3</v>
      </c>
      <c r="AK1" t="s">
        <v>45</v>
      </c>
      <c r="AL1" t="s">
        <v>46</v>
      </c>
      <c r="AM1" t="s">
        <v>47</v>
      </c>
      <c r="AN1" t="s">
        <v>73</v>
      </c>
      <c r="AO1" t="s">
        <v>48</v>
      </c>
      <c r="AP1" t="s">
        <v>49</v>
      </c>
      <c r="AQ1" t="s">
        <v>50</v>
      </c>
      <c r="AR1" t="s">
        <v>51</v>
      </c>
      <c r="AS1" t="s">
        <v>52</v>
      </c>
      <c r="AT1" t="s">
        <v>74</v>
      </c>
      <c r="AU1" t="s">
        <v>53</v>
      </c>
      <c r="AV1" t="s">
        <v>54</v>
      </c>
      <c r="AW1" t="s">
        <v>55</v>
      </c>
      <c r="AX1" t="s">
        <v>56</v>
      </c>
      <c r="AY1" t="s">
        <v>57</v>
      </c>
      <c r="AZ1" t="s">
        <v>58</v>
      </c>
      <c r="BA1" t="s">
        <v>59</v>
      </c>
      <c r="BB1" t="s">
        <v>60</v>
      </c>
      <c r="BC1" t="s">
        <v>61</v>
      </c>
      <c r="BD1" t="s">
        <v>62</v>
      </c>
      <c r="BE1" t="s">
        <v>63</v>
      </c>
      <c r="BF1" t="s">
        <v>64</v>
      </c>
      <c r="BG1" t="s">
        <v>65</v>
      </c>
      <c r="BH1" t="s">
        <v>66</v>
      </c>
      <c r="BI1" t="s">
        <v>67</v>
      </c>
      <c r="BJ1" t="s">
        <v>68</v>
      </c>
    </row>
    <row r="2" spans="1:62" x14ac:dyDescent="0.2">
      <c r="A2">
        <v>197</v>
      </c>
      <c r="B2">
        <v>158</v>
      </c>
      <c r="C2" t="s">
        <v>11</v>
      </c>
      <c r="D2" t="s">
        <v>11</v>
      </c>
      <c r="E2" s="1">
        <v>41228.705949074072</v>
      </c>
      <c r="F2">
        <v>7</v>
      </c>
      <c r="G2">
        <v>7</v>
      </c>
      <c r="H2">
        <v>1</v>
      </c>
      <c r="I2">
        <f>8-H2</f>
        <v>7</v>
      </c>
      <c r="J2">
        <v>7</v>
      </c>
      <c r="K2">
        <f>AVERAGE(F2,G2,I2,J2)</f>
        <v>7</v>
      </c>
      <c r="L2">
        <v>1</v>
      </c>
      <c r="M2">
        <v>1</v>
      </c>
      <c r="N2">
        <f>8-M2</f>
        <v>7</v>
      </c>
      <c r="O2">
        <v>1</v>
      </c>
      <c r="P2">
        <f>8-O2</f>
        <v>7</v>
      </c>
      <c r="Q2">
        <v>7</v>
      </c>
      <c r="R2">
        <v>7</v>
      </c>
      <c r="S2">
        <v>1</v>
      </c>
      <c r="T2">
        <f>AVERAGE(L2,N2,P2,Q2,R2,S2)</f>
        <v>5</v>
      </c>
      <c r="U2">
        <v>7</v>
      </c>
      <c r="V2">
        <v>7</v>
      </c>
      <c r="W2">
        <v>7</v>
      </c>
      <c r="X2">
        <v>7</v>
      </c>
      <c r="Y2">
        <v>7</v>
      </c>
      <c r="Z2">
        <v>7</v>
      </c>
      <c r="AA2">
        <f>AVERAGE(U2,V2,W2,X2,Y2,Z2)</f>
        <v>7</v>
      </c>
      <c r="AB2">
        <v>7</v>
      </c>
      <c r="AC2">
        <v>7</v>
      </c>
      <c r="AD2">
        <v>7</v>
      </c>
      <c r="AE2">
        <v>1</v>
      </c>
      <c r="AF2">
        <f>8-AE2</f>
        <v>7</v>
      </c>
      <c r="AG2">
        <f>AVERAGE(AB2,AC2,AD2,AF2)</f>
        <v>7</v>
      </c>
      <c r="AH2">
        <v>7</v>
      </c>
      <c r="AI2">
        <v>1</v>
      </c>
      <c r="AJ2">
        <v>1</v>
      </c>
      <c r="AK2">
        <v>7</v>
      </c>
      <c r="AL2">
        <v>7</v>
      </c>
      <c r="AM2">
        <v>6</v>
      </c>
      <c r="AN2">
        <f>AVERAGE(AK2:AM2)</f>
        <v>6.666666666666667</v>
      </c>
      <c r="AO2">
        <v>5</v>
      </c>
      <c r="AP2">
        <v>7</v>
      </c>
      <c r="AQ2">
        <v>4</v>
      </c>
      <c r="AR2">
        <v>6</v>
      </c>
      <c r="AS2">
        <v>3</v>
      </c>
      <c r="AT2">
        <f>AVERAGE(AO2:AS2)</f>
        <v>5</v>
      </c>
      <c r="AU2">
        <v>7</v>
      </c>
      <c r="AV2">
        <v>1</v>
      </c>
      <c r="AW2">
        <f>8-AV2</f>
        <v>7</v>
      </c>
      <c r="AX2">
        <v>7</v>
      </c>
      <c r="AY2">
        <v>1</v>
      </c>
      <c r="AZ2">
        <f>8-AY2</f>
        <v>7</v>
      </c>
      <c r="BA2">
        <v>7</v>
      </c>
      <c r="BB2">
        <v>1</v>
      </c>
      <c r="BC2">
        <f>8-BB2</f>
        <v>7</v>
      </c>
      <c r="BD2">
        <v>7</v>
      </c>
      <c r="BE2">
        <v>1</v>
      </c>
      <c r="BF2">
        <f>8-BE2</f>
        <v>7</v>
      </c>
      <c r="BG2">
        <v>7</v>
      </c>
      <c r="BH2">
        <v>1</v>
      </c>
      <c r="BI2">
        <f>8-BH2</f>
        <v>7</v>
      </c>
      <c r="BJ2">
        <f>SUM(AU2,AW2,AX2,AZ2,BA2,BC2,BD2,BF2,BG2,BI2)</f>
        <v>70</v>
      </c>
    </row>
    <row r="3" spans="1:62" x14ac:dyDescent="0.2">
      <c r="A3">
        <v>186</v>
      </c>
      <c r="B3">
        <v>158</v>
      </c>
      <c r="C3" t="s">
        <v>14</v>
      </c>
      <c r="D3" t="s">
        <v>14</v>
      </c>
      <c r="E3" s="1">
        <v>41237.450011574074</v>
      </c>
      <c r="F3">
        <v>6</v>
      </c>
      <c r="G3">
        <v>6</v>
      </c>
      <c r="H3">
        <v>2</v>
      </c>
      <c r="I3">
        <f t="shared" ref="I3:I14" si="0">8-H3</f>
        <v>6</v>
      </c>
      <c r="J3">
        <v>5</v>
      </c>
      <c r="K3">
        <f t="shared" ref="K3:K14" si="1">AVERAGE(F3,G3,I3,J3)</f>
        <v>5.75</v>
      </c>
      <c r="L3">
        <v>2</v>
      </c>
      <c r="M3">
        <v>6</v>
      </c>
      <c r="N3">
        <f t="shared" ref="N3:N14" si="2">8-M3</f>
        <v>2</v>
      </c>
      <c r="O3">
        <v>4</v>
      </c>
      <c r="P3">
        <f t="shared" ref="P3:P14" si="3">8-O3</f>
        <v>4</v>
      </c>
      <c r="Q3">
        <v>6</v>
      </c>
      <c r="R3">
        <v>6</v>
      </c>
      <c r="S3">
        <v>2</v>
      </c>
      <c r="T3">
        <f t="shared" ref="T3:T14" si="4">AVERAGE(L3,N3,P3,Q3,R3,S3)</f>
        <v>3.6666666666666665</v>
      </c>
      <c r="U3">
        <v>6</v>
      </c>
      <c r="V3">
        <v>6</v>
      </c>
      <c r="W3">
        <v>6</v>
      </c>
      <c r="X3">
        <v>6</v>
      </c>
      <c r="Y3">
        <v>6</v>
      </c>
      <c r="Z3">
        <v>6</v>
      </c>
      <c r="AA3">
        <f t="shared" ref="AA3:AA14" si="5">AVERAGE(U3,V3,W3,X3,Y3,Z3)</f>
        <v>6</v>
      </c>
      <c r="AB3">
        <v>6</v>
      </c>
      <c r="AC3">
        <v>6</v>
      </c>
      <c r="AD3">
        <v>6</v>
      </c>
      <c r="AE3">
        <v>2</v>
      </c>
      <c r="AF3">
        <f t="shared" ref="AF3:AF14" si="6">8-AE3</f>
        <v>6</v>
      </c>
      <c r="AG3">
        <f t="shared" ref="AG3:AG14" si="7">AVERAGE(AB3,AC3,AD3,AF3)</f>
        <v>6</v>
      </c>
      <c r="AH3">
        <v>6</v>
      </c>
      <c r="AI3">
        <v>3</v>
      </c>
      <c r="AJ3">
        <v>2</v>
      </c>
      <c r="AK3">
        <v>5</v>
      </c>
      <c r="AL3">
        <v>4</v>
      </c>
      <c r="AM3">
        <v>6</v>
      </c>
      <c r="AN3">
        <f t="shared" ref="AN3:AN14" si="8">AVERAGE(AK3:AM3)</f>
        <v>5</v>
      </c>
      <c r="AO3">
        <v>4</v>
      </c>
      <c r="AP3">
        <v>4</v>
      </c>
      <c r="AQ3">
        <v>2</v>
      </c>
      <c r="AR3">
        <v>3</v>
      </c>
      <c r="AS3">
        <v>4</v>
      </c>
      <c r="AT3">
        <f t="shared" ref="AT3:AT14" si="9">AVERAGE(AO3:AS3)</f>
        <v>3.4</v>
      </c>
      <c r="AU3">
        <v>6</v>
      </c>
      <c r="AV3">
        <v>2</v>
      </c>
      <c r="AW3">
        <f t="shared" ref="AW3:AW14" si="10">8-AV3</f>
        <v>6</v>
      </c>
      <c r="AX3">
        <v>6</v>
      </c>
      <c r="AY3">
        <v>2</v>
      </c>
      <c r="AZ3">
        <f t="shared" ref="AZ3:AZ14" si="11">8-AY3</f>
        <v>6</v>
      </c>
      <c r="BA3">
        <v>6</v>
      </c>
      <c r="BB3">
        <v>2</v>
      </c>
      <c r="BC3">
        <f t="shared" ref="BC3:BC14" si="12">8-BB3</f>
        <v>6</v>
      </c>
      <c r="BD3">
        <v>6</v>
      </c>
      <c r="BE3">
        <v>2</v>
      </c>
      <c r="BF3">
        <f t="shared" ref="BF3:BF14" si="13">8-BE3</f>
        <v>6</v>
      </c>
      <c r="BG3">
        <v>6</v>
      </c>
      <c r="BH3">
        <v>2</v>
      </c>
      <c r="BI3">
        <f t="shared" ref="BI3:BI14" si="14">8-BH3</f>
        <v>6</v>
      </c>
      <c r="BJ3">
        <f t="shared" ref="BJ3:BJ14" si="15">SUM(AU3,AW3,AX3,AZ3,BA3,BC3,BD3,BF3,BG3,BI3)</f>
        <v>60</v>
      </c>
    </row>
    <row r="4" spans="1:62" x14ac:dyDescent="0.2">
      <c r="A4">
        <v>100</v>
      </c>
      <c r="B4">
        <v>159</v>
      </c>
      <c r="C4" t="s">
        <v>7</v>
      </c>
      <c r="D4" t="s">
        <v>7</v>
      </c>
      <c r="E4" s="1">
        <v>41228.588321759256</v>
      </c>
      <c r="F4">
        <v>6</v>
      </c>
      <c r="G4">
        <v>6</v>
      </c>
      <c r="H4">
        <v>2</v>
      </c>
      <c r="I4">
        <f t="shared" si="0"/>
        <v>6</v>
      </c>
      <c r="J4">
        <v>6</v>
      </c>
      <c r="K4">
        <f t="shared" si="1"/>
        <v>6</v>
      </c>
      <c r="L4">
        <v>2</v>
      </c>
      <c r="M4">
        <v>2</v>
      </c>
      <c r="N4">
        <f t="shared" si="2"/>
        <v>6</v>
      </c>
      <c r="O4">
        <v>2</v>
      </c>
      <c r="P4">
        <f t="shared" si="3"/>
        <v>6</v>
      </c>
      <c r="Q4">
        <v>6</v>
      </c>
      <c r="R4">
        <v>6</v>
      </c>
      <c r="S4">
        <v>2</v>
      </c>
      <c r="T4">
        <f t="shared" si="4"/>
        <v>4.666666666666667</v>
      </c>
      <c r="U4">
        <v>6</v>
      </c>
      <c r="V4">
        <v>6</v>
      </c>
      <c r="W4">
        <v>6</v>
      </c>
      <c r="X4">
        <v>5</v>
      </c>
      <c r="Y4">
        <v>6</v>
      </c>
      <c r="Z4">
        <v>6</v>
      </c>
      <c r="AA4">
        <f t="shared" si="5"/>
        <v>5.833333333333333</v>
      </c>
      <c r="AB4">
        <v>6</v>
      </c>
      <c r="AC4">
        <v>6</v>
      </c>
      <c r="AD4">
        <v>6</v>
      </c>
      <c r="AE4">
        <v>2</v>
      </c>
      <c r="AF4">
        <f t="shared" si="6"/>
        <v>6</v>
      </c>
      <c r="AG4">
        <f t="shared" si="7"/>
        <v>6</v>
      </c>
      <c r="AH4">
        <v>6</v>
      </c>
      <c r="AI4">
        <v>3</v>
      </c>
      <c r="AJ4">
        <v>5</v>
      </c>
      <c r="AK4">
        <v>5</v>
      </c>
      <c r="AL4">
        <v>6</v>
      </c>
      <c r="AM4">
        <v>5</v>
      </c>
      <c r="AN4">
        <f t="shared" si="8"/>
        <v>5.333333333333333</v>
      </c>
      <c r="AO4">
        <v>2</v>
      </c>
      <c r="AP4">
        <v>3</v>
      </c>
      <c r="AQ4">
        <v>2</v>
      </c>
      <c r="AR4">
        <v>2</v>
      </c>
      <c r="AS4">
        <v>5</v>
      </c>
      <c r="AT4">
        <f t="shared" si="9"/>
        <v>2.8</v>
      </c>
      <c r="AU4">
        <v>5</v>
      </c>
      <c r="AV4">
        <v>6</v>
      </c>
      <c r="AW4">
        <f t="shared" si="10"/>
        <v>2</v>
      </c>
      <c r="AX4">
        <v>7</v>
      </c>
      <c r="AY4">
        <v>2</v>
      </c>
      <c r="AZ4">
        <f t="shared" si="11"/>
        <v>6</v>
      </c>
      <c r="BA4">
        <v>4</v>
      </c>
      <c r="BB4">
        <v>5</v>
      </c>
      <c r="BC4">
        <f t="shared" si="12"/>
        <v>3</v>
      </c>
      <c r="BD4">
        <v>5</v>
      </c>
      <c r="BE4">
        <v>3</v>
      </c>
      <c r="BF4">
        <f t="shared" si="13"/>
        <v>5</v>
      </c>
      <c r="BG4">
        <v>6</v>
      </c>
      <c r="BH4">
        <v>5</v>
      </c>
      <c r="BI4">
        <f t="shared" si="14"/>
        <v>3</v>
      </c>
      <c r="BJ4">
        <f t="shared" si="15"/>
        <v>46</v>
      </c>
    </row>
    <row r="5" spans="1:62" x14ac:dyDescent="0.2">
      <c r="A5">
        <v>150</v>
      </c>
      <c r="B5">
        <v>159</v>
      </c>
      <c r="C5" t="s">
        <v>5</v>
      </c>
      <c r="D5" t="s">
        <v>5</v>
      </c>
      <c r="E5" s="1">
        <v>41228.588333333333</v>
      </c>
      <c r="F5">
        <v>7</v>
      </c>
      <c r="G5">
        <v>7</v>
      </c>
      <c r="H5">
        <v>2</v>
      </c>
      <c r="I5">
        <f t="shared" si="0"/>
        <v>6</v>
      </c>
      <c r="J5">
        <v>7</v>
      </c>
      <c r="K5">
        <f t="shared" si="1"/>
        <v>6.75</v>
      </c>
      <c r="L5">
        <v>1</v>
      </c>
      <c r="M5">
        <v>1</v>
      </c>
      <c r="N5">
        <f t="shared" si="2"/>
        <v>7</v>
      </c>
      <c r="O5">
        <v>1</v>
      </c>
      <c r="P5">
        <f t="shared" si="3"/>
        <v>7</v>
      </c>
      <c r="Q5">
        <v>7</v>
      </c>
      <c r="R5">
        <v>7</v>
      </c>
      <c r="S5">
        <v>1</v>
      </c>
      <c r="T5">
        <f t="shared" si="4"/>
        <v>5</v>
      </c>
      <c r="U5">
        <v>6</v>
      </c>
      <c r="V5">
        <v>6</v>
      </c>
      <c r="W5">
        <v>6</v>
      </c>
      <c r="X5">
        <v>6</v>
      </c>
      <c r="Y5">
        <v>6</v>
      </c>
      <c r="Z5">
        <v>6</v>
      </c>
      <c r="AA5">
        <f t="shared" si="5"/>
        <v>6</v>
      </c>
      <c r="AB5">
        <v>7</v>
      </c>
      <c r="AC5">
        <v>7</v>
      </c>
      <c r="AD5">
        <v>7</v>
      </c>
      <c r="AE5">
        <v>1</v>
      </c>
      <c r="AF5">
        <f t="shared" si="6"/>
        <v>7</v>
      </c>
      <c r="AG5">
        <f t="shared" si="7"/>
        <v>7</v>
      </c>
      <c r="AH5">
        <v>7</v>
      </c>
      <c r="AI5">
        <v>2</v>
      </c>
      <c r="AJ5">
        <v>6</v>
      </c>
      <c r="AK5">
        <v>6</v>
      </c>
      <c r="AL5">
        <v>6</v>
      </c>
      <c r="AM5">
        <v>4</v>
      </c>
      <c r="AN5">
        <f t="shared" si="8"/>
        <v>5.333333333333333</v>
      </c>
      <c r="AO5">
        <v>5</v>
      </c>
      <c r="AP5">
        <v>5</v>
      </c>
      <c r="AQ5">
        <v>2</v>
      </c>
      <c r="AR5">
        <v>4</v>
      </c>
      <c r="AS5">
        <v>4</v>
      </c>
      <c r="AT5">
        <f t="shared" si="9"/>
        <v>4</v>
      </c>
      <c r="AU5">
        <v>6</v>
      </c>
      <c r="AV5">
        <v>4</v>
      </c>
      <c r="AW5">
        <f t="shared" si="10"/>
        <v>4</v>
      </c>
      <c r="AX5">
        <v>4</v>
      </c>
      <c r="AY5">
        <v>3</v>
      </c>
      <c r="AZ5">
        <f t="shared" si="11"/>
        <v>5</v>
      </c>
      <c r="BA5">
        <v>6</v>
      </c>
      <c r="BB5">
        <v>4</v>
      </c>
      <c r="BC5">
        <f t="shared" si="12"/>
        <v>4</v>
      </c>
      <c r="BD5">
        <v>6</v>
      </c>
      <c r="BE5">
        <v>5</v>
      </c>
      <c r="BF5">
        <f t="shared" si="13"/>
        <v>3</v>
      </c>
      <c r="BG5">
        <v>5</v>
      </c>
      <c r="BH5">
        <v>3</v>
      </c>
      <c r="BI5">
        <f t="shared" si="14"/>
        <v>5</v>
      </c>
      <c r="BJ5">
        <f t="shared" si="15"/>
        <v>48</v>
      </c>
    </row>
    <row r="6" spans="1:62" x14ac:dyDescent="0.2">
      <c r="A6">
        <v>191</v>
      </c>
      <c r="B6">
        <v>159</v>
      </c>
      <c r="C6" t="s">
        <v>8</v>
      </c>
      <c r="D6" t="s">
        <v>8</v>
      </c>
      <c r="E6" s="1">
        <v>41228.588449074072</v>
      </c>
      <c r="F6">
        <v>6</v>
      </c>
      <c r="G6">
        <v>5</v>
      </c>
      <c r="H6">
        <v>2</v>
      </c>
      <c r="I6">
        <f t="shared" si="0"/>
        <v>6</v>
      </c>
      <c r="J6">
        <v>6</v>
      </c>
      <c r="K6">
        <f t="shared" si="1"/>
        <v>5.75</v>
      </c>
      <c r="L6">
        <v>1</v>
      </c>
      <c r="M6">
        <v>1</v>
      </c>
      <c r="N6">
        <f t="shared" si="2"/>
        <v>7</v>
      </c>
      <c r="O6">
        <v>1</v>
      </c>
      <c r="P6">
        <f t="shared" si="3"/>
        <v>7</v>
      </c>
      <c r="Q6">
        <v>7</v>
      </c>
      <c r="R6">
        <v>5</v>
      </c>
      <c r="S6">
        <v>1</v>
      </c>
      <c r="T6">
        <f t="shared" si="4"/>
        <v>4.666666666666667</v>
      </c>
      <c r="U6">
        <v>6</v>
      </c>
      <c r="V6">
        <v>6</v>
      </c>
      <c r="W6">
        <v>6</v>
      </c>
      <c r="X6">
        <v>6</v>
      </c>
      <c r="Y6">
        <v>6</v>
      </c>
      <c r="Z6">
        <v>6</v>
      </c>
      <c r="AA6">
        <f t="shared" si="5"/>
        <v>6</v>
      </c>
      <c r="AB6">
        <v>6</v>
      </c>
      <c r="AC6">
        <v>6</v>
      </c>
      <c r="AD6">
        <v>6</v>
      </c>
      <c r="AE6">
        <v>2</v>
      </c>
      <c r="AF6">
        <f t="shared" si="6"/>
        <v>6</v>
      </c>
      <c r="AG6">
        <f t="shared" si="7"/>
        <v>6</v>
      </c>
      <c r="AH6">
        <v>6</v>
      </c>
      <c r="AI6">
        <v>2</v>
      </c>
      <c r="AJ6">
        <v>3</v>
      </c>
      <c r="AK6">
        <v>6</v>
      </c>
      <c r="AL6">
        <v>6</v>
      </c>
      <c r="AM6">
        <v>6</v>
      </c>
      <c r="AN6">
        <f t="shared" si="8"/>
        <v>6</v>
      </c>
      <c r="AO6">
        <v>4</v>
      </c>
      <c r="AP6">
        <v>7</v>
      </c>
      <c r="AQ6">
        <v>5</v>
      </c>
      <c r="AR6">
        <v>4</v>
      </c>
      <c r="AS6">
        <v>2</v>
      </c>
      <c r="AT6">
        <f t="shared" si="9"/>
        <v>4.4000000000000004</v>
      </c>
      <c r="AU6">
        <v>5</v>
      </c>
      <c r="AV6">
        <v>4</v>
      </c>
      <c r="AW6">
        <f t="shared" si="10"/>
        <v>4</v>
      </c>
      <c r="AX6">
        <v>4</v>
      </c>
      <c r="AY6">
        <v>4</v>
      </c>
      <c r="AZ6">
        <f t="shared" si="11"/>
        <v>4</v>
      </c>
      <c r="BA6">
        <v>4</v>
      </c>
      <c r="BB6">
        <v>5</v>
      </c>
      <c r="BC6">
        <f t="shared" si="12"/>
        <v>3</v>
      </c>
      <c r="BD6">
        <v>5</v>
      </c>
      <c r="BE6">
        <v>6</v>
      </c>
      <c r="BF6">
        <f t="shared" si="13"/>
        <v>2</v>
      </c>
      <c r="BG6">
        <v>4</v>
      </c>
      <c r="BH6">
        <v>4</v>
      </c>
      <c r="BI6">
        <f t="shared" si="14"/>
        <v>4</v>
      </c>
      <c r="BJ6">
        <f t="shared" si="15"/>
        <v>39</v>
      </c>
    </row>
    <row r="7" spans="1:62" x14ac:dyDescent="0.2">
      <c r="A7">
        <v>126</v>
      </c>
      <c r="B7">
        <v>160</v>
      </c>
      <c r="C7" t="s">
        <v>16</v>
      </c>
      <c r="D7" t="s">
        <v>16</v>
      </c>
      <c r="E7" s="1">
        <v>41241.388020833336</v>
      </c>
      <c r="F7">
        <v>4</v>
      </c>
      <c r="G7">
        <v>3</v>
      </c>
      <c r="H7">
        <v>3</v>
      </c>
      <c r="I7">
        <f t="shared" si="0"/>
        <v>5</v>
      </c>
      <c r="J7">
        <v>4</v>
      </c>
      <c r="K7">
        <f t="shared" si="1"/>
        <v>4</v>
      </c>
      <c r="L7">
        <v>4</v>
      </c>
      <c r="M7">
        <v>3</v>
      </c>
      <c r="N7">
        <f t="shared" si="2"/>
        <v>5</v>
      </c>
      <c r="O7">
        <v>3</v>
      </c>
      <c r="P7">
        <f t="shared" si="3"/>
        <v>5</v>
      </c>
      <c r="Q7">
        <v>3</v>
      </c>
      <c r="R7">
        <v>4</v>
      </c>
      <c r="S7">
        <v>3</v>
      </c>
      <c r="T7">
        <f t="shared" si="4"/>
        <v>4</v>
      </c>
      <c r="U7">
        <v>2</v>
      </c>
      <c r="V7">
        <v>4</v>
      </c>
      <c r="W7">
        <v>4</v>
      </c>
      <c r="X7">
        <v>3</v>
      </c>
      <c r="Y7">
        <v>2</v>
      </c>
      <c r="Z7">
        <v>4</v>
      </c>
      <c r="AA7">
        <f t="shared" si="5"/>
        <v>3.1666666666666665</v>
      </c>
      <c r="AB7">
        <v>4</v>
      </c>
      <c r="AC7">
        <v>3</v>
      </c>
      <c r="AD7">
        <v>3</v>
      </c>
      <c r="AE7">
        <v>4</v>
      </c>
      <c r="AF7">
        <f t="shared" si="6"/>
        <v>4</v>
      </c>
      <c r="AG7">
        <f t="shared" si="7"/>
        <v>3.5</v>
      </c>
      <c r="AH7">
        <v>4</v>
      </c>
      <c r="AI7">
        <v>4</v>
      </c>
      <c r="AJ7">
        <v>4</v>
      </c>
      <c r="AK7">
        <v>3</v>
      </c>
      <c r="AL7">
        <v>3</v>
      </c>
      <c r="AM7">
        <v>4</v>
      </c>
      <c r="AN7">
        <f t="shared" si="8"/>
        <v>3.3333333333333335</v>
      </c>
      <c r="AO7">
        <v>4</v>
      </c>
      <c r="AP7">
        <v>4</v>
      </c>
      <c r="AQ7">
        <v>4</v>
      </c>
      <c r="AR7">
        <v>4</v>
      </c>
      <c r="AS7">
        <v>4</v>
      </c>
      <c r="AT7">
        <f t="shared" si="9"/>
        <v>4</v>
      </c>
      <c r="AU7">
        <v>3</v>
      </c>
      <c r="AV7">
        <v>4</v>
      </c>
      <c r="AW7">
        <f t="shared" si="10"/>
        <v>4</v>
      </c>
      <c r="AX7">
        <v>3</v>
      </c>
      <c r="AY7">
        <v>4</v>
      </c>
      <c r="AZ7">
        <f t="shared" si="11"/>
        <v>4</v>
      </c>
      <c r="BA7">
        <v>4</v>
      </c>
      <c r="BB7">
        <v>4</v>
      </c>
      <c r="BC7">
        <f t="shared" si="12"/>
        <v>4</v>
      </c>
      <c r="BD7">
        <v>3</v>
      </c>
      <c r="BE7">
        <v>3</v>
      </c>
      <c r="BF7">
        <f t="shared" si="13"/>
        <v>5</v>
      </c>
      <c r="BG7">
        <v>2</v>
      </c>
      <c r="BH7">
        <v>3</v>
      </c>
      <c r="BI7">
        <f t="shared" si="14"/>
        <v>5</v>
      </c>
      <c r="BJ7">
        <f t="shared" si="15"/>
        <v>37</v>
      </c>
    </row>
    <row r="8" spans="1:62" x14ac:dyDescent="0.2">
      <c r="A8">
        <v>178</v>
      </c>
      <c r="B8">
        <v>160</v>
      </c>
      <c r="C8" t="s">
        <v>13</v>
      </c>
      <c r="D8" t="s">
        <v>13</v>
      </c>
      <c r="E8" s="1">
        <v>41230.664837962962</v>
      </c>
      <c r="F8">
        <v>4</v>
      </c>
      <c r="G8">
        <v>4</v>
      </c>
      <c r="H8">
        <v>4</v>
      </c>
      <c r="I8">
        <f t="shared" si="0"/>
        <v>4</v>
      </c>
      <c r="J8">
        <v>4</v>
      </c>
      <c r="K8">
        <f t="shared" si="1"/>
        <v>4</v>
      </c>
      <c r="L8">
        <v>2</v>
      </c>
      <c r="M8">
        <v>2</v>
      </c>
      <c r="N8">
        <f t="shared" si="2"/>
        <v>6</v>
      </c>
      <c r="O8">
        <v>2</v>
      </c>
      <c r="P8">
        <f t="shared" si="3"/>
        <v>6</v>
      </c>
      <c r="Q8">
        <v>2</v>
      </c>
      <c r="R8">
        <v>6</v>
      </c>
      <c r="S8">
        <v>2</v>
      </c>
      <c r="T8">
        <f t="shared" si="4"/>
        <v>4</v>
      </c>
      <c r="U8">
        <v>4</v>
      </c>
      <c r="V8">
        <v>4</v>
      </c>
      <c r="W8">
        <v>6</v>
      </c>
      <c r="X8">
        <v>4</v>
      </c>
      <c r="Y8">
        <v>6</v>
      </c>
      <c r="Z8">
        <v>4</v>
      </c>
      <c r="AA8">
        <f t="shared" si="5"/>
        <v>4.666666666666667</v>
      </c>
      <c r="AB8">
        <v>5</v>
      </c>
      <c r="AC8">
        <v>5</v>
      </c>
      <c r="AD8">
        <v>6</v>
      </c>
      <c r="AE8">
        <v>2</v>
      </c>
      <c r="AF8">
        <f t="shared" si="6"/>
        <v>6</v>
      </c>
      <c r="AG8">
        <f t="shared" si="7"/>
        <v>5.5</v>
      </c>
      <c r="AH8">
        <v>6</v>
      </c>
      <c r="AI8">
        <v>4</v>
      </c>
      <c r="AJ8">
        <v>5</v>
      </c>
      <c r="AK8">
        <v>6</v>
      </c>
      <c r="AL8">
        <v>6</v>
      </c>
      <c r="AM8">
        <v>6</v>
      </c>
      <c r="AN8">
        <f t="shared" si="8"/>
        <v>6</v>
      </c>
      <c r="AO8">
        <v>3</v>
      </c>
      <c r="AP8">
        <v>4</v>
      </c>
      <c r="AQ8">
        <v>6</v>
      </c>
      <c r="AR8">
        <v>4</v>
      </c>
      <c r="AS8">
        <v>5</v>
      </c>
      <c r="AT8">
        <f t="shared" si="9"/>
        <v>4.4000000000000004</v>
      </c>
      <c r="AU8">
        <v>3</v>
      </c>
      <c r="AV8">
        <v>6</v>
      </c>
      <c r="AW8">
        <f t="shared" si="10"/>
        <v>2</v>
      </c>
      <c r="AX8">
        <v>3</v>
      </c>
      <c r="AY8">
        <v>4</v>
      </c>
      <c r="AZ8">
        <f t="shared" si="11"/>
        <v>4</v>
      </c>
      <c r="BA8">
        <v>4</v>
      </c>
      <c r="BB8">
        <v>4</v>
      </c>
      <c r="BC8">
        <f t="shared" si="12"/>
        <v>4</v>
      </c>
      <c r="BD8">
        <v>5</v>
      </c>
      <c r="BE8">
        <v>5</v>
      </c>
      <c r="BF8">
        <f t="shared" si="13"/>
        <v>3</v>
      </c>
      <c r="BG8">
        <v>4</v>
      </c>
      <c r="BH8">
        <v>3</v>
      </c>
      <c r="BI8">
        <f t="shared" si="14"/>
        <v>5</v>
      </c>
      <c r="BJ8">
        <f t="shared" si="15"/>
        <v>37</v>
      </c>
    </row>
    <row r="9" spans="1:62" x14ac:dyDescent="0.2">
      <c r="A9">
        <v>196</v>
      </c>
      <c r="B9">
        <v>162</v>
      </c>
      <c r="C9" t="s">
        <v>15</v>
      </c>
      <c r="D9" t="s">
        <v>15</v>
      </c>
      <c r="E9" s="1">
        <v>41239.482615740744</v>
      </c>
      <c r="F9">
        <v>5</v>
      </c>
      <c r="G9">
        <v>5</v>
      </c>
      <c r="H9">
        <v>3</v>
      </c>
      <c r="I9">
        <f t="shared" si="0"/>
        <v>5</v>
      </c>
      <c r="J9">
        <v>3</v>
      </c>
      <c r="K9">
        <f t="shared" si="1"/>
        <v>4.5</v>
      </c>
      <c r="L9">
        <v>3</v>
      </c>
      <c r="M9">
        <v>7</v>
      </c>
      <c r="N9">
        <f t="shared" si="2"/>
        <v>1</v>
      </c>
      <c r="O9">
        <v>3</v>
      </c>
      <c r="P9">
        <f t="shared" si="3"/>
        <v>5</v>
      </c>
      <c r="Q9">
        <v>5</v>
      </c>
      <c r="R9">
        <v>5</v>
      </c>
      <c r="S9">
        <v>3</v>
      </c>
      <c r="T9">
        <f t="shared" si="4"/>
        <v>3.6666666666666665</v>
      </c>
      <c r="U9">
        <v>5</v>
      </c>
      <c r="V9">
        <v>5</v>
      </c>
      <c r="W9">
        <v>5</v>
      </c>
      <c r="X9">
        <v>5</v>
      </c>
      <c r="Y9">
        <v>5</v>
      </c>
      <c r="Z9">
        <v>5</v>
      </c>
      <c r="AA9">
        <f t="shared" si="5"/>
        <v>5</v>
      </c>
      <c r="AB9">
        <v>5</v>
      </c>
      <c r="AC9">
        <v>5</v>
      </c>
      <c r="AD9">
        <v>5</v>
      </c>
      <c r="AE9">
        <v>6</v>
      </c>
      <c r="AF9">
        <f t="shared" si="6"/>
        <v>2</v>
      </c>
      <c r="AG9">
        <f t="shared" si="7"/>
        <v>4.25</v>
      </c>
      <c r="AH9">
        <v>4</v>
      </c>
      <c r="AI9">
        <v>3</v>
      </c>
      <c r="AJ9">
        <v>5</v>
      </c>
      <c r="AK9">
        <v>5</v>
      </c>
      <c r="AL9">
        <v>4</v>
      </c>
      <c r="AM9">
        <v>3</v>
      </c>
      <c r="AN9">
        <f t="shared" si="8"/>
        <v>4</v>
      </c>
      <c r="AO9">
        <v>3</v>
      </c>
      <c r="AP9">
        <v>4</v>
      </c>
      <c r="AQ9">
        <v>5</v>
      </c>
      <c r="AR9">
        <v>6</v>
      </c>
      <c r="AS9">
        <v>1</v>
      </c>
      <c r="AT9">
        <f t="shared" si="9"/>
        <v>3.8</v>
      </c>
      <c r="AU9">
        <v>3</v>
      </c>
      <c r="AV9">
        <v>4</v>
      </c>
      <c r="AW9">
        <f t="shared" si="10"/>
        <v>4</v>
      </c>
      <c r="AX9">
        <v>5</v>
      </c>
      <c r="AY9">
        <v>5</v>
      </c>
      <c r="AZ9">
        <f t="shared" si="11"/>
        <v>3</v>
      </c>
      <c r="BA9">
        <v>4</v>
      </c>
      <c r="BB9">
        <v>4</v>
      </c>
      <c r="BC9">
        <f t="shared" si="12"/>
        <v>4</v>
      </c>
      <c r="BD9">
        <v>3</v>
      </c>
      <c r="BE9">
        <v>4</v>
      </c>
      <c r="BF9">
        <f t="shared" si="13"/>
        <v>4</v>
      </c>
      <c r="BG9">
        <v>3</v>
      </c>
      <c r="BH9">
        <v>4</v>
      </c>
      <c r="BI9">
        <f t="shared" si="14"/>
        <v>4</v>
      </c>
      <c r="BJ9">
        <f t="shared" si="15"/>
        <v>37</v>
      </c>
    </row>
    <row r="10" spans="1:62" x14ac:dyDescent="0.2">
      <c r="A10">
        <v>170</v>
      </c>
      <c r="B10">
        <v>162</v>
      </c>
      <c r="C10" t="s">
        <v>4</v>
      </c>
      <c r="D10" t="s">
        <v>4</v>
      </c>
      <c r="E10" s="1">
        <v>41228.570833333331</v>
      </c>
      <c r="F10">
        <v>6</v>
      </c>
      <c r="G10">
        <v>5</v>
      </c>
      <c r="H10">
        <v>4</v>
      </c>
      <c r="I10">
        <f t="shared" si="0"/>
        <v>4</v>
      </c>
      <c r="J10">
        <v>5</v>
      </c>
      <c r="K10">
        <f t="shared" si="1"/>
        <v>5</v>
      </c>
      <c r="L10">
        <v>2</v>
      </c>
      <c r="M10">
        <v>2</v>
      </c>
      <c r="N10">
        <f t="shared" si="2"/>
        <v>6</v>
      </c>
      <c r="O10">
        <v>2</v>
      </c>
      <c r="P10">
        <f t="shared" si="3"/>
        <v>6</v>
      </c>
      <c r="Q10">
        <v>6</v>
      </c>
      <c r="R10">
        <v>4</v>
      </c>
      <c r="S10">
        <v>2</v>
      </c>
      <c r="T10">
        <f t="shared" si="4"/>
        <v>4.333333333333333</v>
      </c>
      <c r="U10">
        <v>6</v>
      </c>
      <c r="V10">
        <v>6</v>
      </c>
      <c r="W10">
        <v>6</v>
      </c>
      <c r="X10">
        <v>4</v>
      </c>
      <c r="Y10">
        <v>6</v>
      </c>
      <c r="Z10">
        <v>6</v>
      </c>
      <c r="AA10">
        <f t="shared" si="5"/>
        <v>5.666666666666667</v>
      </c>
      <c r="AB10">
        <v>5</v>
      </c>
      <c r="AC10">
        <v>5</v>
      </c>
      <c r="AD10">
        <v>5</v>
      </c>
      <c r="AE10">
        <v>5</v>
      </c>
      <c r="AF10">
        <f t="shared" si="6"/>
        <v>3</v>
      </c>
      <c r="AG10">
        <f t="shared" si="7"/>
        <v>4.5</v>
      </c>
      <c r="AH10">
        <v>6</v>
      </c>
      <c r="AI10">
        <v>4</v>
      </c>
      <c r="AJ10">
        <v>5</v>
      </c>
      <c r="AK10">
        <v>4</v>
      </c>
      <c r="AL10">
        <v>7</v>
      </c>
      <c r="AM10">
        <v>4</v>
      </c>
      <c r="AN10">
        <f t="shared" si="8"/>
        <v>5</v>
      </c>
      <c r="AO10">
        <v>4</v>
      </c>
      <c r="AP10">
        <v>7</v>
      </c>
      <c r="AQ10">
        <v>5</v>
      </c>
      <c r="AR10">
        <v>4</v>
      </c>
      <c r="AS10">
        <v>4</v>
      </c>
      <c r="AT10">
        <f t="shared" si="9"/>
        <v>4.8</v>
      </c>
      <c r="AU10">
        <v>5</v>
      </c>
      <c r="AV10">
        <v>3</v>
      </c>
      <c r="AW10">
        <f t="shared" si="10"/>
        <v>5</v>
      </c>
      <c r="AX10">
        <v>6</v>
      </c>
      <c r="AY10">
        <v>2</v>
      </c>
      <c r="AZ10">
        <f t="shared" si="11"/>
        <v>6</v>
      </c>
      <c r="BA10">
        <v>6</v>
      </c>
      <c r="BB10">
        <v>3</v>
      </c>
      <c r="BC10">
        <f t="shared" si="12"/>
        <v>5</v>
      </c>
      <c r="BD10">
        <v>5</v>
      </c>
      <c r="BE10">
        <v>4</v>
      </c>
      <c r="BF10">
        <f t="shared" si="13"/>
        <v>4</v>
      </c>
      <c r="BG10">
        <v>6</v>
      </c>
      <c r="BH10">
        <v>2</v>
      </c>
      <c r="BI10">
        <f t="shared" si="14"/>
        <v>6</v>
      </c>
      <c r="BJ10">
        <f t="shared" si="15"/>
        <v>54</v>
      </c>
    </row>
    <row r="11" spans="1:62" x14ac:dyDescent="0.2">
      <c r="A11">
        <v>187</v>
      </c>
      <c r="B11">
        <v>165</v>
      </c>
      <c r="C11" t="s">
        <v>12</v>
      </c>
      <c r="D11" t="s">
        <v>12</v>
      </c>
      <c r="E11" s="1">
        <v>41228.724710648145</v>
      </c>
      <c r="F11">
        <v>2</v>
      </c>
      <c r="G11">
        <v>1</v>
      </c>
      <c r="H11">
        <v>5</v>
      </c>
      <c r="I11">
        <f t="shared" si="0"/>
        <v>3</v>
      </c>
      <c r="J11">
        <v>1</v>
      </c>
      <c r="K11">
        <f t="shared" si="1"/>
        <v>1.75</v>
      </c>
      <c r="L11">
        <v>4</v>
      </c>
      <c r="M11">
        <v>6</v>
      </c>
      <c r="N11">
        <f t="shared" si="2"/>
        <v>2</v>
      </c>
      <c r="O11">
        <v>4</v>
      </c>
      <c r="P11">
        <f t="shared" si="3"/>
        <v>4</v>
      </c>
      <c r="Q11">
        <v>4</v>
      </c>
      <c r="R11">
        <v>4</v>
      </c>
      <c r="S11">
        <v>4</v>
      </c>
      <c r="T11">
        <f t="shared" si="4"/>
        <v>3.6666666666666665</v>
      </c>
      <c r="U11">
        <v>1</v>
      </c>
      <c r="V11">
        <v>2</v>
      </c>
      <c r="W11">
        <v>2</v>
      </c>
      <c r="X11">
        <v>1</v>
      </c>
      <c r="Y11">
        <v>2</v>
      </c>
      <c r="Z11">
        <v>2</v>
      </c>
      <c r="AA11">
        <f t="shared" si="5"/>
        <v>1.6666666666666667</v>
      </c>
      <c r="AB11">
        <v>2</v>
      </c>
      <c r="AC11">
        <v>2</v>
      </c>
      <c r="AD11">
        <v>2</v>
      </c>
      <c r="AE11">
        <v>6</v>
      </c>
      <c r="AF11">
        <f t="shared" si="6"/>
        <v>2</v>
      </c>
      <c r="AG11">
        <f t="shared" si="7"/>
        <v>2</v>
      </c>
      <c r="AH11">
        <v>2</v>
      </c>
      <c r="AI11">
        <v>5</v>
      </c>
      <c r="AJ11">
        <v>7</v>
      </c>
      <c r="AK11">
        <v>1</v>
      </c>
      <c r="AL11">
        <v>1</v>
      </c>
      <c r="AM11">
        <v>1</v>
      </c>
      <c r="AN11">
        <f t="shared" si="8"/>
        <v>1</v>
      </c>
      <c r="AO11">
        <v>7</v>
      </c>
      <c r="AP11">
        <v>7</v>
      </c>
      <c r="AQ11">
        <v>7</v>
      </c>
      <c r="AR11">
        <v>7</v>
      </c>
      <c r="AS11">
        <v>7</v>
      </c>
      <c r="AT11">
        <f t="shared" si="9"/>
        <v>7</v>
      </c>
      <c r="AU11">
        <v>1</v>
      </c>
      <c r="AV11">
        <v>7</v>
      </c>
      <c r="AW11">
        <f t="shared" si="10"/>
        <v>1</v>
      </c>
      <c r="AX11">
        <v>1</v>
      </c>
      <c r="AY11">
        <v>7</v>
      </c>
      <c r="AZ11">
        <f t="shared" si="11"/>
        <v>1</v>
      </c>
      <c r="BA11">
        <v>1</v>
      </c>
      <c r="BB11">
        <v>7</v>
      </c>
      <c r="BC11">
        <f t="shared" si="12"/>
        <v>1</v>
      </c>
      <c r="BD11">
        <v>1</v>
      </c>
      <c r="BE11">
        <v>7</v>
      </c>
      <c r="BF11">
        <f t="shared" si="13"/>
        <v>1</v>
      </c>
      <c r="BG11">
        <v>1</v>
      </c>
      <c r="BH11">
        <v>7</v>
      </c>
      <c r="BI11">
        <f t="shared" si="14"/>
        <v>1</v>
      </c>
      <c r="BJ11">
        <f t="shared" si="15"/>
        <v>10</v>
      </c>
    </row>
    <row r="12" spans="1:62" x14ac:dyDescent="0.2">
      <c r="A12">
        <v>176</v>
      </c>
      <c r="B12">
        <v>165</v>
      </c>
      <c r="C12" t="s">
        <v>6</v>
      </c>
      <c r="D12" t="s">
        <v>6</v>
      </c>
      <c r="E12" s="1">
        <v>41228.588518518518</v>
      </c>
      <c r="F12">
        <v>6</v>
      </c>
      <c r="G12">
        <v>6</v>
      </c>
      <c r="H12">
        <v>2</v>
      </c>
      <c r="I12">
        <f t="shared" si="0"/>
        <v>6</v>
      </c>
      <c r="J12">
        <v>2</v>
      </c>
      <c r="K12">
        <f t="shared" si="1"/>
        <v>5</v>
      </c>
      <c r="L12">
        <v>2</v>
      </c>
      <c r="M12">
        <v>2</v>
      </c>
      <c r="N12">
        <f t="shared" si="2"/>
        <v>6</v>
      </c>
      <c r="O12">
        <v>2</v>
      </c>
      <c r="P12">
        <f t="shared" si="3"/>
        <v>6</v>
      </c>
      <c r="Q12">
        <v>2</v>
      </c>
      <c r="R12">
        <v>2</v>
      </c>
      <c r="S12">
        <v>2</v>
      </c>
      <c r="T12">
        <f t="shared" si="4"/>
        <v>3.3333333333333335</v>
      </c>
      <c r="U12">
        <v>5</v>
      </c>
      <c r="V12">
        <v>5</v>
      </c>
      <c r="W12">
        <v>5</v>
      </c>
      <c r="X12">
        <v>5</v>
      </c>
      <c r="Y12">
        <v>5</v>
      </c>
      <c r="Z12">
        <v>5</v>
      </c>
      <c r="AA12">
        <f t="shared" si="5"/>
        <v>5</v>
      </c>
      <c r="AB12">
        <v>5</v>
      </c>
      <c r="AC12">
        <v>5</v>
      </c>
      <c r="AD12">
        <v>5</v>
      </c>
      <c r="AE12">
        <v>2</v>
      </c>
      <c r="AF12">
        <f t="shared" si="6"/>
        <v>6</v>
      </c>
      <c r="AG12">
        <f t="shared" si="7"/>
        <v>5.25</v>
      </c>
      <c r="AH12">
        <v>5</v>
      </c>
      <c r="AI12">
        <v>2</v>
      </c>
      <c r="AJ12">
        <v>7</v>
      </c>
      <c r="AK12">
        <v>4</v>
      </c>
      <c r="AL12">
        <v>4</v>
      </c>
      <c r="AM12">
        <v>4</v>
      </c>
      <c r="AN12">
        <f t="shared" si="8"/>
        <v>4</v>
      </c>
      <c r="AO12">
        <v>6</v>
      </c>
      <c r="AP12">
        <v>6</v>
      </c>
      <c r="AQ12">
        <v>3</v>
      </c>
      <c r="AR12">
        <v>4</v>
      </c>
      <c r="AS12">
        <v>5</v>
      </c>
      <c r="AT12">
        <f t="shared" si="9"/>
        <v>4.8</v>
      </c>
      <c r="AU12">
        <v>5</v>
      </c>
      <c r="AV12">
        <v>4</v>
      </c>
      <c r="AW12">
        <f t="shared" si="10"/>
        <v>4</v>
      </c>
      <c r="AX12">
        <v>3</v>
      </c>
      <c r="AY12">
        <v>5</v>
      </c>
      <c r="AZ12">
        <f t="shared" si="11"/>
        <v>3</v>
      </c>
      <c r="BA12">
        <v>4</v>
      </c>
      <c r="BB12">
        <v>3</v>
      </c>
      <c r="BC12">
        <f t="shared" si="12"/>
        <v>5</v>
      </c>
      <c r="BD12">
        <v>4</v>
      </c>
      <c r="BE12">
        <v>3</v>
      </c>
      <c r="BF12">
        <f t="shared" si="13"/>
        <v>5</v>
      </c>
      <c r="BG12">
        <v>4</v>
      </c>
      <c r="BH12">
        <v>5</v>
      </c>
      <c r="BI12">
        <f t="shared" si="14"/>
        <v>3</v>
      </c>
      <c r="BJ12">
        <f t="shared" si="15"/>
        <v>40</v>
      </c>
    </row>
    <row r="13" spans="1:62" x14ac:dyDescent="0.2">
      <c r="A13">
        <v>183</v>
      </c>
      <c r="B13">
        <v>171</v>
      </c>
      <c r="C13" t="s">
        <v>19</v>
      </c>
      <c r="D13" t="s">
        <v>9</v>
      </c>
      <c r="E13" s="1">
        <v>41231.806527777779</v>
      </c>
      <c r="F13">
        <v>4</v>
      </c>
      <c r="G13">
        <v>5</v>
      </c>
      <c r="H13">
        <v>4</v>
      </c>
      <c r="I13">
        <f t="shared" si="0"/>
        <v>4</v>
      </c>
      <c r="J13">
        <v>3</v>
      </c>
      <c r="K13">
        <f t="shared" si="1"/>
        <v>4</v>
      </c>
      <c r="L13">
        <v>1</v>
      </c>
      <c r="M13">
        <v>3</v>
      </c>
      <c r="N13">
        <f t="shared" si="2"/>
        <v>5</v>
      </c>
      <c r="O13">
        <v>1</v>
      </c>
      <c r="P13">
        <f t="shared" si="3"/>
        <v>7</v>
      </c>
      <c r="Q13">
        <v>7</v>
      </c>
      <c r="R13">
        <v>6</v>
      </c>
      <c r="S13">
        <v>2</v>
      </c>
      <c r="T13">
        <f t="shared" si="4"/>
        <v>4.666666666666667</v>
      </c>
      <c r="U13">
        <v>6</v>
      </c>
      <c r="V13">
        <v>6</v>
      </c>
      <c r="W13">
        <v>6</v>
      </c>
      <c r="X13">
        <v>7</v>
      </c>
      <c r="Y13">
        <v>6</v>
      </c>
      <c r="Z13">
        <v>5</v>
      </c>
      <c r="AA13">
        <f t="shared" si="5"/>
        <v>6</v>
      </c>
      <c r="AB13">
        <v>5</v>
      </c>
      <c r="AC13">
        <v>6</v>
      </c>
      <c r="AD13">
        <v>6</v>
      </c>
      <c r="AE13">
        <v>2</v>
      </c>
      <c r="AF13">
        <f t="shared" si="6"/>
        <v>6</v>
      </c>
      <c r="AG13">
        <f t="shared" si="7"/>
        <v>5.75</v>
      </c>
      <c r="AH13">
        <v>6</v>
      </c>
      <c r="AI13">
        <v>3</v>
      </c>
      <c r="AJ13">
        <v>6</v>
      </c>
      <c r="AK13">
        <v>6</v>
      </c>
      <c r="AL13">
        <v>3</v>
      </c>
      <c r="AM13">
        <v>6</v>
      </c>
      <c r="AN13">
        <f t="shared" si="8"/>
        <v>5</v>
      </c>
      <c r="AO13">
        <v>3</v>
      </c>
      <c r="AP13">
        <v>2</v>
      </c>
      <c r="AQ13">
        <v>5</v>
      </c>
      <c r="AR13">
        <v>4</v>
      </c>
      <c r="AS13">
        <v>2</v>
      </c>
      <c r="AT13">
        <f t="shared" si="9"/>
        <v>3.2</v>
      </c>
      <c r="AU13">
        <v>6</v>
      </c>
      <c r="AV13">
        <v>6</v>
      </c>
      <c r="AW13">
        <f t="shared" si="10"/>
        <v>2</v>
      </c>
      <c r="AX13">
        <v>4</v>
      </c>
      <c r="AY13">
        <v>3</v>
      </c>
      <c r="AZ13">
        <f t="shared" si="11"/>
        <v>5</v>
      </c>
      <c r="BA13">
        <v>5</v>
      </c>
      <c r="BB13">
        <v>4</v>
      </c>
      <c r="BC13">
        <f t="shared" si="12"/>
        <v>4</v>
      </c>
      <c r="BD13">
        <v>5</v>
      </c>
      <c r="BE13">
        <v>5</v>
      </c>
      <c r="BF13">
        <f t="shared" si="13"/>
        <v>3</v>
      </c>
      <c r="BG13">
        <v>5</v>
      </c>
      <c r="BH13">
        <v>3</v>
      </c>
      <c r="BI13">
        <f t="shared" si="14"/>
        <v>5</v>
      </c>
      <c r="BJ13">
        <f t="shared" si="15"/>
        <v>44</v>
      </c>
    </row>
    <row r="14" spans="1:62" x14ac:dyDescent="0.2">
      <c r="A14">
        <v>198</v>
      </c>
      <c r="B14">
        <v>171</v>
      </c>
      <c r="C14" t="s">
        <v>10</v>
      </c>
      <c r="D14" t="s">
        <v>10</v>
      </c>
      <c r="E14" s="1">
        <v>41228.5940162037</v>
      </c>
      <c r="F14">
        <v>7</v>
      </c>
      <c r="G14">
        <v>7</v>
      </c>
      <c r="H14">
        <v>1</v>
      </c>
      <c r="I14">
        <f t="shared" si="0"/>
        <v>7</v>
      </c>
      <c r="J14">
        <v>7</v>
      </c>
      <c r="K14">
        <f t="shared" si="1"/>
        <v>7</v>
      </c>
      <c r="L14">
        <v>1</v>
      </c>
      <c r="M14">
        <v>1</v>
      </c>
      <c r="N14">
        <f t="shared" si="2"/>
        <v>7</v>
      </c>
      <c r="O14">
        <v>1</v>
      </c>
      <c r="P14">
        <f t="shared" si="3"/>
        <v>7</v>
      </c>
      <c r="Q14">
        <v>7</v>
      </c>
      <c r="R14">
        <v>7</v>
      </c>
      <c r="S14">
        <v>1</v>
      </c>
      <c r="T14">
        <f t="shared" si="4"/>
        <v>5</v>
      </c>
      <c r="U14">
        <v>6</v>
      </c>
      <c r="V14">
        <v>7</v>
      </c>
      <c r="W14">
        <v>7</v>
      </c>
      <c r="X14">
        <v>7</v>
      </c>
      <c r="Y14">
        <v>7</v>
      </c>
      <c r="Z14">
        <v>7</v>
      </c>
      <c r="AA14">
        <f t="shared" si="5"/>
        <v>6.833333333333333</v>
      </c>
      <c r="AB14">
        <v>7</v>
      </c>
      <c r="AC14">
        <v>7</v>
      </c>
      <c r="AD14">
        <v>7</v>
      </c>
      <c r="AE14">
        <v>1</v>
      </c>
      <c r="AF14">
        <f t="shared" si="6"/>
        <v>7</v>
      </c>
      <c r="AG14">
        <f t="shared" si="7"/>
        <v>7</v>
      </c>
      <c r="AH14">
        <v>7</v>
      </c>
      <c r="AI14">
        <v>1</v>
      </c>
      <c r="AJ14">
        <v>4</v>
      </c>
      <c r="AK14">
        <v>7</v>
      </c>
      <c r="AL14">
        <v>7</v>
      </c>
      <c r="AM14">
        <v>5</v>
      </c>
      <c r="AN14">
        <f t="shared" si="8"/>
        <v>6.333333333333333</v>
      </c>
      <c r="AO14">
        <v>2</v>
      </c>
      <c r="AP14">
        <v>4</v>
      </c>
      <c r="AQ14">
        <v>1</v>
      </c>
      <c r="AR14">
        <v>3</v>
      </c>
      <c r="AS14">
        <v>1</v>
      </c>
      <c r="AT14">
        <f t="shared" si="9"/>
        <v>2.2000000000000002</v>
      </c>
      <c r="AU14">
        <v>3</v>
      </c>
      <c r="AV14">
        <v>5</v>
      </c>
      <c r="AW14">
        <f t="shared" si="10"/>
        <v>3</v>
      </c>
      <c r="AX14">
        <v>4</v>
      </c>
      <c r="AY14">
        <v>3</v>
      </c>
      <c r="AZ14">
        <f t="shared" si="11"/>
        <v>5</v>
      </c>
      <c r="BA14">
        <v>5</v>
      </c>
      <c r="BB14">
        <v>4</v>
      </c>
      <c r="BC14">
        <f t="shared" si="12"/>
        <v>4</v>
      </c>
      <c r="BD14">
        <v>5</v>
      </c>
      <c r="BE14">
        <v>4</v>
      </c>
      <c r="BF14">
        <f t="shared" si="13"/>
        <v>4</v>
      </c>
      <c r="BG14">
        <v>5</v>
      </c>
      <c r="BH14">
        <v>3</v>
      </c>
      <c r="BI14">
        <f t="shared" si="14"/>
        <v>5</v>
      </c>
      <c r="BJ14">
        <f t="shared" si="15"/>
        <v>43</v>
      </c>
    </row>
    <row r="16" spans="1:62" ht="24" customHeight="1" x14ac:dyDescent="0.2">
      <c r="K16">
        <f>STDEV(K2:K14)</f>
        <v>1.4951845782634747</v>
      </c>
      <c r="T16">
        <f>STDEV(T2:T14)</f>
        <v>0.59076463079880903</v>
      </c>
      <c r="AA16">
        <f>STDEV(AA2:AA14)</f>
        <v>1.4706288749202814</v>
      </c>
      <c r="AG16">
        <f>STDEV(AG2:AG14)</f>
        <v>1.4776649111837201</v>
      </c>
      <c r="AM16" s="2"/>
      <c r="AN16" s="2">
        <f>STDEV(AN2:AN14)</f>
        <v>1.5068693608456138</v>
      </c>
      <c r="AO16" s="2"/>
      <c r="AP16" s="2"/>
      <c r="AQ16" s="2"/>
      <c r="AR16" s="2"/>
      <c r="AS16" s="2"/>
      <c r="AT16" s="2">
        <f>STDEV(AT2:AT14)</f>
        <v>1.1927129170777435</v>
      </c>
    </row>
  </sheetData>
  <autoFilter ref="A1:BH14">
    <sortState ref="A2:AT14">
      <sortCondition ref="B1:B14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tabSelected="1" showRuler="0" topLeftCell="E1" workbookViewId="0">
      <selection activeCell="K7" sqref="K7"/>
    </sheetView>
  </sheetViews>
  <sheetFormatPr baseColWidth="10" defaultRowHeight="16" x14ac:dyDescent="0.2"/>
  <cols>
    <col min="8" max="9" width="11.6640625" bestFit="1" customWidth="1"/>
  </cols>
  <sheetData>
    <row r="1" spans="1:9" x14ac:dyDescent="0.2">
      <c r="A1" t="s">
        <v>18</v>
      </c>
      <c r="B1" t="s">
        <v>20</v>
      </c>
      <c r="C1" t="s">
        <v>17</v>
      </c>
      <c r="D1" t="s">
        <v>84</v>
      </c>
      <c r="E1" t="s">
        <v>85</v>
      </c>
      <c r="F1" t="s">
        <v>86</v>
      </c>
      <c r="G1" t="s">
        <v>87</v>
      </c>
      <c r="H1" t="s">
        <v>88</v>
      </c>
      <c r="I1" t="s">
        <v>89</v>
      </c>
    </row>
    <row r="2" spans="1:9" x14ac:dyDescent="0.2">
      <c r="A2">
        <v>197</v>
      </c>
      <c r="B2">
        <v>158</v>
      </c>
      <c r="C2" t="s">
        <v>11</v>
      </c>
      <c r="D2">
        <v>7</v>
      </c>
      <c r="E2">
        <v>5</v>
      </c>
      <c r="F2">
        <v>7</v>
      </c>
      <c r="G2">
        <v>7</v>
      </c>
      <c r="H2">
        <v>6.666666666666667</v>
      </c>
      <c r="I2">
        <v>5</v>
      </c>
    </row>
    <row r="3" spans="1:9" x14ac:dyDescent="0.2">
      <c r="A3">
        <v>186</v>
      </c>
      <c r="B3">
        <v>158</v>
      </c>
      <c r="C3" t="s">
        <v>14</v>
      </c>
      <c r="D3">
        <v>5.75</v>
      </c>
      <c r="E3">
        <v>3.6666666666666665</v>
      </c>
      <c r="F3">
        <v>6</v>
      </c>
      <c r="G3">
        <v>6</v>
      </c>
      <c r="H3">
        <v>5</v>
      </c>
      <c r="I3">
        <v>3.4</v>
      </c>
    </row>
    <row r="4" spans="1:9" x14ac:dyDescent="0.2">
      <c r="A4">
        <v>100</v>
      </c>
      <c r="B4">
        <v>159</v>
      </c>
      <c r="C4" t="s">
        <v>7</v>
      </c>
      <c r="D4">
        <v>6</v>
      </c>
      <c r="E4">
        <v>4.666666666666667</v>
      </c>
      <c r="F4">
        <v>5.833333333333333</v>
      </c>
      <c r="G4">
        <v>6</v>
      </c>
      <c r="H4">
        <v>5.333333333333333</v>
      </c>
      <c r="I4">
        <v>2.8</v>
      </c>
    </row>
    <row r="5" spans="1:9" x14ac:dyDescent="0.2">
      <c r="A5">
        <v>150</v>
      </c>
      <c r="B5">
        <v>159</v>
      </c>
      <c r="C5" t="s">
        <v>5</v>
      </c>
      <c r="D5">
        <v>6.75</v>
      </c>
      <c r="E5">
        <v>5</v>
      </c>
      <c r="F5">
        <v>6</v>
      </c>
      <c r="G5">
        <v>7</v>
      </c>
      <c r="H5">
        <v>5.333333333333333</v>
      </c>
      <c r="I5">
        <v>4</v>
      </c>
    </row>
    <row r="6" spans="1:9" x14ac:dyDescent="0.2">
      <c r="A6">
        <v>191</v>
      </c>
      <c r="B6">
        <v>159</v>
      </c>
      <c r="C6" t="s">
        <v>8</v>
      </c>
      <c r="D6">
        <v>5.75</v>
      </c>
      <c r="E6">
        <v>4.666666666666667</v>
      </c>
      <c r="F6">
        <v>6</v>
      </c>
      <c r="G6">
        <v>6</v>
      </c>
      <c r="H6">
        <v>6</v>
      </c>
      <c r="I6">
        <v>4.4000000000000004</v>
      </c>
    </row>
    <row r="7" spans="1:9" x14ac:dyDescent="0.2">
      <c r="A7">
        <v>126</v>
      </c>
      <c r="B7">
        <v>160</v>
      </c>
      <c r="C7" t="s">
        <v>16</v>
      </c>
      <c r="D7">
        <v>4</v>
      </c>
      <c r="E7">
        <v>4</v>
      </c>
      <c r="F7">
        <v>3.1666666666666665</v>
      </c>
      <c r="G7">
        <v>3.5</v>
      </c>
      <c r="H7">
        <v>3.3333333333333335</v>
      </c>
      <c r="I7">
        <v>4</v>
      </c>
    </row>
    <row r="8" spans="1:9" x14ac:dyDescent="0.2">
      <c r="A8">
        <v>178</v>
      </c>
      <c r="B8">
        <v>160</v>
      </c>
      <c r="C8" t="s">
        <v>13</v>
      </c>
      <c r="D8">
        <v>4</v>
      </c>
      <c r="E8">
        <v>4</v>
      </c>
      <c r="F8">
        <v>4.666666666666667</v>
      </c>
      <c r="G8">
        <v>5.5</v>
      </c>
      <c r="H8">
        <v>6</v>
      </c>
      <c r="I8">
        <v>4.4000000000000004</v>
      </c>
    </row>
    <row r="9" spans="1:9" x14ac:dyDescent="0.2">
      <c r="A9">
        <v>196</v>
      </c>
      <c r="B9">
        <v>162</v>
      </c>
      <c r="C9" t="s">
        <v>15</v>
      </c>
      <c r="D9">
        <v>4.5</v>
      </c>
      <c r="E9">
        <v>3.6666666666666665</v>
      </c>
      <c r="F9">
        <v>5</v>
      </c>
      <c r="G9">
        <v>4.25</v>
      </c>
      <c r="H9">
        <v>4</v>
      </c>
      <c r="I9">
        <v>3.8</v>
      </c>
    </row>
    <row r="10" spans="1:9" x14ac:dyDescent="0.2">
      <c r="A10">
        <v>170</v>
      </c>
      <c r="B10">
        <v>162</v>
      </c>
      <c r="C10" t="s">
        <v>4</v>
      </c>
      <c r="D10">
        <v>5</v>
      </c>
      <c r="E10">
        <v>4.333333333333333</v>
      </c>
      <c r="F10">
        <v>5.666666666666667</v>
      </c>
      <c r="G10">
        <v>4.5</v>
      </c>
      <c r="H10">
        <v>5</v>
      </c>
      <c r="I10">
        <v>4.8</v>
      </c>
    </row>
    <row r="11" spans="1:9" x14ac:dyDescent="0.2">
      <c r="A11">
        <v>187</v>
      </c>
      <c r="B11">
        <v>165</v>
      </c>
      <c r="C11" t="s">
        <v>12</v>
      </c>
      <c r="D11">
        <v>1.75</v>
      </c>
      <c r="E11">
        <v>3.6666666666666665</v>
      </c>
      <c r="F11">
        <v>1.6666666666666667</v>
      </c>
      <c r="G11">
        <v>2</v>
      </c>
      <c r="H11">
        <v>1</v>
      </c>
      <c r="I11">
        <v>7</v>
      </c>
    </row>
    <row r="12" spans="1:9" x14ac:dyDescent="0.2">
      <c r="A12">
        <v>176</v>
      </c>
      <c r="B12">
        <v>165</v>
      </c>
      <c r="C12" t="s">
        <v>6</v>
      </c>
      <c r="D12">
        <v>5</v>
      </c>
      <c r="E12">
        <v>3.3333333333333335</v>
      </c>
      <c r="F12">
        <v>5</v>
      </c>
      <c r="G12">
        <v>5.25</v>
      </c>
      <c r="H12">
        <v>4</v>
      </c>
      <c r="I12">
        <v>4.8</v>
      </c>
    </row>
    <row r="13" spans="1:9" x14ac:dyDescent="0.2">
      <c r="A13">
        <v>183</v>
      </c>
      <c r="B13">
        <v>171</v>
      </c>
      <c r="C13" t="s">
        <v>19</v>
      </c>
      <c r="D13">
        <v>4</v>
      </c>
      <c r="E13">
        <v>4.666666666666667</v>
      </c>
      <c r="F13">
        <v>6</v>
      </c>
      <c r="G13">
        <v>5.75</v>
      </c>
      <c r="H13">
        <v>5</v>
      </c>
      <c r="I13">
        <v>3.2</v>
      </c>
    </row>
    <row r="14" spans="1:9" x14ac:dyDescent="0.2">
      <c r="A14">
        <v>198</v>
      </c>
      <c r="B14">
        <v>171</v>
      </c>
      <c r="C14" t="s">
        <v>10</v>
      </c>
      <c r="D14">
        <v>7</v>
      </c>
      <c r="E14">
        <v>5</v>
      </c>
      <c r="F14">
        <v>6.833333333333333</v>
      </c>
      <c r="G14">
        <v>7</v>
      </c>
      <c r="H14">
        <v>6.333333333333333</v>
      </c>
      <c r="I14">
        <v>2.2000000000000002</v>
      </c>
    </row>
    <row r="17" spans="3:9" x14ac:dyDescent="0.2">
      <c r="C17" t="s">
        <v>75</v>
      </c>
      <c r="D17">
        <f>MIN(D2:D14)</f>
        <v>1.75</v>
      </c>
      <c r="E17">
        <f t="shared" ref="E17:I17" si="0">MIN(E2:E14)</f>
        <v>3.3333333333333335</v>
      </c>
      <c r="F17">
        <f t="shared" si="0"/>
        <v>1.6666666666666667</v>
      </c>
      <c r="G17">
        <f t="shared" si="0"/>
        <v>2</v>
      </c>
      <c r="H17">
        <f t="shared" si="0"/>
        <v>1</v>
      </c>
      <c r="I17">
        <f t="shared" si="0"/>
        <v>2.2000000000000002</v>
      </c>
    </row>
    <row r="18" spans="3:9" x14ac:dyDescent="0.2">
      <c r="C18" t="s">
        <v>76</v>
      </c>
      <c r="D18">
        <f>_xlfn.QUARTILE.INC(D2:D14,1)</f>
        <v>4</v>
      </c>
      <c r="E18">
        <f t="shared" ref="E18:I18" si="1">_xlfn.QUARTILE.INC(E2:E14,1)</f>
        <v>3.6666666666666665</v>
      </c>
      <c r="F18">
        <f t="shared" si="1"/>
        <v>5</v>
      </c>
      <c r="G18">
        <f t="shared" si="1"/>
        <v>4.5</v>
      </c>
      <c r="H18">
        <f t="shared" si="1"/>
        <v>4</v>
      </c>
      <c r="I18">
        <f t="shared" si="1"/>
        <v>3.4</v>
      </c>
    </row>
    <row r="19" spans="3:9" x14ac:dyDescent="0.2">
      <c r="C19" t="s">
        <v>77</v>
      </c>
      <c r="D19">
        <f>_xlfn.QUARTILE.INC(D2:D14,2)</f>
        <v>5</v>
      </c>
      <c r="E19">
        <f t="shared" ref="E19:I19" si="2">_xlfn.QUARTILE.INC(E2:E14,2)</f>
        <v>4.333333333333333</v>
      </c>
      <c r="F19">
        <f t="shared" si="2"/>
        <v>5.833333333333333</v>
      </c>
      <c r="G19">
        <f t="shared" si="2"/>
        <v>5.75</v>
      </c>
      <c r="H19">
        <f t="shared" si="2"/>
        <v>5</v>
      </c>
      <c r="I19">
        <f t="shared" si="2"/>
        <v>4</v>
      </c>
    </row>
    <row r="20" spans="3:9" x14ac:dyDescent="0.2">
      <c r="C20" t="s">
        <v>78</v>
      </c>
      <c r="D20">
        <f>_xlfn.QUARTILE.INC(D2:D14,3)</f>
        <v>6</v>
      </c>
      <c r="E20">
        <f t="shared" ref="E20:I20" si="3">_xlfn.QUARTILE.INC(E2:E14,3)</f>
        <v>4.666666666666667</v>
      </c>
      <c r="F20">
        <f t="shared" si="3"/>
        <v>6</v>
      </c>
      <c r="G20">
        <f t="shared" si="3"/>
        <v>6</v>
      </c>
      <c r="H20">
        <f t="shared" si="3"/>
        <v>6</v>
      </c>
      <c r="I20">
        <f t="shared" si="3"/>
        <v>4.8</v>
      </c>
    </row>
    <row r="21" spans="3:9" x14ac:dyDescent="0.2">
      <c r="C21" t="s">
        <v>79</v>
      </c>
      <c r="D21">
        <f>MAX(D2:D14)</f>
        <v>7</v>
      </c>
      <c r="E21">
        <f t="shared" ref="E21:I21" si="4">MAX(E2:E14)</f>
        <v>5</v>
      </c>
      <c r="F21">
        <f t="shared" si="4"/>
        <v>7</v>
      </c>
      <c r="G21">
        <f t="shared" si="4"/>
        <v>7</v>
      </c>
      <c r="H21">
        <f t="shared" si="4"/>
        <v>6.666666666666667</v>
      </c>
      <c r="I21">
        <f t="shared" si="4"/>
        <v>7</v>
      </c>
    </row>
    <row r="23" spans="3:9" x14ac:dyDescent="0.2">
      <c r="C23" t="s">
        <v>75</v>
      </c>
      <c r="D23">
        <f>D17</f>
        <v>1.75</v>
      </c>
      <c r="E23">
        <f t="shared" ref="E23:I23" si="5">E17</f>
        <v>3.3333333333333335</v>
      </c>
      <c r="F23">
        <f t="shared" si="5"/>
        <v>1.6666666666666667</v>
      </c>
      <c r="G23">
        <f t="shared" si="5"/>
        <v>2</v>
      </c>
      <c r="H23">
        <f t="shared" si="5"/>
        <v>1</v>
      </c>
      <c r="I23">
        <f t="shared" si="5"/>
        <v>2.2000000000000002</v>
      </c>
    </row>
    <row r="24" spans="3:9" x14ac:dyDescent="0.2">
      <c r="C24" t="s">
        <v>80</v>
      </c>
      <c r="D24">
        <f>D18-D17</f>
        <v>2.25</v>
      </c>
      <c r="E24">
        <f t="shared" ref="E24:I24" si="6">E18-E17</f>
        <v>0.33333333333333304</v>
      </c>
      <c r="F24">
        <f t="shared" si="6"/>
        <v>3.333333333333333</v>
      </c>
      <c r="G24">
        <f t="shared" si="6"/>
        <v>2.5</v>
      </c>
      <c r="H24">
        <f t="shared" si="6"/>
        <v>3</v>
      </c>
      <c r="I24">
        <f t="shared" si="6"/>
        <v>1.1999999999999997</v>
      </c>
    </row>
    <row r="25" spans="3:9" x14ac:dyDescent="0.2">
      <c r="C25" t="s">
        <v>81</v>
      </c>
      <c r="D25">
        <f>D19-D18</f>
        <v>1</v>
      </c>
      <c r="E25">
        <f t="shared" ref="E25:I25" si="7">E19-E18</f>
        <v>0.66666666666666652</v>
      </c>
      <c r="F25">
        <f t="shared" si="7"/>
        <v>0.83333333333333304</v>
      </c>
      <c r="G25">
        <f t="shared" si="7"/>
        <v>1.25</v>
      </c>
      <c r="H25">
        <f t="shared" si="7"/>
        <v>1</v>
      </c>
      <c r="I25">
        <f t="shared" si="7"/>
        <v>0.60000000000000009</v>
      </c>
    </row>
    <row r="26" spans="3:9" x14ac:dyDescent="0.2">
      <c r="C26" t="s">
        <v>82</v>
      </c>
      <c r="D26">
        <f>D20-D19</f>
        <v>1</v>
      </c>
      <c r="E26">
        <f t="shared" ref="E26:I26" si="8">E20-E19</f>
        <v>0.33333333333333393</v>
      </c>
      <c r="F26">
        <f t="shared" si="8"/>
        <v>0.16666666666666696</v>
      </c>
      <c r="G26">
        <f t="shared" si="8"/>
        <v>0.25</v>
      </c>
      <c r="H26">
        <f t="shared" si="8"/>
        <v>1</v>
      </c>
      <c r="I26">
        <f t="shared" si="8"/>
        <v>0.79999999999999982</v>
      </c>
    </row>
    <row r="27" spans="3:9" x14ac:dyDescent="0.2">
      <c r="C27" t="s">
        <v>83</v>
      </c>
      <c r="D27">
        <f>D21-D20</f>
        <v>1</v>
      </c>
      <c r="E27">
        <f t="shared" ref="E27:I27" si="9">E21-E20</f>
        <v>0.33333333333333304</v>
      </c>
      <c r="F27">
        <f t="shared" si="9"/>
        <v>1</v>
      </c>
      <c r="G27">
        <f t="shared" si="9"/>
        <v>1</v>
      </c>
      <c r="H27">
        <f t="shared" si="9"/>
        <v>0.66666666666666696</v>
      </c>
      <c r="I27">
        <f t="shared" si="9"/>
        <v>2.2000000000000002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PostSurvey_March 8, 2017_17.27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2017-03-10T11:51:20Z</dcterms:created>
  <dcterms:modified xsi:type="dcterms:W3CDTF">2017-03-10T20:51:23Z</dcterms:modified>
</cp:coreProperties>
</file>