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自助机\运维记录\广发转账\"/>
    </mc:Choice>
  </mc:AlternateContent>
  <bookViews>
    <workbookView xWindow="0" yWindow="0" windowWidth="20385" windowHeight="8520" tabRatio="804" activeTab="5"/>
  </bookViews>
  <sheets>
    <sheet name="银行余额调节表" sheetId="10" r:id="rId1"/>
    <sheet name="财务" sheetId="1" r:id="rId2"/>
    <sheet name="HIS现" sheetId="2" state="hidden" r:id="rId3"/>
    <sheet name="自助现" sheetId="3" state="hidden" r:id="rId4"/>
    <sheet name="银行现" sheetId="4" state="hidden" r:id="rId5"/>
    <sheet name="转账调节表" sheetId="9" r:id="rId6"/>
    <sheet name="调节明细" sheetId="11" r:id="rId7"/>
    <sheet name="HIS退" sheetId="5" r:id="rId8"/>
    <sheet name="自助退" sheetId="18" r:id="rId9"/>
    <sheet name="银行退" sheetId="28" r:id="rId10"/>
  </sheets>
  <definedNames>
    <definedName name="_xlnm._FilterDatabase" localSheetId="7" hidden="1">HIS退!$A$1:$K$185</definedName>
    <definedName name="_xlnm._FilterDatabase" localSheetId="9" hidden="1">银行退!$A$1:$U$185</definedName>
    <definedName name="_xlnm._FilterDatabase" localSheetId="8" hidden="1">自助退!$A$1:$Q$262</definedName>
  </definedNames>
  <calcPr calcId="162913" concurrentCalc="0"/>
</workbook>
</file>

<file path=xl/calcChain.xml><?xml version="1.0" encoding="utf-8"?>
<calcChain xmlns="http://schemas.openxmlformats.org/spreadsheetml/2006/main">
  <c r="E122" i="9" l="1"/>
  <c r="E123" i="9"/>
  <c r="E124" i="9"/>
  <c r="E125" i="9"/>
  <c r="E127" i="9"/>
  <c r="B122" i="9"/>
  <c r="B123" i="9"/>
  <c r="B127" i="9"/>
  <c r="E109" i="9"/>
  <c r="E110" i="9"/>
  <c r="E111" i="9"/>
  <c r="E112" i="9"/>
  <c r="E114" i="9"/>
  <c r="B109" i="9"/>
  <c r="B110" i="9"/>
  <c r="B114" i="9"/>
  <c r="E96" i="9"/>
  <c r="E97" i="9"/>
  <c r="E98" i="9"/>
  <c r="E99" i="9"/>
  <c r="E101" i="9"/>
  <c r="B96" i="9"/>
  <c r="B97" i="9"/>
  <c r="B101" i="9"/>
  <c r="U3" i="28"/>
  <c r="U4" i="28"/>
  <c r="U5" i="28"/>
  <c r="U6" i="28"/>
  <c r="U7" i="28"/>
  <c r="U8" i="28"/>
  <c r="U9" i="28"/>
  <c r="U10" i="28"/>
  <c r="U11" i="28"/>
  <c r="U12" i="28"/>
  <c r="U13" i="28"/>
  <c r="U14" i="28"/>
  <c r="U15" i="28"/>
  <c r="U16" i="28"/>
  <c r="U17" i="28"/>
  <c r="U18" i="28"/>
  <c r="U19" i="28"/>
  <c r="U20" i="28"/>
  <c r="U21" i="28"/>
  <c r="U22" i="28"/>
  <c r="U23" i="28"/>
  <c r="U24" i="28"/>
  <c r="U25" i="28"/>
  <c r="U26" i="28"/>
  <c r="U27" i="28"/>
  <c r="U28" i="28"/>
  <c r="U29" i="28"/>
  <c r="U30" i="28"/>
  <c r="U31" i="28"/>
  <c r="U32" i="28"/>
  <c r="U33" i="28"/>
  <c r="U34" i="28"/>
  <c r="U35" i="28"/>
  <c r="U36" i="28"/>
  <c r="U37" i="28"/>
  <c r="U38" i="28"/>
  <c r="U39" i="28"/>
  <c r="U40" i="28"/>
  <c r="U41" i="28"/>
  <c r="U42" i="28"/>
  <c r="U43" i="28"/>
  <c r="U44" i="28"/>
  <c r="U45" i="28"/>
  <c r="U46" i="28"/>
  <c r="U47" i="28"/>
  <c r="U48" i="28"/>
  <c r="U49" i="28"/>
  <c r="U50" i="28"/>
  <c r="U51" i="28"/>
  <c r="U52" i="28"/>
  <c r="U53" i="28"/>
  <c r="U54" i="28"/>
  <c r="U55" i="28"/>
  <c r="U56" i="28"/>
  <c r="U57" i="28"/>
  <c r="U58" i="28"/>
  <c r="U59" i="28"/>
  <c r="U60" i="28"/>
  <c r="U61" i="28"/>
  <c r="U62" i="28"/>
  <c r="U63" i="28"/>
  <c r="U64" i="28"/>
  <c r="U65" i="28"/>
  <c r="U66" i="28"/>
  <c r="U67" i="28"/>
  <c r="U68" i="28"/>
  <c r="U69" i="28"/>
  <c r="U70" i="28"/>
  <c r="U71" i="28"/>
  <c r="U72" i="28"/>
  <c r="U73" i="28"/>
  <c r="U74" i="28"/>
  <c r="U75" i="28"/>
  <c r="U76" i="28"/>
  <c r="U77" i="28"/>
  <c r="U78" i="28"/>
  <c r="U79" i="28"/>
  <c r="U80" i="28"/>
  <c r="U81" i="28"/>
  <c r="U82" i="28"/>
  <c r="U83" i="28"/>
  <c r="U84" i="28"/>
  <c r="U85" i="28"/>
  <c r="U86" i="28"/>
  <c r="U87" i="28"/>
  <c r="U88" i="28"/>
  <c r="U89" i="28"/>
  <c r="U90" i="28"/>
  <c r="U91" i="28"/>
  <c r="U92" i="28"/>
  <c r="U93" i="28"/>
  <c r="U94" i="28"/>
  <c r="U95" i="28"/>
  <c r="U96" i="28"/>
  <c r="U97" i="28"/>
  <c r="U98" i="28"/>
  <c r="U99" i="28"/>
  <c r="U100" i="28"/>
  <c r="U101" i="28"/>
  <c r="U102" i="28"/>
  <c r="U103" i="28"/>
  <c r="U104" i="28"/>
  <c r="U105" i="28"/>
  <c r="U106" i="28"/>
  <c r="U107" i="28"/>
  <c r="U108" i="28"/>
  <c r="U109" i="28"/>
  <c r="U110" i="28"/>
  <c r="U111" i="28"/>
  <c r="U112" i="28"/>
  <c r="U113" i="28"/>
  <c r="U114" i="28"/>
  <c r="U115" i="28"/>
  <c r="U116" i="28"/>
  <c r="U117" i="28"/>
  <c r="U118" i="28"/>
  <c r="U119" i="28"/>
  <c r="U120" i="28"/>
  <c r="U121" i="28"/>
  <c r="U122" i="28"/>
  <c r="U123" i="28"/>
  <c r="U124" i="28"/>
  <c r="U125" i="28"/>
  <c r="U126" i="28"/>
  <c r="U127" i="28"/>
  <c r="U128" i="28"/>
  <c r="U129" i="28"/>
  <c r="U130" i="28"/>
  <c r="U131" i="28"/>
  <c r="U132" i="28"/>
  <c r="U133" i="28"/>
  <c r="U134" i="28"/>
  <c r="U135" i="28"/>
  <c r="U136" i="28"/>
  <c r="U137" i="28"/>
  <c r="U138" i="28"/>
  <c r="U139" i="28"/>
  <c r="U140" i="28"/>
  <c r="U141" i="28"/>
  <c r="U142" i="28"/>
  <c r="U143" i="28"/>
  <c r="U144" i="28"/>
  <c r="U145" i="28"/>
  <c r="U146" i="28"/>
  <c r="U147" i="28"/>
  <c r="U148" i="28"/>
  <c r="U149" i="28"/>
  <c r="U150" i="28"/>
  <c r="U151" i="28"/>
  <c r="U152" i="28"/>
  <c r="U153" i="28"/>
  <c r="U154" i="28"/>
  <c r="U155" i="28"/>
  <c r="U156" i="28"/>
  <c r="U157" i="28"/>
  <c r="U158" i="28"/>
  <c r="U159" i="28"/>
  <c r="U160" i="28"/>
  <c r="U161" i="28"/>
  <c r="U162" i="28"/>
  <c r="U163" i="28"/>
  <c r="U164" i="28"/>
  <c r="U165" i="28"/>
  <c r="U166" i="28"/>
  <c r="U167" i="28"/>
  <c r="U168" i="28"/>
  <c r="U169" i="28"/>
  <c r="U170" i="28"/>
  <c r="U171" i="28"/>
  <c r="U172" i="28"/>
  <c r="U173" i="28"/>
  <c r="U174" i="28"/>
  <c r="U175" i="28"/>
  <c r="U176" i="28"/>
  <c r="U177" i="28"/>
  <c r="U178" i="28"/>
  <c r="U179" i="28"/>
  <c r="U180" i="28"/>
  <c r="U181" i="28"/>
  <c r="U182" i="28"/>
  <c r="U183" i="28"/>
  <c r="U184" i="28"/>
  <c r="U185" i="28"/>
  <c r="U2" i="28"/>
  <c r="P3" i="18"/>
  <c r="Q3" i="18"/>
  <c r="P4" i="18"/>
  <c r="Q4" i="18"/>
  <c r="P5" i="18"/>
  <c r="Q5" i="18"/>
  <c r="P6" i="18"/>
  <c r="Q6" i="18"/>
  <c r="P7" i="18"/>
  <c r="Q7" i="18"/>
  <c r="P8" i="18"/>
  <c r="Q8" i="18"/>
  <c r="P9" i="18"/>
  <c r="Q9" i="18"/>
  <c r="P10" i="18"/>
  <c r="Q10" i="18"/>
  <c r="P11" i="18"/>
  <c r="Q11" i="18"/>
  <c r="P12" i="18"/>
  <c r="Q12" i="18"/>
  <c r="P13" i="18"/>
  <c r="Q13" i="18"/>
  <c r="P14" i="18"/>
  <c r="Q14" i="18"/>
  <c r="P15" i="18"/>
  <c r="Q15" i="18"/>
  <c r="P16" i="18"/>
  <c r="Q16" i="18"/>
  <c r="P17" i="18"/>
  <c r="Q17" i="18"/>
  <c r="P18" i="18"/>
  <c r="Q18" i="18"/>
  <c r="P19" i="18"/>
  <c r="Q19" i="18"/>
  <c r="P20" i="18"/>
  <c r="Q20" i="18"/>
  <c r="P21" i="18"/>
  <c r="Q21" i="18"/>
  <c r="P22" i="18"/>
  <c r="Q22" i="18"/>
  <c r="P23" i="18"/>
  <c r="Q23" i="18"/>
  <c r="P24" i="18"/>
  <c r="Q24" i="18"/>
  <c r="P25" i="18"/>
  <c r="Q25" i="18"/>
  <c r="P26" i="18"/>
  <c r="Q26" i="18"/>
  <c r="P27" i="18"/>
  <c r="Q27" i="18"/>
  <c r="P28" i="18"/>
  <c r="Q28" i="18"/>
  <c r="P29" i="18"/>
  <c r="Q29" i="18"/>
  <c r="P30" i="18"/>
  <c r="Q30" i="18"/>
  <c r="P31" i="18"/>
  <c r="Q31" i="18"/>
  <c r="P32" i="18"/>
  <c r="Q32" i="18"/>
  <c r="P33" i="18"/>
  <c r="Q33" i="18"/>
  <c r="P34" i="18"/>
  <c r="Q34" i="18"/>
  <c r="P35" i="18"/>
  <c r="Q35" i="18"/>
  <c r="P36" i="18"/>
  <c r="Q36" i="18"/>
  <c r="P37" i="18"/>
  <c r="Q37" i="18"/>
  <c r="P38" i="18"/>
  <c r="Q38" i="18"/>
  <c r="P39" i="18"/>
  <c r="Q39" i="18"/>
  <c r="P40" i="18"/>
  <c r="Q40" i="18"/>
  <c r="P41" i="18"/>
  <c r="Q41" i="18"/>
  <c r="P42" i="18"/>
  <c r="Q42" i="18"/>
  <c r="P43" i="18"/>
  <c r="Q43" i="18"/>
  <c r="P44" i="18"/>
  <c r="Q44" i="18"/>
  <c r="P45" i="18"/>
  <c r="Q45" i="18"/>
  <c r="P46" i="18"/>
  <c r="Q46" i="18"/>
  <c r="P47" i="18"/>
  <c r="Q47" i="18"/>
  <c r="P48" i="18"/>
  <c r="Q48" i="18"/>
  <c r="P49" i="18"/>
  <c r="Q49" i="18"/>
  <c r="P50" i="18"/>
  <c r="Q50" i="18"/>
  <c r="P51" i="18"/>
  <c r="Q51" i="18"/>
  <c r="P52" i="18"/>
  <c r="Q52" i="18"/>
  <c r="P53" i="18"/>
  <c r="Q53" i="18"/>
  <c r="P54" i="18"/>
  <c r="Q54" i="18"/>
  <c r="P55" i="18"/>
  <c r="Q55" i="18"/>
  <c r="P56" i="18"/>
  <c r="Q56" i="18"/>
  <c r="P57" i="18"/>
  <c r="Q57" i="18"/>
  <c r="P58" i="18"/>
  <c r="Q58" i="18"/>
  <c r="P59" i="18"/>
  <c r="Q59" i="18"/>
  <c r="P60" i="18"/>
  <c r="Q60" i="18"/>
  <c r="P61" i="18"/>
  <c r="Q61" i="18"/>
  <c r="P62" i="18"/>
  <c r="Q62" i="18"/>
  <c r="P63" i="18"/>
  <c r="Q63" i="18"/>
  <c r="P64" i="18"/>
  <c r="Q64" i="18"/>
  <c r="P65" i="18"/>
  <c r="Q65" i="18"/>
  <c r="P66" i="18"/>
  <c r="Q66" i="18"/>
  <c r="P67" i="18"/>
  <c r="Q67" i="18"/>
  <c r="P68" i="18"/>
  <c r="Q68" i="18"/>
  <c r="P69" i="18"/>
  <c r="Q69" i="18"/>
  <c r="P70" i="18"/>
  <c r="Q70" i="18"/>
  <c r="P71" i="18"/>
  <c r="Q71" i="18"/>
  <c r="P72" i="18"/>
  <c r="Q72" i="18"/>
  <c r="P73" i="18"/>
  <c r="Q73" i="18"/>
  <c r="P74" i="18"/>
  <c r="Q74" i="18"/>
  <c r="P75" i="18"/>
  <c r="Q75" i="18"/>
  <c r="P76" i="18"/>
  <c r="Q76" i="18"/>
  <c r="P77" i="18"/>
  <c r="Q77" i="18"/>
  <c r="P78" i="18"/>
  <c r="Q78" i="18"/>
  <c r="P79" i="18"/>
  <c r="Q79" i="18"/>
  <c r="P80" i="18"/>
  <c r="Q80" i="18"/>
  <c r="P81" i="18"/>
  <c r="Q81" i="18"/>
  <c r="P82" i="18"/>
  <c r="Q82" i="18"/>
  <c r="P83" i="18"/>
  <c r="Q83" i="18"/>
  <c r="P84" i="18"/>
  <c r="Q84" i="18"/>
  <c r="P85" i="18"/>
  <c r="Q85" i="18"/>
  <c r="P86" i="18"/>
  <c r="Q86" i="18"/>
  <c r="P87" i="18"/>
  <c r="Q87" i="18"/>
  <c r="P88" i="18"/>
  <c r="Q88" i="18"/>
  <c r="P89" i="18"/>
  <c r="Q89" i="18"/>
  <c r="P90" i="18"/>
  <c r="Q90" i="18"/>
  <c r="P91" i="18"/>
  <c r="Q91" i="18"/>
  <c r="P92" i="18"/>
  <c r="Q92" i="18"/>
  <c r="P93" i="18"/>
  <c r="Q93" i="18"/>
  <c r="P94" i="18"/>
  <c r="Q94" i="18"/>
  <c r="P95" i="18"/>
  <c r="Q95" i="18"/>
  <c r="P96" i="18"/>
  <c r="Q96" i="18"/>
  <c r="P97" i="18"/>
  <c r="Q97" i="18"/>
  <c r="P98" i="18"/>
  <c r="Q98" i="18"/>
  <c r="P99" i="18"/>
  <c r="Q99" i="18"/>
  <c r="P100" i="18"/>
  <c r="Q100" i="18"/>
  <c r="P101" i="18"/>
  <c r="Q101" i="18"/>
  <c r="P102" i="18"/>
  <c r="Q102" i="18"/>
  <c r="P103" i="18"/>
  <c r="Q103" i="18"/>
  <c r="P104" i="18"/>
  <c r="Q104" i="18"/>
  <c r="P105" i="18"/>
  <c r="Q105" i="18"/>
  <c r="P106" i="18"/>
  <c r="Q106" i="18"/>
  <c r="P107" i="18"/>
  <c r="Q107" i="18"/>
  <c r="P108" i="18"/>
  <c r="Q108" i="18"/>
  <c r="P109" i="18"/>
  <c r="Q109" i="18"/>
  <c r="P110" i="18"/>
  <c r="Q110" i="18"/>
  <c r="P111" i="18"/>
  <c r="Q111" i="18"/>
  <c r="P112" i="18"/>
  <c r="Q112" i="18"/>
  <c r="P113" i="18"/>
  <c r="Q113" i="18"/>
  <c r="P114" i="18"/>
  <c r="Q114" i="18"/>
  <c r="P115" i="18"/>
  <c r="Q115" i="18"/>
  <c r="P116" i="18"/>
  <c r="Q116" i="18"/>
  <c r="P117" i="18"/>
  <c r="Q117" i="18"/>
  <c r="P118" i="18"/>
  <c r="Q118" i="18"/>
  <c r="P119" i="18"/>
  <c r="Q119" i="18"/>
  <c r="P120" i="18"/>
  <c r="Q120" i="18"/>
  <c r="P121" i="18"/>
  <c r="Q121" i="18"/>
  <c r="P122" i="18"/>
  <c r="Q122" i="18"/>
  <c r="P123" i="18"/>
  <c r="Q123" i="18"/>
  <c r="P124" i="18"/>
  <c r="Q124" i="18"/>
  <c r="P125" i="18"/>
  <c r="Q125" i="18"/>
  <c r="P126" i="18"/>
  <c r="Q126" i="18"/>
  <c r="P127" i="18"/>
  <c r="Q127" i="18"/>
  <c r="P128" i="18"/>
  <c r="Q128" i="18"/>
  <c r="P129" i="18"/>
  <c r="Q129" i="18"/>
  <c r="P130" i="18"/>
  <c r="Q130" i="18"/>
  <c r="P131" i="18"/>
  <c r="Q131" i="18"/>
  <c r="P132" i="18"/>
  <c r="Q132" i="18"/>
  <c r="P133" i="18"/>
  <c r="Q133" i="18"/>
  <c r="P134" i="18"/>
  <c r="Q134" i="18"/>
  <c r="P135" i="18"/>
  <c r="Q135" i="18"/>
  <c r="P136" i="18"/>
  <c r="Q136" i="18"/>
  <c r="P137" i="18"/>
  <c r="Q137" i="18"/>
  <c r="P138" i="18"/>
  <c r="Q138" i="18"/>
  <c r="P139" i="18"/>
  <c r="Q139" i="18"/>
  <c r="P140" i="18"/>
  <c r="Q140" i="18"/>
  <c r="P141" i="18"/>
  <c r="Q141" i="18"/>
  <c r="P142" i="18"/>
  <c r="Q142" i="18"/>
  <c r="P143" i="18"/>
  <c r="Q143" i="18"/>
  <c r="P144" i="18"/>
  <c r="Q144" i="18"/>
  <c r="P145" i="18"/>
  <c r="Q145" i="18"/>
  <c r="P146" i="18"/>
  <c r="Q146" i="18"/>
  <c r="P147" i="18"/>
  <c r="Q147" i="18"/>
  <c r="P148" i="18"/>
  <c r="Q148" i="18"/>
  <c r="P149" i="18"/>
  <c r="Q149" i="18"/>
  <c r="P150" i="18"/>
  <c r="Q150" i="18"/>
  <c r="P151" i="18"/>
  <c r="Q151" i="18"/>
  <c r="P152" i="18"/>
  <c r="Q152" i="18"/>
  <c r="P153" i="18"/>
  <c r="Q153" i="18"/>
  <c r="P154" i="18"/>
  <c r="Q154" i="18"/>
  <c r="P155" i="18"/>
  <c r="Q155" i="18"/>
  <c r="P156" i="18"/>
  <c r="Q156" i="18"/>
  <c r="P157" i="18"/>
  <c r="Q157" i="18"/>
  <c r="P158" i="18"/>
  <c r="Q158" i="18"/>
  <c r="P159" i="18"/>
  <c r="Q159" i="18"/>
  <c r="P160" i="18"/>
  <c r="Q160" i="18"/>
  <c r="P161" i="18"/>
  <c r="Q161" i="18"/>
  <c r="P162" i="18"/>
  <c r="Q162" i="18"/>
  <c r="P163" i="18"/>
  <c r="Q163" i="18"/>
  <c r="P164" i="18"/>
  <c r="Q164" i="18"/>
  <c r="P165" i="18"/>
  <c r="Q165" i="18"/>
  <c r="P166" i="18"/>
  <c r="Q166" i="18"/>
  <c r="P167" i="18"/>
  <c r="Q167" i="18"/>
  <c r="P168" i="18"/>
  <c r="Q168" i="18"/>
  <c r="P169" i="18"/>
  <c r="Q169" i="18"/>
  <c r="P170" i="18"/>
  <c r="Q170" i="18"/>
  <c r="P171" i="18"/>
  <c r="Q171" i="18"/>
  <c r="P172" i="18"/>
  <c r="Q172" i="18"/>
  <c r="P173" i="18"/>
  <c r="Q173" i="18"/>
  <c r="P174" i="18"/>
  <c r="Q174" i="18"/>
  <c r="P175" i="18"/>
  <c r="Q175" i="18"/>
  <c r="P176" i="18"/>
  <c r="Q176" i="18"/>
  <c r="P177" i="18"/>
  <c r="Q177" i="18"/>
  <c r="P178" i="18"/>
  <c r="Q178" i="18"/>
  <c r="P179" i="18"/>
  <c r="Q179" i="18"/>
  <c r="P180" i="18"/>
  <c r="Q180" i="18"/>
  <c r="P181" i="18"/>
  <c r="Q181" i="18"/>
  <c r="P182" i="18"/>
  <c r="Q182" i="18"/>
  <c r="P183" i="18"/>
  <c r="Q183" i="18"/>
  <c r="P184" i="18"/>
  <c r="Q184" i="18"/>
  <c r="P185" i="18"/>
  <c r="Q185" i="18"/>
  <c r="P186" i="18"/>
  <c r="Q186" i="18"/>
  <c r="P187" i="18"/>
  <c r="Q187" i="18"/>
  <c r="P188" i="18"/>
  <c r="Q188" i="18"/>
  <c r="P189" i="18"/>
  <c r="Q189" i="18"/>
  <c r="P190" i="18"/>
  <c r="Q190" i="18"/>
  <c r="P191" i="18"/>
  <c r="Q191" i="18"/>
  <c r="P192" i="18"/>
  <c r="Q192" i="18"/>
  <c r="P193" i="18"/>
  <c r="Q193" i="18"/>
  <c r="P194" i="18"/>
  <c r="Q194" i="18"/>
  <c r="P195" i="18"/>
  <c r="Q195" i="18"/>
  <c r="P196" i="18"/>
  <c r="Q196" i="18"/>
  <c r="P197" i="18"/>
  <c r="Q197" i="18"/>
  <c r="P198" i="18"/>
  <c r="Q198" i="18"/>
  <c r="P199" i="18"/>
  <c r="Q199" i="18"/>
  <c r="P200" i="18"/>
  <c r="Q200" i="18"/>
  <c r="P201" i="18"/>
  <c r="Q201" i="18"/>
  <c r="P202" i="18"/>
  <c r="Q202" i="18"/>
  <c r="P203" i="18"/>
  <c r="Q203" i="18"/>
  <c r="P204" i="18"/>
  <c r="Q204" i="18"/>
  <c r="P205" i="18"/>
  <c r="Q205" i="18"/>
  <c r="P206" i="18"/>
  <c r="Q206" i="18"/>
  <c r="P207" i="18"/>
  <c r="Q207" i="18"/>
  <c r="P208" i="18"/>
  <c r="Q208" i="18"/>
  <c r="P209" i="18"/>
  <c r="Q209" i="18"/>
  <c r="P210" i="18"/>
  <c r="Q210" i="18"/>
  <c r="P211" i="18"/>
  <c r="Q211" i="18"/>
  <c r="P212" i="18"/>
  <c r="Q212" i="18"/>
  <c r="P213" i="18"/>
  <c r="Q213" i="18"/>
  <c r="P214" i="18"/>
  <c r="Q214" i="18"/>
  <c r="P215" i="18"/>
  <c r="Q215" i="18"/>
  <c r="P216" i="18"/>
  <c r="Q216" i="18"/>
  <c r="P217" i="18"/>
  <c r="Q217" i="18"/>
  <c r="P218" i="18"/>
  <c r="Q218" i="18"/>
  <c r="P219" i="18"/>
  <c r="Q219" i="18"/>
  <c r="P220" i="18"/>
  <c r="Q220" i="18"/>
  <c r="P221" i="18"/>
  <c r="Q221" i="18"/>
  <c r="P222" i="18"/>
  <c r="Q222" i="18"/>
  <c r="P223" i="18"/>
  <c r="Q223" i="18"/>
  <c r="P224" i="18"/>
  <c r="Q224" i="18"/>
  <c r="P225" i="18"/>
  <c r="Q225" i="18"/>
  <c r="P226" i="18"/>
  <c r="Q226" i="18"/>
  <c r="P227" i="18"/>
  <c r="Q227" i="18"/>
  <c r="P228" i="18"/>
  <c r="Q228" i="18"/>
  <c r="P229" i="18"/>
  <c r="Q229" i="18"/>
  <c r="P230" i="18"/>
  <c r="Q230" i="18"/>
  <c r="P231" i="18"/>
  <c r="Q231" i="18"/>
  <c r="P232" i="18"/>
  <c r="Q232" i="18"/>
  <c r="P233" i="18"/>
  <c r="Q233" i="18"/>
  <c r="P234" i="18"/>
  <c r="Q234" i="18"/>
  <c r="P235" i="18"/>
  <c r="Q235" i="18"/>
  <c r="P236" i="18"/>
  <c r="Q236" i="18"/>
  <c r="P237" i="18"/>
  <c r="Q237" i="18"/>
  <c r="P238" i="18"/>
  <c r="Q238" i="18"/>
  <c r="P239" i="18"/>
  <c r="Q239" i="18"/>
  <c r="P240" i="18"/>
  <c r="Q240" i="18"/>
  <c r="P241" i="18"/>
  <c r="Q241" i="18"/>
  <c r="P242" i="18"/>
  <c r="Q242" i="18"/>
  <c r="P243" i="18"/>
  <c r="Q243" i="18"/>
  <c r="P244" i="18"/>
  <c r="Q244" i="18"/>
  <c r="P245" i="18"/>
  <c r="Q245" i="18"/>
  <c r="P246" i="18"/>
  <c r="Q246" i="18"/>
  <c r="P247" i="18"/>
  <c r="Q247" i="18"/>
  <c r="P248" i="18"/>
  <c r="Q248" i="18"/>
  <c r="P249" i="18"/>
  <c r="Q249" i="18"/>
  <c r="P250" i="18"/>
  <c r="Q250" i="18"/>
  <c r="P251" i="18"/>
  <c r="Q251" i="18"/>
  <c r="P252" i="18"/>
  <c r="Q252" i="18"/>
  <c r="P253" i="18"/>
  <c r="Q253" i="18"/>
  <c r="P254" i="18"/>
  <c r="Q254" i="18"/>
  <c r="P255" i="18"/>
  <c r="Q255" i="18"/>
  <c r="P256" i="18"/>
  <c r="Q256" i="18"/>
  <c r="P257" i="18"/>
  <c r="Q257" i="18"/>
  <c r="P258" i="18"/>
  <c r="Q258" i="18"/>
  <c r="P259" i="18"/>
  <c r="Q259" i="18"/>
  <c r="P260" i="18"/>
  <c r="Q260" i="18"/>
  <c r="P261" i="18"/>
  <c r="Q261" i="18"/>
  <c r="Q262" i="18"/>
  <c r="P2" i="18"/>
  <c r="Q2" i="18"/>
  <c r="N3" i="18"/>
  <c r="O3" i="18"/>
  <c r="N4" i="18"/>
  <c r="O4" i="18"/>
  <c r="N5" i="18"/>
  <c r="O5" i="18"/>
  <c r="N6" i="18"/>
  <c r="O6" i="18"/>
  <c r="N7" i="18"/>
  <c r="O7" i="18"/>
  <c r="N8" i="18"/>
  <c r="O8" i="18"/>
  <c r="N9" i="18"/>
  <c r="O9" i="18"/>
  <c r="N10" i="18"/>
  <c r="O10" i="18"/>
  <c r="N11" i="18"/>
  <c r="O11" i="18"/>
  <c r="N12" i="18"/>
  <c r="O12" i="18"/>
  <c r="N13" i="18"/>
  <c r="O13" i="18"/>
  <c r="N14" i="18"/>
  <c r="O14" i="18"/>
  <c r="N15" i="18"/>
  <c r="O15" i="18"/>
  <c r="N16" i="18"/>
  <c r="O16" i="18"/>
  <c r="N17" i="18"/>
  <c r="O17" i="18"/>
  <c r="N18" i="18"/>
  <c r="O18" i="18"/>
  <c r="N19" i="18"/>
  <c r="O19" i="18"/>
  <c r="N20" i="18"/>
  <c r="O20" i="18"/>
  <c r="N21" i="18"/>
  <c r="O21" i="18"/>
  <c r="N22" i="18"/>
  <c r="O22" i="18"/>
  <c r="N23" i="18"/>
  <c r="O23" i="18"/>
  <c r="N24" i="18"/>
  <c r="O24" i="18"/>
  <c r="N25" i="18"/>
  <c r="O25" i="18"/>
  <c r="N26" i="18"/>
  <c r="O26" i="18"/>
  <c r="N27" i="18"/>
  <c r="O27" i="18"/>
  <c r="N28" i="18"/>
  <c r="O28" i="18"/>
  <c r="N29" i="18"/>
  <c r="O29" i="18"/>
  <c r="N30" i="18"/>
  <c r="O30" i="18"/>
  <c r="N31" i="18"/>
  <c r="O31" i="18"/>
  <c r="N32" i="18"/>
  <c r="O32" i="18"/>
  <c r="N33" i="18"/>
  <c r="O33" i="18"/>
  <c r="N34" i="18"/>
  <c r="O34" i="18"/>
  <c r="N35" i="18"/>
  <c r="O35" i="18"/>
  <c r="N36" i="18"/>
  <c r="O36" i="18"/>
  <c r="N37" i="18"/>
  <c r="O37" i="18"/>
  <c r="N38" i="18"/>
  <c r="O38" i="18"/>
  <c r="N39" i="18"/>
  <c r="O39" i="18"/>
  <c r="N40" i="18"/>
  <c r="O40" i="18"/>
  <c r="N41" i="18"/>
  <c r="O41" i="18"/>
  <c r="N42" i="18"/>
  <c r="O42" i="18"/>
  <c r="N43" i="18"/>
  <c r="O43" i="18"/>
  <c r="N44" i="18"/>
  <c r="O44" i="18"/>
  <c r="N45" i="18"/>
  <c r="O45" i="18"/>
  <c r="N46" i="18"/>
  <c r="O46" i="18"/>
  <c r="N47" i="18"/>
  <c r="O47" i="18"/>
  <c r="N48" i="18"/>
  <c r="O48" i="18"/>
  <c r="N49" i="18"/>
  <c r="O49" i="18"/>
  <c r="N50" i="18"/>
  <c r="O50" i="18"/>
  <c r="N51" i="18"/>
  <c r="O51" i="18"/>
  <c r="N52" i="18"/>
  <c r="O52" i="18"/>
  <c r="N53" i="18"/>
  <c r="O53" i="18"/>
  <c r="N54" i="18"/>
  <c r="O54" i="18"/>
  <c r="N55" i="18"/>
  <c r="O55" i="18"/>
  <c r="N56" i="18"/>
  <c r="O56" i="18"/>
  <c r="N57" i="18"/>
  <c r="O57" i="18"/>
  <c r="N58" i="18"/>
  <c r="O58" i="18"/>
  <c r="N59" i="18"/>
  <c r="O59" i="18"/>
  <c r="N60" i="18"/>
  <c r="O60" i="18"/>
  <c r="N61" i="18"/>
  <c r="O61" i="18"/>
  <c r="N62" i="18"/>
  <c r="O62" i="18"/>
  <c r="N63" i="18"/>
  <c r="O63" i="18"/>
  <c r="N64" i="18"/>
  <c r="O64" i="18"/>
  <c r="N65" i="18"/>
  <c r="O65" i="18"/>
  <c r="N66" i="18"/>
  <c r="O66" i="18"/>
  <c r="N67" i="18"/>
  <c r="O67" i="18"/>
  <c r="N68" i="18"/>
  <c r="O68" i="18"/>
  <c r="N69" i="18"/>
  <c r="O69" i="18"/>
  <c r="N70" i="18"/>
  <c r="O70" i="18"/>
  <c r="N71" i="18"/>
  <c r="O71" i="18"/>
  <c r="N72" i="18"/>
  <c r="O72" i="18"/>
  <c r="N73" i="18"/>
  <c r="O73" i="18"/>
  <c r="N74" i="18"/>
  <c r="O74" i="18"/>
  <c r="N75" i="18"/>
  <c r="O75" i="18"/>
  <c r="N76" i="18"/>
  <c r="O76" i="18"/>
  <c r="N77" i="18"/>
  <c r="O77" i="18"/>
  <c r="N78" i="18"/>
  <c r="O78" i="18"/>
  <c r="N79" i="18"/>
  <c r="O79" i="18"/>
  <c r="N80" i="18"/>
  <c r="O80" i="18"/>
  <c r="N81" i="18"/>
  <c r="O81" i="18"/>
  <c r="N82" i="18"/>
  <c r="O82" i="18"/>
  <c r="N83" i="18"/>
  <c r="O83" i="18"/>
  <c r="N84" i="18"/>
  <c r="O84" i="18"/>
  <c r="N85" i="18"/>
  <c r="O85" i="18"/>
  <c r="N86" i="18"/>
  <c r="O86" i="18"/>
  <c r="N87" i="18"/>
  <c r="O87" i="18"/>
  <c r="N88" i="18"/>
  <c r="O88" i="18"/>
  <c r="N89" i="18"/>
  <c r="O89" i="18"/>
  <c r="N90" i="18"/>
  <c r="O90" i="18"/>
  <c r="N91" i="18"/>
  <c r="O91" i="18"/>
  <c r="N92" i="18"/>
  <c r="O92" i="18"/>
  <c r="N93" i="18"/>
  <c r="O93" i="18"/>
  <c r="N94" i="18"/>
  <c r="O94" i="18"/>
  <c r="N95" i="18"/>
  <c r="O95" i="18"/>
  <c r="N96" i="18"/>
  <c r="O96" i="18"/>
  <c r="N97" i="18"/>
  <c r="O97" i="18"/>
  <c r="N98" i="18"/>
  <c r="O98" i="18"/>
  <c r="N99" i="18"/>
  <c r="O99" i="18"/>
  <c r="N100" i="18"/>
  <c r="O100" i="18"/>
  <c r="N101" i="18"/>
  <c r="O101" i="18"/>
  <c r="N102" i="18"/>
  <c r="O102" i="18"/>
  <c r="N103" i="18"/>
  <c r="O103" i="18"/>
  <c r="N104" i="18"/>
  <c r="O104" i="18"/>
  <c r="N105" i="18"/>
  <c r="O105" i="18"/>
  <c r="N106" i="18"/>
  <c r="O106" i="18"/>
  <c r="N107" i="18"/>
  <c r="O107" i="18"/>
  <c r="N108" i="18"/>
  <c r="O108" i="18"/>
  <c r="N109" i="18"/>
  <c r="O109" i="18"/>
  <c r="N110" i="18"/>
  <c r="O110" i="18"/>
  <c r="N111" i="18"/>
  <c r="O111" i="18"/>
  <c r="N112" i="18"/>
  <c r="O112" i="18"/>
  <c r="N113" i="18"/>
  <c r="O113" i="18"/>
  <c r="N114" i="18"/>
  <c r="O114" i="18"/>
  <c r="N115" i="18"/>
  <c r="O115" i="18"/>
  <c r="N116" i="18"/>
  <c r="O116" i="18"/>
  <c r="N117" i="18"/>
  <c r="O117" i="18"/>
  <c r="N118" i="18"/>
  <c r="O118" i="18"/>
  <c r="N119" i="18"/>
  <c r="O119" i="18"/>
  <c r="N120" i="18"/>
  <c r="O120" i="18"/>
  <c r="N121" i="18"/>
  <c r="O121" i="18"/>
  <c r="N122" i="18"/>
  <c r="O122" i="18"/>
  <c r="N123" i="18"/>
  <c r="O123" i="18"/>
  <c r="N124" i="18"/>
  <c r="O124" i="18"/>
  <c r="N125" i="18"/>
  <c r="O125" i="18"/>
  <c r="N126" i="18"/>
  <c r="O126" i="18"/>
  <c r="N127" i="18"/>
  <c r="O127" i="18"/>
  <c r="N128" i="18"/>
  <c r="O128" i="18"/>
  <c r="N129" i="18"/>
  <c r="O129" i="18"/>
  <c r="N130" i="18"/>
  <c r="O130" i="18"/>
  <c r="N131" i="18"/>
  <c r="O131" i="18"/>
  <c r="N132" i="18"/>
  <c r="O132" i="18"/>
  <c r="N133" i="18"/>
  <c r="O133" i="18"/>
  <c r="N134" i="18"/>
  <c r="O134" i="18"/>
  <c r="N135" i="18"/>
  <c r="O135" i="18"/>
  <c r="N136" i="18"/>
  <c r="O136" i="18"/>
  <c r="N137" i="18"/>
  <c r="O137" i="18"/>
  <c r="N138" i="18"/>
  <c r="O138" i="18"/>
  <c r="N139" i="18"/>
  <c r="O139" i="18"/>
  <c r="N140" i="18"/>
  <c r="O140" i="18"/>
  <c r="N141" i="18"/>
  <c r="O141" i="18"/>
  <c r="N142" i="18"/>
  <c r="O142" i="18"/>
  <c r="N143" i="18"/>
  <c r="O143" i="18"/>
  <c r="N144" i="18"/>
  <c r="O144" i="18"/>
  <c r="N145" i="18"/>
  <c r="O145" i="18"/>
  <c r="N146" i="18"/>
  <c r="O146" i="18"/>
  <c r="N147" i="18"/>
  <c r="O147" i="18"/>
  <c r="N148" i="18"/>
  <c r="O148" i="18"/>
  <c r="N149" i="18"/>
  <c r="O149" i="18"/>
  <c r="N150" i="18"/>
  <c r="O150" i="18"/>
  <c r="N151" i="18"/>
  <c r="O151" i="18"/>
  <c r="N152" i="18"/>
  <c r="O152" i="18"/>
  <c r="N153" i="18"/>
  <c r="O153" i="18"/>
  <c r="N154" i="18"/>
  <c r="O154" i="18"/>
  <c r="N155" i="18"/>
  <c r="O155" i="18"/>
  <c r="N156" i="18"/>
  <c r="O156" i="18"/>
  <c r="N157" i="18"/>
  <c r="O157" i="18"/>
  <c r="N158" i="18"/>
  <c r="O158" i="18"/>
  <c r="N159" i="18"/>
  <c r="O159" i="18"/>
  <c r="N160" i="18"/>
  <c r="O160" i="18"/>
  <c r="N161" i="18"/>
  <c r="O161" i="18"/>
  <c r="N162" i="18"/>
  <c r="O162" i="18"/>
  <c r="N163" i="18"/>
  <c r="O163" i="18"/>
  <c r="N164" i="18"/>
  <c r="O164" i="18"/>
  <c r="N165" i="18"/>
  <c r="O165" i="18"/>
  <c r="N166" i="18"/>
  <c r="O166" i="18"/>
  <c r="N167" i="18"/>
  <c r="O167" i="18"/>
  <c r="N168" i="18"/>
  <c r="O168" i="18"/>
  <c r="N169" i="18"/>
  <c r="O169" i="18"/>
  <c r="N170" i="18"/>
  <c r="O170" i="18"/>
  <c r="N171" i="18"/>
  <c r="O171" i="18"/>
  <c r="N172" i="18"/>
  <c r="O172" i="18"/>
  <c r="N173" i="18"/>
  <c r="O173" i="18"/>
  <c r="N174" i="18"/>
  <c r="O174" i="18"/>
  <c r="N175" i="18"/>
  <c r="O175" i="18"/>
  <c r="N176" i="18"/>
  <c r="O176" i="18"/>
  <c r="N177" i="18"/>
  <c r="O177" i="18"/>
  <c r="N178" i="18"/>
  <c r="O178" i="18"/>
  <c r="N179" i="18"/>
  <c r="O179" i="18"/>
  <c r="N180" i="18"/>
  <c r="O180" i="18"/>
  <c r="N181" i="18"/>
  <c r="O181" i="18"/>
  <c r="N182" i="18"/>
  <c r="O182" i="18"/>
  <c r="N183" i="18"/>
  <c r="O183" i="18"/>
  <c r="N184" i="18"/>
  <c r="O184" i="18"/>
  <c r="N185" i="18"/>
  <c r="O185" i="18"/>
  <c r="N186" i="18"/>
  <c r="O186" i="18"/>
  <c r="N187" i="18"/>
  <c r="O187" i="18"/>
  <c r="N188" i="18"/>
  <c r="O188" i="18"/>
  <c r="N189" i="18"/>
  <c r="O189" i="18"/>
  <c r="N190" i="18"/>
  <c r="O190" i="18"/>
  <c r="N191" i="18"/>
  <c r="O191" i="18"/>
  <c r="N192" i="18"/>
  <c r="O192" i="18"/>
  <c r="N193" i="18"/>
  <c r="O193" i="18"/>
  <c r="N194" i="18"/>
  <c r="O194" i="18"/>
  <c r="N195" i="18"/>
  <c r="O195" i="18"/>
  <c r="N196" i="18"/>
  <c r="O196" i="18"/>
  <c r="N197" i="18"/>
  <c r="O197" i="18"/>
  <c r="N198" i="18"/>
  <c r="O198" i="18"/>
  <c r="N199" i="18"/>
  <c r="O199" i="18"/>
  <c r="N200" i="18"/>
  <c r="O200" i="18"/>
  <c r="N201" i="18"/>
  <c r="O201" i="18"/>
  <c r="N202" i="18"/>
  <c r="O202" i="18"/>
  <c r="N203" i="18"/>
  <c r="O203" i="18"/>
  <c r="N204" i="18"/>
  <c r="O204" i="18"/>
  <c r="N205" i="18"/>
  <c r="O205" i="18"/>
  <c r="N206" i="18"/>
  <c r="O206" i="18"/>
  <c r="N207" i="18"/>
  <c r="O207" i="18"/>
  <c r="N208" i="18"/>
  <c r="O208" i="18"/>
  <c r="N209" i="18"/>
  <c r="O209" i="18"/>
  <c r="N210" i="18"/>
  <c r="O210" i="18"/>
  <c r="N211" i="18"/>
  <c r="O211" i="18"/>
  <c r="N212" i="18"/>
  <c r="O212" i="18"/>
  <c r="N213" i="18"/>
  <c r="O213" i="18"/>
  <c r="N214" i="18"/>
  <c r="O214" i="18"/>
  <c r="N215" i="18"/>
  <c r="O215" i="18"/>
  <c r="N216" i="18"/>
  <c r="O216" i="18"/>
  <c r="N217" i="18"/>
  <c r="O217" i="18"/>
  <c r="N218" i="18"/>
  <c r="O218" i="18"/>
  <c r="N219" i="18"/>
  <c r="O219" i="18"/>
  <c r="N220" i="18"/>
  <c r="O220" i="18"/>
  <c r="N221" i="18"/>
  <c r="O221" i="18"/>
  <c r="N222" i="18"/>
  <c r="O222" i="18"/>
  <c r="N223" i="18"/>
  <c r="O223" i="18"/>
  <c r="N224" i="18"/>
  <c r="O224" i="18"/>
  <c r="N225" i="18"/>
  <c r="O225" i="18"/>
  <c r="N226" i="18"/>
  <c r="O226" i="18"/>
  <c r="N227" i="18"/>
  <c r="O227" i="18"/>
  <c r="N228" i="18"/>
  <c r="O228" i="18"/>
  <c r="N229" i="18"/>
  <c r="O229" i="18"/>
  <c r="N230" i="18"/>
  <c r="O230" i="18"/>
  <c r="N231" i="18"/>
  <c r="O231" i="18"/>
  <c r="N232" i="18"/>
  <c r="O232" i="18"/>
  <c r="N233" i="18"/>
  <c r="O233" i="18"/>
  <c r="N234" i="18"/>
  <c r="O234" i="18"/>
  <c r="N235" i="18"/>
  <c r="O235" i="18"/>
  <c r="N236" i="18"/>
  <c r="O236" i="18"/>
  <c r="N237" i="18"/>
  <c r="O237" i="18"/>
  <c r="N238" i="18"/>
  <c r="O238" i="18"/>
  <c r="N239" i="18"/>
  <c r="O239" i="18"/>
  <c r="N240" i="18"/>
  <c r="O240" i="18"/>
  <c r="N241" i="18"/>
  <c r="O241" i="18"/>
  <c r="N242" i="18"/>
  <c r="O242" i="18"/>
  <c r="N243" i="18"/>
  <c r="O243" i="18"/>
  <c r="N244" i="18"/>
  <c r="O244" i="18"/>
  <c r="N245" i="18"/>
  <c r="O245" i="18"/>
  <c r="N246" i="18"/>
  <c r="O246" i="18"/>
  <c r="N247" i="18"/>
  <c r="O247" i="18"/>
  <c r="N248" i="18"/>
  <c r="O248" i="18"/>
  <c r="N249" i="18"/>
  <c r="O249" i="18"/>
  <c r="N250" i="18"/>
  <c r="O250" i="18"/>
  <c r="N251" i="18"/>
  <c r="O251" i="18"/>
  <c r="N252" i="18"/>
  <c r="O252" i="18"/>
  <c r="N253" i="18"/>
  <c r="O253" i="18"/>
  <c r="N254" i="18"/>
  <c r="O254" i="18"/>
  <c r="N255" i="18"/>
  <c r="O255" i="18"/>
  <c r="N256" i="18"/>
  <c r="O256" i="18"/>
  <c r="N257" i="18"/>
  <c r="O257" i="18"/>
  <c r="N258" i="18"/>
  <c r="O258" i="18"/>
  <c r="N259" i="18"/>
  <c r="O259" i="18"/>
  <c r="N260" i="18"/>
  <c r="O260" i="18"/>
  <c r="N261" i="18"/>
  <c r="O261" i="18"/>
  <c r="O262" i="18"/>
  <c r="N2" i="18"/>
  <c r="O2" i="18"/>
  <c r="J2" i="5"/>
  <c r="K2" i="5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147" i="5"/>
  <c r="K147" i="5"/>
  <c r="J148" i="5"/>
  <c r="K148" i="5"/>
  <c r="J149" i="5"/>
  <c r="K149" i="5"/>
  <c r="J150" i="5"/>
  <c r="K150" i="5"/>
  <c r="J151" i="5"/>
  <c r="K151" i="5"/>
  <c r="J152" i="5"/>
  <c r="K152" i="5"/>
  <c r="J153" i="5"/>
  <c r="K153" i="5"/>
  <c r="J154" i="5"/>
  <c r="K154" i="5"/>
  <c r="J155" i="5"/>
  <c r="K155" i="5"/>
  <c r="J156" i="5"/>
  <c r="K156" i="5"/>
  <c r="J157" i="5"/>
  <c r="K157" i="5"/>
  <c r="J158" i="5"/>
  <c r="K158" i="5"/>
  <c r="J159" i="5"/>
  <c r="K159" i="5"/>
  <c r="J160" i="5"/>
  <c r="K160" i="5"/>
  <c r="J161" i="5"/>
  <c r="K161" i="5"/>
  <c r="J162" i="5"/>
  <c r="K162" i="5"/>
  <c r="J163" i="5"/>
  <c r="K163" i="5"/>
  <c r="J164" i="5"/>
  <c r="K164" i="5"/>
  <c r="J165" i="5"/>
  <c r="K165" i="5"/>
  <c r="J166" i="5"/>
  <c r="K166" i="5"/>
  <c r="J167" i="5"/>
  <c r="K167" i="5"/>
  <c r="J168" i="5"/>
  <c r="K168" i="5"/>
  <c r="J169" i="5"/>
  <c r="K169" i="5"/>
  <c r="J170" i="5"/>
  <c r="K170" i="5"/>
  <c r="J171" i="5"/>
  <c r="K171" i="5"/>
  <c r="J172" i="5"/>
  <c r="K172" i="5"/>
  <c r="J173" i="5"/>
  <c r="K173" i="5"/>
  <c r="J174" i="5"/>
  <c r="K174" i="5"/>
  <c r="J175" i="5"/>
  <c r="K175" i="5"/>
  <c r="J176" i="5"/>
  <c r="K176" i="5"/>
  <c r="J177" i="5"/>
  <c r="K177" i="5"/>
  <c r="J178" i="5"/>
  <c r="K178" i="5"/>
  <c r="J179" i="5"/>
  <c r="K179" i="5"/>
  <c r="J180" i="5"/>
  <c r="K180" i="5"/>
  <c r="J181" i="5"/>
  <c r="K181" i="5"/>
  <c r="J182" i="5"/>
  <c r="K182" i="5"/>
  <c r="J183" i="5"/>
  <c r="K183" i="5"/>
  <c r="J184" i="5"/>
  <c r="K184" i="5"/>
  <c r="J185" i="5"/>
  <c r="K185" i="5"/>
  <c r="E83" i="9"/>
  <c r="E86" i="9"/>
  <c r="E85" i="9"/>
  <c r="E84" i="9"/>
  <c r="B83" i="9"/>
  <c r="B84" i="9"/>
  <c r="E70" i="9"/>
  <c r="E73" i="9"/>
  <c r="E72" i="9"/>
  <c r="E71" i="9"/>
  <c r="B71" i="9"/>
  <c r="B70" i="9"/>
  <c r="E57" i="9"/>
  <c r="B57" i="9"/>
  <c r="E47" i="9"/>
  <c r="E31" i="9"/>
  <c r="B31" i="9"/>
  <c r="E18" i="9"/>
  <c r="E60" i="9"/>
  <c r="E34" i="9"/>
  <c r="B19" i="9"/>
  <c r="E58" i="9"/>
  <c r="E59" i="9"/>
  <c r="B58" i="9"/>
  <c r="B62" i="9"/>
  <c r="E45" i="9"/>
  <c r="E44" i="9"/>
  <c r="E46" i="9"/>
  <c r="B45" i="9"/>
  <c r="B44" i="9"/>
  <c r="E33" i="9"/>
  <c r="B32" i="9"/>
  <c r="B36" i="9"/>
  <c r="E32" i="9"/>
  <c r="E19" i="9"/>
  <c r="E20" i="9"/>
  <c r="E5" i="9"/>
  <c r="E7" i="9"/>
  <c r="B88" i="9"/>
  <c r="B75" i="9"/>
  <c r="B18" i="9"/>
  <c r="B5" i="9"/>
  <c r="E88" i="9"/>
  <c r="E75" i="9"/>
  <c r="B49" i="9"/>
  <c r="E62" i="9"/>
  <c r="E10" i="9"/>
  <c r="E49" i="9"/>
  <c r="E36" i="9"/>
  <c r="E23" i="9"/>
  <c r="B23" i="9"/>
  <c r="B10" i="9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</calcChain>
</file>

<file path=xl/sharedStrings.xml><?xml version="1.0" encoding="utf-8"?>
<sst xmlns="http://schemas.openxmlformats.org/spreadsheetml/2006/main" count="7211" uniqueCount="1677">
  <si>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</si>
  <si>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</si>
  <si>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</si>
  <si>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</si>
  <si>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</si>
  <si>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</si>
  <si>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</si>
  <si>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</si>
  <si>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</si>
  <si>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</si>
  <si>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</si>
  <si>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</si>
  <si>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</si>
  <si>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</si>
  <si>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</si>
  <si>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</si>
  <si>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</si>
  <si>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</si>
  <si>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</si>
  <si>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</si>
  <si>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</si>
  <si>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</si>
  <si>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</si>
  <si>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</si>
  <si>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</si>
  <si>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</si>
  <si>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</si>
  <si>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</si>
  <si>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</si>
  <si>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自助机当日前未入处理</t>
    <phoneticPr fontId="3" type="noConversion"/>
  </si>
  <si>
    <t>自助机当日应入未入</t>
    <phoneticPr fontId="3" type="noConversion"/>
  </si>
  <si>
    <t>自助机入HIS在途</t>
    <phoneticPr fontId="3" type="noConversion"/>
  </si>
  <si>
    <t>调节后总发生额</t>
    <phoneticPr fontId="3" type="noConversion"/>
  </si>
  <si>
    <t>调节后总发生额</t>
    <phoneticPr fontId="3" type="noConversion"/>
  </si>
  <si>
    <t>统计时间差</t>
    <phoneticPr fontId="3" type="noConversion"/>
  </si>
  <si>
    <t>自助机前日在途计入</t>
    <phoneticPr fontId="3" type="noConversion"/>
  </si>
  <si>
    <t>本日银行清算入账</t>
    <phoneticPr fontId="3" type="noConversion"/>
  </si>
  <si>
    <t>0308</t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</si>
  <si>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</si>
  <si>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</si>
  <si>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</si>
  <si>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</si>
  <si>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</si>
  <si>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</si>
  <si>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</si>
  <si>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</si>
  <si>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</si>
  <si>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</si>
  <si>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</si>
  <si>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</si>
  <si>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</si>
  <si>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</si>
  <si>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</si>
  <si>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</si>
  <si>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1000024147</t>
  </si>
  <si>
    <t>自助机招商012</t>
  </si>
  <si>
    <t>1000013517</t>
  </si>
  <si>
    <t>刘兵清</t>
  </si>
  <si>
    <t>1000020307</t>
  </si>
  <si>
    <t>谢太波</t>
  </si>
  <si>
    <t>1000026124</t>
  </si>
  <si>
    <t>李卫玲</t>
  </si>
  <si>
    <t>1000004582</t>
  </si>
  <si>
    <t>张玉双</t>
  </si>
  <si>
    <t>5010500329</t>
  </si>
  <si>
    <t>董晓星</t>
  </si>
  <si>
    <t>1000025949</t>
  </si>
  <si>
    <t>吴艳彤</t>
  </si>
  <si>
    <t>1000019857</t>
  </si>
  <si>
    <t>王润利</t>
  </si>
  <si>
    <t>1000028776</t>
  </si>
  <si>
    <t>沈加红</t>
  </si>
  <si>
    <t>1000030362</t>
  </si>
  <si>
    <t>1000030543</t>
  </si>
  <si>
    <t>赵海燕</t>
  </si>
  <si>
    <t>1000020476</t>
  </si>
  <si>
    <t>1000032520</t>
  </si>
  <si>
    <t>1000039338</t>
  </si>
  <si>
    <t>韩培培</t>
  </si>
  <si>
    <t>1000016723</t>
  </si>
  <si>
    <t>张小敏</t>
  </si>
  <si>
    <t>1000039917</t>
  </si>
  <si>
    <t>董康治</t>
  </si>
  <si>
    <t>董立杰</t>
  </si>
  <si>
    <t>1000023436</t>
  </si>
  <si>
    <t>魏林燕</t>
  </si>
  <si>
    <t>1000042040</t>
  </si>
  <si>
    <t>黄飞霜</t>
  </si>
  <si>
    <t>1000042308</t>
  </si>
  <si>
    <t>和弘英</t>
  </si>
  <si>
    <t>1000042704</t>
  </si>
  <si>
    <t>陈素芬</t>
  </si>
  <si>
    <t>1000016348</t>
  </si>
  <si>
    <t>钱贤浪</t>
  </si>
  <si>
    <t>1000040319</t>
  </si>
  <si>
    <t>1000043126</t>
  </si>
  <si>
    <t>孙琳晓</t>
  </si>
  <si>
    <t>1000024105</t>
  </si>
  <si>
    <t>闻浩</t>
  </si>
  <si>
    <t>1000043519</t>
  </si>
  <si>
    <t>刘义明</t>
  </si>
  <si>
    <t>0156002277</t>
  </si>
  <si>
    <t>金小婷</t>
  </si>
  <si>
    <t>1000044283</t>
  </si>
  <si>
    <t>1000041473</t>
  </si>
  <si>
    <t>李玉莲</t>
  </si>
  <si>
    <t>5010613308</t>
  </si>
  <si>
    <t>万雪梅</t>
  </si>
  <si>
    <t>1000041960</t>
  </si>
  <si>
    <t>王聪</t>
  </si>
  <si>
    <t>1000031156</t>
  </si>
  <si>
    <t>1000036538</t>
  </si>
  <si>
    <t>子树珍</t>
  </si>
  <si>
    <t>1000047484</t>
  </si>
  <si>
    <t>吕梅灵</t>
  </si>
  <si>
    <t>1000016225</t>
  </si>
  <si>
    <t>1000015863</t>
  </si>
  <si>
    <t>方艺</t>
  </si>
  <si>
    <t>1000048185</t>
  </si>
  <si>
    <t>董慧芳</t>
  </si>
  <si>
    <t>1000048812</t>
  </si>
  <si>
    <t>谭忠有</t>
  </si>
  <si>
    <t>1000039560</t>
  </si>
  <si>
    <t>曾晓绘</t>
  </si>
  <si>
    <t>1000030977</t>
  </si>
  <si>
    <t>李莉</t>
  </si>
  <si>
    <t>0122042367</t>
  </si>
  <si>
    <t>1000049919</t>
  </si>
  <si>
    <t>唐君伟</t>
  </si>
  <si>
    <t>0181074473</t>
  </si>
  <si>
    <t>王雁彬</t>
  </si>
  <si>
    <t>1000050030</t>
  </si>
  <si>
    <t>窦龙光</t>
  </si>
  <si>
    <t>1000026381</t>
  </si>
  <si>
    <t>冯朝琼</t>
  </si>
  <si>
    <t>1000000571</t>
  </si>
  <si>
    <t>杨青云</t>
  </si>
  <si>
    <t>1000052996</t>
  </si>
  <si>
    <t>张爱林</t>
  </si>
  <si>
    <t>1000039723</t>
  </si>
  <si>
    <t>5011305991</t>
  </si>
  <si>
    <t>郑红琴</t>
  </si>
  <si>
    <t>1000049695</t>
  </si>
  <si>
    <t>邓红艳</t>
  </si>
  <si>
    <t>1000055555</t>
  </si>
  <si>
    <t>1000055707</t>
  </si>
  <si>
    <t>范子逸</t>
  </si>
  <si>
    <t>1000028456</t>
  </si>
  <si>
    <t>舒敏</t>
  </si>
  <si>
    <t>李丽</t>
  </si>
  <si>
    <t>1000057411</t>
  </si>
  <si>
    <t>郭永珍</t>
  </si>
  <si>
    <t>1000016233</t>
  </si>
  <si>
    <t>赵久菊</t>
  </si>
  <si>
    <t>1000058070</t>
  </si>
  <si>
    <t>舒周粉</t>
  </si>
  <si>
    <t>吴艳</t>
  </si>
  <si>
    <t>5327-2730006169</t>
  </si>
  <si>
    <t>卢艳梅</t>
  </si>
  <si>
    <t>1000060192</t>
  </si>
  <si>
    <t>路元粉</t>
  </si>
  <si>
    <t>1000060217</t>
  </si>
  <si>
    <t>唐本继</t>
  </si>
  <si>
    <t>5306-5060166729</t>
  </si>
  <si>
    <t>马玉琼</t>
  </si>
  <si>
    <t>1000056403</t>
  </si>
  <si>
    <t>1000061825</t>
  </si>
  <si>
    <t>刘兴莲</t>
  </si>
  <si>
    <t>0111058016</t>
  </si>
  <si>
    <t>李卫兰</t>
  </si>
  <si>
    <t>5300-0000044902</t>
  </si>
  <si>
    <t>孟晓峰</t>
  </si>
  <si>
    <t>1000063306</t>
  </si>
  <si>
    <t>邹鹤贵</t>
  </si>
  <si>
    <t>1000063842</t>
  </si>
  <si>
    <t>张竹</t>
  </si>
  <si>
    <t>1000064769</t>
  </si>
  <si>
    <t>1000065657</t>
  </si>
  <si>
    <t>1000064229</t>
  </si>
  <si>
    <t>1000067065</t>
  </si>
  <si>
    <t>孔瑞</t>
  </si>
  <si>
    <t>1000067958</t>
  </si>
  <si>
    <t>钟伟</t>
  </si>
  <si>
    <t>1000065362</t>
  </si>
  <si>
    <t>1000049728</t>
  </si>
  <si>
    <t>杨丽琼</t>
  </si>
  <si>
    <t>王莎莎</t>
  </si>
  <si>
    <t>1000027520</t>
  </si>
  <si>
    <t>张利琼</t>
  </si>
  <si>
    <t>朱斌</t>
  </si>
  <si>
    <t>1000064891</t>
  </si>
  <si>
    <t>王丹丹</t>
  </si>
  <si>
    <t>交易金额</t>
  </si>
  <si>
    <t>20170602</t>
  </si>
  <si>
    <t>120549</t>
  </si>
  <si>
    <t>6226200101707181</t>
  </si>
  <si>
    <t>20170603</t>
  </si>
  <si>
    <t>114443</t>
  </si>
  <si>
    <t>6221550351881333</t>
  </si>
  <si>
    <t>6225760021337667</t>
  </si>
  <si>
    <t>6222520599101850</t>
  </si>
  <si>
    <t>20170604</t>
  </si>
  <si>
    <t>6217003860016210559</t>
  </si>
  <si>
    <t>6217004320000672537</t>
  </si>
  <si>
    <t>6222620590002596033</t>
  </si>
  <si>
    <t>6216260000016392889</t>
  </si>
  <si>
    <t>6217996900034791229</t>
  </si>
  <si>
    <t>20170605</t>
  </si>
  <si>
    <t>6221550895134553</t>
  </si>
  <si>
    <t>20170606</t>
  </si>
  <si>
    <t>6212262505002039127</t>
  </si>
  <si>
    <t>6217997300042827231</t>
  </si>
  <si>
    <t>6222082502002316107</t>
  </si>
  <si>
    <t>083626</t>
  </si>
  <si>
    <t>6227003860720165304</t>
  </si>
  <si>
    <t>6217852700013976293</t>
  </si>
  <si>
    <t>6228480868679197970</t>
  </si>
  <si>
    <t>6222620590000856959</t>
  </si>
  <si>
    <t>6217003860026769271</t>
  </si>
  <si>
    <t>6217003860024103424</t>
  </si>
  <si>
    <t>6221551884847031</t>
  </si>
  <si>
    <t>6217921201023994</t>
  </si>
  <si>
    <t>6282880029117646</t>
  </si>
  <si>
    <t>145340</t>
  </si>
  <si>
    <t>6221682812008121</t>
  </si>
  <si>
    <t>6214921300071541</t>
  </si>
  <si>
    <t>6228483348604331975</t>
  </si>
  <si>
    <t>4367480077091711</t>
  </si>
  <si>
    <t>20170607</t>
  </si>
  <si>
    <t>6228930001087926030</t>
  </si>
  <si>
    <t>6227601013762488</t>
  </si>
  <si>
    <t>6212262502027571309</t>
  </si>
  <si>
    <t>6228483348589343276</t>
  </si>
  <si>
    <t>4367480092730582</t>
  </si>
  <si>
    <t>6228480868661689570</t>
  </si>
  <si>
    <t>6217003860010496931</t>
  </si>
  <si>
    <t>4895920327341649</t>
  </si>
  <si>
    <t>110325</t>
  </si>
  <si>
    <t>6217003950002126966</t>
  </si>
  <si>
    <t>5257465381658941</t>
  </si>
  <si>
    <t>6227003860150138979</t>
  </si>
  <si>
    <t>4033928006046242</t>
  </si>
  <si>
    <t>165946</t>
  </si>
  <si>
    <t>6222620590004224766</t>
  </si>
  <si>
    <t>6212262502014542743</t>
  </si>
  <si>
    <t>20170608</t>
  </si>
  <si>
    <t>6222082502007682982</t>
  </si>
  <si>
    <t>6228481198782250279</t>
  </si>
  <si>
    <t>6212262505000773040</t>
  </si>
  <si>
    <t>4895920331915990</t>
  </si>
  <si>
    <t>6228930001089579159</t>
  </si>
  <si>
    <t>6229180007646401</t>
  </si>
  <si>
    <t>111405</t>
  </si>
  <si>
    <t>6217790001002252605</t>
  </si>
  <si>
    <t>6228481921192561815</t>
  </si>
  <si>
    <t>121649</t>
  </si>
  <si>
    <t>6212262504001473197</t>
  </si>
  <si>
    <t>6282889219008283</t>
  </si>
  <si>
    <t>155339</t>
  </si>
  <si>
    <t>6221681002140470</t>
  </si>
  <si>
    <t>6217233202008983475</t>
  </si>
  <si>
    <t>自助机当日应入未入</t>
    <phoneticPr fontId="3" type="noConversion"/>
  </si>
  <si>
    <t>住院POS业务</t>
    <phoneticPr fontId="3" type="noConversion"/>
  </si>
  <si>
    <t>住院POS业务</t>
    <phoneticPr fontId="3" type="noConversion"/>
  </si>
  <si>
    <t>广发退款调节表 2017-06-02</t>
  </si>
  <si>
    <t>广发退款调节表 2017-06-03</t>
  </si>
  <si>
    <t>广发退款调节表 2017-06-04</t>
  </si>
  <si>
    <t>广发退款调节表 2017-06-05</t>
  </si>
  <si>
    <t>广发退款调节表 2017-06-06</t>
  </si>
  <si>
    <t>广发退款调节表 2017-06-07</t>
  </si>
  <si>
    <t>广发退款调节表 2017-06-08</t>
  </si>
  <si>
    <t>状态</t>
  </si>
  <si>
    <t>0049807467</t>
  </si>
  <si>
    <t>1000022758</t>
  </si>
  <si>
    <t>杨梨源</t>
  </si>
  <si>
    <t>0306</t>
  </si>
  <si>
    <t>自助机广发004</t>
  </si>
  <si>
    <t>1</t>
  </si>
  <si>
    <t>0049815287</t>
  </si>
  <si>
    <t>0049895808</t>
  </si>
  <si>
    <t>自助机广发041</t>
  </si>
  <si>
    <t>0049896363</t>
  </si>
  <si>
    <t>0049896366</t>
  </si>
  <si>
    <t>自助机广发039</t>
  </si>
  <si>
    <t>0049954593</t>
  </si>
  <si>
    <t>0050028657</t>
  </si>
  <si>
    <t>1000026366</t>
  </si>
  <si>
    <t>陈聪</t>
  </si>
  <si>
    <t>自助机广发025</t>
  </si>
  <si>
    <t>0050176901</t>
  </si>
  <si>
    <t>5300-0000098581</t>
  </si>
  <si>
    <t>贾毅</t>
  </si>
  <si>
    <t>自助机广发014</t>
  </si>
  <si>
    <t>0050187209</t>
  </si>
  <si>
    <t>1000030655</t>
  </si>
  <si>
    <t>李国翠</t>
  </si>
  <si>
    <t>自助机广发026</t>
  </si>
  <si>
    <t>0050193275</t>
  </si>
  <si>
    <t>0122039614</t>
  </si>
  <si>
    <t>郭圆圆</t>
  </si>
  <si>
    <t>自助机广发008</t>
  </si>
  <si>
    <t>0050194950</t>
  </si>
  <si>
    <t>1000040258</t>
  </si>
  <si>
    <t>宋才文</t>
  </si>
  <si>
    <t>自助机广发032</t>
  </si>
  <si>
    <t>0050212734</t>
  </si>
  <si>
    <t>1000009807</t>
  </si>
  <si>
    <t>唐丽娟</t>
  </si>
  <si>
    <t>自助机广发022</t>
  </si>
  <si>
    <t>0050214119</t>
  </si>
  <si>
    <t>0050214432</t>
  </si>
  <si>
    <t>1000037606</t>
  </si>
  <si>
    <t>鲁英</t>
  </si>
  <si>
    <t>0050219657</t>
  </si>
  <si>
    <t>1000040852</t>
  </si>
  <si>
    <t>唐春垒</t>
  </si>
  <si>
    <t>自助机广发030</t>
  </si>
  <si>
    <t>0050221470</t>
  </si>
  <si>
    <t>自助机广发015</t>
  </si>
  <si>
    <t>0050222089</t>
  </si>
  <si>
    <t>1000041992</t>
  </si>
  <si>
    <t>钟志清</t>
  </si>
  <si>
    <t>0050222217</t>
  </si>
  <si>
    <t>自助机广发005</t>
  </si>
  <si>
    <t>0050222735</t>
  </si>
  <si>
    <t>5303-5030143122</t>
  </si>
  <si>
    <t>张俸华</t>
  </si>
  <si>
    <t>0050223201</t>
  </si>
  <si>
    <t>0050225216</t>
  </si>
  <si>
    <t>自助机广发006</t>
  </si>
  <si>
    <t>0050225556</t>
  </si>
  <si>
    <t>1000036755</t>
  </si>
  <si>
    <t>高双娥</t>
  </si>
  <si>
    <t>0050232061</t>
  </si>
  <si>
    <t>自助机广发002</t>
  </si>
  <si>
    <t>0050241008</t>
  </si>
  <si>
    <t>1000042560</t>
  </si>
  <si>
    <t>高艾</t>
  </si>
  <si>
    <t>自助机广发021</t>
  </si>
  <si>
    <t>0050242079</t>
  </si>
  <si>
    <t>自助机广发036</t>
  </si>
  <si>
    <t>0050245460</t>
  </si>
  <si>
    <t>1000027338</t>
  </si>
  <si>
    <t>王永蓬</t>
  </si>
  <si>
    <t>0050245570</t>
  </si>
  <si>
    <t>1000008116</t>
  </si>
  <si>
    <t>潘玉琳</t>
  </si>
  <si>
    <t>自助机广发007</t>
  </si>
  <si>
    <t>0050246202</t>
  </si>
  <si>
    <t>0103389866</t>
  </si>
  <si>
    <t>张红燕</t>
  </si>
  <si>
    <t>自助机广发009</t>
  </si>
  <si>
    <t>0050252349</t>
  </si>
  <si>
    <t>1000045532</t>
  </si>
  <si>
    <t>普郡</t>
  </si>
  <si>
    <t>0050257757</t>
  </si>
  <si>
    <t>1000040765</t>
  </si>
  <si>
    <t>段炜槐</t>
  </si>
  <si>
    <t>自助机广发040</t>
  </si>
  <si>
    <t>0050259053</t>
  </si>
  <si>
    <t>1000044770</t>
  </si>
  <si>
    <t>团月</t>
  </si>
  <si>
    <t>0050260086</t>
  </si>
  <si>
    <t>自助机广发020</t>
  </si>
  <si>
    <t>0050268454</t>
  </si>
  <si>
    <t>1000046635</t>
  </si>
  <si>
    <t>舒兴燕</t>
  </si>
  <si>
    <t>自助机广发034</t>
  </si>
  <si>
    <t>0050279772</t>
  </si>
  <si>
    <t>1000032593</t>
  </si>
  <si>
    <t>李顺萍</t>
  </si>
  <si>
    <t>0050282209</t>
  </si>
  <si>
    <t>自助机广发031</t>
  </si>
  <si>
    <t>0050283382</t>
  </si>
  <si>
    <t>0050288090</t>
  </si>
  <si>
    <t>1000036866</t>
  </si>
  <si>
    <t>何兵兵</t>
  </si>
  <si>
    <t>0050325981</t>
  </si>
  <si>
    <t>0125033565</t>
  </si>
  <si>
    <t>杨秀娟</t>
  </si>
  <si>
    <t>0050349671</t>
  </si>
  <si>
    <t>1000045093</t>
  </si>
  <si>
    <t>李珍</t>
  </si>
  <si>
    <t>自助机广发024</t>
  </si>
  <si>
    <t>0050354339</t>
  </si>
  <si>
    <t>1000031023</t>
  </si>
  <si>
    <t>熊仕开</t>
  </si>
  <si>
    <t>0050354930</t>
  </si>
  <si>
    <t>自助机广发003</t>
  </si>
  <si>
    <t>0050357045</t>
  </si>
  <si>
    <t>自助机广发018</t>
  </si>
  <si>
    <t>0050385190</t>
  </si>
  <si>
    <t>1000048284</t>
  </si>
  <si>
    <t>0050399494</t>
  </si>
  <si>
    <t>1000032128</t>
  </si>
  <si>
    <t>何艳芬</t>
  </si>
  <si>
    <t>0050403490</t>
  </si>
  <si>
    <t>1000048792</t>
  </si>
  <si>
    <t>林昌合</t>
  </si>
  <si>
    <t>0050404905</t>
  </si>
  <si>
    <t>1000019347</t>
  </si>
  <si>
    <t>张家恒</t>
  </si>
  <si>
    <t>自助机广发016</t>
  </si>
  <si>
    <t>0050408894</t>
  </si>
  <si>
    <t>0050409479</t>
  </si>
  <si>
    <t>1000049232</t>
  </si>
  <si>
    <t>张孝慧</t>
  </si>
  <si>
    <t>0050410422</t>
  </si>
  <si>
    <t>自助机广发027</t>
  </si>
  <si>
    <t>0050412881</t>
  </si>
  <si>
    <t>0050416933</t>
  </si>
  <si>
    <t>0050417034</t>
  </si>
  <si>
    <t>1000042052</t>
  </si>
  <si>
    <t>马润华</t>
  </si>
  <si>
    <t>自助机广发011</t>
  </si>
  <si>
    <t>0050417135</t>
  </si>
  <si>
    <t>自助机广发038</t>
  </si>
  <si>
    <t>0050417197</t>
  </si>
  <si>
    <t>1000048833</t>
  </si>
  <si>
    <t>李仙会</t>
  </si>
  <si>
    <t>0050417267</t>
  </si>
  <si>
    <t>0050417333</t>
  </si>
  <si>
    <t>0050417361</t>
  </si>
  <si>
    <t>1000028734</t>
  </si>
  <si>
    <t>王子明</t>
  </si>
  <si>
    <t>自助机广发013</t>
  </si>
  <si>
    <t>0050417373</t>
  </si>
  <si>
    <t>0050417481</t>
  </si>
  <si>
    <t>0050418554</t>
  </si>
  <si>
    <t>0050418813</t>
  </si>
  <si>
    <t>1000006612</t>
  </si>
  <si>
    <t>靳智敏</t>
  </si>
  <si>
    <t>0050419399</t>
  </si>
  <si>
    <t>1000042392</t>
  </si>
  <si>
    <t>和加松</t>
  </si>
  <si>
    <t>0050428001</t>
  </si>
  <si>
    <t>1000052783</t>
  </si>
  <si>
    <t>苏其美</t>
  </si>
  <si>
    <t>0050439575</t>
  </si>
  <si>
    <t>1000049861</t>
  </si>
  <si>
    <t>夏明卫</t>
  </si>
  <si>
    <t>0050442988</t>
  </si>
  <si>
    <t>1000007580</t>
  </si>
  <si>
    <t>刘佳昱</t>
  </si>
  <si>
    <t>0050443986</t>
  </si>
  <si>
    <t>0050446853</t>
  </si>
  <si>
    <t>0050447049</t>
  </si>
  <si>
    <t>1000047654</t>
  </si>
  <si>
    <t>蔡红英</t>
  </si>
  <si>
    <t>0050449448</t>
  </si>
  <si>
    <t>自助机广发019</t>
  </si>
  <si>
    <t>0050482547</t>
  </si>
  <si>
    <t>1000042186</t>
  </si>
  <si>
    <t>田雪梅</t>
  </si>
  <si>
    <t>自助机广发035</t>
  </si>
  <si>
    <t>0050514753</t>
  </si>
  <si>
    <t>0050539257</t>
  </si>
  <si>
    <t>1000050860</t>
  </si>
  <si>
    <t>何绍安</t>
  </si>
  <si>
    <t>0050568086</t>
  </si>
  <si>
    <t>0050569114</t>
  </si>
  <si>
    <t>1000033233</t>
  </si>
  <si>
    <t>赵立材</t>
  </si>
  <si>
    <t>自助机广发029</t>
  </si>
  <si>
    <t>0050569913</t>
  </si>
  <si>
    <t>1000032576</t>
  </si>
  <si>
    <t>朱华</t>
  </si>
  <si>
    <t>0050570284</t>
  </si>
  <si>
    <t>1000032624</t>
  </si>
  <si>
    <t>许定英</t>
  </si>
  <si>
    <t>0050571869</t>
  </si>
  <si>
    <t>1000032448</t>
  </si>
  <si>
    <t>张红霞</t>
  </si>
  <si>
    <t>0050587126</t>
  </si>
  <si>
    <t>1000034705</t>
  </si>
  <si>
    <t>自助机广发028</t>
  </si>
  <si>
    <t>0050587461</t>
  </si>
  <si>
    <t>5015410887</t>
  </si>
  <si>
    <t>肖仕蓉</t>
  </si>
  <si>
    <t>0050589688</t>
  </si>
  <si>
    <t>0113002344</t>
  </si>
  <si>
    <t>徐大坤</t>
  </si>
  <si>
    <t>0050590472</t>
  </si>
  <si>
    <t>自助机广发037</t>
  </si>
  <si>
    <t>0050593683</t>
  </si>
  <si>
    <t>0050611126</t>
  </si>
  <si>
    <t>自助机广发010</t>
  </si>
  <si>
    <t>0050612698</t>
  </si>
  <si>
    <t>0050614071</t>
  </si>
  <si>
    <t>0050617049</t>
  </si>
  <si>
    <t>1000059063</t>
  </si>
  <si>
    <t>郑霖紫欣</t>
  </si>
  <si>
    <t>0050617485</t>
  </si>
  <si>
    <t>1000054952</t>
  </si>
  <si>
    <t>金学波</t>
  </si>
  <si>
    <t>0050617723</t>
  </si>
  <si>
    <t>0050618536</t>
  </si>
  <si>
    <t>1000056412</t>
  </si>
  <si>
    <t>李福吉</t>
  </si>
  <si>
    <t>0050618539</t>
  </si>
  <si>
    <t>1000057629</t>
  </si>
  <si>
    <t>吴志强</t>
  </si>
  <si>
    <t>0050621284</t>
  </si>
  <si>
    <t>1000057794</t>
  </si>
  <si>
    <t>王承桢</t>
  </si>
  <si>
    <t>0050622379</t>
  </si>
  <si>
    <t>1000027108</t>
  </si>
  <si>
    <t>陈贵美</t>
  </si>
  <si>
    <t>0050623888</t>
  </si>
  <si>
    <t>0050627225</t>
  </si>
  <si>
    <t>1000042621</t>
  </si>
  <si>
    <t>朱华生</t>
  </si>
  <si>
    <t>0050627953</t>
  </si>
  <si>
    <t>1000059848</t>
  </si>
  <si>
    <t>陈丽娟</t>
  </si>
  <si>
    <t>0050628359</t>
  </si>
  <si>
    <t>0050628372</t>
  </si>
  <si>
    <t>1000049927</t>
  </si>
  <si>
    <t>0050628525</t>
  </si>
  <si>
    <t>0050633398</t>
  </si>
  <si>
    <t>0102504316</t>
  </si>
  <si>
    <t>施中能</t>
  </si>
  <si>
    <t>0050636349</t>
  </si>
  <si>
    <t>1000057136</t>
  </si>
  <si>
    <t>李双凤</t>
  </si>
  <si>
    <t>0050636434</t>
  </si>
  <si>
    <t>1000057092</t>
  </si>
  <si>
    <t>颜丽萍</t>
  </si>
  <si>
    <t>0050646902</t>
  </si>
  <si>
    <t>0050647985</t>
  </si>
  <si>
    <t>0050651042</t>
  </si>
  <si>
    <t>0050651320</t>
  </si>
  <si>
    <t>1000032943</t>
  </si>
  <si>
    <t>杨继英</t>
  </si>
  <si>
    <t>0050653298</t>
  </si>
  <si>
    <t>1000032290</t>
  </si>
  <si>
    <t>陆祉霖</t>
  </si>
  <si>
    <t>0050654745</t>
  </si>
  <si>
    <t>0050658729</t>
  </si>
  <si>
    <t>5300-0000097885</t>
  </si>
  <si>
    <t>刘春生</t>
  </si>
  <si>
    <t>0050658788</t>
  </si>
  <si>
    <t>1000056429</t>
  </si>
  <si>
    <t>王忠分</t>
  </si>
  <si>
    <t>0050667078</t>
  </si>
  <si>
    <t>0050671066</t>
  </si>
  <si>
    <t>0050674177</t>
  </si>
  <si>
    <t>1000030678</t>
  </si>
  <si>
    <t>谭代润</t>
  </si>
  <si>
    <t>0050695654</t>
  </si>
  <si>
    <t>0050703667</t>
  </si>
  <si>
    <t>0050711997</t>
  </si>
  <si>
    <t>1000048773</t>
  </si>
  <si>
    <t>朱烨萍</t>
  </si>
  <si>
    <t>0050712870</t>
  </si>
  <si>
    <t>1000053780</t>
  </si>
  <si>
    <t>周俊</t>
  </si>
  <si>
    <t>0050713342</t>
  </si>
  <si>
    <t>0050730678</t>
  </si>
  <si>
    <t>1000050434</t>
  </si>
  <si>
    <t>计光星</t>
  </si>
  <si>
    <t>0050739010</t>
  </si>
  <si>
    <t>1000047746</t>
  </si>
  <si>
    <t>吴芝燕</t>
  </si>
  <si>
    <t>0050739678</t>
  </si>
  <si>
    <t>0050741050</t>
  </si>
  <si>
    <t>0050741487</t>
  </si>
  <si>
    <t>0050746465</t>
  </si>
  <si>
    <t>1000062436</t>
  </si>
  <si>
    <t>黄丽萍</t>
  </si>
  <si>
    <t>0050747150</t>
  </si>
  <si>
    <t>0050759365</t>
  </si>
  <si>
    <t>0050765288</t>
  </si>
  <si>
    <t>1000016528</t>
  </si>
  <si>
    <t>刁映翠</t>
  </si>
  <si>
    <t>0050766084</t>
  </si>
  <si>
    <t>1000064828</t>
  </si>
  <si>
    <t>尤丹</t>
  </si>
  <si>
    <t>0050768987</t>
  </si>
  <si>
    <t>0101082021</t>
  </si>
  <si>
    <t>张惠恒</t>
  </si>
  <si>
    <t>0050770163</t>
  </si>
  <si>
    <t>1000066654</t>
  </si>
  <si>
    <t>何琼美</t>
  </si>
  <si>
    <t>0050771813</t>
  </si>
  <si>
    <t>0050771952</t>
  </si>
  <si>
    <t>5011286483</t>
  </si>
  <si>
    <t>张娜</t>
  </si>
  <si>
    <t>0050773167</t>
  </si>
  <si>
    <t>1000055540</t>
  </si>
  <si>
    <t>丁文茹</t>
  </si>
  <si>
    <t>0050773349</t>
  </si>
  <si>
    <t>1000066644</t>
  </si>
  <si>
    <t>冯金岭</t>
  </si>
  <si>
    <t>0050773977</t>
  </si>
  <si>
    <t>1000019844</t>
  </si>
  <si>
    <t>蒋富红</t>
  </si>
  <si>
    <t>0050776592</t>
  </si>
  <si>
    <t>0050778955</t>
  </si>
  <si>
    <t>1000066164</t>
  </si>
  <si>
    <t>徐粉香</t>
  </si>
  <si>
    <t>自助机广发033</t>
  </si>
  <si>
    <t>0050780741</t>
  </si>
  <si>
    <t>1000026745</t>
  </si>
  <si>
    <t>孙梦遥</t>
  </si>
  <si>
    <t>0050780913</t>
  </si>
  <si>
    <t>1000067957</t>
  </si>
  <si>
    <t>陈晓潼</t>
  </si>
  <si>
    <t>0050782567</t>
  </si>
  <si>
    <t>0050782616</t>
  </si>
  <si>
    <t>0050782662</t>
  </si>
  <si>
    <t>0050783441</t>
  </si>
  <si>
    <t>1000049187</t>
  </si>
  <si>
    <t>申利琴</t>
  </si>
  <si>
    <t>0050791791</t>
  </si>
  <si>
    <t>自助机广发012</t>
  </si>
  <si>
    <t>0050795216</t>
  </si>
  <si>
    <t>0050798285</t>
  </si>
  <si>
    <t>0050811778</t>
  </si>
  <si>
    <t>1000070234</t>
  </si>
  <si>
    <t>张秀梅</t>
  </si>
  <si>
    <t>0050817728</t>
  </si>
  <si>
    <t>0050823321</t>
  </si>
  <si>
    <t>0101069216</t>
  </si>
  <si>
    <t>尹利方</t>
  </si>
  <si>
    <t>0050824256</t>
  </si>
  <si>
    <t>0102598783</t>
  </si>
  <si>
    <t>杨丽香</t>
  </si>
  <si>
    <t>0050825412</t>
  </si>
  <si>
    <t>1000065679</t>
  </si>
  <si>
    <t>万瑾</t>
  </si>
  <si>
    <t>0050825696</t>
  </si>
  <si>
    <t>1000067654</t>
  </si>
  <si>
    <t>圣莉</t>
  </si>
  <si>
    <t>0050826662</t>
  </si>
  <si>
    <t>1000068275</t>
  </si>
  <si>
    <t>丁胡稳</t>
  </si>
  <si>
    <t>0050826730</t>
  </si>
  <si>
    <t>1000070546</t>
  </si>
  <si>
    <t>孙文旭</t>
  </si>
  <si>
    <t>0050829263</t>
  </si>
  <si>
    <t>1000064496</t>
  </si>
  <si>
    <t>郑时珍</t>
  </si>
  <si>
    <t>0050832641</t>
  </si>
  <si>
    <t>0050850903</t>
  </si>
  <si>
    <t>1000065749</t>
  </si>
  <si>
    <t>张馨予</t>
  </si>
  <si>
    <t>0050859162</t>
  </si>
  <si>
    <t>1000049661</t>
  </si>
  <si>
    <t>李唤美</t>
  </si>
  <si>
    <t>0050882701</t>
  </si>
  <si>
    <t>0102281549</t>
  </si>
  <si>
    <t>龚静</t>
  </si>
  <si>
    <t>0050897190</t>
  </si>
  <si>
    <t>0050911142</t>
  </si>
  <si>
    <t>1000069211</t>
  </si>
  <si>
    <t>张春芳</t>
  </si>
  <si>
    <t>0050920623</t>
  </si>
  <si>
    <t>1000069664</t>
  </si>
  <si>
    <t>罗羽诗</t>
  </si>
  <si>
    <t>0050927787</t>
  </si>
  <si>
    <t>1000071094</t>
  </si>
  <si>
    <t>杨璨宇</t>
  </si>
  <si>
    <t>0050941187</t>
  </si>
  <si>
    <t>1000065402</t>
  </si>
  <si>
    <t>金伟</t>
  </si>
  <si>
    <t>0050948977</t>
  </si>
  <si>
    <t>1000019164</t>
  </si>
  <si>
    <t>王祥琴</t>
  </si>
  <si>
    <t>0050978690</t>
  </si>
  <si>
    <t>0102530209</t>
  </si>
  <si>
    <t>施志玲</t>
  </si>
  <si>
    <t>0050999783</t>
  </si>
  <si>
    <t>1000071987</t>
  </si>
  <si>
    <t>邱韩虚</t>
  </si>
  <si>
    <t>0050999793</t>
  </si>
  <si>
    <t>1000069097</t>
  </si>
  <si>
    <t>王凤玲</t>
  </si>
  <si>
    <t>0051001705</t>
  </si>
  <si>
    <t>1000055286</t>
  </si>
  <si>
    <t>李凤仙</t>
  </si>
  <si>
    <t>0051001959</t>
  </si>
  <si>
    <t>1000062394</t>
  </si>
  <si>
    <t>李继仙</t>
  </si>
  <si>
    <t>0051003307</t>
  </si>
  <si>
    <t>1000073427</t>
  </si>
  <si>
    <t>张蕾</t>
  </si>
  <si>
    <t>0051003475</t>
  </si>
  <si>
    <t>0051003720</t>
  </si>
  <si>
    <t>1000062101</t>
  </si>
  <si>
    <t>何建刚</t>
  </si>
  <si>
    <t>0051008455</t>
  </si>
  <si>
    <t>1000072678</t>
  </si>
  <si>
    <t>罗红</t>
  </si>
  <si>
    <t>0051008830</t>
  </si>
  <si>
    <t>1000026519</t>
  </si>
  <si>
    <t>曾圣丽</t>
  </si>
  <si>
    <t>0051008945</t>
  </si>
  <si>
    <t>1000028741</t>
  </si>
  <si>
    <t>王亚萍</t>
  </si>
  <si>
    <t>0051009385</t>
  </si>
  <si>
    <t>1000072817</t>
  </si>
  <si>
    <t>李芝翠</t>
  </si>
  <si>
    <t>0051009579</t>
  </si>
  <si>
    <t>1000074263</t>
  </si>
  <si>
    <t>田国婧</t>
  </si>
  <si>
    <t>0051010950</t>
  </si>
  <si>
    <t>0051010965</t>
  </si>
  <si>
    <t>0051010980</t>
  </si>
  <si>
    <t>1000073599</t>
  </si>
  <si>
    <t>崔子玉</t>
  </si>
  <si>
    <t>0051011910</t>
  </si>
  <si>
    <t>1000065239</t>
  </si>
  <si>
    <t>石恒滔</t>
  </si>
  <si>
    <t>5012631192</t>
  </si>
  <si>
    <t>刘桂仙</t>
  </si>
  <si>
    <t>9</t>
  </si>
  <si>
    <t>0051027086</t>
  </si>
  <si>
    <t>5300-5001280282</t>
  </si>
  <si>
    <t>1000075852</t>
  </si>
  <si>
    <t>潘星翰</t>
  </si>
  <si>
    <t>7</t>
  </si>
  <si>
    <t>OR</t>
  </si>
  <si>
    <t>SR17060200000020</t>
  </si>
  <si>
    <t>OR17060200019332</t>
  </si>
  <si>
    <t>SR17060200000022</t>
  </si>
  <si>
    <t>OR17060200019396</t>
  </si>
  <si>
    <t>SR17060300000026</t>
  </si>
  <si>
    <t>OR17060300023578</t>
  </si>
  <si>
    <t>6</t>
  </si>
  <si>
    <t>SR17060400000031</t>
  </si>
  <si>
    <t>OR17060400023607</t>
  </si>
  <si>
    <t>SR17060400000032</t>
  </si>
  <si>
    <t>OR17060400023608</t>
  </si>
  <si>
    <t>3</t>
  </si>
  <si>
    <t>SR17060400000033</t>
  </si>
  <si>
    <t>OR17060400024862</t>
  </si>
  <si>
    <t>A</t>
  </si>
  <si>
    <t>SR17060500000074</t>
  </si>
  <si>
    <t>OR17060500029701</t>
  </si>
  <si>
    <t>1000022754</t>
  </si>
  <si>
    <t>SR17060500000075</t>
  </si>
  <si>
    <t>OR17060500029806</t>
  </si>
  <si>
    <t>SR17060500000089</t>
  </si>
  <si>
    <t>OR17060500030092</t>
  </si>
  <si>
    <t>SR17060500000119</t>
  </si>
  <si>
    <t>OR17060500031571</t>
  </si>
  <si>
    <t>SR17060600000181</t>
  </si>
  <si>
    <t>OR17060600034073</t>
  </si>
  <si>
    <t>SR17060600000199</t>
  </si>
  <si>
    <t>OR17060600035074</t>
  </si>
  <si>
    <t>SR17060600000204</t>
  </si>
  <si>
    <t>OR17060600035302</t>
  </si>
  <si>
    <t>SR17060600000205</t>
  </si>
  <si>
    <t>OR17060600035356</t>
  </si>
  <si>
    <t>SR17060600000241</t>
  </si>
  <si>
    <t>OR17060600036266</t>
  </si>
  <si>
    <t>SR17060600000244</t>
  </si>
  <si>
    <t>OR17060600036363</t>
  </si>
  <si>
    <t>SR17060600000246</t>
  </si>
  <si>
    <t>OR17060600036389</t>
  </si>
  <si>
    <t>SR17060600000260</t>
  </si>
  <si>
    <t>OR17060600036676</t>
  </si>
  <si>
    <t>SR17060600000267</t>
  </si>
  <si>
    <t>OR17060600036725</t>
  </si>
  <si>
    <t>SR17060600000269</t>
  </si>
  <si>
    <t>OR17060600036759</t>
  </si>
  <si>
    <t>SR17060600000270</t>
  </si>
  <si>
    <t>OR17060600036763</t>
  </si>
  <si>
    <t>SR17060600000275</t>
  </si>
  <si>
    <t>OR17060600036789</t>
  </si>
  <si>
    <t>SR17060600000276</t>
  </si>
  <si>
    <t>OR17060600036814</t>
  </si>
  <si>
    <t>SR17060600000279</t>
  </si>
  <si>
    <t>OR17060600036888</t>
  </si>
  <si>
    <t>SR17060600000281</t>
  </si>
  <si>
    <t>OR17060600036896</t>
  </si>
  <si>
    <t>SR17060600000289</t>
  </si>
  <si>
    <t>OR17060600037138</t>
  </si>
  <si>
    <t>SR17060600000293</t>
  </si>
  <si>
    <t>OR17060600037622</t>
  </si>
  <si>
    <t>SR17060600000296</t>
  </si>
  <si>
    <t>OR17060600037673</t>
  </si>
  <si>
    <t>SR17060600000305</t>
  </si>
  <si>
    <t>OR17060600037902</t>
  </si>
  <si>
    <t>SR17060600000306</t>
  </si>
  <si>
    <t>OR17060600037915</t>
  </si>
  <si>
    <t>SR17060600000310</t>
  </si>
  <si>
    <t>OR17060600037986</t>
  </si>
  <si>
    <t>SR17060600000320</t>
  </si>
  <si>
    <t>OR17060600038344</t>
  </si>
  <si>
    <t>SR17060600000328</t>
  </si>
  <si>
    <t>OR17060600038613</t>
  </si>
  <si>
    <t>SR17060600000329</t>
  </si>
  <si>
    <t>OR17060600038653</t>
  </si>
  <si>
    <t>SR17060600000331</t>
  </si>
  <si>
    <t>OR17060600038684</t>
  </si>
  <si>
    <t>SR17060600000336</t>
  </si>
  <si>
    <t>OR17060600038740</t>
  </si>
  <si>
    <t>SR17060600000338</t>
  </si>
  <si>
    <t>OR17060600038791</t>
  </si>
  <si>
    <t>SR17060600000340</t>
  </si>
  <si>
    <t>OR17060600038800</t>
  </si>
  <si>
    <t>SR17060600000341</t>
  </si>
  <si>
    <t>OR17060600038809</t>
  </si>
  <si>
    <t>SR17060600000343</t>
  </si>
  <si>
    <t>OR17060600038826</t>
  </si>
  <si>
    <t>SR17060600000349</t>
  </si>
  <si>
    <t>OR17060600038911</t>
  </si>
  <si>
    <t>SR17060600000357</t>
  </si>
  <si>
    <t>OR17060600038984</t>
  </si>
  <si>
    <t>5304-0423018879</t>
  </si>
  <si>
    <t>SR17060600000359</t>
  </si>
  <si>
    <t>OR17060600039036</t>
  </si>
  <si>
    <t>1000020363</t>
  </si>
  <si>
    <t>SR17060600000365</t>
  </si>
  <si>
    <t>OR17060600039117</t>
  </si>
  <si>
    <t>SR17060600000370</t>
  </si>
  <si>
    <t>OR17060600039171</t>
  </si>
  <si>
    <t>1000032190</t>
  </si>
  <si>
    <t>SR17060600000376</t>
  </si>
  <si>
    <t>OR17060600039212</t>
  </si>
  <si>
    <t>1000031269</t>
  </si>
  <si>
    <t>SR17060600000380</t>
  </si>
  <si>
    <t>OR17060600039251</t>
  </si>
  <si>
    <t>SR17060600000388</t>
  </si>
  <si>
    <t>OR17060600039304</t>
  </si>
  <si>
    <t>SR17060600000390</t>
  </si>
  <si>
    <t>OR17060600039314</t>
  </si>
  <si>
    <t>SR17060600000394</t>
  </si>
  <si>
    <t>OR17060600039341</t>
  </si>
  <si>
    <t>SR17060700000418</t>
  </si>
  <si>
    <t>OR17060700039894</t>
  </si>
  <si>
    <t>SR17060700000421</t>
  </si>
  <si>
    <t>OR17060700040284</t>
  </si>
  <si>
    <t>SR17060700000425</t>
  </si>
  <si>
    <t>OR17060700040419</t>
  </si>
  <si>
    <t>SR17060700000444</t>
  </si>
  <si>
    <t>OR17060700041912</t>
  </si>
  <si>
    <t>SR17060700000453</t>
  </si>
  <si>
    <t>OR17060700042107</t>
  </si>
  <si>
    <t>SR17060700000459</t>
  </si>
  <si>
    <t>OR17060700042307</t>
  </si>
  <si>
    <t>SR17060700000472</t>
  </si>
  <si>
    <t>OR17060700042843</t>
  </si>
  <si>
    <t>SR17060700000477</t>
  </si>
  <si>
    <t>OR17060700042896</t>
  </si>
  <si>
    <t>SR17060700000478</t>
  </si>
  <si>
    <t>OR17060700042915</t>
  </si>
  <si>
    <t>SR17060700000480</t>
  </si>
  <si>
    <t>OR17060700042980</t>
  </si>
  <si>
    <t>SR17060700000481</t>
  </si>
  <si>
    <t>OR17060700043002</t>
  </si>
  <si>
    <t>SR17060700000483</t>
  </si>
  <si>
    <t>OR17060700043029</t>
  </si>
  <si>
    <t>SR17060700000488</t>
  </si>
  <si>
    <t>OR17060700043180</t>
  </si>
  <si>
    <t>SR17060700000508</t>
  </si>
  <si>
    <t>OR17060700043475</t>
  </si>
  <si>
    <t>SR17060700000510</t>
  </si>
  <si>
    <t>OR17060700043486</t>
  </si>
  <si>
    <t>SR17060700000511</t>
  </si>
  <si>
    <t>OR17060700043491</t>
  </si>
  <si>
    <t>SR17060700000512</t>
  </si>
  <si>
    <t>OR17060700043498</t>
  </si>
  <si>
    <t>SR17060700000513</t>
  </si>
  <si>
    <t>OR17060700043503</t>
  </si>
  <si>
    <t>SR17060700000516</t>
  </si>
  <si>
    <t>OR17060700043509</t>
  </si>
  <si>
    <t>SR17060700000517</t>
  </si>
  <si>
    <t>OR17060700043512</t>
  </si>
  <si>
    <t>SR17060700000518</t>
  </si>
  <si>
    <t>OR17060700043515</t>
  </si>
  <si>
    <t>SR17060700000519</t>
  </si>
  <si>
    <t>OR17060700043519</t>
  </si>
  <si>
    <t>SR17060700000521</t>
  </si>
  <si>
    <t>OR17060700043532</t>
  </si>
  <si>
    <t>SR17060700000526</t>
  </si>
  <si>
    <t>OR17060700043589</t>
  </si>
  <si>
    <t>SR17060700000527</t>
  </si>
  <si>
    <t>OR17060700043618</t>
  </si>
  <si>
    <t>1000022538</t>
  </si>
  <si>
    <t>SR17060700000528</t>
  </si>
  <si>
    <t>OR17060700043634</t>
  </si>
  <si>
    <t>1000026239</t>
  </si>
  <si>
    <t>SR17060700000529</t>
  </si>
  <si>
    <t>OR17060700043658</t>
  </si>
  <si>
    <t>SR17060700000530</t>
  </si>
  <si>
    <t>OR17060700043671</t>
  </si>
  <si>
    <t>SR17060700000534</t>
  </si>
  <si>
    <t>OR17060700043958</t>
  </si>
  <si>
    <t>SR17060700000547</t>
  </si>
  <si>
    <t>OR17060700044422</t>
  </si>
  <si>
    <t>1000052375</t>
  </si>
  <si>
    <t>SR17060700000558</t>
  </si>
  <si>
    <t>OR17060700044686</t>
  </si>
  <si>
    <t>SR17060700000560</t>
  </si>
  <si>
    <t>OR17060700044698</t>
  </si>
  <si>
    <t>SR17060700000563</t>
  </si>
  <si>
    <t>OR17060700044759</t>
  </si>
  <si>
    <t>SR17060700000570</t>
  </si>
  <si>
    <t>OR17060700044986</t>
  </si>
  <si>
    <t>SR17060700000571</t>
  </si>
  <si>
    <t>OR17060700045003</t>
  </si>
  <si>
    <t>SR17060700000578</t>
  </si>
  <si>
    <t>OR17060700045129</t>
  </si>
  <si>
    <t>SR17060700000605</t>
  </si>
  <si>
    <t>OR17060700045540</t>
  </si>
  <si>
    <t>SR17060700000614</t>
  </si>
  <si>
    <t>OR17060700045680</t>
  </si>
  <si>
    <t>SR17060700000616</t>
  </si>
  <si>
    <t>OR17060700045723</t>
  </si>
  <si>
    <t>SR17060700000620</t>
  </si>
  <si>
    <t>OR17060700045754</t>
  </si>
  <si>
    <t>1000020247</t>
  </si>
  <si>
    <t>SR17060700000621</t>
  </si>
  <si>
    <t>OR17060700045771</t>
  </si>
  <si>
    <t>SR17060700000627</t>
  </si>
  <si>
    <t>OR17060700045873</t>
  </si>
  <si>
    <t>SR17060700000637</t>
  </si>
  <si>
    <t>OR17060700045974</t>
  </si>
  <si>
    <t>1000038860</t>
  </si>
  <si>
    <t>SR17060700000638</t>
  </si>
  <si>
    <t>OR17060700045987</t>
  </si>
  <si>
    <t>SR17060700000639</t>
  </si>
  <si>
    <t>OR17060700045990</t>
  </si>
  <si>
    <t>SR17060700000642</t>
  </si>
  <si>
    <t>OR17060700046023</t>
  </si>
  <si>
    <t>SR17060700000646</t>
  </si>
  <si>
    <t>OR17060700046053</t>
  </si>
  <si>
    <t>SR17060700000659</t>
  </si>
  <si>
    <t>OR17060700046146</t>
  </si>
  <si>
    <t>SR17060800000691</t>
  </si>
  <si>
    <t>OR17060800047376</t>
  </si>
  <si>
    <t>SR17060800000696</t>
  </si>
  <si>
    <t>OR17060800047465</t>
  </si>
  <si>
    <t>SR17060800000705</t>
  </si>
  <si>
    <t>OR17060800047755</t>
  </si>
  <si>
    <t>SR17060800000710</t>
  </si>
  <si>
    <t>OR17060800047904</t>
  </si>
  <si>
    <t>SR17060800000719</t>
  </si>
  <si>
    <t>OR17060800048277</t>
  </si>
  <si>
    <t>SR17060800000732</t>
  </si>
  <si>
    <t>OR17060800048885</t>
  </si>
  <si>
    <t>SR17060800000740</t>
  </si>
  <si>
    <t>OR17060800049158</t>
  </si>
  <si>
    <t>SR17060800000743</t>
  </si>
  <si>
    <t>OR17060800049299</t>
  </si>
  <si>
    <t>1000056101</t>
  </si>
  <si>
    <t>SR17060800000753</t>
  </si>
  <si>
    <t>OR17060800049630</t>
  </si>
  <si>
    <t>SR17060800000755</t>
  </si>
  <si>
    <t>OR17060800049679</t>
  </si>
  <si>
    <t>SR17060800000760</t>
  </si>
  <si>
    <t>OR17060800049722</t>
  </si>
  <si>
    <t>SR17060800000762</t>
  </si>
  <si>
    <t>OR17060800049755</t>
  </si>
  <si>
    <t>SR17060800000771</t>
  </si>
  <si>
    <t>OR17060800049874</t>
  </si>
  <si>
    <t>SR17060800000772</t>
  </si>
  <si>
    <t>OR17060800049875</t>
  </si>
  <si>
    <t>1000058468</t>
  </si>
  <si>
    <t>SR17060800000782</t>
  </si>
  <si>
    <t>OR17060800050039</t>
  </si>
  <si>
    <t>SR17060800000783</t>
  </si>
  <si>
    <t>OR17060800050043</t>
  </si>
  <si>
    <t>SR17060800000785</t>
  </si>
  <si>
    <t>OR17060800050056</t>
  </si>
  <si>
    <t>SR17060800000786</t>
  </si>
  <si>
    <t>OR17060800050077</t>
  </si>
  <si>
    <t>SR17060800000793</t>
  </si>
  <si>
    <t>OR17060800050125</t>
  </si>
  <si>
    <t>SR17060800000799</t>
  </si>
  <si>
    <t>OR17060800050210</t>
  </si>
  <si>
    <t>SR17060800000808</t>
  </si>
  <si>
    <t>OR17060800050334</t>
  </si>
  <si>
    <t>1000049706</t>
  </si>
  <si>
    <t>SR17060800000810</t>
  </si>
  <si>
    <t>OR17060800050365</t>
  </si>
  <si>
    <t>SR17060800000812</t>
  </si>
  <si>
    <t>OR17060800050374</t>
  </si>
  <si>
    <t>SR17060800000813</t>
  </si>
  <si>
    <t>OR17060800050379</t>
  </si>
  <si>
    <t>SR17060800000818</t>
  </si>
  <si>
    <t>OR17060800050397</t>
  </si>
  <si>
    <t>SR17060800000819</t>
  </si>
  <si>
    <t>OR17060800050399</t>
  </si>
  <si>
    <t>SR17060800000820</t>
  </si>
  <si>
    <t>OR17060800050405</t>
  </si>
  <si>
    <t>SR17060800000830</t>
  </si>
  <si>
    <t>OR17060800050524</t>
  </si>
  <si>
    <t>SR17060800000834</t>
  </si>
  <si>
    <t>OR17060800050598</t>
  </si>
  <si>
    <t>SR17060800000835</t>
  </si>
  <si>
    <t>OR17060800050602</t>
  </si>
  <si>
    <t>SR17060800000839</t>
  </si>
  <si>
    <t>OR17060800050691</t>
  </si>
  <si>
    <t>SR17060800000842</t>
  </si>
  <si>
    <t>OR17060800050771</t>
  </si>
  <si>
    <t>SR17060800000843</t>
  </si>
  <si>
    <t>OR17060800050777</t>
  </si>
  <si>
    <t>1000040806</t>
  </si>
  <si>
    <t>SR17060800000849</t>
  </si>
  <si>
    <t>OR17060800050886</t>
  </si>
  <si>
    <t>SR17060800000859</t>
  </si>
  <si>
    <t>OR17060800051037</t>
  </si>
  <si>
    <t>1000044762</t>
  </si>
  <si>
    <t>SR17060800000860</t>
  </si>
  <si>
    <t>OR17060800051077</t>
  </si>
  <si>
    <t>SR17060800000861</t>
  </si>
  <si>
    <t>OR17060800051080</t>
  </si>
  <si>
    <t>SR17060800000862</t>
  </si>
  <si>
    <t>OR17060800051086</t>
  </si>
  <si>
    <t>SR17060800000865</t>
  </si>
  <si>
    <t>OR17060800051237</t>
  </si>
  <si>
    <t>SR17060800000867</t>
  </si>
  <si>
    <t>OR17060800051281</t>
  </si>
  <si>
    <t>SR17060800000872</t>
  </si>
  <si>
    <t>OR17060800051443</t>
  </si>
  <si>
    <t>SR17060800000876</t>
  </si>
  <si>
    <t>OR17060800051568</t>
  </si>
  <si>
    <t>SR17060800000890</t>
  </si>
  <si>
    <t>OR17060800051915</t>
  </si>
  <si>
    <t>SR17060800000891</t>
  </si>
  <si>
    <t>OR17060800051924</t>
  </si>
  <si>
    <t>SR17060800000918</t>
  </si>
  <si>
    <t>OR17060800052533</t>
  </si>
  <si>
    <t>SR17060800000919</t>
  </si>
  <si>
    <t>OR17060800052555</t>
  </si>
  <si>
    <t>SR17060800000921</t>
  </si>
  <si>
    <t>OR17060800052568</t>
  </si>
  <si>
    <t>SR17060800000927</t>
  </si>
  <si>
    <t>OR17060800052672</t>
  </si>
  <si>
    <t>SR17060800000930</t>
  </si>
  <si>
    <t>OR17060800052704</t>
  </si>
  <si>
    <t>SR17060800000933</t>
  </si>
  <si>
    <t>OR17060800052746</t>
  </si>
  <si>
    <t>SR17060800000935</t>
  </si>
  <si>
    <t>OR17060800052749</t>
  </si>
  <si>
    <t>SR17060800000936</t>
  </si>
  <si>
    <t>OR17060800052753</t>
  </si>
  <si>
    <t>SR17060800000941</t>
  </si>
  <si>
    <t>OR17060800052826</t>
  </si>
  <si>
    <t>SR17060800000947</t>
  </si>
  <si>
    <t>OR17060800052897</t>
  </si>
  <si>
    <t>SR17060800000950</t>
  </si>
  <si>
    <t>OR17060800052902</t>
  </si>
  <si>
    <t>SR17060800000968</t>
  </si>
  <si>
    <t>OR17060800053093</t>
  </si>
  <si>
    <t>SR17060800000971</t>
  </si>
  <si>
    <t>OR17060800053111</t>
  </si>
  <si>
    <t>SR17060800000977</t>
  </si>
  <si>
    <t>OR17060800053188</t>
  </si>
  <si>
    <t>SR17060800000984</t>
  </si>
  <si>
    <t>OR17060800053227</t>
  </si>
  <si>
    <t>SR17060800000999</t>
  </si>
  <si>
    <t>OR17060800053354</t>
  </si>
  <si>
    <t>SR17060800001000</t>
  </si>
  <si>
    <t>OR17060800053357</t>
  </si>
  <si>
    <t>SR17060900001023</t>
  </si>
  <si>
    <t>OR17060900054799</t>
  </si>
  <si>
    <t>1000047923</t>
  </si>
  <si>
    <t>SR17060900001028</t>
  </si>
  <si>
    <t>OR17060900055002</t>
  </si>
  <si>
    <t>SR17060900001031</t>
  </si>
  <si>
    <t>OR17060900055151</t>
  </si>
  <si>
    <t>SR17060900001032</t>
  </si>
  <si>
    <t>OR17060900055156</t>
  </si>
  <si>
    <t>SR17060900001033</t>
  </si>
  <si>
    <t>OR17060900055158</t>
  </si>
  <si>
    <t>SR17060900001034</t>
  </si>
  <si>
    <t>OR17060900055165</t>
  </si>
  <si>
    <t>SR17060900001037</t>
  </si>
  <si>
    <t>OR17060900055485</t>
  </si>
  <si>
    <t>SR17060900001040</t>
  </si>
  <si>
    <t>OR17060900055577</t>
  </si>
  <si>
    <t>SR17060900001045</t>
  </si>
  <si>
    <t>OR17060900055870</t>
  </si>
  <si>
    <t>SR17060900001046</t>
  </si>
  <si>
    <t>OR17060900055891</t>
  </si>
  <si>
    <t>SR17060900001048</t>
  </si>
  <si>
    <t>OR17060900055953</t>
  </si>
  <si>
    <t>SR17060900001053</t>
  </si>
  <si>
    <t>OR17060900056121</t>
  </si>
  <si>
    <t>1000065589</t>
  </si>
  <si>
    <t>SR17060900001054</t>
  </si>
  <si>
    <t>OR17060900056163</t>
  </si>
  <si>
    <t>SR17060900001055</t>
  </si>
  <si>
    <t>OR17060900056170</t>
  </si>
  <si>
    <t>SR17060900001059</t>
  </si>
  <si>
    <t>OR17060900056313</t>
  </si>
  <si>
    <t>SR17060900001061</t>
  </si>
  <si>
    <t>OR17060900056338</t>
  </si>
  <si>
    <t>SR17060900001066</t>
  </si>
  <si>
    <t>OR17060900056480</t>
  </si>
  <si>
    <t>SR17060900001067</t>
  </si>
  <si>
    <t>OR17060900056500</t>
  </si>
  <si>
    <t>SR17060900001069</t>
  </si>
  <si>
    <t>OR17060900056566</t>
  </si>
  <si>
    <t>SR17060900001072</t>
  </si>
  <si>
    <t>OR17060900056729</t>
  </si>
  <si>
    <t>SR17060900001084</t>
  </si>
  <si>
    <t>OR17060900056887</t>
  </si>
  <si>
    <t>SR17060900001090</t>
  </si>
  <si>
    <t>OR17060900057017</t>
  </si>
  <si>
    <t>SR17060900001091</t>
  </si>
  <si>
    <t>OR17060900057022</t>
  </si>
  <si>
    <t>SR17060900001092</t>
  </si>
  <si>
    <t>OR17060900057031</t>
  </si>
  <si>
    <t>SR17060900001093</t>
  </si>
  <si>
    <t>OR17060900057040</t>
  </si>
  <si>
    <t>SR17060900001103</t>
  </si>
  <si>
    <t>OR17060900057232</t>
  </si>
  <si>
    <t>SR17060900001104</t>
  </si>
  <si>
    <t>OR17060900057236</t>
  </si>
  <si>
    <t>SR17060900001105</t>
  </si>
  <si>
    <t>OR17060900057238</t>
  </si>
  <si>
    <t>SR17060900001110</t>
  </si>
  <si>
    <t>OR17060900057304</t>
  </si>
  <si>
    <t>SR17060900001126</t>
  </si>
  <si>
    <t>OR17060900057548</t>
  </si>
  <si>
    <t>SR17060900001130</t>
  </si>
  <si>
    <t>OR17060900057716</t>
  </si>
  <si>
    <t>SR17060900001136</t>
  </si>
  <si>
    <t>OR17060900057926</t>
  </si>
  <si>
    <t>SR17060900001168</t>
  </si>
  <si>
    <t>OR17060900058603</t>
  </si>
  <si>
    <t>1000044159</t>
  </si>
  <si>
    <t>SR17060900001171</t>
  </si>
  <si>
    <t>OR17060900058659</t>
  </si>
  <si>
    <t>SR17060900001177</t>
  </si>
  <si>
    <t>OR17060900058809</t>
  </si>
  <si>
    <t>SR17060900001179</t>
  </si>
  <si>
    <t>OR17060900058837</t>
  </si>
  <si>
    <t>SR17060900001194</t>
  </si>
  <si>
    <t>OR17060900059044</t>
  </si>
  <si>
    <t>SR17060900001202</t>
  </si>
  <si>
    <t>OR17060900059107</t>
  </si>
  <si>
    <t>SR17060900001205</t>
  </si>
  <si>
    <t>OR17060900059171</t>
  </si>
  <si>
    <t>SR17060900001206</t>
  </si>
  <si>
    <t>OR17060900059181</t>
  </si>
  <si>
    <t>SR17060900001209</t>
  </si>
  <si>
    <t>OR17060900059235</t>
  </si>
  <si>
    <t>SR17060900001211</t>
  </si>
  <si>
    <t>OR17060900059237</t>
  </si>
  <si>
    <t>SR17060900001214</t>
  </si>
  <si>
    <t>OR17060900059253</t>
  </si>
  <si>
    <t>SR17060900001217</t>
  </si>
  <si>
    <t>OR17060900059264</t>
  </si>
  <si>
    <t>SR17060900001220</t>
  </si>
  <si>
    <t>OR17060900059333</t>
  </si>
  <si>
    <t>SR17060900001221</t>
  </si>
  <si>
    <t>OR17060900059335</t>
  </si>
  <si>
    <t>SR17060900001222</t>
  </si>
  <si>
    <t>OR17060900059339</t>
  </si>
  <si>
    <t>SR17060900001224</t>
  </si>
  <si>
    <t>OR17060900059350</t>
  </si>
  <si>
    <t>SR17060900001228</t>
  </si>
  <si>
    <t>OR17060900059400</t>
  </si>
  <si>
    <t>SR17060900001234</t>
  </si>
  <si>
    <t>OR17060900059554</t>
  </si>
  <si>
    <t>SR17060900001238</t>
  </si>
  <si>
    <t>OR17060900059609</t>
  </si>
  <si>
    <t>1000035395</t>
  </si>
  <si>
    <t>SR17060900001239</t>
  </si>
  <si>
    <t>OR17060900059621</t>
  </si>
  <si>
    <t>SR17060900001241</t>
  </si>
  <si>
    <t>OR17060900059667</t>
  </si>
  <si>
    <t>SR17060900001244</t>
  </si>
  <si>
    <t>OR17060900059707</t>
  </si>
  <si>
    <t>SR17060900001250</t>
  </si>
  <si>
    <t>OR17060900059743</t>
  </si>
  <si>
    <t>SR17060900001256</t>
  </si>
  <si>
    <t>OR17060900059793</t>
  </si>
  <si>
    <t>SR17060900001258</t>
  </si>
  <si>
    <t>OR17060900059818</t>
  </si>
  <si>
    <t>SR17060900001266</t>
  </si>
  <si>
    <t>OR17060900059913</t>
  </si>
  <si>
    <t>1000068705</t>
  </si>
  <si>
    <t>SR17060900001272</t>
  </si>
  <si>
    <t>OR17060900059970</t>
  </si>
  <si>
    <t>SR17061000001295</t>
  </si>
  <si>
    <t>OR17061000060790</t>
  </si>
  <si>
    <t>SR17061000001297</t>
  </si>
  <si>
    <t>OR17061000060818</t>
  </si>
  <si>
    <t>SR17061000001298</t>
  </si>
  <si>
    <t>OR17061000060821</t>
  </si>
  <si>
    <t>SR17061000001313</t>
  </si>
  <si>
    <t>OR17061000061112</t>
  </si>
  <si>
    <t>1000019943</t>
  </si>
  <si>
    <t>SR17061000001322</t>
  </si>
  <si>
    <t>OR17061000061171</t>
  </si>
  <si>
    <t>SR17061000001323</t>
  </si>
  <si>
    <t>OR17061000061172</t>
  </si>
  <si>
    <t>SR17061000001324</t>
  </si>
  <si>
    <t>OR17061000061207</t>
  </si>
  <si>
    <t>SR17061000001325</t>
  </si>
  <si>
    <t>OR17061000061212</t>
  </si>
  <si>
    <t>SR17061000001327</t>
  </si>
  <si>
    <t>OR17061000061279</t>
  </si>
  <si>
    <t>SR17061000001329</t>
  </si>
  <si>
    <t>OR17061000061329</t>
  </si>
  <si>
    <t>SR17061000001330</t>
  </si>
  <si>
    <t>OR17061000061339</t>
  </si>
  <si>
    <t>SR17061000001332</t>
  </si>
  <si>
    <t>OR17061000061344</t>
  </si>
  <si>
    <t>SR17061000001333</t>
  </si>
  <si>
    <t>OR17061000061347</t>
  </si>
  <si>
    <t>SR17061000001334</t>
  </si>
  <si>
    <t>OR17061000061351</t>
  </si>
  <si>
    <t>SR17061000001335</t>
  </si>
  <si>
    <t>OR17061000061356</t>
  </si>
  <si>
    <t>SR17061000001352</t>
  </si>
  <si>
    <t>OR17061000061554</t>
  </si>
  <si>
    <t>SR17061000001353</t>
  </si>
  <si>
    <t>OR17061000061582</t>
  </si>
  <si>
    <t>SR17061000001359</t>
  </si>
  <si>
    <t>OR17061000061639</t>
  </si>
  <si>
    <t>1000073551</t>
  </si>
  <si>
    <t>SR17061000001379</t>
  </si>
  <si>
    <t>OR17061000061869</t>
  </si>
  <si>
    <t>SR17061000001380</t>
  </si>
  <si>
    <t>OR17061000061870</t>
  </si>
  <si>
    <t>1000072628</t>
  </si>
  <si>
    <t>SR17061000001389</t>
  </si>
  <si>
    <t>OR17061000061938</t>
  </si>
  <si>
    <t>SR17061000001391</t>
  </si>
  <si>
    <t>OR17061000061940</t>
  </si>
  <si>
    <t>1000072649</t>
  </si>
  <si>
    <t>SR17061000001393</t>
  </si>
  <si>
    <t>OR17061000061944</t>
  </si>
  <si>
    <t>SR17061000001406</t>
  </si>
  <si>
    <t>OR17061000062107</t>
  </si>
  <si>
    <t>SR17061000001411</t>
  </si>
  <si>
    <t>OR17061000062138</t>
  </si>
  <si>
    <t>SR17061000001412</t>
  </si>
  <si>
    <t>OR17061000062147</t>
  </si>
  <si>
    <t>SR17061000001418</t>
  </si>
  <si>
    <t>OR17061000062230</t>
  </si>
  <si>
    <t>1000065948</t>
  </si>
  <si>
    <t>SR17061000001419</t>
  </si>
  <si>
    <t>OR17061000062237</t>
  </si>
  <si>
    <t>SR17061000001420</t>
  </si>
  <si>
    <t>OR17061000062239</t>
  </si>
  <si>
    <t>SR17061000001422</t>
  </si>
  <si>
    <t>OR17061000062268</t>
  </si>
  <si>
    <t>SR17061000001451</t>
  </si>
  <si>
    <t>OR17061000062453</t>
  </si>
  <si>
    <t>SR17061000001452</t>
  </si>
  <si>
    <t>OR17061000062455</t>
  </si>
  <si>
    <t>SR17061000001453</t>
  </si>
  <si>
    <t>OR17061000062456</t>
  </si>
  <si>
    <t>1000074579</t>
  </si>
  <si>
    <t>SR17061000001459</t>
  </si>
  <si>
    <t>OR17061000062519</t>
  </si>
  <si>
    <t>SR17061000001464</t>
  </si>
  <si>
    <t>OR17061000062554</t>
  </si>
  <si>
    <t>0051022310</t>
  </si>
  <si>
    <t>5</t>
  </si>
  <si>
    <t>SR17061100001495</t>
  </si>
  <si>
    <t>OR17061100062776</t>
  </si>
  <si>
    <t>SR17061100001498</t>
  </si>
  <si>
    <t>OR17061100062921</t>
  </si>
  <si>
    <t>SR17061100001507</t>
  </si>
  <si>
    <t>OR17061100063106</t>
  </si>
  <si>
    <t>1000069958</t>
  </si>
  <si>
    <t>SR17061100001519</t>
  </si>
  <si>
    <t>OR17061100063412</t>
  </si>
  <si>
    <t>SR17061100001520</t>
  </si>
  <si>
    <t>OR17061100063415</t>
  </si>
  <si>
    <t>0051035181</t>
  </si>
  <si>
    <t>SR17061100001544</t>
  </si>
  <si>
    <t>OR17061100063616</t>
  </si>
  <si>
    <t>SR17061100001550</t>
  </si>
  <si>
    <t>OR17061100063751</t>
  </si>
  <si>
    <t>交易日期</t>
  </si>
  <si>
    <t>交易流水</t>
  </si>
  <si>
    <t>发起方日期</t>
  </si>
  <si>
    <t>发起方交易流水号</t>
  </si>
  <si>
    <t>付款账号</t>
  </si>
  <si>
    <t>付款户名</t>
  </si>
  <si>
    <t>收款账号</t>
  </si>
  <si>
    <t>收款户名</t>
  </si>
  <si>
    <t>收款账号银行行号</t>
  </si>
  <si>
    <t>收款账号本他行标识</t>
  </si>
  <si>
    <t>附言</t>
  </si>
  <si>
    <t>用途</t>
  </si>
  <si>
    <t>交易状态</t>
  </si>
  <si>
    <t>交易结果代码</t>
  </si>
  <si>
    <t>交易结果信息</t>
  </si>
  <si>
    <t xml:space="preserve">核心日期 </t>
  </si>
  <si>
    <t>核心流水</t>
  </si>
  <si>
    <t>190444</t>
  </si>
  <si>
    <t>9550880078832900100</t>
  </si>
  <si>
    <t>云南省第一人民医院</t>
  </si>
  <si>
    <t>6214623221000253518</t>
  </si>
  <si>
    <t>306581000003</t>
  </si>
  <si>
    <t>B-本行</t>
  </si>
  <si>
    <t/>
  </si>
  <si>
    <t>0-成功</t>
  </si>
  <si>
    <t>0000</t>
  </si>
  <si>
    <t>交易成功</t>
  </si>
  <si>
    <t>000004977012</t>
  </si>
  <si>
    <t>223116</t>
  </si>
  <si>
    <t>305100000013</t>
  </si>
  <si>
    <t>T-他行</t>
  </si>
  <si>
    <t>232555</t>
  </si>
  <si>
    <t>6225758328414379</t>
  </si>
  <si>
    <t>308584000013</t>
  </si>
  <si>
    <t>035800</t>
  </si>
  <si>
    <t>035951</t>
  </si>
  <si>
    <t>杨俊</t>
  </si>
  <si>
    <t>105100000017</t>
  </si>
  <si>
    <t>150128</t>
  </si>
  <si>
    <t>李建国</t>
  </si>
  <si>
    <t>114931</t>
  </si>
  <si>
    <t>6227077780026904</t>
  </si>
  <si>
    <t>084823</t>
  </si>
  <si>
    <t>6227525300703543</t>
  </si>
  <si>
    <t>104100000004</t>
  </si>
  <si>
    <t>095142</t>
  </si>
  <si>
    <t>6228483868564654876</t>
  </si>
  <si>
    <t>103100000026</t>
  </si>
  <si>
    <t>100636</t>
  </si>
  <si>
    <t>6228480868635376270</t>
  </si>
  <si>
    <t>101045</t>
  </si>
  <si>
    <t>6221570098226865</t>
  </si>
  <si>
    <t>307584007998</t>
  </si>
  <si>
    <t>6228483978410399475</t>
  </si>
  <si>
    <t>过晓建</t>
  </si>
  <si>
    <t>112227</t>
  </si>
  <si>
    <t>杜成龙</t>
  </si>
  <si>
    <t>102100099996</t>
  </si>
  <si>
    <t>112452</t>
  </si>
  <si>
    <t>6221682296762011</t>
  </si>
  <si>
    <t>115740</t>
  </si>
  <si>
    <t>6217997300001191496</t>
  </si>
  <si>
    <t>唐明成</t>
  </si>
  <si>
    <t>403100000004</t>
  </si>
  <si>
    <t>121059</t>
  </si>
  <si>
    <t>6259656241566979</t>
  </si>
  <si>
    <t>121159</t>
  </si>
  <si>
    <t>6228480866019475361</t>
  </si>
  <si>
    <t>周留芬</t>
  </si>
  <si>
    <t>122043</t>
  </si>
  <si>
    <t>123651</t>
  </si>
  <si>
    <t>301290000007</t>
  </si>
  <si>
    <t>123943</t>
  </si>
  <si>
    <t>6214978800056992</t>
  </si>
  <si>
    <t>313736000019</t>
  </si>
  <si>
    <t>132859</t>
  </si>
  <si>
    <t>142750</t>
  </si>
  <si>
    <t>6228450860019244519</t>
  </si>
  <si>
    <t>143223</t>
  </si>
  <si>
    <t>6212262506000138143</t>
  </si>
  <si>
    <t>陆宏富</t>
  </si>
  <si>
    <t>145421</t>
  </si>
  <si>
    <t>6221662143476205</t>
  </si>
  <si>
    <t>145955</t>
  </si>
  <si>
    <t>6236683860002136716</t>
  </si>
  <si>
    <t>153118</t>
  </si>
  <si>
    <t>6236683860002994890</t>
  </si>
  <si>
    <t>6217852700008846519</t>
  </si>
  <si>
    <t>155813</t>
  </si>
  <si>
    <t>6228483358381576478</t>
  </si>
  <si>
    <t>160033</t>
  </si>
  <si>
    <t>303100000006</t>
  </si>
  <si>
    <t>160556</t>
  </si>
  <si>
    <t>6212262512000918906</t>
  </si>
  <si>
    <t>张建辉</t>
  </si>
  <si>
    <t>161111</t>
  </si>
  <si>
    <t>6228413863001875262</t>
  </si>
  <si>
    <t>161224</t>
  </si>
  <si>
    <t>161304</t>
  </si>
  <si>
    <t>161543</t>
  </si>
  <si>
    <t>6212262502019725137</t>
  </si>
  <si>
    <t>163527</t>
  </si>
  <si>
    <t>6228480868647629070</t>
  </si>
  <si>
    <t>165959</t>
  </si>
  <si>
    <t>6212262409003124931</t>
  </si>
  <si>
    <t>173017</t>
  </si>
  <si>
    <t>6212262513000940742</t>
  </si>
  <si>
    <t>173321</t>
  </si>
  <si>
    <t>174312</t>
  </si>
  <si>
    <t>胡毅</t>
  </si>
  <si>
    <t>310290000013</t>
  </si>
  <si>
    <t>081738</t>
  </si>
  <si>
    <t>6236683860003951097</t>
  </si>
  <si>
    <t>晏廷英</t>
  </si>
  <si>
    <t>100300</t>
  </si>
  <si>
    <t>6217003860008259440</t>
  </si>
  <si>
    <t>王思湉</t>
  </si>
  <si>
    <t>101438</t>
  </si>
  <si>
    <t>6217003860032510545</t>
  </si>
  <si>
    <t>许小娜</t>
  </si>
  <si>
    <t>102649</t>
  </si>
  <si>
    <t>6229807711500368085</t>
  </si>
  <si>
    <t>313741095715</t>
  </si>
  <si>
    <t>110328</t>
  </si>
  <si>
    <t>刘林</t>
  </si>
  <si>
    <t>110852</t>
  </si>
  <si>
    <t>6226370008288864</t>
  </si>
  <si>
    <t>304100040000</t>
  </si>
  <si>
    <t>111432</t>
  </si>
  <si>
    <t>113326</t>
  </si>
  <si>
    <t>121613</t>
  </si>
  <si>
    <t>高荣琼</t>
  </si>
  <si>
    <t>121823</t>
  </si>
  <si>
    <t>6259960249540493</t>
  </si>
  <si>
    <t>121909</t>
  </si>
  <si>
    <t>122009</t>
  </si>
  <si>
    <t>4033910023456885</t>
  </si>
  <si>
    <t>302100011000</t>
  </si>
  <si>
    <t>122055</t>
  </si>
  <si>
    <t>122143</t>
  </si>
  <si>
    <t>122215</t>
  </si>
  <si>
    <t>6222520599890973</t>
  </si>
  <si>
    <t>122228</t>
  </si>
  <si>
    <t>122419</t>
  </si>
  <si>
    <t>123828</t>
  </si>
  <si>
    <t>124719</t>
  </si>
  <si>
    <t>5288560017805255</t>
  </si>
  <si>
    <t>125841</t>
  </si>
  <si>
    <t>135319</t>
  </si>
  <si>
    <t>6212262502008806302</t>
  </si>
  <si>
    <t>143426</t>
  </si>
  <si>
    <t>6236683860000230677</t>
  </si>
  <si>
    <t>145845</t>
  </si>
  <si>
    <t>6222600590005313190</t>
  </si>
  <si>
    <t>150323</t>
  </si>
  <si>
    <t>152219</t>
  </si>
  <si>
    <t>麦万存</t>
  </si>
  <si>
    <t>152342</t>
  </si>
  <si>
    <t>6217232507000051407</t>
  </si>
  <si>
    <t>153401</t>
  </si>
  <si>
    <t>161705</t>
  </si>
  <si>
    <t>6226230214404053</t>
  </si>
  <si>
    <t>163207</t>
  </si>
  <si>
    <t>164237</t>
  </si>
  <si>
    <t>6212262507004241784</t>
  </si>
  <si>
    <t>马剑峰</t>
  </si>
  <si>
    <t>170046</t>
  </si>
  <si>
    <t>171422</t>
  </si>
  <si>
    <t>5239591002678886</t>
  </si>
  <si>
    <t>172812</t>
  </si>
  <si>
    <t>6217003880000267993</t>
  </si>
  <si>
    <t>173550</t>
  </si>
  <si>
    <t>175906</t>
  </si>
  <si>
    <t>6217003860029990486</t>
  </si>
  <si>
    <t>082540</t>
  </si>
  <si>
    <t>6228453448000406870</t>
  </si>
  <si>
    <t>张晓亮</t>
  </si>
  <si>
    <t>083303</t>
  </si>
  <si>
    <t>6230582000064575205</t>
  </si>
  <si>
    <t>085336</t>
  </si>
  <si>
    <t>6212262502011903732</t>
  </si>
  <si>
    <t>090340</t>
  </si>
  <si>
    <t>杨光宪</t>
  </si>
  <si>
    <t>092819</t>
  </si>
  <si>
    <t>100657</t>
  </si>
  <si>
    <t>田辉</t>
  </si>
  <si>
    <t>102216</t>
  </si>
  <si>
    <t>103031</t>
  </si>
  <si>
    <t>105349</t>
  </si>
  <si>
    <t>6214993860340335</t>
  </si>
  <si>
    <t>郑昊</t>
  </si>
  <si>
    <t>105631</t>
  </si>
  <si>
    <t>6217232507000082691</t>
  </si>
  <si>
    <t>105846</t>
  </si>
  <si>
    <t>110555</t>
  </si>
  <si>
    <t>6221550369012269</t>
  </si>
  <si>
    <t>110556</t>
  </si>
  <si>
    <t>6236687170000099247</t>
  </si>
  <si>
    <t>111928</t>
  </si>
  <si>
    <t>6228480868111773172</t>
  </si>
  <si>
    <t>王志松</t>
  </si>
  <si>
    <t>112328</t>
  </si>
  <si>
    <t>6228303984042961</t>
  </si>
  <si>
    <t>杨红英</t>
  </si>
  <si>
    <t>113032</t>
  </si>
  <si>
    <t>402701002999</t>
  </si>
  <si>
    <t>114032</t>
  </si>
  <si>
    <t>6217997300029056267</t>
  </si>
  <si>
    <t>114435</t>
  </si>
  <si>
    <t>6229014868978100</t>
  </si>
  <si>
    <t>309391000011</t>
  </si>
  <si>
    <t>114702</t>
  </si>
  <si>
    <t>114707</t>
  </si>
  <si>
    <t>6212262502004579333</t>
  </si>
  <si>
    <t>114746</t>
  </si>
  <si>
    <t>120337</t>
  </si>
  <si>
    <t>6226230180274076</t>
  </si>
  <si>
    <t>121719</t>
  </si>
  <si>
    <t>6225258899949382</t>
  </si>
  <si>
    <t>121758</t>
  </si>
  <si>
    <t>134644</t>
  </si>
  <si>
    <t>135512</t>
  </si>
  <si>
    <t>141413</t>
  </si>
  <si>
    <t>马罗曼</t>
  </si>
  <si>
    <t>141821</t>
  </si>
  <si>
    <t>143430</t>
  </si>
  <si>
    <t>6214663860079353</t>
  </si>
  <si>
    <t>144605</t>
  </si>
  <si>
    <t>陈伟</t>
  </si>
  <si>
    <t>151412</t>
  </si>
  <si>
    <t>6214623239000000580</t>
  </si>
  <si>
    <t>陈克树</t>
  </si>
  <si>
    <t>000003183340</t>
  </si>
  <si>
    <t>151452</t>
  </si>
  <si>
    <t>6228480868128526670</t>
  </si>
  <si>
    <t>普东云</t>
  </si>
  <si>
    <t>160303</t>
  </si>
  <si>
    <t>160505</t>
  </si>
  <si>
    <t>160636</t>
  </si>
  <si>
    <t>6230910699013747931</t>
  </si>
  <si>
    <t>402331000007</t>
  </si>
  <si>
    <t>161736</t>
  </si>
  <si>
    <t>162121</t>
  </si>
  <si>
    <t>162527</t>
  </si>
  <si>
    <t>6212262502004595677</t>
  </si>
  <si>
    <t>孙小丽</t>
  </si>
  <si>
    <t>162558</t>
  </si>
  <si>
    <t>4033930015779508</t>
  </si>
  <si>
    <t>162615</t>
  </si>
  <si>
    <t>163531</t>
  </si>
  <si>
    <t>6216912200864745</t>
  </si>
  <si>
    <t>171905</t>
  </si>
  <si>
    <t>6282880044014091</t>
  </si>
  <si>
    <t>172253</t>
  </si>
  <si>
    <t>174020</t>
  </si>
  <si>
    <t>175404</t>
  </si>
  <si>
    <t>190134</t>
  </si>
  <si>
    <t>6253624240310084</t>
  </si>
  <si>
    <t>190329</t>
  </si>
  <si>
    <t>20170609</t>
  </si>
  <si>
    <t>085852</t>
  </si>
  <si>
    <t>094337</t>
  </si>
  <si>
    <t>4041170055260354</t>
  </si>
  <si>
    <t>杨惠</t>
  </si>
  <si>
    <t>094838</t>
  </si>
  <si>
    <t>6217007170000705705</t>
  </si>
  <si>
    <t>101243</t>
  </si>
  <si>
    <t>6227003861100021737</t>
  </si>
  <si>
    <t>102217</t>
  </si>
  <si>
    <t>4581232431380185</t>
  </si>
  <si>
    <t>许浩琳</t>
  </si>
  <si>
    <t>103424</t>
  </si>
  <si>
    <t>103541</t>
  </si>
  <si>
    <t>6225970052485646</t>
  </si>
  <si>
    <t>104533</t>
  </si>
  <si>
    <t>6222100318006472</t>
  </si>
  <si>
    <t>杨佩丽</t>
  </si>
  <si>
    <t>104649</t>
  </si>
  <si>
    <t>6222300080550729</t>
  </si>
  <si>
    <t>105126</t>
  </si>
  <si>
    <t>6228483318169213470</t>
  </si>
  <si>
    <t>6228481190593414210</t>
  </si>
  <si>
    <t>111601</t>
  </si>
  <si>
    <t>6236683860004858119</t>
  </si>
  <si>
    <t>陈蓉</t>
  </si>
  <si>
    <t>112558</t>
  </si>
  <si>
    <t>6283660054474842</t>
  </si>
  <si>
    <t>112727</t>
  </si>
  <si>
    <t>6228480332047931610</t>
  </si>
  <si>
    <t>114354</t>
  </si>
  <si>
    <t>6228481921190361317</t>
  </si>
  <si>
    <t>114419</t>
  </si>
  <si>
    <t>115252</t>
  </si>
  <si>
    <t>6212262406005213621</t>
  </si>
  <si>
    <t>124135</t>
  </si>
  <si>
    <t>132143</t>
  </si>
  <si>
    <t>135247</t>
  </si>
  <si>
    <t>145541</t>
  </si>
  <si>
    <t>6217731900454741</t>
  </si>
  <si>
    <t>152037</t>
  </si>
  <si>
    <t>6212262502018772767</t>
  </si>
  <si>
    <t>154112</t>
  </si>
  <si>
    <t>6222082502005730155</t>
  </si>
  <si>
    <t>陶顺飞</t>
  </si>
  <si>
    <t>154709</t>
  </si>
  <si>
    <t>6217902700004396261</t>
  </si>
  <si>
    <t>155336</t>
  </si>
  <si>
    <t>6258600005264869</t>
  </si>
  <si>
    <t>李润声</t>
  </si>
  <si>
    <t>155502</t>
  </si>
  <si>
    <t>6228480868636927378</t>
  </si>
  <si>
    <t>160114</t>
  </si>
  <si>
    <t>6222002502200246160</t>
  </si>
  <si>
    <t>丁粉秧</t>
  </si>
  <si>
    <t>160131</t>
  </si>
  <si>
    <t>6216260000018686858</t>
  </si>
  <si>
    <t>160353</t>
  </si>
  <si>
    <t>6212263100034391255</t>
  </si>
  <si>
    <t>杨黎</t>
  </si>
  <si>
    <t>160550</t>
  </si>
  <si>
    <t>6222602410000773454</t>
  </si>
  <si>
    <t>161632</t>
  </si>
  <si>
    <t>6259588882654220</t>
  </si>
  <si>
    <t>162205</t>
  </si>
  <si>
    <t>张晓锋</t>
  </si>
  <si>
    <t>163506</t>
  </si>
  <si>
    <t>6259656240171466</t>
  </si>
  <si>
    <t>164253</t>
  </si>
  <si>
    <t>6212262505002285092</t>
  </si>
  <si>
    <t>165038</t>
  </si>
  <si>
    <t>4367423890137021822</t>
  </si>
  <si>
    <t>165548</t>
  </si>
  <si>
    <t>6283880222165441</t>
  </si>
  <si>
    <t>6222530590658659</t>
  </si>
  <si>
    <t>刘虹</t>
  </si>
  <si>
    <t>170719</t>
  </si>
  <si>
    <t>4033910021666659</t>
  </si>
  <si>
    <t>171130</t>
  </si>
  <si>
    <t>6228483868439977676</t>
  </si>
  <si>
    <t>173342</t>
  </si>
  <si>
    <t>6259620299903104</t>
  </si>
  <si>
    <t>代龙昌</t>
  </si>
  <si>
    <t>20170610</t>
  </si>
  <si>
    <t>083548</t>
  </si>
  <si>
    <t>6217003860009461557</t>
  </si>
  <si>
    <t>095059</t>
  </si>
  <si>
    <t>6282880049043053</t>
  </si>
  <si>
    <t>100126</t>
  </si>
  <si>
    <t>6217003920001621069</t>
  </si>
  <si>
    <t>张毛</t>
  </si>
  <si>
    <t>104228</t>
  </si>
  <si>
    <t>6222022502010472234</t>
  </si>
  <si>
    <t>李秀林</t>
  </si>
  <si>
    <t>104721</t>
  </si>
  <si>
    <t>朱成彬</t>
  </si>
  <si>
    <t>105553</t>
  </si>
  <si>
    <t>5324580019888618</t>
  </si>
  <si>
    <t>140845</t>
  </si>
  <si>
    <t>6217997300023930111</t>
  </si>
  <si>
    <t>141908</t>
  </si>
  <si>
    <t>6217852700006767774</t>
  </si>
  <si>
    <t>142108</t>
  </si>
  <si>
    <t>6222370235378888</t>
  </si>
  <si>
    <t>144135</t>
  </si>
  <si>
    <t>6221551898672029</t>
  </si>
  <si>
    <t>145025</t>
  </si>
  <si>
    <t>6228450866013882667</t>
  </si>
  <si>
    <t>154611</t>
  </si>
  <si>
    <t>刘庆</t>
  </si>
  <si>
    <t>154635</t>
  </si>
  <si>
    <t>154653</t>
  </si>
  <si>
    <t>6227003862010073289</t>
  </si>
  <si>
    <t>孟丽</t>
  </si>
  <si>
    <t>162032</t>
  </si>
  <si>
    <t>6227003861220141894</t>
  </si>
  <si>
    <t>罗丽萍</t>
  </si>
  <si>
    <t>20170611</t>
  </si>
  <si>
    <t>003555</t>
  </si>
  <si>
    <t>6227003860260233033</t>
  </si>
  <si>
    <t>105331</t>
  </si>
  <si>
    <t>6217003860031597964</t>
  </si>
  <si>
    <t>183027</t>
  </si>
  <si>
    <t>6217003860007845157</t>
  </si>
  <si>
    <t>是否平</t>
    <phoneticPr fontId="3" type="noConversion"/>
  </si>
  <si>
    <t>自助机金额</t>
    <phoneticPr fontId="3" type="noConversion"/>
  </si>
  <si>
    <t>HIS金额</t>
    <phoneticPr fontId="3" type="noConversion"/>
  </si>
  <si>
    <t>是否平</t>
    <phoneticPr fontId="3" type="noConversion"/>
  </si>
  <si>
    <t>核心对账状态</t>
    <phoneticPr fontId="3" type="noConversion"/>
  </si>
  <si>
    <t>银行金额</t>
  </si>
  <si>
    <t>是否平</t>
    <phoneticPr fontId="3" type="noConversion"/>
  </si>
  <si>
    <t>自助金额</t>
    <phoneticPr fontId="3" type="noConversion"/>
  </si>
  <si>
    <t>本日HIS端广发转出</t>
    <phoneticPr fontId="3" type="noConversion"/>
  </si>
  <si>
    <t>本日银行清算转出</t>
    <phoneticPr fontId="3" type="noConversion"/>
  </si>
  <si>
    <t>广发退款调节表 2017-06-09</t>
    <phoneticPr fontId="3" type="noConversion"/>
  </si>
  <si>
    <t>广发退款调节表 2017-06-10</t>
    <phoneticPr fontId="3" type="noConversion"/>
  </si>
  <si>
    <t>广发退款调节表 2017-06-11</t>
    <phoneticPr fontId="3" type="noConversion"/>
  </si>
  <si>
    <t>2017.6.3-7</t>
    <phoneticPr fontId="3" type="noConversion"/>
  </si>
  <si>
    <t>广发在途未清算</t>
  </si>
  <si>
    <t>广发当日前清算处理</t>
  </si>
  <si>
    <t>广发测试调整</t>
  </si>
  <si>
    <t>本日HIS端广发总预存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</si>
</sst>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¥&quot;#,##0.00;&quot;¥&quot;\-#,##0.00"/>
    <numFmt numFmtId="176" formatCode="yyyy/mm/dd\ hh:mm:ss"/>
    <numFmt numFmtId="177" formatCode="&quot;¥&quot;#,##0.00_);[Red]\(&quot;¥&quot;#,##0.00\)"/>
  </numFmts>
  <fonts count="7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49" fontId="6" fillId="0" borderId="0" xfId="0" applyNumberFormat="1" applyFont="1" applyAlignment="1">
      <alignment horizontal="right"/>
    </xf>
    <xf numFmtId="49" fontId="0" fillId="0" borderId="2" xfId="0" applyNumberFormat="1" applyFont="1" applyBorder="1" applyAlignment="1"/>
    <xf numFmtId="49" fontId="0" fillId="0" borderId="0" xfId="0" applyNumberFormat="1" applyAlignment="1"/>
    <xf numFmtId="0" fontId="4" fillId="0" borderId="0" xfId="0" applyFont="1" applyFill="1">
      <alignment vertical="center"/>
    </xf>
    <xf numFmtId="7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4" fillId="0" borderId="2" xfId="0" applyNumberFormat="1" applyFont="1" applyBorder="1" applyAlignment="1"/>
    <xf numFmtId="0" fontId="0" fillId="0" borderId="0" xfId="0" applyNumberFormat="1">
      <alignment vertical="center"/>
    </xf>
    <xf numFmtId="0" fontId="6" fillId="0" borderId="0" xfId="0" applyNumberFormat="1" applyFont="1" applyAlignment="1">
      <alignment horizontal="right"/>
    </xf>
    <xf numFmtId="0" fontId="0" fillId="0" borderId="2" xfId="0" applyNumberFormat="1" applyFont="1" applyBorder="1" applyAlignment="1"/>
    <xf numFmtId="0" fontId="0" fillId="0" borderId="0" xfId="0" applyNumberFormat="1" applyAlignment="1"/>
    <xf numFmtId="0" fontId="4" fillId="0" borderId="0" xfId="0" applyNumberFormat="1" applyFont="1">
      <alignment vertical="center"/>
    </xf>
    <xf numFmtId="49" fontId="4" fillId="0" borderId="0" xfId="0" applyNumberFormat="1" applyFont="1" applyFill="1" applyBorder="1" applyAlignment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85"/>
  <sheetViews>
    <sheetView topLeftCell="A25" workbookViewId="0">
      <selection activeCell="L4" sqref="L4:L78"/>
    </sheetView>
  </sheetViews>
  <sheetFormatPr defaultRowHeight="13.5"/>
  <cols>
    <col min="1" max="1" width="11.625" bestFit="1" customWidth="1"/>
    <col min="2" max="2" width="9.5" bestFit="1" customWidth="1"/>
    <col min="4" max="4" width="11" bestFit="1" customWidth="1"/>
    <col min="8" max="8" width="13.875" bestFit="1" customWidth="1"/>
    <col min="10" max="10" width="13.125" customWidth="1"/>
    <col min="11" max="11" width="9.625" customWidth="1"/>
    <col min="12" max="12" width="10.5" style="44" bestFit="1" customWidth="1"/>
    <col min="13" max="14" width="5.25" bestFit="1" customWidth="1"/>
    <col min="15" max="15" width="11.5" customWidth="1"/>
    <col min="20" max="20" width="13" bestFit="1" customWidth="1"/>
  </cols>
  <sheetData>
    <row r="1" spans="1:21">
      <c r="A1" s="38" t="s">
        <v>1276</v>
      </c>
      <c r="B1" s="38" t="s">
        <v>38</v>
      </c>
      <c r="C1" s="38" t="s">
        <v>1277</v>
      </c>
      <c r="D1" s="38" t="s">
        <v>1278</v>
      </c>
      <c r="E1" s="38" t="s">
        <v>1279</v>
      </c>
      <c r="F1" s="38" t="s">
        <v>1280</v>
      </c>
      <c r="G1" s="38" t="s">
        <v>1281</v>
      </c>
      <c r="H1" s="38" t="s">
        <v>1282</v>
      </c>
      <c r="I1" s="38" t="s">
        <v>1283</v>
      </c>
      <c r="J1" s="38" t="s">
        <v>1284</v>
      </c>
      <c r="K1" s="38" t="s">
        <v>1285</v>
      </c>
      <c r="L1" s="46" t="s">
        <v>192</v>
      </c>
      <c r="M1" s="38" t="s">
        <v>1286</v>
      </c>
      <c r="N1" s="38" t="s">
        <v>1287</v>
      </c>
      <c r="O1" s="38" t="s">
        <v>1288</v>
      </c>
      <c r="P1" s="38" t="s">
        <v>1289</v>
      </c>
      <c r="Q1" s="38" t="s">
        <v>1290</v>
      </c>
      <c r="R1" s="38" t="s">
        <v>1291</v>
      </c>
      <c r="S1" s="38" t="s">
        <v>1292</v>
      </c>
      <c r="T1" s="43" t="s">
        <v>1663</v>
      </c>
      <c r="U1" s="49" t="s">
        <v>1666</v>
      </c>
    </row>
    <row r="2" spans="1:21" hidden="1">
      <c r="A2" s="39" t="s">
        <v>193</v>
      </c>
      <c r="B2" s="39" t="s">
        <v>1293</v>
      </c>
      <c r="C2" s="39" t="s">
        <v>272</v>
      </c>
      <c r="D2" s="39" t="s">
        <v>193</v>
      </c>
      <c r="E2" s="39" t="s">
        <v>723</v>
      </c>
      <c r="F2" s="39" t="s">
        <v>1294</v>
      </c>
      <c r="G2" s="39" t="s">
        <v>1295</v>
      </c>
      <c r="H2" s="39" t="s">
        <v>1296</v>
      </c>
      <c r="I2" s="39" t="s">
        <v>274</v>
      </c>
      <c r="J2" s="39" t="s">
        <v>1297</v>
      </c>
      <c r="K2" s="39" t="s">
        <v>1298</v>
      </c>
      <c r="L2" s="47">
        <v>10</v>
      </c>
      <c r="M2" s="39" t="s">
        <v>1299</v>
      </c>
      <c r="N2" s="39" t="s">
        <v>1299</v>
      </c>
      <c r="O2" s="39" t="s">
        <v>1300</v>
      </c>
      <c r="P2" s="39" t="s">
        <v>1301</v>
      </c>
      <c r="Q2" s="39" t="s">
        <v>1302</v>
      </c>
      <c r="R2" s="39" t="s">
        <v>193</v>
      </c>
      <c r="S2" s="39" t="s">
        <v>1303</v>
      </c>
      <c r="T2" s="39" t="s">
        <v>1300</v>
      </c>
      <c r="U2">
        <f>VLOOKUP(C2,自助退!C:F,4,FALSE)</f>
        <v>10</v>
      </c>
    </row>
    <row r="3" spans="1:21" hidden="1">
      <c r="A3" s="39" t="s">
        <v>193</v>
      </c>
      <c r="B3" s="39" t="s">
        <v>1304</v>
      </c>
      <c r="C3" s="39" t="s">
        <v>278</v>
      </c>
      <c r="D3" s="39" t="s">
        <v>193</v>
      </c>
      <c r="E3" s="39" t="s">
        <v>725</v>
      </c>
      <c r="F3" s="39" t="s">
        <v>1294</v>
      </c>
      <c r="G3" s="39" t="s">
        <v>1295</v>
      </c>
      <c r="H3" s="39" t="s">
        <v>195</v>
      </c>
      <c r="I3" s="39" t="s">
        <v>63</v>
      </c>
      <c r="J3" s="39" t="s">
        <v>1305</v>
      </c>
      <c r="K3" s="39" t="s">
        <v>1306</v>
      </c>
      <c r="L3" s="47">
        <v>1</v>
      </c>
      <c r="M3" s="39" t="s">
        <v>1299</v>
      </c>
      <c r="N3" s="39" t="s">
        <v>1299</v>
      </c>
      <c r="O3" s="39" t="s">
        <v>1300</v>
      </c>
      <c r="P3" s="39" t="s">
        <v>1301</v>
      </c>
      <c r="Q3" s="39" t="s">
        <v>1302</v>
      </c>
      <c r="R3" s="39" t="s">
        <v>1299</v>
      </c>
      <c r="S3" s="39" t="s">
        <v>1299</v>
      </c>
      <c r="T3" s="39" t="s">
        <v>1300</v>
      </c>
      <c r="U3">
        <f>VLOOKUP(C3,自助退!C:F,4,FALSE)</f>
        <v>1</v>
      </c>
    </row>
    <row r="4" spans="1:21">
      <c r="A4" s="39" t="s">
        <v>196</v>
      </c>
      <c r="B4" s="39" t="s">
        <v>1307</v>
      </c>
      <c r="C4" s="39" t="s">
        <v>279</v>
      </c>
      <c r="D4" s="39" t="s">
        <v>196</v>
      </c>
      <c r="E4" s="39" t="s">
        <v>727</v>
      </c>
      <c r="F4" s="39" t="s">
        <v>1294</v>
      </c>
      <c r="G4" s="39" t="s">
        <v>1295</v>
      </c>
      <c r="H4" s="39" t="s">
        <v>1308</v>
      </c>
      <c r="I4" s="39" t="s">
        <v>63</v>
      </c>
      <c r="J4" s="39" t="s">
        <v>1309</v>
      </c>
      <c r="K4" s="39" t="s">
        <v>1306</v>
      </c>
      <c r="L4" s="47">
        <v>1</v>
      </c>
      <c r="M4" s="39" t="s">
        <v>1299</v>
      </c>
      <c r="N4" s="39" t="s">
        <v>1299</v>
      </c>
      <c r="O4" s="39" t="s">
        <v>1300</v>
      </c>
      <c r="P4" s="39" t="s">
        <v>1301</v>
      </c>
      <c r="Q4" s="39" t="s">
        <v>1302</v>
      </c>
      <c r="R4" s="39" t="s">
        <v>1299</v>
      </c>
      <c r="S4" s="39" t="s">
        <v>1299</v>
      </c>
      <c r="T4" s="39" t="s">
        <v>1300</v>
      </c>
      <c r="U4">
        <f>VLOOKUP(C4,自助退!C:F,4,FALSE)</f>
        <v>1</v>
      </c>
    </row>
    <row r="5" spans="1:21">
      <c r="A5" s="39" t="s">
        <v>201</v>
      </c>
      <c r="B5" s="39" t="s">
        <v>1310</v>
      </c>
      <c r="C5" s="39" t="s">
        <v>281</v>
      </c>
      <c r="D5" s="39" t="s">
        <v>201</v>
      </c>
      <c r="E5" s="39" t="s">
        <v>730</v>
      </c>
      <c r="F5" s="39" t="s">
        <v>1294</v>
      </c>
      <c r="G5" s="39" t="s">
        <v>1295</v>
      </c>
      <c r="H5" s="39" t="s">
        <v>195</v>
      </c>
      <c r="I5" s="39" t="s">
        <v>63</v>
      </c>
      <c r="J5" s="39" t="s">
        <v>1305</v>
      </c>
      <c r="K5" s="39" t="s">
        <v>1306</v>
      </c>
      <c r="L5" s="47">
        <v>1</v>
      </c>
      <c r="M5" s="39" t="s">
        <v>1299</v>
      </c>
      <c r="N5" s="39" t="s">
        <v>1299</v>
      </c>
      <c r="O5" s="39" t="s">
        <v>1300</v>
      </c>
      <c r="P5" s="39" t="s">
        <v>1301</v>
      </c>
      <c r="Q5" s="39" t="s">
        <v>1302</v>
      </c>
      <c r="R5" s="39" t="s">
        <v>1299</v>
      </c>
      <c r="S5" s="39" t="s">
        <v>1299</v>
      </c>
      <c r="T5" s="39" t="s">
        <v>1300</v>
      </c>
      <c r="U5">
        <f>VLOOKUP(C5,自助退!C:F,4,FALSE)</f>
        <v>1</v>
      </c>
    </row>
    <row r="6" spans="1:21">
      <c r="A6" s="39" t="s">
        <v>201</v>
      </c>
      <c r="B6" s="39" t="s">
        <v>1311</v>
      </c>
      <c r="C6" s="39" t="s">
        <v>282</v>
      </c>
      <c r="D6" s="39" t="s">
        <v>201</v>
      </c>
      <c r="E6" s="39" t="s">
        <v>732</v>
      </c>
      <c r="F6" s="39" t="s">
        <v>1294</v>
      </c>
      <c r="G6" s="39" t="s">
        <v>1295</v>
      </c>
      <c r="H6" s="39" t="s">
        <v>202</v>
      </c>
      <c r="I6" s="39" t="s">
        <v>1312</v>
      </c>
      <c r="J6" s="39" t="s">
        <v>1313</v>
      </c>
      <c r="K6" s="39" t="s">
        <v>1306</v>
      </c>
      <c r="L6" s="47">
        <v>9999</v>
      </c>
      <c r="M6" s="39" t="s">
        <v>1299</v>
      </c>
      <c r="N6" s="39" t="s">
        <v>1299</v>
      </c>
      <c r="O6" s="39" t="s">
        <v>1300</v>
      </c>
      <c r="P6" s="39" t="s">
        <v>1301</v>
      </c>
      <c r="Q6" s="39" t="s">
        <v>1302</v>
      </c>
      <c r="R6" s="39" t="s">
        <v>1299</v>
      </c>
      <c r="S6" s="39" t="s">
        <v>1299</v>
      </c>
      <c r="T6" s="39" t="s">
        <v>1300</v>
      </c>
      <c r="U6">
        <f>VLOOKUP(C6,自助退!C:F,4,FALSE)</f>
        <v>9999</v>
      </c>
    </row>
    <row r="7" spans="1:21">
      <c r="A7" s="39" t="s">
        <v>201</v>
      </c>
      <c r="B7" s="39" t="s">
        <v>1314</v>
      </c>
      <c r="C7" s="39" t="s">
        <v>284</v>
      </c>
      <c r="D7" s="39" t="s">
        <v>201</v>
      </c>
      <c r="E7" s="39" t="s">
        <v>735</v>
      </c>
      <c r="F7" s="39" t="s">
        <v>1294</v>
      </c>
      <c r="G7" s="39" t="s">
        <v>1295</v>
      </c>
      <c r="H7" s="39" t="s">
        <v>199</v>
      </c>
      <c r="I7" s="39" t="s">
        <v>1315</v>
      </c>
      <c r="J7" s="39" t="s">
        <v>1309</v>
      </c>
      <c r="K7" s="39" t="s">
        <v>1306</v>
      </c>
      <c r="L7" s="47">
        <v>757</v>
      </c>
      <c r="M7" s="39" t="s">
        <v>1299</v>
      </c>
      <c r="N7" s="39" t="s">
        <v>1299</v>
      </c>
      <c r="O7" s="39" t="s">
        <v>1300</v>
      </c>
      <c r="P7" s="39" t="s">
        <v>1301</v>
      </c>
      <c r="Q7" s="39" t="s">
        <v>1302</v>
      </c>
      <c r="R7" s="39" t="s">
        <v>1299</v>
      </c>
      <c r="S7" s="39" t="s">
        <v>1299</v>
      </c>
      <c r="T7" s="39" t="s">
        <v>1300</v>
      </c>
      <c r="U7">
        <f>VLOOKUP(C7,自助退!C:F,4,FALSE)</f>
        <v>757</v>
      </c>
    </row>
    <row r="8" spans="1:21">
      <c r="A8" s="39" t="s">
        <v>207</v>
      </c>
      <c r="B8" s="39" t="s">
        <v>1316</v>
      </c>
      <c r="C8" s="39" t="s">
        <v>285</v>
      </c>
      <c r="D8" s="39" t="s">
        <v>207</v>
      </c>
      <c r="E8" s="39" t="s">
        <v>738</v>
      </c>
      <c r="F8" s="39" t="s">
        <v>1294</v>
      </c>
      <c r="G8" s="39" t="s">
        <v>1295</v>
      </c>
      <c r="H8" s="39" t="s">
        <v>1317</v>
      </c>
      <c r="I8" s="39" t="s">
        <v>287</v>
      </c>
      <c r="J8" s="39" t="s">
        <v>1313</v>
      </c>
      <c r="K8" s="39" t="s">
        <v>1306</v>
      </c>
      <c r="L8" s="47">
        <v>1000</v>
      </c>
      <c r="M8" s="39" t="s">
        <v>1299</v>
      </c>
      <c r="N8" s="39" t="s">
        <v>1299</v>
      </c>
      <c r="O8" s="39" t="s">
        <v>1300</v>
      </c>
      <c r="P8" s="39" t="s">
        <v>1301</v>
      </c>
      <c r="Q8" s="39" t="s">
        <v>1302</v>
      </c>
      <c r="R8" s="39" t="s">
        <v>1299</v>
      </c>
      <c r="S8" s="39" t="s">
        <v>1299</v>
      </c>
      <c r="T8" s="39" t="s">
        <v>1300</v>
      </c>
      <c r="U8">
        <f>VLOOKUP(C8,自助退!C:F,4,FALSE)</f>
        <v>1000</v>
      </c>
    </row>
    <row r="9" spans="1:21">
      <c r="A9" s="39" t="s">
        <v>209</v>
      </c>
      <c r="B9" s="39" t="s">
        <v>1318</v>
      </c>
      <c r="C9" s="39" t="s">
        <v>289</v>
      </c>
      <c r="D9" s="39" t="s">
        <v>209</v>
      </c>
      <c r="E9" s="39" t="s">
        <v>747</v>
      </c>
      <c r="F9" s="39" t="s">
        <v>1294</v>
      </c>
      <c r="G9" s="39" t="s">
        <v>1295</v>
      </c>
      <c r="H9" s="39" t="s">
        <v>1319</v>
      </c>
      <c r="I9" s="39" t="s">
        <v>291</v>
      </c>
      <c r="J9" s="39" t="s">
        <v>1320</v>
      </c>
      <c r="K9" s="39" t="s">
        <v>1306</v>
      </c>
      <c r="L9" s="47">
        <v>10</v>
      </c>
      <c r="M9" s="39" t="s">
        <v>1299</v>
      </c>
      <c r="N9" s="39" t="s">
        <v>1299</v>
      </c>
      <c r="O9" s="39" t="s">
        <v>1300</v>
      </c>
      <c r="P9" s="39" t="s">
        <v>1301</v>
      </c>
      <c r="Q9" s="39" t="s">
        <v>1302</v>
      </c>
      <c r="R9" s="39" t="s">
        <v>1299</v>
      </c>
      <c r="S9" s="39" t="s">
        <v>1299</v>
      </c>
      <c r="T9" s="39" t="s">
        <v>1300</v>
      </c>
      <c r="U9">
        <f>VLOOKUP(C9,自助退!C:F,4,FALSE)</f>
        <v>10</v>
      </c>
    </row>
    <row r="10" spans="1:21">
      <c r="A10" s="39" t="s">
        <v>209</v>
      </c>
      <c r="B10" s="39" t="s">
        <v>1321</v>
      </c>
      <c r="C10" s="39" t="s">
        <v>293</v>
      </c>
      <c r="D10" s="39" t="s">
        <v>209</v>
      </c>
      <c r="E10" s="39" t="s">
        <v>749</v>
      </c>
      <c r="F10" s="39" t="s">
        <v>1294</v>
      </c>
      <c r="G10" s="39" t="s">
        <v>1295</v>
      </c>
      <c r="H10" s="39" t="s">
        <v>1322</v>
      </c>
      <c r="I10" s="39" t="s">
        <v>295</v>
      </c>
      <c r="J10" s="39" t="s">
        <v>1323</v>
      </c>
      <c r="K10" s="39" t="s">
        <v>1306</v>
      </c>
      <c r="L10" s="47">
        <v>945</v>
      </c>
      <c r="M10" s="39" t="s">
        <v>1299</v>
      </c>
      <c r="N10" s="39" t="s">
        <v>1299</v>
      </c>
      <c r="O10" s="39" t="s">
        <v>1300</v>
      </c>
      <c r="P10" s="39" t="s">
        <v>1301</v>
      </c>
      <c r="Q10" s="39" t="s">
        <v>1302</v>
      </c>
      <c r="R10" s="39" t="s">
        <v>1299</v>
      </c>
      <c r="S10" s="39" t="s">
        <v>1299</v>
      </c>
      <c r="T10" s="39" t="s">
        <v>1300</v>
      </c>
      <c r="U10">
        <f>VLOOKUP(C10,自助退!C:F,4,FALSE)</f>
        <v>945</v>
      </c>
    </row>
    <row r="11" spans="1:21">
      <c r="A11" s="39" t="s">
        <v>209</v>
      </c>
      <c r="B11" s="39" t="s">
        <v>1324</v>
      </c>
      <c r="C11" s="39" t="s">
        <v>297</v>
      </c>
      <c r="D11" s="39" t="s">
        <v>209</v>
      </c>
      <c r="E11" s="39" t="s">
        <v>751</v>
      </c>
      <c r="F11" s="39" t="s">
        <v>1294</v>
      </c>
      <c r="G11" s="39" t="s">
        <v>1295</v>
      </c>
      <c r="H11" s="39" t="s">
        <v>1325</v>
      </c>
      <c r="I11" s="39" t="s">
        <v>299</v>
      </c>
      <c r="J11" s="39" t="s">
        <v>1323</v>
      </c>
      <c r="K11" s="39" t="s">
        <v>1306</v>
      </c>
      <c r="L11" s="47">
        <v>694</v>
      </c>
      <c r="M11" s="39" t="s">
        <v>1299</v>
      </c>
      <c r="N11" s="39" t="s">
        <v>1299</v>
      </c>
      <c r="O11" s="39" t="s">
        <v>1300</v>
      </c>
      <c r="P11" s="39" t="s">
        <v>1301</v>
      </c>
      <c r="Q11" s="39" t="s">
        <v>1302</v>
      </c>
      <c r="R11" s="39" t="s">
        <v>1299</v>
      </c>
      <c r="S11" s="39" t="s">
        <v>1299</v>
      </c>
      <c r="T11" s="39" t="s">
        <v>1300</v>
      </c>
      <c r="U11">
        <f>VLOOKUP(C11,自助退!C:F,4,FALSE)</f>
        <v>694</v>
      </c>
    </row>
    <row r="12" spans="1:21">
      <c r="A12" s="39" t="s">
        <v>209</v>
      </c>
      <c r="B12" s="39" t="s">
        <v>1326</v>
      </c>
      <c r="C12" s="39" t="s">
        <v>301</v>
      </c>
      <c r="D12" s="39" t="s">
        <v>209</v>
      </c>
      <c r="E12" s="39" t="s">
        <v>753</v>
      </c>
      <c r="F12" s="39" t="s">
        <v>1294</v>
      </c>
      <c r="G12" s="39" t="s">
        <v>1295</v>
      </c>
      <c r="H12" s="39" t="s">
        <v>1327</v>
      </c>
      <c r="I12" s="39" t="s">
        <v>303</v>
      </c>
      <c r="J12" s="39" t="s">
        <v>1328</v>
      </c>
      <c r="K12" s="39" t="s">
        <v>1306</v>
      </c>
      <c r="L12" s="47">
        <v>247</v>
      </c>
      <c r="M12" s="39" t="s">
        <v>1299</v>
      </c>
      <c r="N12" s="39" t="s">
        <v>1299</v>
      </c>
      <c r="O12" s="39" t="s">
        <v>1300</v>
      </c>
      <c r="P12" s="39" t="s">
        <v>1301</v>
      </c>
      <c r="Q12" s="39" t="s">
        <v>1302</v>
      </c>
      <c r="R12" s="39" t="s">
        <v>1299</v>
      </c>
      <c r="S12" s="39" t="s">
        <v>1299</v>
      </c>
      <c r="T12" s="39" t="s">
        <v>1300</v>
      </c>
      <c r="U12">
        <f>VLOOKUP(C12,自助退!C:F,4,FALSE)</f>
        <v>247</v>
      </c>
    </row>
    <row r="13" spans="1:21">
      <c r="A13" s="39" t="s">
        <v>209</v>
      </c>
      <c r="B13" s="39" t="s">
        <v>252</v>
      </c>
      <c r="C13" s="39" t="s">
        <v>305</v>
      </c>
      <c r="D13" s="39" t="s">
        <v>209</v>
      </c>
      <c r="E13" s="39" t="s">
        <v>755</v>
      </c>
      <c r="F13" s="39" t="s">
        <v>1294</v>
      </c>
      <c r="G13" s="39" t="s">
        <v>1295</v>
      </c>
      <c r="H13" s="39" t="s">
        <v>1329</v>
      </c>
      <c r="I13" s="39" t="s">
        <v>1330</v>
      </c>
      <c r="J13" s="39" t="s">
        <v>1323</v>
      </c>
      <c r="K13" s="39" t="s">
        <v>1306</v>
      </c>
      <c r="L13" s="47">
        <v>1170</v>
      </c>
      <c r="M13" s="39" t="s">
        <v>1299</v>
      </c>
      <c r="N13" s="39" t="s">
        <v>1299</v>
      </c>
      <c r="O13" s="39" t="s">
        <v>1300</v>
      </c>
      <c r="P13" s="39" t="s">
        <v>1301</v>
      </c>
      <c r="Q13" s="39" t="s">
        <v>1302</v>
      </c>
      <c r="R13" s="39" t="s">
        <v>1299</v>
      </c>
      <c r="S13" s="39" t="s">
        <v>1299</v>
      </c>
      <c r="T13" s="39" t="s">
        <v>1300</v>
      </c>
      <c r="U13">
        <f>VLOOKUP(C13,自助退!C:F,4,FALSE)</f>
        <v>1170</v>
      </c>
    </row>
    <row r="14" spans="1:21">
      <c r="A14" s="39" t="s">
        <v>209</v>
      </c>
      <c r="B14" s="39" t="s">
        <v>1331</v>
      </c>
      <c r="C14" s="39" t="s">
        <v>309</v>
      </c>
      <c r="D14" s="39" t="s">
        <v>209</v>
      </c>
      <c r="E14" s="39" t="s">
        <v>757</v>
      </c>
      <c r="F14" s="39" t="s">
        <v>1294</v>
      </c>
      <c r="G14" s="39" t="s">
        <v>1295</v>
      </c>
      <c r="H14" s="39" t="s">
        <v>210</v>
      </c>
      <c r="I14" s="39" t="s">
        <v>1332</v>
      </c>
      <c r="J14" s="39" t="s">
        <v>1333</v>
      </c>
      <c r="K14" s="39" t="s">
        <v>1306</v>
      </c>
      <c r="L14" s="47">
        <v>747</v>
      </c>
      <c r="M14" s="39" t="s">
        <v>1299</v>
      </c>
      <c r="N14" s="39" t="s">
        <v>1299</v>
      </c>
      <c r="O14" s="39" t="s">
        <v>1300</v>
      </c>
      <c r="P14" s="39" t="s">
        <v>1301</v>
      </c>
      <c r="Q14" s="39" t="s">
        <v>1302</v>
      </c>
      <c r="R14" s="39" t="s">
        <v>1299</v>
      </c>
      <c r="S14" s="39" t="s">
        <v>1299</v>
      </c>
      <c r="T14" s="39" t="s">
        <v>1300</v>
      </c>
      <c r="U14">
        <f>VLOOKUP(C14,自助退!C:F,4,FALSE)</f>
        <v>747</v>
      </c>
    </row>
    <row r="15" spans="1:21">
      <c r="A15" s="39" t="s">
        <v>209</v>
      </c>
      <c r="B15" s="39" t="s">
        <v>1334</v>
      </c>
      <c r="C15" s="39" t="s">
        <v>310</v>
      </c>
      <c r="D15" s="39" t="s">
        <v>209</v>
      </c>
      <c r="E15" s="39" t="s">
        <v>759</v>
      </c>
      <c r="F15" s="39" t="s">
        <v>1294</v>
      </c>
      <c r="G15" s="39" t="s">
        <v>1295</v>
      </c>
      <c r="H15" s="39" t="s">
        <v>1335</v>
      </c>
      <c r="I15" s="39" t="s">
        <v>312</v>
      </c>
      <c r="J15" s="39" t="s">
        <v>1313</v>
      </c>
      <c r="K15" s="39" t="s">
        <v>1306</v>
      </c>
      <c r="L15" s="47">
        <v>4000</v>
      </c>
      <c r="M15" s="39" t="s">
        <v>1299</v>
      </c>
      <c r="N15" s="39" t="s">
        <v>1299</v>
      </c>
      <c r="O15" s="39" t="s">
        <v>1300</v>
      </c>
      <c r="P15" s="39" t="s">
        <v>1301</v>
      </c>
      <c r="Q15" s="39" t="s">
        <v>1302</v>
      </c>
      <c r="R15" s="39" t="s">
        <v>1299</v>
      </c>
      <c r="S15" s="39" t="s">
        <v>1299</v>
      </c>
      <c r="T15" s="39" t="s">
        <v>1300</v>
      </c>
      <c r="U15">
        <f>VLOOKUP(C15,自助退!C:F,4,FALSE)</f>
        <v>4000</v>
      </c>
    </row>
    <row r="16" spans="1:21">
      <c r="A16" s="39" t="s">
        <v>209</v>
      </c>
      <c r="B16" s="39" t="s">
        <v>1336</v>
      </c>
      <c r="C16" s="39" t="s">
        <v>313</v>
      </c>
      <c r="D16" s="39" t="s">
        <v>209</v>
      </c>
      <c r="E16" s="39" t="s">
        <v>761</v>
      </c>
      <c r="F16" s="39" t="s">
        <v>1294</v>
      </c>
      <c r="G16" s="39" t="s">
        <v>1295</v>
      </c>
      <c r="H16" s="39" t="s">
        <v>1337</v>
      </c>
      <c r="I16" s="39" t="s">
        <v>1338</v>
      </c>
      <c r="J16" s="39" t="s">
        <v>1339</v>
      </c>
      <c r="K16" s="39" t="s">
        <v>1306</v>
      </c>
      <c r="L16" s="47">
        <v>147</v>
      </c>
      <c r="M16" s="39" t="s">
        <v>1299</v>
      </c>
      <c r="N16" s="39" t="s">
        <v>1299</v>
      </c>
      <c r="O16" s="39" t="s">
        <v>1300</v>
      </c>
      <c r="P16" s="39" t="s">
        <v>1301</v>
      </c>
      <c r="Q16" s="39" t="s">
        <v>1302</v>
      </c>
      <c r="R16" s="39" t="s">
        <v>1299</v>
      </c>
      <c r="S16" s="39" t="s">
        <v>1299</v>
      </c>
      <c r="T16" s="39" t="s">
        <v>1300</v>
      </c>
      <c r="U16">
        <f>VLOOKUP(C16,自助退!C:F,4,FALSE)</f>
        <v>147</v>
      </c>
    </row>
    <row r="17" spans="1:21">
      <c r="A17" s="39" t="s">
        <v>209</v>
      </c>
      <c r="B17" s="39" t="s">
        <v>194</v>
      </c>
      <c r="C17" s="39" t="s">
        <v>317</v>
      </c>
      <c r="D17" s="39" t="s">
        <v>209</v>
      </c>
      <c r="E17" s="39" t="s">
        <v>763</v>
      </c>
      <c r="F17" s="39" t="s">
        <v>1294</v>
      </c>
      <c r="G17" s="39" t="s">
        <v>1295</v>
      </c>
      <c r="H17" s="39" t="s">
        <v>220</v>
      </c>
      <c r="I17" s="39" t="s">
        <v>100</v>
      </c>
      <c r="J17" s="39" t="s">
        <v>1328</v>
      </c>
      <c r="K17" s="39" t="s">
        <v>1306</v>
      </c>
      <c r="L17" s="47">
        <v>870</v>
      </c>
      <c r="M17" s="39" t="s">
        <v>1299</v>
      </c>
      <c r="N17" s="39" t="s">
        <v>1299</v>
      </c>
      <c r="O17" s="39" t="s">
        <v>1300</v>
      </c>
      <c r="P17" s="39" t="s">
        <v>1301</v>
      </c>
      <c r="Q17" s="39" t="s">
        <v>1302</v>
      </c>
      <c r="R17" s="39" t="s">
        <v>1299</v>
      </c>
      <c r="S17" s="39" t="s">
        <v>1299</v>
      </c>
      <c r="T17" s="39" t="s">
        <v>1300</v>
      </c>
      <c r="U17">
        <f>VLOOKUP(C17,自助退!C:F,4,FALSE)</f>
        <v>870</v>
      </c>
    </row>
    <row r="18" spans="1:21">
      <c r="A18" s="39" t="s">
        <v>209</v>
      </c>
      <c r="B18" s="39" t="s">
        <v>1340</v>
      </c>
      <c r="C18" s="39" t="s">
        <v>319</v>
      </c>
      <c r="D18" s="39" t="s">
        <v>209</v>
      </c>
      <c r="E18" s="39" t="s">
        <v>765</v>
      </c>
      <c r="F18" s="39" t="s">
        <v>1294</v>
      </c>
      <c r="G18" s="39" t="s">
        <v>1295</v>
      </c>
      <c r="H18" s="39" t="s">
        <v>1341</v>
      </c>
      <c r="I18" s="39" t="s">
        <v>321</v>
      </c>
      <c r="J18" s="39" t="s">
        <v>1313</v>
      </c>
      <c r="K18" s="39" t="s">
        <v>1306</v>
      </c>
      <c r="L18" s="47">
        <v>6</v>
      </c>
      <c r="M18" s="39" t="s">
        <v>1299</v>
      </c>
      <c r="N18" s="39" t="s">
        <v>1299</v>
      </c>
      <c r="O18" s="39" t="s">
        <v>1300</v>
      </c>
      <c r="P18" s="39" t="s">
        <v>1301</v>
      </c>
      <c r="Q18" s="39" t="s">
        <v>1302</v>
      </c>
      <c r="R18" s="39" t="s">
        <v>1299</v>
      </c>
      <c r="S18" s="39" t="s">
        <v>1299</v>
      </c>
      <c r="T18" s="39" t="s">
        <v>1300</v>
      </c>
      <c r="U18">
        <f>VLOOKUP(C18,自助退!C:F,4,FALSE)</f>
        <v>6</v>
      </c>
    </row>
    <row r="19" spans="1:21">
      <c r="A19" s="39" t="s">
        <v>209</v>
      </c>
      <c r="B19" s="39" t="s">
        <v>1342</v>
      </c>
      <c r="C19" s="39" t="s">
        <v>322</v>
      </c>
      <c r="D19" s="39" t="s">
        <v>209</v>
      </c>
      <c r="E19" s="39" t="s">
        <v>767</v>
      </c>
      <c r="F19" s="39" t="s">
        <v>1294</v>
      </c>
      <c r="G19" s="39" t="s">
        <v>1295</v>
      </c>
      <c r="H19" s="39" t="s">
        <v>219</v>
      </c>
      <c r="I19" s="39" t="s">
        <v>98</v>
      </c>
      <c r="J19" s="39" t="s">
        <v>1313</v>
      </c>
      <c r="K19" s="39" t="s">
        <v>1306</v>
      </c>
      <c r="L19" s="47">
        <v>350</v>
      </c>
      <c r="M19" s="39" t="s">
        <v>1299</v>
      </c>
      <c r="N19" s="39" t="s">
        <v>1299</v>
      </c>
      <c r="O19" s="39" t="s">
        <v>1300</v>
      </c>
      <c r="P19" s="39" t="s">
        <v>1301</v>
      </c>
      <c r="Q19" s="39" t="s">
        <v>1302</v>
      </c>
      <c r="R19" s="39" t="s">
        <v>1299</v>
      </c>
      <c r="S19" s="39" t="s">
        <v>1299</v>
      </c>
      <c r="T19" s="39" t="s">
        <v>1300</v>
      </c>
      <c r="U19">
        <f>VLOOKUP(C19,自助退!C:F,4,FALSE)</f>
        <v>350</v>
      </c>
    </row>
    <row r="20" spans="1:21">
      <c r="A20" s="39" t="s">
        <v>209</v>
      </c>
      <c r="B20" s="39" t="s">
        <v>255</v>
      </c>
      <c r="C20" s="39" t="s">
        <v>324</v>
      </c>
      <c r="D20" s="39" t="s">
        <v>209</v>
      </c>
      <c r="E20" s="39" t="s">
        <v>769</v>
      </c>
      <c r="F20" s="39" t="s">
        <v>1294</v>
      </c>
      <c r="G20" s="39" t="s">
        <v>1295</v>
      </c>
      <c r="H20" s="39" t="s">
        <v>1343</v>
      </c>
      <c r="I20" s="39" t="s">
        <v>1344</v>
      </c>
      <c r="J20" s="39" t="s">
        <v>1323</v>
      </c>
      <c r="K20" s="39" t="s">
        <v>1306</v>
      </c>
      <c r="L20" s="47">
        <v>2626</v>
      </c>
      <c r="M20" s="39" t="s">
        <v>1299</v>
      </c>
      <c r="N20" s="39" t="s">
        <v>1299</v>
      </c>
      <c r="O20" s="39" t="s">
        <v>1300</v>
      </c>
      <c r="P20" s="39" t="s">
        <v>1301</v>
      </c>
      <c r="Q20" s="39" t="s">
        <v>1302</v>
      </c>
      <c r="R20" s="39" t="s">
        <v>1299</v>
      </c>
      <c r="S20" s="39" t="s">
        <v>1299</v>
      </c>
      <c r="T20" s="39" t="s">
        <v>1300</v>
      </c>
      <c r="U20">
        <f>VLOOKUP(C20,自助退!C:F,4,FALSE)</f>
        <v>2626</v>
      </c>
    </row>
    <row r="21" spans="1:21">
      <c r="A21" s="39" t="s">
        <v>209</v>
      </c>
      <c r="B21" s="39" t="s">
        <v>1345</v>
      </c>
      <c r="C21" s="39" t="s">
        <v>327</v>
      </c>
      <c r="D21" s="39" t="s">
        <v>209</v>
      </c>
      <c r="E21" s="39" t="s">
        <v>771</v>
      </c>
      <c r="F21" s="39" t="s">
        <v>1294</v>
      </c>
      <c r="G21" s="39" t="s">
        <v>1295</v>
      </c>
      <c r="H21" s="39" t="s">
        <v>212</v>
      </c>
      <c r="I21" s="39" t="s">
        <v>85</v>
      </c>
      <c r="J21" s="39" t="s">
        <v>1333</v>
      </c>
      <c r="K21" s="39" t="s">
        <v>1306</v>
      </c>
      <c r="L21" s="47">
        <v>624</v>
      </c>
      <c r="M21" s="39" t="s">
        <v>1299</v>
      </c>
      <c r="N21" s="39" t="s">
        <v>1299</v>
      </c>
      <c r="O21" s="39" t="s">
        <v>1300</v>
      </c>
      <c r="P21" s="39" t="s">
        <v>1301</v>
      </c>
      <c r="Q21" s="39" t="s">
        <v>1302</v>
      </c>
      <c r="R21" s="39" t="s">
        <v>1299</v>
      </c>
      <c r="S21" s="39" t="s">
        <v>1299</v>
      </c>
      <c r="T21" s="39" t="s">
        <v>1300</v>
      </c>
      <c r="U21">
        <f>VLOOKUP(C21,自助退!C:F,4,FALSE)</f>
        <v>624</v>
      </c>
    </row>
    <row r="22" spans="1:21">
      <c r="A22" s="39" t="s">
        <v>209</v>
      </c>
      <c r="B22" s="39" t="s">
        <v>1346</v>
      </c>
      <c r="C22" s="39" t="s">
        <v>328</v>
      </c>
      <c r="D22" s="39" t="s">
        <v>209</v>
      </c>
      <c r="E22" s="39" t="s">
        <v>773</v>
      </c>
      <c r="F22" s="39" t="s">
        <v>1294</v>
      </c>
      <c r="G22" s="39" t="s">
        <v>1295</v>
      </c>
      <c r="H22" s="39" t="s">
        <v>217</v>
      </c>
      <c r="I22" s="39" t="s">
        <v>93</v>
      </c>
      <c r="J22" s="39" t="s">
        <v>1347</v>
      </c>
      <c r="K22" s="39" t="s">
        <v>1306</v>
      </c>
      <c r="L22" s="47">
        <v>192</v>
      </c>
      <c r="M22" s="39" t="s">
        <v>1299</v>
      </c>
      <c r="N22" s="39" t="s">
        <v>1299</v>
      </c>
      <c r="O22" s="39" t="s">
        <v>1300</v>
      </c>
      <c r="P22" s="39" t="s">
        <v>1301</v>
      </c>
      <c r="Q22" s="39" t="s">
        <v>1302</v>
      </c>
      <c r="R22" s="39" t="s">
        <v>1299</v>
      </c>
      <c r="S22" s="39" t="s">
        <v>1299</v>
      </c>
      <c r="T22" s="39" t="s">
        <v>1300</v>
      </c>
      <c r="U22">
        <f>VLOOKUP(C22,自助退!C:F,4,FALSE)</f>
        <v>192</v>
      </c>
    </row>
    <row r="23" spans="1:21">
      <c r="A23" s="39" t="s">
        <v>209</v>
      </c>
      <c r="B23" s="39" t="s">
        <v>1348</v>
      </c>
      <c r="C23" s="39" t="s">
        <v>330</v>
      </c>
      <c r="D23" s="39" t="s">
        <v>209</v>
      </c>
      <c r="E23" s="39" t="s">
        <v>775</v>
      </c>
      <c r="F23" s="39" t="s">
        <v>1294</v>
      </c>
      <c r="G23" s="39" t="s">
        <v>1295</v>
      </c>
      <c r="H23" s="39" t="s">
        <v>1349</v>
      </c>
      <c r="I23" s="39" t="s">
        <v>332</v>
      </c>
      <c r="J23" s="39" t="s">
        <v>1350</v>
      </c>
      <c r="K23" s="39" t="s">
        <v>1306</v>
      </c>
      <c r="L23" s="47">
        <v>964</v>
      </c>
      <c r="M23" s="39" t="s">
        <v>1299</v>
      </c>
      <c r="N23" s="39" t="s">
        <v>1299</v>
      </c>
      <c r="O23" s="39" t="s">
        <v>1300</v>
      </c>
      <c r="P23" s="39" t="s">
        <v>1301</v>
      </c>
      <c r="Q23" s="39" t="s">
        <v>1302</v>
      </c>
      <c r="R23" s="39" t="s">
        <v>1299</v>
      </c>
      <c r="S23" s="39" t="s">
        <v>1299</v>
      </c>
      <c r="T23" s="39" t="s">
        <v>1300</v>
      </c>
      <c r="U23">
        <f>VLOOKUP(C23,自助退!C:F,4,FALSE)</f>
        <v>964</v>
      </c>
    </row>
    <row r="24" spans="1:21">
      <c r="A24" s="39" t="s">
        <v>209</v>
      </c>
      <c r="B24" s="39" t="s">
        <v>1351</v>
      </c>
      <c r="C24" s="39" t="s">
        <v>333</v>
      </c>
      <c r="D24" s="39" t="s">
        <v>209</v>
      </c>
      <c r="E24" s="39" t="s">
        <v>777</v>
      </c>
      <c r="F24" s="39" t="s">
        <v>1294</v>
      </c>
      <c r="G24" s="39" t="s">
        <v>1295</v>
      </c>
      <c r="H24" s="39" t="s">
        <v>222</v>
      </c>
      <c r="I24" s="39" t="s">
        <v>105</v>
      </c>
      <c r="J24" s="39" t="s">
        <v>1333</v>
      </c>
      <c r="K24" s="39" t="s">
        <v>1306</v>
      </c>
      <c r="L24" s="47">
        <v>804</v>
      </c>
      <c r="M24" s="39" t="s">
        <v>1299</v>
      </c>
      <c r="N24" s="39" t="s">
        <v>1299</v>
      </c>
      <c r="O24" s="39" t="s">
        <v>1300</v>
      </c>
      <c r="P24" s="39" t="s">
        <v>1301</v>
      </c>
      <c r="Q24" s="39" t="s">
        <v>1302</v>
      </c>
      <c r="R24" s="39" t="s">
        <v>1299</v>
      </c>
      <c r="S24" s="39" t="s">
        <v>1299</v>
      </c>
      <c r="T24" s="39" t="s">
        <v>1300</v>
      </c>
      <c r="U24">
        <f>VLOOKUP(C24,自助退!C:F,4,FALSE)</f>
        <v>804</v>
      </c>
    </row>
    <row r="25" spans="1:21">
      <c r="A25" s="39" t="s">
        <v>209</v>
      </c>
      <c r="B25" s="39" t="s">
        <v>1352</v>
      </c>
      <c r="C25" s="39" t="s">
        <v>335</v>
      </c>
      <c r="D25" s="39" t="s">
        <v>209</v>
      </c>
      <c r="E25" s="39" t="s">
        <v>779</v>
      </c>
      <c r="F25" s="39" t="s">
        <v>1294</v>
      </c>
      <c r="G25" s="39" t="s">
        <v>1295</v>
      </c>
      <c r="H25" s="39" t="s">
        <v>1353</v>
      </c>
      <c r="I25" s="39" t="s">
        <v>337</v>
      </c>
      <c r="J25" s="39" t="s">
        <v>1323</v>
      </c>
      <c r="K25" s="39" t="s">
        <v>1306</v>
      </c>
      <c r="L25" s="47">
        <v>44</v>
      </c>
      <c r="M25" s="39" t="s">
        <v>1299</v>
      </c>
      <c r="N25" s="39" t="s">
        <v>1299</v>
      </c>
      <c r="O25" s="39" t="s">
        <v>1300</v>
      </c>
      <c r="P25" s="39" t="s">
        <v>1301</v>
      </c>
      <c r="Q25" s="39" t="s">
        <v>1302</v>
      </c>
      <c r="R25" s="39" t="s">
        <v>1299</v>
      </c>
      <c r="S25" s="39" t="s">
        <v>1299</v>
      </c>
      <c r="T25" s="39" t="s">
        <v>1300</v>
      </c>
      <c r="U25">
        <f>VLOOKUP(C25,自助退!C:F,4,FALSE)</f>
        <v>44</v>
      </c>
    </row>
    <row r="26" spans="1:21">
      <c r="A26" s="39" t="s">
        <v>209</v>
      </c>
      <c r="B26" s="39" t="s">
        <v>1354</v>
      </c>
      <c r="C26" s="39" t="s">
        <v>339</v>
      </c>
      <c r="D26" s="39" t="s">
        <v>209</v>
      </c>
      <c r="E26" s="39" t="s">
        <v>781</v>
      </c>
      <c r="F26" s="39" t="s">
        <v>1294</v>
      </c>
      <c r="G26" s="39" t="s">
        <v>1295</v>
      </c>
      <c r="H26" s="39" t="s">
        <v>214</v>
      </c>
      <c r="I26" s="39" t="s">
        <v>87</v>
      </c>
      <c r="J26" s="39" t="s">
        <v>1313</v>
      </c>
      <c r="K26" s="39" t="s">
        <v>1306</v>
      </c>
      <c r="L26" s="47">
        <v>950</v>
      </c>
      <c r="M26" s="39" t="s">
        <v>1299</v>
      </c>
      <c r="N26" s="39" t="s">
        <v>1299</v>
      </c>
      <c r="O26" s="39" t="s">
        <v>1300</v>
      </c>
      <c r="P26" s="39" t="s">
        <v>1301</v>
      </c>
      <c r="Q26" s="39" t="s">
        <v>1302</v>
      </c>
      <c r="R26" s="39" t="s">
        <v>1299</v>
      </c>
      <c r="S26" s="39" t="s">
        <v>1299</v>
      </c>
      <c r="T26" s="39" t="s">
        <v>1300</v>
      </c>
      <c r="U26">
        <f>VLOOKUP(C26,自助退!C:F,4,FALSE)</f>
        <v>950</v>
      </c>
    </row>
    <row r="27" spans="1:21">
      <c r="A27" s="39" t="s">
        <v>209</v>
      </c>
      <c r="B27" s="39" t="s">
        <v>223</v>
      </c>
      <c r="C27" s="39" t="s">
        <v>341</v>
      </c>
      <c r="D27" s="39" t="s">
        <v>209</v>
      </c>
      <c r="E27" s="39" t="s">
        <v>783</v>
      </c>
      <c r="F27" s="39" t="s">
        <v>1294</v>
      </c>
      <c r="G27" s="39" t="s">
        <v>1295</v>
      </c>
      <c r="H27" s="39" t="s">
        <v>1355</v>
      </c>
      <c r="I27" s="39" t="s">
        <v>1356</v>
      </c>
      <c r="J27" s="39" t="s">
        <v>1333</v>
      </c>
      <c r="K27" s="39" t="s">
        <v>1306</v>
      </c>
      <c r="L27" s="47">
        <v>100</v>
      </c>
      <c r="M27" s="39" t="s">
        <v>1299</v>
      </c>
      <c r="N27" s="39" t="s">
        <v>1299</v>
      </c>
      <c r="O27" s="39" t="s">
        <v>1300</v>
      </c>
      <c r="P27" s="39" t="s">
        <v>1301</v>
      </c>
      <c r="Q27" s="39" t="s">
        <v>1302</v>
      </c>
      <c r="R27" s="39" t="s">
        <v>1299</v>
      </c>
      <c r="S27" s="39" t="s">
        <v>1299</v>
      </c>
      <c r="T27" s="39" t="s">
        <v>1300</v>
      </c>
      <c r="U27">
        <f>VLOOKUP(C27,自助退!C:F,4,FALSE)</f>
        <v>100</v>
      </c>
    </row>
    <row r="28" spans="1:21">
      <c r="A28" s="39" t="s">
        <v>209</v>
      </c>
      <c r="B28" s="39" t="s">
        <v>1357</v>
      </c>
      <c r="C28" s="39" t="s">
        <v>344</v>
      </c>
      <c r="D28" s="39" t="s">
        <v>209</v>
      </c>
      <c r="E28" s="39" t="s">
        <v>785</v>
      </c>
      <c r="F28" s="39" t="s">
        <v>1294</v>
      </c>
      <c r="G28" s="39" t="s">
        <v>1295</v>
      </c>
      <c r="H28" s="39" t="s">
        <v>1358</v>
      </c>
      <c r="I28" s="39" t="s">
        <v>189</v>
      </c>
      <c r="J28" s="39" t="s">
        <v>1313</v>
      </c>
      <c r="K28" s="39" t="s">
        <v>1306</v>
      </c>
      <c r="L28" s="47">
        <v>12</v>
      </c>
      <c r="M28" s="39" t="s">
        <v>1299</v>
      </c>
      <c r="N28" s="39" t="s">
        <v>1299</v>
      </c>
      <c r="O28" s="39" t="s">
        <v>1300</v>
      </c>
      <c r="P28" s="39" t="s">
        <v>1301</v>
      </c>
      <c r="Q28" s="39" t="s">
        <v>1302</v>
      </c>
      <c r="R28" s="39" t="s">
        <v>1299</v>
      </c>
      <c r="S28" s="39" t="s">
        <v>1299</v>
      </c>
      <c r="T28" s="39" t="s">
        <v>1300</v>
      </c>
      <c r="U28">
        <f>VLOOKUP(C28,自助退!C:F,4,FALSE)</f>
        <v>12</v>
      </c>
    </row>
    <row r="29" spans="1:21">
      <c r="A29" s="39" t="s">
        <v>209</v>
      </c>
      <c r="B29" s="39" t="s">
        <v>1359</v>
      </c>
      <c r="C29" s="39" t="s">
        <v>348</v>
      </c>
      <c r="D29" s="39" t="s">
        <v>209</v>
      </c>
      <c r="E29" s="39" t="s">
        <v>787</v>
      </c>
      <c r="F29" s="39" t="s">
        <v>1294</v>
      </c>
      <c r="G29" s="39" t="s">
        <v>1295</v>
      </c>
      <c r="H29" s="39" t="s">
        <v>1360</v>
      </c>
      <c r="I29" s="39" t="s">
        <v>350</v>
      </c>
      <c r="J29" s="39" t="s">
        <v>1313</v>
      </c>
      <c r="K29" s="39" t="s">
        <v>1306</v>
      </c>
      <c r="L29" s="47">
        <v>343</v>
      </c>
      <c r="M29" s="39" t="s">
        <v>1299</v>
      </c>
      <c r="N29" s="39" t="s">
        <v>1299</v>
      </c>
      <c r="O29" s="39" t="s">
        <v>1300</v>
      </c>
      <c r="P29" s="39" t="s">
        <v>1301</v>
      </c>
      <c r="Q29" s="39" t="s">
        <v>1302</v>
      </c>
      <c r="R29" s="39" t="s">
        <v>1299</v>
      </c>
      <c r="S29" s="39" t="s">
        <v>1299</v>
      </c>
      <c r="T29" s="39" t="s">
        <v>1300</v>
      </c>
      <c r="U29">
        <f>VLOOKUP(C29,自助退!C:F,4,FALSE)</f>
        <v>343</v>
      </c>
    </row>
    <row r="30" spans="1:21">
      <c r="A30" s="39" t="s">
        <v>209</v>
      </c>
      <c r="B30" s="39" t="s">
        <v>1361</v>
      </c>
      <c r="C30" s="39" t="s">
        <v>352</v>
      </c>
      <c r="D30" s="39" t="s">
        <v>209</v>
      </c>
      <c r="E30" s="39" t="s">
        <v>789</v>
      </c>
      <c r="F30" s="39" t="s">
        <v>1294</v>
      </c>
      <c r="G30" s="39" t="s">
        <v>1295</v>
      </c>
      <c r="H30" s="39" t="s">
        <v>1362</v>
      </c>
      <c r="I30" s="39" t="s">
        <v>354</v>
      </c>
      <c r="J30" s="39" t="s">
        <v>1313</v>
      </c>
      <c r="K30" s="39" t="s">
        <v>1306</v>
      </c>
      <c r="L30" s="47">
        <v>300</v>
      </c>
      <c r="M30" s="39" t="s">
        <v>1299</v>
      </c>
      <c r="N30" s="39" t="s">
        <v>1299</v>
      </c>
      <c r="O30" s="39" t="s">
        <v>1300</v>
      </c>
      <c r="P30" s="39" t="s">
        <v>1301</v>
      </c>
      <c r="Q30" s="39" t="s">
        <v>1302</v>
      </c>
      <c r="R30" s="39" t="s">
        <v>1299</v>
      </c>
      <c r="S30" s="39" t="s">
        <v>1299</v>
      </c>
      <c r="T30" s="39" t="s">
        <v>1300</v>
      </c>
      <c r="U30">
        <f>VLOOKUP(C30,自助退!C:F,4,FALSE)</f>
        <v>300</v>
      </c>
    </row>
    <row r="31" spans="1:21">
      <c r="A31" s="39" t="s">
        <v>209</v>
      </c>
      <c r="B31" s="39" t="s">
        <v>258</v>
      </c>
      <c r="C31" s="39" t="s">
        <v>355</v>
      </c>
      <c r="D31" s="39" t="s">
        <v>209</v>
      </c>
      <c r="E31" s="39" t="s">
        <v>791</v>
      </c>
      <c r="F31" s="39" t="s">
        <v>1294</v>
      </c>
      <c r="G31" s="39" t="s">
        <v>1295</v>
      </c>
      <c r="H31" s="39" t="s">
        <v>1363</v>
      </c>
      <c r="I31" s="39" t="s">
        <v>357</v>
      </c>
      <c r="J31" s="39" t="s">
        <v>1320</v>
      </c>
      <c r="K31" s="39" t="s">
        <v>1306</v>
      </c>
      <c r="L31" s="47">
        <v>65</v>
      </c>
      <c r="M31" s="39" t="s">
        <v>1299</v>
      </c>
      <c r="N31" s="39" t="s">
        <v>1299</v>
      </c>
      <c r="O31" s="39" t="s">
        <v>1300</v>
      </c>
      <c r="P31" s="39" t="s">
        <v>1301</v>
      </c>
      <c r="Q31" s="39" t="s">
        <v>1302</v>
      </c>
      <c r="R31" s="39" t="s">
        <v>1299</v>
      </c>
      <c r="S31" s="39" t="s">
        <v>1299</v>
      </c>
      <c r="T31" s="39" t="s">
        <v>1300</v>
      </c>
      <c r="U31">
        <f>VLOOKUP(C31,自助退!C:F,4,FALSE)</f>
        <v>65</v>
      </c>
    </row>
    <row r="32" spans="1:21">
      <c r="A32" s="39" t="s">
        <v>209</v>
      </c>
      <c r="B32" s="39" t="s">
        <v>1364</v>
      </c>
      <c r="C32" s="39" t="s">
        <v>359</v>
      </c>
      <c r="D32" s="39" t="s">
        <v>209</v>
      </c>
      <c r="E32" s="39" t="s">
        <v>793</v>
      </c>
      <c r="F32" s="39" t="s">
        <v>1294</v>
      </c>
      <c r="G32" s="39" t="s">
        <v>1295</v>
      </c>
      <c r="H32" s="39" t="s">
        <v>1365</v>
      </c>
      <c r="I32" s="39" t="s">
        <v>361</v>
      </c>
      <c r="J32" s="39" t="s">
        <v>1323</v>
      </c>
      <c r="K32" s="39" t="s">
        <v>1306</v>
      </c>
      <c r="L32" s="47">
        <v>179</v>
      </c>
      <c r="M32" s="39" t="s">
        <v>1299</v>
      </c>
      <c r="N32" s="39" t="s">
        <v>1299</v>
      </c>
      <c r="O32" s="39" t="s">
        <v>1300</v>
      </c>
      <c r="P32" s="39" t="s">
        <v>1301</v>
      </c>
      <c r="Q32" s="39" t="s">
        <v>1302</v>
      </c>
      <c r="R32" s="39" t="s">
        <v>1299</v>
      </c>
      <c r="S32" s="39" t="s">
        <v>1299</v>
      </c>
      <c r="T32" s="39" t="s">
        <v>1300</v>
      </c>
      <c r="U32">
        <f>VLOOKUP(C32,自助退!C:F,4,FALSE)</f>
        <v>179</v>
      </c>
    </row>
    <row r="33" spans="1:21">
      <c r="A33" s="39" t="s">
        <v>209</v>
      </c>
      <c r="B33" s="39" t="s">
        <v>1366</v>
      </c>
      <c r="C33" s="39" t="s">
        <v>362</v>
      </c>
      <c r="D33" s="39" t="s">
        <v>209</v>
      </c>
      <c r="E33" s="39" t="s">
        <v>795</v>
      </c>
      <c r="F33" s="39" t="s">
        <v>1294</v>
      </c>
      <c r="G33" s="39" t="s">
        <v>1295</v>
      </c>
      <c r="H33" s="39" t="s">
        <v>225</v>
      </c>
      <c r="I33" s="39" t="s">
        <v>109</v>
      </c>
      <c r="J33" s="39" t="s">
        <v>1367</v>
      </c>
      <c r="K33" s="39" t="s">
        <v>1306</v>
      </c>
      <c r="L33" s="47">
        <v>2996</v>
      </c>
      <c r="M33" s="39" t="s">
        <v>1299</v>
      </c>
      <c r="N33" s="39" t="s">
        <v>1299</v>
      </c>
      <c r="O33" s="39" t="s">
        <v>1300</v>
      </c>
      <c r="P33" s="39" t="s">
        <v>1301</v>
      </c>
      <c r="Q33" s="39" t="s">
        <v>1302</v>
      </c>
      <c r="R33" s="39" t="s">
        <v>1299</v>
      </c>
      <c r="S33" s="39" t="s">
        <v>1299</v>
      </c>
      <c r="T33" s="39" t="s">
        <v>1300</v>
      </c>
      <c r="U33">
        <f>VLOOKUP(C33,自助退!C:F,4,FALSE)</f>
        <v>2996</v>
      </c>
    </row>
    <row r="34" spans="1:21">
      <c r="A34" s="39" t="s">
        <v>209</v>
      </c>
      <c r="B34" s="39" t="s">
        <v>1368</v>
      </c>
      <c r="C34" s="39" t="s">
        <v>364</v>
      </c>
      <c r="D34" s="39" t="s">
        <v>209</v>
      </c>
      <c r="E34" s="39" t="s">
        <v>797</v>
      </c>
      <c r="F34" s="39" t="s">
        <v>1294</v>
      </c>
      <c r="G34" s="39" t="s">
        <v>1295</v>
      </c>
      <c r="H34" s="39" t="s">
        <v>1369</v>
      </c>
      <c r="I34" s="39" t="s">
        <v>1370</v>
      </c>
      <c r="J34" s="39" t="s">
        <v>1333</v>
      </c>
      <c r="K34" s="39" t="s">
        <v>1306</v>
      </c>
      <c r="L34" s="47">
        <v>500</v>
      </c>
      <c r="M34" s="39" t="s">
        <v>1299</v>
      </c>
      <c r="N34" s="39" t="s">
        <v>1299</v>
      </c>
      <c r="O34" s="39" t="s">
        <v>1300</v>
      </c>
      <c r="P34" s="39" t="s">
        <v>1301</v>
      </c>
      <c r="Q34" s="39" t="s">
        <v>1302</v>
      </c>
      <c r="R34" s="39" t="s">
        <v>1299</v>
      </c>
      <c r="S34" s="39" t="s">
        <v>1299</v>
      </c>
      <c r="T34" s="39" t="s">
        <v>1300</v>
      </c>
      <c r="U34">
        <f>VLOOKUP(C34,自助退!C:F,4,FALSE)</f>
        <v>500</v>
      </c>
    </row>
    <row r="35" spans="1:21">
      <c r="A35" s="39" t="s">
        <v>209</v>
      </c>
      <c r="B35" s="39" t="s">
        <v>1371</v>
      </c>
      <c r="C35" s="39" t="s">
        <v>368</v>
      </c>
      <c r="D35" s="39" t="s">
        <v>209</v>
      </c>
      <c r="E35" s="39" t="s">
        <v>799</v>
      </c>
      <c r="F35" s="39" t="s">
        <v>1294</v>
      </c>
      <c r="G35" s="39" t="s">
        <v>1295</v>
      </c>
      <c r="H35" s="39" t="s">
        <v>1372</v>
      </c>
      <c r="I35" s="39" t="s">
        <v>370</v>
      </c>
      <c r="J35" s="39" t="s">
        <v>1323</v>
      </c>
      <c r="K35" s="39" t="s">
        <v>1306</v>
      </c>
      <c r="L35" s="47">
        <v>2000</v>
      </c>
      <c r="M35" s="39" t="s">
        <v>1299</v>
      </c>
      <c r="N35" s="39" t="s">
        <v>1299</v>
      </c>
      <c r="O35" s="39" t="s">
        <v>1300</v>
      </c>
      <c r="P35" s="39" t="s">
        <v>1301</v>
      </c>
      <c r="Q35" s="39" t="s">
        <v>1302</v>
      </c>
      <c r="R35" s="39" t="s">
        <v>1299</v>
      </c>
      <c r="S35" s="39" t="s">
        <v>1299</v>
      </c>
      <c r="T35" s="39" t="s">
        <v>1300</v>
      </c>
      <c r="U35">
        <f>VLOOKUP(C35,自助退!C:F,4,FALSE)</f>
        <v>2000</v>
      </c>
    </row>
    <row r="36" spans="1:21">
      <c r="A36" s="39" t="s">
        <v>209</v>
      </c>
      <c r="B36" s="39" t="s">
        <v>1373</v>
      </c>
      <c r="C36" s="39" t="s">
        <v>371</v>
      </c>
      <c r="D36" s="39" t="s">
        <v>209</v>
      </c>
      <c r="E36" s="39" t="s">
        <v>801</v>
      </c>
      <c r="F36" s="39" t="s">
        <v>1294</v>
      </c>
      <c r="G36" s="39" t="s">
        <v>1295</v>
      </c>
      <c r="H36" s="39" t="s">
        <v>218</v>
      </c>
      <c r="I36" s="39" t="s">
        <v>96</v>
      </c>
      <c r="J36" s="39" t="s">
        <v>1313</v>
      </c>
      <c r="K36" s="39" t="s">
        <v>1306</v>
      </c>
      <c r="L36" s="47">
        <v>132</v>
      </c>
      <c r="M36" s="39" t="s">
        <v>1299</v>
      </c>
      <c r="N36" s="39" t="s">
        <v>1299</v>
      </c>
      <c r="O36" s="39" t="s">
        <v>1300</v>
      </c>
      <c r="P36" s="39" t="s">
        <v>1301</v>
      </c>
      <c r="Q36" s="39" t="s">
        <v>1302</v>
      </c>
      <c r="R36" s="39" t="s">
        <v>1299</v>
      </c>
      <c r="S36" s="39" t="s">
        <v>1299</v>
      </c>
      <c r="T36" s="39" t="s">
        <v>1300</v>
      </c>
      <c r="U36">
        <f>VLOOKUP(C36,自助退!C:F,4,FALSE)</f>
        <v>132</v>
      </c>
    </row>
    <row r="37" spans="1:21">
      <c r="A37" s="39" t="s">
        <v>209</v>
      </c>
      <c r="B37" s="39" t="s">
        <v>1374</v>
      </c>
      <c r="C37" s="39" t="s">
        <v>373</v>
      </c>
      <c r="D37" s="39" t="s">
        <v>209</v>
      </c>
      <c r="E37" s="39" t="s">
        <v>803</v>
      </c>
      <c r="F37" s="39" t="s">
        <v>1294</v>
      </c>
      <c r="G37" s="39" t="s">
        <v>1295</v>
      </c>
      <c r="H37" s="39" t="s">
        <v>1372</v>
      </c>
      <c r="I37" s="39" t="s">
        <v>370</v>
      </c>
      <c r="J37" s="39" t="s">
        <v>1323</v>
      </c>
      <c r="K37" s="39" t="s">
        <v>1306</v>
      </c>
      <c r="L37" s="47">
        <v>1</v>
      </c>
      <c r="M37" s="39" t="s">
        <v>1299</v>
      </c>
      <c r="N37" s="39" t="s">
        <v>1299</v>
      </c>
      <c r="O37" s="39" t="s">
        <v>1300</v>
      </c>
      <c r="P37" s="39" t="s">
        <v>1301</v>
      </c>
      <c r="Q37" s="39" t="s">
        <v>1302</v>
      </c>
      <c r="R37" s="39" t="s">
        <v>1299</v>
      </c>
      <c r="S37" s="39" t="s">
        <v>1299</v>
      </c>
      <c r="T37" s="39" t="s">
        <v>1300</v>
      </c>
      <c r="U37">
        <f>VLOOKUP(C37,自助退!C:F,4,FALSE)</f>
        <v>1</v>
      </c>
    </row>
    <row r="38" spans="1:21">
      <c r="A38" s="39" t="s">
        <v>209</v>
      </c>
      <c r="B38" s="39" t="s">
        <v>1375</v>
      </c>
      <c r="C38" s="39" t="s">
        <v>374</v>
      </c>
      <c r="D38" s="39" t="s">
        <v>209</v>
      </c>
      <c r="E38" s="39" t="s">
        <v>805</v>
      </c>
      <c r="F38" s="39" t="s">
        <v>1294</v>
      </c>
      <c r="G38" s="39" t="s">
        <v>1295</v>
      </c>
      <c r="H38" s="39" t="s">
        <v>1376</v>
      </c>
      <c r="I38" s="39" t="s">
        <v>376</v>
      </c>
      <c r="J38" s="39" t="s">
        <v>1333</v>
      </c>
      <c r="K38" s="39" t="s">
        <v>1306</v>
      </c>
      <c r="L38" s="47">
        <v>50</v>
      </c>
      <c r="M38" s="39" t="s">
        <v>1299</v>
      </c>
      <c r="N38" s="39" t="s">
        <v>1299</v>
      </c>
      <c r="O38" s="39" t="s">
        <v>1300</v>
      </c>
      <c r="P38" s="39" t="s">
        <v>1301</v>
      </c>
      <c r="Q38" s="39" t="s">
        <v>1302</v>
      </c>
      <c r="R38" s="39" t="s">
        <v>1299</v>
      </c>
      <c r="S38" s="39" t="s">
        <v>1299</v>
      </c>
      <c r="T38" s="39" t="s">
        <v>1300</v>
      </c>
      <c r="U38">
        <f>VLOOKUP(C38,自助退!C:F,4,FALSE)</f>
        <v>50</v>
      </c>
    </row>
    <row r="39" spans="1:21">
      <c r="A39" s="39" t="s">
        <v>209</v>
      </c>
      <c r="B39" s="39" t="s">
        <v>1377</v>
      </c>
      <c r="C39" s="39" t="s">
        <v>377</v>
      </c>
      <c r="D39" s="39" t="s">
        <v>209</v>
      </c>
      <c r="E39" s="39" t="s">
        <v>809</v>
      </c>
      <c r="F39" s="39" t="s">
        <v>1294</v>
      </c>
      <c r="G39" s="39" t="s">
        <v>1295</v>
      </c>
      <c r="H39" s="39" t="s">
        <v>1378</v>
      </c>
      <c r="I39" s="39" t="s">
        <v>379</v>
      </c>
      <c r="J39" s="39" t="s">
        <v>1323</v>
      </c>
      <c r="K39" s="39" t="s">
        <v>1306</v>
      </c>
      <c r="L39" s="47">
        <v>879</v>
      </c>
      <c r="M39" s="39" t="s">
        <v>1299</v>
      </c>
      <c r="N39" s="39" t="s">
        <v>1299</v>
      </c>
      <c r="O39" s="39" t="s">
        <v>1300</v>
      </c>
      <c r="P39" s="39" t="s">
        <v>1301</v>
      </c>
      <c r="Q39" s="39" t="s">
        <v>1302</v>
      </c>
      <c r="R39" s="39" t="s">
        <v>1299</v>
      </c>
      <c r="S39" s="39" t="s">
        <v>1299</v>
      </c>
      <c r="T39" s="39" t="s">
        <v>1300</v>
      </c>
      <c r="U39">
        <f>VLOOKUP(C39,自助退!C:F,4,FALSE)</f>
        <v>879</v>
      </c>
    </row>
    <row r="40" spans="1:21">
      <c r="A40" s="39" t="s">
        <v>209</v>
      </c>
      <c r="B40" s="39" t="s">
        <v>1379</v>
      </c>
      <c r="C40" s="39" t="s">
        <v>380</v>
      </c>
      <c r="D40" s="39" t="s">
        <v>209</v>
      </c>
      <c r="E40" s="39" t="s">
        <v>817</v>
      </c>
      <c r="F40" s="39" t="s">
        <v>1294</v>
      </c>
      <c r="G40" s="39" t="s">
        <v>1295</v>
      </c>
      <c r="H40" s="39" t="s">
        <v>1380</v>
      </c>
      <c r="I40" s="39" t="s">
        <v>382</v>
      </c>
      <c r="J40" s="39" t="s">
        <v>1333</v>
      </c>
      <c r="K40" s="39" t="s">
        <v>1306</v>
      </c>
      <c r="L40" s="47">
        <v>752</v>
      </c>
      <c r="M40" s="39" t="s">
        <v>1299</v>
      </c>
      <c r="N40" s="39" t="s">
        <v>1299</v>
      </c>
      <c r="O40" s="39" t="s">
        <v>1300</v>
      </c>
      <c r="P40" s="39" t="s">
        <v>1301</v>
      </c>
      <c r="Q40" s="39" t="s">
        <v>1302</v>
      </c>
      <c r="R40" s="39" t="s">
        <v>1299</v>
      </c>
      <c r="S40" s="39" t="s">
        <v>1299</v>
      </c>
      <c r="T40" s="39" t="s">
        <v>1300</v>
      </c>
      <c r="U40">
        <f>VLOOKUP(C40,自助退!C:F,4,FALSE)</f>
        <v>752</v>
      </c>
    </row>
    <row r="41" spans="1:21">
      <c r="A41" s="39" t="s">
        <v>209</v>
      </c>
      <c r="B41" s="39" t="s">
        <v>1381</v>
      </c>
      <c r="C41" s="39" t="s">
        <v>384</v>
      </c>
      <c r="D41" s="39" t="s">
        <v>209</v>
      </c>
      <c r="E41" s="39" t="s">
        <v>825</v>
      </c>
      <c r="F41" s="39" t="s">
        <v>1294</v>
      </c>
      <c r="G41" s="39" t="s">
        <v>1295</v>
      </c>
      <c r="H41" s="39" t="s">
        <v>1382</v>
      </c>
      <c r="I41" s="39" t="s">
        <v>434</v>
      </c>
      <c r="J41" s="39" t="s">
        <v>1333</v>
      </c>
      <c r="K41" s="39" t="s">
        <v>1306</v>
      </c>
      <c r="L41" s="47">
        <v>300</v>
      </c>
      <c r="M41" s="39" t="s">
        <v>1299</v>
      </c>
      <c r="N41" s="39" t="s">
        <v>1299</v>
      </c>
      <c r="O41" s="39" t="s">
        <v>1300</v>
      </c>
      <c r="P41" s="39" t="s">
        <v>1301</v>
      </c>
      <c r="Q41" s="39" t="s">
        <v>1302</v>
      </c>
      <c r="R41" s="39" t="s">
        <v>1299</v>
      </c>
      <c r="S41" s="39" t="s">
        <v>1299</v>
      </c>
      <c r="T41" s="39" t="s">
        <v>1300</v>
      </c>
      <c r="U41">
        <f>VLOOKUP(C41,自助退!C:F,4,FALSE)</f>
        <v>300</v>
      </c>
    </row>
    <row r="42" spans="1:21">
      <c r="A42" s="39" t="s">
        <v>209</v>
      </c>
      <c r="B42" s="39" t="s">
        <v>1383</v>
      </c>
      <c r="C42" s="39" t="s">
        <v>387</v>
      </c>
      <c r="D42" s="39" t="s">
        <v>209</v>
      </c>
      <c r="E42" s="39" t="s">
        <v>827</v>
      </c>
      <c r="F42" s="39" t="s">
        <v>1294</v>
      </c>
      <c r="G42" s="39" t="s">
        <v>1295</v>
      </c>
      <c r="H42" s="39" t="s">
        <v>224</v>
      </c>
      <c r="I42" s="39" t="s">
        <v>107</v>
      </c>
      <c r="J42" s="39" t="s">
        <v>1313</v>
      </c>
      <c r="K42" s="39" t="s">
        <v>1306</v>
      </c>
      <c r="L42" s="47">
        <v>5613</v>
      </c>
      <c r="M42" s="39" t="s">
        <v>1299</v>
      </c>
      <c r="N42" s="39" t="s">
        <v>1299</v>
      </c>
      <c r="O42" s="39" t="s">
        <v>1300</v>
      </c>
      <c r="P42" s="39" t="s">
        <v>1301</v>
      </c>
      <c r="Q42" s="39" t="s">
        <v>1302</v>
      </c>
      <c r="R42" s="39" t="s">
        <v>1299</v>
      </c>
      <c r="S42" s="39" t="s">
        <v>1299</v>
      </c>
      <c r="T42" s="39" t="s">
        <v>1300</v>
      </c>
      <c r="U42">
        <f>VLOOKUP(C42,自助退!C:F,4,FALSE)</f>
        <v>5613</v>
      </c>
    </row>
    <row r="43" spans="1:21">
      <c r="A43" s="39" t="s">
        <v>209</v>
      </c>
      <c r="B43" s="39" t="s">
        <v>1384</v>
      </c>
      <c r="C43" s="39" t="s">
        <v>389</v>
      </c>
      <c r="D43" s="39" t="s">
        <v>209</v>
      </c>
      <c r="E43" s="39" t="s">
        <v>829</v>
      </c>
      <c r="F43" s="39" t="s">
        <v>1294</v>
      </c>
      <c r="G43" s="39" t="s">
        <v>1295</v>
      </c>
      <c r="H43" s="39" t="s">
        <v>221</v>
      </c>
      <c r="I43" s="39" t="s">
        <v>1385</v>
      </c>
      <c r="J43" s="39" t="s">
        <v>1386</v>
      </c>
      <c r="K43" s="39" t="s">
        <v>1306</v>
      </c>
      <c r="L43" s="47">
        <v>1400</v>
      </c>
      <c r="M43" s="39" t="s">
        <v>1299</v>
      </c>
      <c r="N43" s="39" t="s">
        <v>1299</v>
      </c>
      <c r="O43" s="39" t="s">
        <v>1300</v>
      </c>
      <c r="P43" s="39" t="s">
        <v>1301</v>
      </c>
      <c r="Q43" s="39" t="s">
        <v>1302</v>
      </c>
      <c r="R43" s="39" t="s">
        <v>1299</v>
      </c>
      <c r="S43" s="39" t="s">
        <v>1299</v>
      </c>
      <c r="T43" s="39" t="s">
        <v>1300</v>
      </c>
      <c r="U43">
        <f>VLOOKUP(C43,自助退!C:F,4,FALSE)</f>
        <v>1400</v>
      </c>
    </row>
    <row r="44" spans="1:21">
      <c r="A44" s="39" t="s">
        <v>228</v>
      </c>
      <c r="B44" s="39" t="s">
        <v>1387</v>
      </c>
      <c r="C44" s="39" t="s">
        <v>391</v>
      </c>
      <c r="D44" s="39" t="s">
        <v>228</v>
      </c>
      <c r="E44" s="39" t="s">
        <v>835</v>
      </c>
      <c r="F44" s="39" t="s">
        <v>1294</v>
      </c>
      <c r="G44" s="39" t="s">
        <v>1295</v>
      </c>
      <c r="H44" s="39" t="s">
        <v>1388</v>
      </c>
      <c r="I44" s="39" t="s">
        <v>1389</v>
      </c>
      <c r="J44" s="39" t="s">
        <v>1313</v>
      </c>
      <c r="K44" s="39" t="s">
        <v>1306</v>
      </c>
      <c r="L44" s="47">
        <v>129</v>
      </c>
      <c r="M44" s="39" t="s">
        <v>1299</v>
      </c>
      <c r="N44" s="39" t="s">
        <v>1299</v>
      </c>
      <c r="O44" s="39" t="s">
        <v>1300</v>
      </c>
      <c r="P44" s="39" t="s">
        <v>1301</v>
      </c>
      <c r="Q44" s="39" t="s">
        <v>1302</v>
      </c>
      <c r="R44" s="39" t="s">
        <v>1299</v>
      </c>
      <c r="S44" s="39" t="s">
        <v>1299</v>
      </c>
      <c r="T44" s="39" t="s">
        <v>1300</v>
      </c>
      <c r="U44">
        <f>VLOOKUP(C44,自助退!C:F,4,FALSE)</f>
        <v>129</v>
      </c>
    </row>
    <row r="45" spans="1:21">
      <c r="A45" s="39" t="s">
        <v>228</v>
      </c>
      <c r="B45" s="39" t="s">
        <v>1390</v>
      </c>
      <c r="C45" s="39" t="s">
        <v>393</v>
      </c>
      <c r="D45" s="39" t="s">
        <v>228</v>
      </c>
      <c r="E45" s="39" t="s">
        <v>837</v>
      </c>
      <c r="F45" s="39" t="s">
        <v>1294</v>
      </c>
      <c r="G45" s="39" t="s">
        <v>1295</v>
      </c>
      <c r="H45" s="39" t="s">
        <v>1391</v>
      </c>
      <c r="I45" s="39" t="s">
        <v>1392</v>
      </c>
      <c r="J45" s="39" t="s">
        <v>1313</v>
      </c>
      <c r="K45" s="39" t="s">
        <v>1306</v>
      </c>
      <c r="L45" s="47">
        <v>510</v>
      </c>
      <c r="M45" s="39" t="s">
        <v>1299</v>
      </c>
      <c r="N45" s="39" t="s">
        <v>1299</v>
      </c>
      <c r="O45" s="39" t="s">
        <v>1300</v>
      </c>
      <c r="P45" s="39" t="s">
        <v>1301</v>
      </c>
      <c r="Q45" s="39" t="s">
        <v>1302</v>
      </c>
      <c r="R45" s="39" t="s">
        <v>1299</v>
      </c>
      <c r="S45" s="39" t="s">
        <v>1299</v>
      </c>
      <c r="T45" s="39" t="s">
        <v>1300</v>
      </c>
      <c r="U45">
        <f>VLOOKUP(C45,自助退!C:F,4,FALSE)</f>
        <v>510</v>
      </c>
    </row>
    <row r="46" spans="1:21">
      <c r="A46" s="39" t="s">
        <v>228</v>
      </c>
      <c r="B46" s="39" t="s">
        <v>1393</v>
      </c>
      <c r="C46" s="39" t="s">
        <v>396</v>
      </c>
      <c r="D46" s="39" t="s">
        <v>228</v>
      </c>
      <c r="E46" s="39" t="s">
        <v>839</v>
      </c>
      <c r="F46" s="39" t="s">
        <v>1294</v>
      </c>
      <c r="G46" s="39" t="s">
        <v>1295</v>
      </c>
      <c r="H46" s="39" t="s">
        <v>1394</v>
      </c>
      <c r="I46" s="39" t="s">
        <v>1395</v>
      </c>
      <c r="J46" s="39" t="s">
        <v>1313</v>
      </c>
      <c r="K46" s="39" t="s">
        <v>1306</v>
      </c>
      <c r="L46" s="47">
        <v>247</v>
      </c>
      <c r="M46" s="39" t="s">
        <v>1299</v>
      </c>
      <c r="N46" s="39" t="s">
        <v>1299</v>
      </c>
      <c r="O46" s="39" t="s">
        <v>1300</v>
      </c>
      <c r="P46" s="39" t="s">
        <v>1301</v>
      </c>
      <c r="Q46" s="39" t="s">
        <v>1302</v>
      </c>
      <c r="R46" s="39" t="s">
        <v>1299</v>
      </c>
      <c r="S46" s="39" t="s">
        <v>1299</v>
      </c>
      <c r="T46" s="39" t="s">
        <v>1300</v>
      </c>
      <c r="U46">
        <f>VLOOKUP(C46,自助退!C:F,4,FALSE)</f>
        <v>247</v>
      </c>
    </row>
    <row r="47" spans="1:21">
      <c r="A47" s="39" t="s">
        <v>228</v>
      </c>
      <c r="B47" s="39" t="s">
        <v>1396</v>
      </c>
      <c r="C47" s="39" t="s">
        <v>399</v>
      </c>
      <c r="D47" s="39" t="s">
        <v>228</v>
      </c>
      <c r="E47" s="39" t="s">
        <v>841</v>
      </c>
      <c r="F47" s="39" t="s">
        <v>1294</v>
      </c>
      <c r="G47" s="39" t="s">
        <v>1295</v>
      </c>
      <c r="H47" s="39" t="s">
        <v>1397</v>
      </c>
      <c r="I47" s="39" t="s">
        <v>401</v>
      </c>
      <c r="J47" s="39" t="s">
        <v>1398</v>
      </c>
      <c r="K47" s="39" t="s">
        <v>1306</v>
      </c>
      <c r="L47" s="47">
        <v>1100</v>
      </c>
      <c r="M47" s="39" t="s">
        <v>1299</v>
      </c>
      <c r="N47" s="39" t="s">
        <v>1299</v>
      </c>
      <c r="O47" s="39" t="s">
        <v>1300</v>
      </c>
      <c r="P47" s="39" t="s">
        <v>1301</v>
      </c>
      <c r="Q47" s="39" t="s">
        <v>1302</v>
      </c>
      <c r="R47" s="39" t="s">
        <v>1299</v>
      </c>
      <c r="S47" s="39" t="s">
        <v>1299</v>
      </c>
      <c r="T47" s="39" t="s">
        <v>1300</v>
      </c>
      <c r="U47">
        <f>VLOOKUP(C47,自助退!C:F,4,FALSE)</f>
        <v>1100</v>
      </c>
    </row>
    <row r="48" spans="1:21">
      <c r="A48" s="39" t="s">
        <v>228</v>
      </c>
      <c r="B48" s="39" t="s">
        <v>1399</v>
      </c>
      <c r="C48" s="39" t="s">
        <v>403</v>
      </c>
      <c r="D48" s="39" t="s">
        <v>228</v>
      </c>
      <c r="E48" s="39" t="s">
        <v>843</v>
      </c>
      <c r="F48" s="39" t="s">
        <v>1294</v>
      </c>
      <c r="G48" s="39" t="s">
        <v>1295</v>
      </c>
      <c r="H48" s="39" t="s">
        <v>233</v>
      </c>
      <c r="I48" s="39" t="s">
        <v>1400</v>
      </c>
      <c r="J48" s="39" t="s">
        <v>1313</v>
      </c>
      <c r="K48" s="39" t="s">
        <v>1306</v>
      </c>
      <c r="L48" s="47">
        <v>48</v>
      </c>
      <c r="M48" s="39" t="s">
        <v>1299</v>
      </c>
      <c r="N48" s="39" t="s">
        <v>1299</v>
      </c>
      <c r="O48" s="39" t="s">
        <v>1300</v>
      </c>
      <c r="P48" s="39" t="s">
        <v>1301</v>
      </c>
      <c r="Q48" s="39" t="s">
        <v>1302</v>
      </c>
      <c r="R48" s="39" t="s">
        <v>1299</v>
      </c>
      <c r="S48" s="39" t="s">
        <v>1299</v>
      </c>
      <c r="T48" s="39" t="s">
        <v>1300</v>
      </c>
      <c r="U48">
        <f>VLOOKUP(C48,自助退!C:F,4,FALSE)</f>
        <v>48</v>
      </c>
    </row>
    <row r="49" spans="1:21">
      <c r="A49" s="39" t="s">
        <v>228</v>
      </c>
      <c r="B49" s="39" t="s">
        <v>1401</v>
      </c>
      <c r="C49" s="39" t="s">
        <v>404</v>
      </c>
      <c r="D49" s="39" t="s">
        <v>228</v>
      </c>
      <c r="E49" s="39" t="s">
        <v>847</v>
      </c>
      <c r="F49" s="39" t="s">
        <v>1294</v>
      </c>
      <c r="G49" s="39" t="s">
        <v>1295</v>
      </c>
      <c r="H49" s="39" t="s">
        <v>1402</v>
      </c>
      <c r="I49" s="39" t="s">
        <v>406</v>
      </c>
      <c r="J49" s="39" t="s">
        <v>1403</v>
      </c>
      <c r="K49" s="39" t="s">
        <v>1306</v>
      </c>
      <c r="L49" s="47">
        <v>70</v>
      </c>
      <c r="M49" s="39" t="s">
        <v>1299</v>
      </c>
      <c r="N49" s="39" t="s">
        <v>1299</v>
      </c>
      <c r="O49" s="39" t="s">
        <v>1300</v>
      </c>
      <c r="P49" s="39" t="s">
        <v>1301</v>
      </c>
      <c r="Q49" s="39" t="s">
        <v>1302</v>
      </c>
      <c r="R49" s="39" t="s">
        <v>1299</v>
      </c>
      <c r="S49" s="39" t="s">
        <v>1299</v>
      </c>
      <c r="T49" s="39" t="s">
        <v>1300</v>
      </c>
      <c r="U49">
        <f>VLOOKUP(C49,自助退!C:F,4,FALSE)</f>
        <v>70</v>
      </c>
    </row>
    <row r="50" spans="1:21">
      <c r="A50" s="39" t="s">
        <v>228</v>
      </c>
      <c r="B50" s="39" t="s">
        <v>1404</v>
      </c>
      <c r="C50" s="39" t="s">
        <v>407</v>
      </c>
      <c r="D50" s="39" t="s">
        <v>228</v>
      </c>
      <c r="E50" s="39" t="s">
        <v>849</v>
      </c>
      <c r="F50" s="39" t="s">
        <v>1294</v>
      </c>
      <c r="G50" s="39" t="s">
        <v>1295</v>
      </c>
      <c r="H50" s="39" t="s">
        <v>236</v>
      </c>
      <c r="I50" s="39" t="s">
        <v>132</v>
      </c>
      <c r="J50" s="39" t="s">
        <v>1313</v>
      </c>
      <c r="K50" s="39" t="s">
        <v>1306</v>
      </c>
      <c r="L50" s="47">
        <v>1900</v>
      </c>
      <c r="M50" s="39" t="s">
        <v>1299</v>
      </c>
      <c r="N50" s="39" t="s">
        <v>1299</v>
      </c>
      <c r="O50" s="39" t="s">
        <v>1300</v>
      </c>
      <c r="P50" s="39" t="s">
        <v>1301</v>
      </c>
      <c r="Q50" s="39" t="s">
        <v>1302</v>
      </c>
      <c r="R50" s="39" t="s">
        <v>1299</v>
      </c>
      <c r="S50" s="39" t="s">
        <v>1299</v>
      </c>
      <c r="T50" s="39" t="s">
        <v>1300</v>
      </c>
      <c r="U50">
        <f>VLOOKUP(C50,自助退!C:F,4,FALSE)</f>
        <v>1900</v>
      </c>
    </row>
    <row r="51" spans="1:21">
      <c r="A51" s="39" t="s">
        <v>228</v>
      </c>
      <c r="B51" s="39" t="s">
        <v>1405</v>
      </c>
      <c r="C51" s="39" t="s">
        <v>409</v>
      </c>
      <c r="D51" s="39" t="s">
        <v>228</v>
      </c>
      <c r="E51" s="39" t="s">
        <v>855</v>
      </c>
      <c r="F51" s="39" t="s">
        <v>1294</v>
      </c>
      <c r="G51" s="39" t="s">
        <v>1295</v>
      </c>
      <c r="H51" s="39" t="s">
        <v>239</v>
      </c>
      <c r="I51" s="39" t="s">
        <v>134</v>
      </c>
      <c r="J51" s="39" t="s">
        <v>1320</v>
      </c>
      <c r="K51" s="39" t="s">
        <v>1306</v>
      </c>
      <c r="L51" s="47">
        <v>1100</v>
      </c>
      <c r="M51" s="39" t="s">
        <v>1299</v>
      </c>
      <c r="N51" s="39" t="s">
        <v>1299</v>
      </c>
      <c r="O51" s="39" t="s">
        <v>1300</v>
      </c>
      <c r="P51" s="39" t="s">
        <v>1301</v>
      </c>
      <c r="Q51" s="39" t="s">
        <v>1302</v>
      </c>
      <c r="R51" s="39" t="s">
        <v>1299</v>
      </c>
      <c r="S51" s="39" t="s">
        <v>1299</v>
      </c>
      <c r="T51" s="39" t="s">
        <v>1300</v>
      </c>
      <c r="U51">
        <f>VLOOKUP(C51,自助退!C:F,4,FALSE)</f>
        <v>1100</v>
      </c>
    </row>
    <row r="52" spans="1:21">
      <c r="A52" s="39" t="s">
        <v>228</v>
      </c>
      <c r="B52" s="39" t="s">
        <v>1406</v>
      </c>
      <c r="C52" s="39" t="s">
        <v>410</v>
      </c>
      <c r="D52" s="39" t="s">
        <v>228</v>
      </c>
      <c r="E52" s="39" t="s">
        <v>857</v>
      </c>
      <c r="F52" s="39" t="s">
        <v>1294</v>
      </c>
      <c r="G52" s="39" t="s">
        <v>1295</v>
      </c>
      <c r="H52" s="39" t="s">
        <v>235</v>
      </c>
      <c r="I52" s="39" t="s">
        <v>1407</v>
      </c>
      <c r="J52" s="39" t="s">
        <v>1313</v>
      </c>
      <c r="K52" s="39" t="s">
        <v>1306</v>
      </c>
      <c r="L52" s="47">
        <v>1494</v>
      </c>
      <c r="M52" s="39" t="s">
        <v>1299</v>
      </c>
      <c r="N52" s="39" t="s">
        <v>1299</v>
      </c>
      <c r="O52" s="39" t="s">
        <v>1300</v>
      </c>
      <c r="P52" s="39" t="s">
        <v>1301</v>
      </c>
      <c r="Q52" s="39" t="s">
        <v>1302</v>
      </c>
      <c r="R52" s="39" t="s">
        <v>1299</v>
      </c>
      <c r="S52" s="39" t="s">
        <v>1299</v>
      </c>
      <c r="T52" s="39" t="s">
        <v>1300</v>
      </c>
      <c r="U52">
        <f>VLOOKUP(C52,自助退!C:F,4,FALSE)</f>
        <v>1494</v>
      </c>
    </row>
    <row r="53" spans="1:21">
      <c r="A53" s="39" t="s">
        <v>228</v>
      </c>
      <c r="B53" s="39" t="s">
        <v>1408</v>
      </c>
      <c r="C53" s="39" t="s">
        <v>411</v>
      </c>
      <c r="D53" s="39" t="s">
        <v>228</v>
      </c>
      <c r="E53" s="39" t="s">
        <v>859</v>
      </c>
      <c r="F53" s="39" t="s">
        <v>1294</v>
      </c>
      <c r="G53" s="39" t="s">
        <v>1295</v>
      </c>
      <c r="H53" s="39" t="s">
        <v>1409</v>
      </c>
      <c r="I53" s="39" t="s">
        <v>413</v>
      </c>
      <c r="J53" s="39" t="s">
        <v>1323</v>
      </c>
      <c r="K53" s="39" t="s">
        <v>1306</v>
      </c>
      <c r="L53" s="47">
        <v>115</v>
      </c>
      <c r="M53" s="39" t="s">
        <v>1299</v>
      </c>
      <c r="N53" s="39" t="s">
        <v>1299</v>
      </c>
      <c r="O53" s="39" t="s">
        <v>1300</v>
      </c>
      <c r="P53" s="39" t="s">
        <v>1301</v>
      </c>
      <c r="Q53" s="39" t="s">
        <v>1302</v>
      </c>
      <c r="R53" s="39" t="s">
        <v>1299</v>
      </c>
      <c r="S53" s="39" t="s">
        <v>1299</v>
      </c>
      <c r="T53" s="39" t="s">
        <v>1300</v>
      </c>
      <c r="U53">
        <f>VLOOKUP(C53,自助退!C:F,4,FALSE)</f>
        <v>115</v>
      </c>
    </row>
    <row r="54" spans="1:21">
      <c r="A54" s="39" t="s">
        <v>228</v>
      </c>
      <c r="B54" s="39" t="s">
        <v>1410</v>
      </c>
      <c r="C54" s="39" t="s">
        <v>415</v>
      </c>
      <c r="D54" s="39" t="s">
        <v>228</v>
      </c>
      <c r="E54" s="39" t="s">
        <v>861</v>
      </c>
      <c r="F54" s="39" t="s">
        <v>1294</v>
      </c>
      <c r="G54" s="39" t="s">
        <v>1295</v>
      </c>
      <c r="H54" s="39" t="s">
        <v>205</v>
      </c>
      <c r="I54" s="39" t="s">
        <v>71</v>
      </c>
      <c r="J54" s="39" t="s">
        <v>1328</v>
      </c>
      <c r="K54" s="39" t="s">
        <v>1306</v>
      </c>
      <c r="L54" s="47">
        <v>1231</v>
      </c>
      <c r="M54" s="39" t="s">
        <v>1299</v>
      </c>
      <c r="N54" s="39" t="s">
        <v>1299</v>
      </c>
      <c r="O54" s="39" t="s">
        <v>1300</v>
      </c>
      <c r="P54" s="39" t="s">
        <v>1301</v>
      </c>
      <c r="Q54" s="39" t="s">
        <v>1302</v>
      </c>
      <c r="R54" s="39" t="s">
        <v>1299</v>
      </c>
      <c r="S54" s="39" t="s">
        <v>1299</v>
      </c>
      <c r="T54" s="39" t="s">
        <v>1300</v>
      </c>
      <c r="U54">
        <f>VLOOKUP(C54,自助退!C:F,4,FALSE)</f>
        <v>1231</v>
      </c>
    </row>
    <row r="55" spans="1:21">
      <c r="A55" s="39" t="s">
        <v>228</v>
      </c>
      <c r="B55" s="39" t="s">
        <v>1411</v>
      </c>
      <c r="C55" s="39" t="s">
        <v>417</v>
      </c>
      <c r="D55" s="39" t="s">
        <v>228</v>
      </c>
      <c r="E55" s="39" t="s">
        <v>863</v>
      </c>
      <c r="F55" s="39" t="s">
        <v>1294</v>
      </c>
      <c r="G55" s="39" t="s">
        <v>1295</v>
      </c>
      <c r="H55" s="39" t="s">
        <v>1412</v>
      </c>
      <c r="I55" s="39" t="s">
        <v>419</v>
      </c>
      <c r="J55" s="39" t="s">
        <v>1413</v>
      </c>
      <c r="K55" s="39" t="s">
        <v>1306</v>
      </c>
      <c r="L55" s="47">
        <v>115</v>
      </c>
      <c r="M55" s="39" t="s">
        <v>1299</v>
      </c>
      <c r="N55" s="39" t="s">
        <v>1299</v>
      </c>
      <c r="O55" s="39" t="s">
        <v>1300</v>
      </c>
      <c r="P55" s="39" t="s">
        <v>1301</v>
      </c>
      <c r="Q55" s="39" t="s">
        <v>1302</v>
      </c>
      <c r="R55" s="39" t="s">
        <v>1299</v>
      </c>
      <c r="S55" s="39" t="s">
        <v>1299</v>
      </c>
      <c r="T55" s="39" t="s">
        <v>1300</v>
      </c>
      <c r="U55">
        <f>VLOOKUP(C55,自助退!C:F,4,FALSE)</f>
        <v>115</v>
      </c>
    </row>
    <row r="56" spans="1:21">
      <c r="A56" s="39" t="s">
        <v>228</v>
      </c>
      <c r="B56" s="39" t="s">
        <v>1414</v>
      </c>
      <c r="C56" s="39" t="s">
        <v>420</v>
      </c>
      <c r="D56" s="39" t="s">
        <v>228</v>
      </c>
      <c r="E56" s="39" t="s">
        <v>865</v>
      </c>
      <c r="F56" s="39" t="s">
        <v>1294</v>
      </c>
      <c r="G56" s="39" t="s">
        <v>1295</v>
      </c>
      <c r="H56" s="39" t="s">
        <v>205</v>
      </c>
      <c r="I56" s="39" t="s">
        <v>71</v>
      </c>
      <c r="J56" s="39" t="s">
        <v>1328</v>
      </c>
      <c r="K56" s="39" t="s">
        <v>1306</v>
      </c>
      <c r="L56" s="47">
        <v>123</v>
      </c>
      <c r="M56" s="39" t="s">
        <v>1299</v>
      </c>
      <c r="N56" s="39" t="s">
        <v>1299</v>
      </c>
      <c r="O56" s="39" t="s">
        <v>1300</v>
      </c>
      <c r="P56" s="39" t="s">
        <v>1301</v>
      </c>
      <c r="Q56" s="39" t="s">
        <v>1302</v>
      </c>
      <c r="R56" s="39" t="s">
        <v>1299</v>
      </c>
      <c r="S56" s="39" t="s">
        <v>1299</v>
      </c>
      <c r="T56" s="39" t="s">
        <v>1300</v>
      </c>
      <c r="U56">
        <f>VLOOKUP(C56,自助退!C:F,4,FALSE)</f>
        <v>123</v>
      </c>
    </row>
    <row r="57" spans="1:21">
      <c r="A57" s="39" t="s">
        <v>228</v>
      </c>
      <c r="B57" s="39" t="s">
        <v>1415</v>
      </c>
      <c r="C57" s="39" t="s">
        <v>421</v>
      </c>
      <c r="D57" s="39" t="s">
        <v>228</v>
      </c>
      <c r="E57" s="39" t="s">
        <v>867</v>
      </c>
      <c r="F57" s="39" t="s">
        <v>1294</v>
      </c>
      <c r="G57" s="39" t="s">
        <v>1295</v>
      </c>
      <c r="H57" s="39" t="s">
        <v>205</v>
      </c>
      <c r="I57" s="39" t="s">
        <v>71</v>
      </c>
      <c r="J57" s="39" t="s">
        <v>1328</v>
      </c>
      <c r="K57" s="39" t="s">
        <v>1306</v>
      </c>
      <c r="L57" s="47">
        <v>12</v>
      </c>
      <c r="M57" s="39" t="s">
        <v>1299</v>
      </c>
      <c r="N57" s="39" t="s">
        <v>1299</v>
      </c>
      <c r="O57" s="39" t="s">
        <v>1300</v>
      </c>
      <c r="P57" s="39" t="s">
        <v>1301</v>
      </c>
      <c r="Q57" s="39" t="s">
        <v>1302</v>
      </c>
      <c r="R57" s="39" t="s">
        <v>1299</v>
      </c>
      <c r="S57" s="39" t="s">
        <v>1299</v>
      </c>
      <c r="T57" s="39" t="s">
        <v>1300</v>
      </c>
      <c r="U57">
        <f>VLOOKUP(C57,自助退!C:F,4,FALSE)</f>
        <v>12</v>
      </c>
    </row>
    <row r="58" spans="1:21">
      <c r="A58" s="39" t="s">
        <v>228</v>
      </c>
      <c r="B58" s="39" t="s">
        <v>1416</v>
      </c>
      <c r="C58" s="39" t="s">
        <v>422</v>
      </c>
      <c r="D58" s="39" t="s">
        <v>228</v>
      </c>
      <c r="E58" s="39" t="s">
        <v>869</v>
      </c>
      <c r="F58" s="39" t="s">
        <v>1294</v>
      </c>
      <c r="G58" s="39" t="s">
        <v>1295</v>
      </c>
      <c r="H58" s="39" t="s">
        <v>1417</v>
      </c>
      <c r="I58" s="39" t="s">
        <v>424</v>
      </c>
      <c r="J58" s="39" t="s">
        <v>1347</v>
      </c>
      <c r="K58" s="39" t="s">
        <v>1306</v>
      </c>
      <c r="L58" s="47">
        <v>179</v>
      </c>
      <c r="M58" s="39" t="s">
        <v>1299</v>
      </c>
      <c r="N58" s="39" t="s">
        <v>1299</v>
      </c>
      <c r="O58" s="39" t="s">
        <v>1300</v>
      </c>
      <c r="P58" s="39" t="s">
        <v>1301</v>
      </c>
      <c r="Q58" s="39" t="s">
        <v>1302</v>
      </c>
      <c r="R58" s="39" t="s">
        <v>1299</v>
      </c>
      <c r="S58" s="39" t="s">
        <v>1299</v>
      </c>
      <c r="T58" s="39" t="s">
        <v>1300</v>
      </c>
      <c r="U58">
        <f>VLOOKUP(C58,自助退!C:F,4,FALSE)</f>
        <v>179</v>
      </c>
    </row>
    <row r="59" spans="1:21">
      <c r="A59" s="39" t="s">
        <v>228</v>
      </c>
      <c r="B59" s="39" t="s">
        <v>1418</v>
      </c>
      <c r="C59" s="39" t="s">
        <v>426</v>
      </c>
      <c r="D59" s="39" t="s">
        <v>228</v>
      </c>
      <c r="E59" s="39" t="s">
        <v>871</v>
      </c>
      <c r="F59" s="39" t="s">
        <v>1294</v>
      </c>
      <c r="G59" s="39" t="s">
        <v>1295</v>
      </c>
      <c r="H59" s="39" t="s">
        <v>205</v>
      </c>
      <c r="I59" s="39" t="s">
        <v>71</v>
      </c>
      <c r="J59" s="39" t="s">
        <v>1328</v>
      </c>
      <c r="K59" s="39" t="s">
        <v>1306</v>
      </c>
      <c r="L59" s="47">
        <v>12</v>
      </c>
      <c r="M59" s="39" t="s">
        <v>1299</v>
      </c>
      <c r="N59" s="39" t="s">
        <v>1299</v>
      </c>
      <c r="O59" s="39" t="s">
        <v>1300</v>
      </c>
      <c r="P59" s="39" t="s">
        <v>1301</v>
      </c>
      <c r="Q59" s="39" t="s">
        <v>1302</v>
      </c>
      <c r="R59" s="39" t="s">
        <v>1299</v>
      </c>
      <c r="S59" s="39" t="s">
        <v>1299</v>
      </c>
      <c r="T59" s="39" t="s">
        <v>1300</v>
      </c>
      <c r="U59">
        <f>VLOOKUP(C59,自助退!C:F,4,FALSE)</f>
        <v>12</v>
      </c>
    </row>
    <row r="60" spans="1:21">
      <c r="A60" s="39" t="s">
        <v>228</v>
      </c>
      <c r="B60" s="39" t="s">
        <v>1419</v>
      </c>
      <c r="C60" s="39" t="s">
        <v>427</v>
      </c>
      <c r="D60" s="39" t="s">
        <v>228</v>
      </c>
      <c r="E60" s="39" t="s">
        <v>873</v>
      </c>
      <c r="F60" s="39" t="s">
        <v>1294</v>
      </c>
      <c r="G60" s="39" t="s">
        <v>1295</v>
      </c>
      <c r="H60" s="39" t="s">
        <v>205</v>
      </c>
      <c r="I60" s="39" t="s">
        <v>71</v>
      </c>
      <c r="J60" s="39" t="s">
        <v>1328</v>
      </c>
      <c r="K60" s="39" t="s">
        <v>1306</v>
      </c>
      <c r="L60" s="47">
        <v>48</v>
      </c>
      <c r="M60" s="39" t="s">
        <v>1299</v>
      </c>
      <c r="N60" s="39" t="s">
        <v>1299</v>
      </c>
      <c r="O60" s="39" t="s">
        <v>1300</v>
      </c>
      <c r="P60" s="39" t="s">
        <v>1301</v>
      </c>
      <c r="Q60" s="39" t="s">
        <v>1302</v>
      </c>
      <c r="R60" s="39" t="s">
        <v>1299</v>
      </c>
      <c r="S60" s="39" t="s">
        <v>1299</v>
      </c>
      <c r="T60" s="39" t="s">
        <v>1300</v>
      </c>
      <c r="U60">
        <f>VLOOKUP(C60,自助退!C:F,4,FALSE)</f>
        <v>48</v>
      </c>
    </row>
    <row r="61" spans="1:21">
      <c r="A61" s="39" t="s">
        <v>228</v>
      </c>
      <c r="B61" s="39" t="s">
        <v>1420</v>
      </c>
      <c r="C61" s="39" t="s">
        <v>428</v>
      </c>
      <c r="D61" s="39" t="s">
        <v>228</v>
      </c>
      <c r="E61" s="39" t="s">
        <v>877</v>
      </c>
      <c r="F61" s="39" t="s">
        <v>1294</v>
      </c>
      <c r="G61" s="39" t="s">
        <v>1295</v>
      </c>
      <c r="H61" s="39" t="s">
        <v>226</v>
      </c>
      <c r="I61" s="39" t="s">
        <v>112</v>
      </c>
      <c r="J61" s="39" t="s">
        <v>1323</v>
      </c>
      <c r="K61" s="39" t="s">
        <v>1306</v>
      </c>
      <c r="L61" s="47">
        <v>62</v>
      </c>
      <c r="M61" s="39" t="s">
        <v>1299</v>
      </c>
      <c r="N61" s="39" t="s">
        <v>1299</v>
      </c>
      <c r="O61" s="39" t="s">
        <v>1300</v>
      </c>
      <c r="P61" s="39" t="s">
        <v>1301</v>
      </c>
      <c r="Q61" s="39" t="s">
        <v>1302</v>
      </c>
      <c r="R61" s="39" t="s">
        <v>1299</v>
      </c>
      <c r="S61" s="39" t="s">
        <v>1299</v>
      </c>
      <c r="T61" s="39" t="s">
        <v>1300</v>
      </c>
      <c r="U61">
        <f>VLOOKUP(C61,自助退!C:F,4,FALSE)</f>
        <v>62</v>
      </c>
    </row>
    <row r="62" spans="1:21">
      <c r="A62" s="39" t="s">
        <v>228</v>
      </c>
      <c r="B62" s="39" t="s">
        <v>1421</v>
      </c>
      <c r="C62" s="39" t="s">
        <v>429</v>
      </c>
      <c r="D62" s="39" t="s">
        <v>228</v>
      </c>
      <c r="E62" s="39" t="s">
        <v>879</v>
      </c>
      <c r="F62" s="39" t="s">
        <v>1294</v>
      </c>
      <c r="G62" s="39" t="s">
        <v>1295</v>
      </c>
      <c r="H62" s="39" t="s">
        <v>1422</v>
      </c>
      <c r="I62" s="39" t="s">
        <v>431</v>
      </c>
      <c r="J62" s="39" t="s">
        <v>1333</v>
      </c>
      <c r="K62" s="39" t="s">
        <v>1306</v>
      </c>
      <c r="L62" s="47">
        <v>100</v>
      </c>
      <c r="M62" s="39" t="s">
        <v>1299</v>
      </c>
      <c r="N62" s="39" t="s">
        <v>1299</v>
      </c>
      <c r="O62" s="39" t="s">
        <v>1300</v>
      </c>
      <c r="P62" s="39" t="s">
        <v>1301</v>
      </c>
      <c r="Q62" s="39" t="s">
        <v>1302</v>
      </c>
      <c r="R62" s="39" t="s">
        <v>1299</v>
      </c>
      <c r="S62" s="39" t="s">
        <v>1299</v>
      </c>
      <c r="T62" s="39" t="s">
        <v>1300</v>
      </c>
      <c r="U62">
        <f>VLOOKUP(C62,自助退!C:F,4,FALSE)</f>
        <v>100</v>
      </c>
    </row>
    <row r="63" spans="1:21">
      <c r="A63" s="39" t="s">
        <v>228</v>
      </c>
      <c r="B63" s="39" t="s">
        <v>1423</v>
      </c>
      <c r="C63" s="39" t="s">
        <v>432</v>
      </c>
      <c r="D63" s="39" t="s">
        <v>228</v>
      </c>
      <c r="E63" s="39" t="s">
        <v>887</v>
      </c>
      <c r="F63" s="39" t="s">
        <v>1294</v>
      </c>
      <c r="G63" s="39" t="s">
        <v>1295</v>
      </c>
      <c r="H63" s="39" t="s">
        <v>1382</v>
      </c>
      <c r="I63" s="39" t="s">
        <v>434</v>
      </c>
      <c r="J63" s="39" t="s">
        <v>1333</v>
      </c>
      <c r="K63" s="39" t="s">
        <v>1306</v>
      </c>
      <c r="L63" s="47">
        <v>21</v>
      </c>
      <c r="M63" s="39" t="s">
        <v>1299</v>
      </c>
      <c r="N63" s="39" t="s">
        <v>1299</v>
      </c>
      <c r="O63" s="39" t="s">
        <v>1300</v>
      </c>
      <c r="P63" s="39" t="s">
        <v>1301</v>
      </c>
      <c r="Q63" s="39" t="s">
        <v>1302</v>
      </c>
      <c r="R63" s="39" t="s">
        <v>1299</v>
      </c>
      <c r="S63" s="39" t="s">
        <v>1299</v>
      </c>
      <c r="T63" s="39" t="s">
        <v>1300</v>
      </c>
      <c r="U63">
        <f>VLOOKUP(C63,自助退!C:F,4,FALSE)</f>
        <v>21</v>
      </c>
    </row>
    <row r="64" spans="1:21">
      <c r="A64" s="39" t="s">
        <v>228</v>
      </c>
      <c r="B64" s="39" t="s">
        <v>1424</v>
      </c>
      <c r="C64" s="39" t="s">
        <v>435</v>
      </c>
      <c r="D64" s="39" t="s">
        <v>228</v>
      </c>
      <c r="E64" s="39" t="s">
        <v>889</v>
      </c>
      <c r="F64" s="39" t="s">
        <v>1294</v>
      </c>
      <c r="G64" s="39" t="s">
        <v>1295</v>
      </c>
      <c r="H64" s="39" t="s">
        <v>1425</v>
      </c>
      <c r="I64" s="39" t="s">
        <v>437</v>
      </c>
      <c r="J64" s="39" t="s">
        <v>1333</v>
      </c>
      <c r="K64" s="39" t="s">
        <v>1306</v>
      </c>
      <c r="L64" s="47">
        <v>300</v>
      </c>
      <c r="M64" s="39" t="s">
        <v>1299</v>
      </c>
      <c r="N64" s="39" t="s">
        <v>1299</v>
      </c>
      <c r="O64" s="39" t="s">
        <v>1300</v>
      </c>
      <c r="P64" s="39" t="s">
        <v>1301</v>
      </c>
      <c r="Q64" s="39" t="s">
        <v>1302</v>
      </c>
      <c r="R64" s="39" t="s">
        <v>1299</v>
      </c>
      <c r="S64" s="39" t="s">
        <v>1299</v>
      </c>
      <c r="T64" s="39" t="s">
        <v>1300</v>
      </c>
      <c r="U64">
        <f>VLOOKUP(C64,自助退!C:F,4,FALSE)</f>
        <v>300</v>
      </c>
    </row>
    <row r="65" spans="1:21">
      <c r="A65" s="39" t="s">
        <v>228</v>
      </c>
      <c r="B65" s="39" t="s">
        <v>1426</v>
      </c>
      <c r="C65" s="39" t="s">
        <v>438</v>
      </c>
      <c r="D65" s="39" t="s">
        <v>228</v>
      </c>
      <c r="E65" s="39" t="s">
        <v>891</v>
      </c>
      <c r="F65" s="39" t="s">
        <v>1294</v>
      </c>
      <c r="G65" s="39" t="s">
        <v>1295</v>
      </c>
      <c r="H65" s="39" t="s">
        <v>1427</v>
      </c>
      <c r="I65" s="39" t="s">
        <v>440</v>
      </c>
      <c r="J65" s="39" t="s">
        <v>1313</v>
      </c>
      <c r="K65" s="39" t="s">
        <v>1306</v>
      </c>
      <c r="L65" s="47">
        <v>100</v>
      </c>
      <c r="M65" s="39" t="s">
        <v>1299</v>
      </c>
      <c r="N65" s="39" t="s">
        <v>1299</v>
      </c>
      <c r="O65" s="39" t="s">
        <v>1300</v>
      </c>
      <c r="P65" s="39" t="s">
        <v>1301</v>
      </c>
      <c r="Q65" s="39" t="s">
        <v>1302</v>
      </c>
      <c r="R65" s="39" t="s">
        <v>1299</v>
      </c>
      <c r="S65" s="39" t="s">
        <v>1299</v>
      </c>
      <c r="T65" s="39" t="s">
        <v>1300</v>
      </c>
      <c r="U65">
        <f>VLOOKUP(C65,自助退!C:F,4,FALSE)</f>
        <v>100</v>
      </c>
    </row>
    <row r="66" spans="1:21">
      <c r="A66" s="39" t="s">
        <v>228</v>
      </c>
      <c r="B66" s="39" t="s">
        <v>1428</v>
      </c>
      <c r="C66" s="39" t="s">
        <v>441</v>
      </c>
      <c r="D66" s="39" t="s">
        <v>228</v>
      </c>
      <c r="E66" s="39" t="s">
        <v>896</v>
      </c>
      <c r="F66" s="39" t="s">
        <v>1294</v>
      </c>
      <c r="G66" s="39" t="s">
        <v>1295</v>
      </c>
      <c r="H66" s="39" t="s">
        <v>1429</v>
      </c>
      <c r="I66" s="39" t="s">
        <v>443</v>
      </c>
      <c r="J66" s="39" t="s">
        <v>1347</v>
      </c>
      <c r="K66" s="39" t="s">
        <v>1306</v>
      </c>
      <c r="L66" s="47">
        <v>100</v>
      </c>
      <c r="M66" s="39" t="s">
        <v>1299</v>
      </c>
      <c r="N66" s="39" t="s">
        <v>1299</v>
      </c>
      <c r="O66" s="39" t="s">
        <v>1300</v>
      </c>
      <c r="P66" s="39" t="s">
        <v>1301</v>
      </c>
      <c r="Q66" s="39" t="s">
        <v>1302</v>
      </c>
      <c r="R66" s="39" t="s">
        <v>1299</v>
      </c>
      <c r="S66" s="39" t="s">
        <v>1299</v>
      </c>
      <c r="T66" s="39" t="s">
        <v>1300</v>
      </c>
      <c r="U66">
        <f>VLOOKUP(C66,自助退!C:F,4,FALSE)</f>
        <v>100</v>
      </c>
    </row>
    <row r="67" spans="1:21">
      <c r="A67" s="39" t="s">
        <v>228</v>
      </c>
      <c r="B67" s="39" t="s">
        <v>1430</v>
      </c>
      <c r="C67" s="39" t="s">
        <v>444</v>
      </c>
      <c r="D67" s="39" t="s">
        <v>228</v>
      </c>
      <c r="E67" s="39" t="s">
        <v>898</v>
      </c>
      <c r="F67" s="39" t="s">
        <v>1294</v>
      </c>
      <c r="G67" s="39" t="s">
        <v>1295</v>
      </c>
      <c r="H67" s="39" t="s">
        <v>234</v>
      </c>
      <c r="I67" s="39" t="s">
        <v>128</v>
      </c>
      <c r="J67" s="39" t="s">
        <v>1323</v>
      </c>
      <c r="K67" s="39" t="s">
        <v>1306</v>
      </c>
      <c r="L67" s="47">
        <v>57</v>
      </c>
      <c r="M67" s="39" t="s">
        <v>1299</v>
      </c>
      <c r="N67" s="39" t="s">
        <v>1299</v>
      </c>
      <c r="O67" s="39" t="s">
        <v>1300</v>
      </c>
      <c r="P67" s="39" t="s">
        <v>1301</v>
      </c>
      <c r="Q67" s="39" t="s">
        <v>1302</v>
      </c>
      <c r="R67" s="39" t="s">
        <v>1299</v>
      </c>
      <c r="S67" s="39" t="s">
        <v>1299</v>
      </c>
      <c r="T67" s="39" t="s">
        <v>1300</v>
      </c>
      <c r="U67">
        <f>VLOOKUP(C67,自助退!C:F,4,FALSE)</f>
        <v>57</v>
      </c>
    </row>
    <row r="68" spans="1:21">
      <c r="A68" s="39" t="s">
        <v>228</v>
      </c>
      <c r="B68" s="39" t="s">
        <v>1431</v>
      </c>
      <c r="C68" s="39" t="s">
        <v>445</v>
      </c>
      <c r="D68" s="39" t="s">
        <v>228</v>
      </c>
      <c r="E68" s="39" t="s">
        <v>900</v>
      </c>
      <c r="F68" s="39" t="s">
        <v>1294</v>
      </c>
      <c r="G68" s="39" t="s">
        <v>1295</v>
      </c>
      <c r="H68" s="39" t="s">
        <v>230</v>
      </c>
      <c r="I68" s="39" t="s">
        <v>1432</v>
      </c>
      <c r="J68" s="39" t="s">
        <v>1320</v>
      </c>
      <c r="K68" s="39" t="s">
        <v>1306</v>
      </c>
      <c r="L68" s="47">
        <v>500</v>
      </c>
      <c r="M68" s="39" t="s">
        <v>1299</v>
      </c>
      <c r="N68" s="39" t="s">
        <v>1299</v>
      </c>
      <c r="O68" s="39" t="s">
        <v>1300</v>
      </c>
      <c r="P68" s="39" t="s">
        <v>1301</v>
      </c>
      <c r="Q68" s="39" t="s">
        <v>1302</v>
      </c>
      <c r="R68" s="39" t="s">
        <v>1299</v>
      </c>
      <c r="S68" s="39" t="s">
        <v>1299</v>
      </c>
      <c r="T68" s="39" t="s">
        <v>1300</v>
      </c>
      <c r="U68">
        <f>VLOOKUP(C68,自助退!C:F,4,FALSE)</f>
        <v>500</v>
      </c>
    </row>
    <row r="69" spans="1:21">
      <c r="A69" s="39" t="s">
        <v>228</v>
      </c>
      <c r="B69" s="39" t="s">
        <v>1433</v>
      </c>
      <c r="C69" s="39" t="s">
        <v>446</v>
      </c>
      <c r="D69" s="39" t="s">
        <v>228</v>
      </c>
      <c r="E69" s="39" t="s">
        <v>902</v>
      </c>
      <c r="F69" s="39" t="s">
        <v>1294</v>
      </c>
      <c r="G69" s="39" t="s">
        <v>1295</v>
      </c>
      <c r="H69" s="39" t="s">
        <v>1434</v>
      </c>
      <c r="I69" s="39" t="s">
        <v>448</v>
      </c>
      <c r="J69" s="39" t="s">
        <v>1333</v>
      </c>
      <c r="K69" s="39" t="s">
        <v>1306</v>
      </c>
      <c r="L69" s="47">
        <v>304</v>
      </c>
      <c r="M69" s="39" t="s">
        <v>1299</v>
      </c>
      <c r="N69" s="39" t="s">
        <v>1299</v>
      </c>
      <c r="O69" s="39" t="s">
        <v>1300</v>
      </c>
      <c r="P69" s="39" t="s">
        <v>1301</v>
      </c>
      <c r="Q69" s="39" t="s">
        <v>1302</v>
      </c>
      <c r="R69" s="39" t="s">
        <v>1299</v>
      </c>
      <c r="S69" s="39" t="s">
        <v>1299</v>
      </c>
      <c r="T69" s="39" t="s">
        <v>1300</v>
      </c>
      <c r="U69">
        <f>VLOOKUP(C69,自助退!C:F,4,FALSE)</f>
        <v>304</v>
      </c>
    </row>
    <row r="70" spans="1:21">
      <c r="A70" s="39" t="s">
        <v>228</v>
      </c>
      <c r="B70" s="39" t="s">
        <v>1435</v>
      </c>
      <c r="C70" s="39" t="s">
        <v>449</v>
      </c>
      <c r="D70" s="39" t="s">
        <v>228</v>
      </c>
      <c r="E70" s="39" t="s">
        <v>904</v>
      </c>
      <c r="F70" s="39" t="s">
        <v>1294</v>
      </c>
      <c r="G70" s="39" t="s">
        <v>1295</v>
      </c>
      <c r="H70" s="39" t="s">
        <v>241</v>
      </c>
      <c r="I70" s="39" t="s">
        <v>138</v>
      </c>
      <c r="J70" s="39" t="s">
        <v>1413</v>
      </c>
      <c r="K70" s="39" t="s">
        <v>1306</v>
      </c>
      <c r="L70" s="47">
        <v>374</v>
      </c>
      <c r="M70" s="39" t="s">
        <v>1299</v>
      </c>
      <c r="N70" s="39" t="s">
        <v>1299</v>
      </c>
      <c r="O70" s="39" t="s">
        <v>1300</v>
      </c>
      <c r="P70" s="39" t="s">
        <v>1301</v>
      </c>
      <c r="Q70" s="39" t="s">
        <v>1302</v>
      </c>
      <c r="R70" s="39" t="s">
        <v>1299</v>
      </c>
      <c r="S70" s="39" t="s">
        <v>1299</v>
      </c>
      <c r="T70" s="39" t="s">
        <v>1300</v>
      </c>
      <c r="U70">
        <f>VLOOKUP(C70,自助退!C:F,4,FALSE)</f>
        <v>374</v>
      </c>
    </row>
    <row r="71" spans="1:21">
      <c r="A71" s="39" t="s">
        <v>228</v>
      </c>
      <c r="B71" s="39" t="s">
        <v>1436</v>
      </c>
      <c r="C71" s="39" t="s">
        <v>451</v>
      </c>
      <c r="D71" s="39" t="s">
        <v>228</v>
      </c>
      <c r="E71" s="39" t="s">
        <v>906</v>
      </c>
      <c r="F71" s="39" t="s">
        <v>1294</v>
      </c>
      <c r="G71" s="39" t="s">
        <v>1295</v>
      </c>
      <c r="H71" s="39" t="s">
        <v>1437</v>
      </c>
      <c r="I71" s="39" t="s">
        <v>453</v>
      </c>
      <c r="J71" s="39" t="s">
        <v>1305</v>
      </c>
      <c r="K71" s="39" t="s">
        <v>1306</v>
      </c>
      <c r="L71" s="47">
        <v>34</v>
      </c>
      <c r="M71" s="39" t="s">
        <v>1299</v>
      </c>
      <c r="N71" s="39" t="s">
        <v>1299</v>
      </c>
      <c r="O71" s="39" t="s">
        <v>1300</v>
      </c>
      <c r="P71" s="39" t="s">
        <v>1301</v>
      </c>
      <c r="Q71" s="39" t="s">
        <v>1302</v>
      </c>
      <c r="R71" s="39" t="s">
        <v>1299</v>
      </c>
      <c r="S71" s="39" t="s">
        <v>1299</v>
      </c>
      <c r="T71" s="39" t="s">
        <v>1300</v>
      </c>
      <c r="U71">
        <f>VLOOKUP(C71,自助退!C:F,4,FALSE)</f>
        <v>34</v>
      </c>
    </row>
    <row r="72" spans="1:21">
      <c r="A72" s="39" t="s">
        <v>228</v>
      </c>
      <c r="B72" s="39" t="s">
        <v>1438</v>
      </c>
      <c r="C72" s="39" t="s">
        <v>455</v>
      </c>
      <c r="D72" s="39" t="s">
        <v>228</v>
      </c>
      <c r="E72" s="39" t="s">
        <v>908</v>
      </c>
      <c r="F72" s="39" t="s">
        <v>1294</v>
      </c>
      <c r="G72" s="39" t="s">
        <v>1295</v>
      </c>
      <c r="H72" s="39" t="s">
        <v>211</v>
      </c>
      <c r="I72" s="39" t="s">
        <v>83</v>
      </c>
      <c r="J72" s="39" t="s">
        <v>1339</v>
      </c>
      <c r="K72" s="39" t="s">
        <v>1306</v>
      </c>
      <c r="L72" s="47">
        <v>996</v>
      </c>
      <c r="M72" s="39" t="s">
        <v>1299</v>
      </c>
      <c r="N72" s="39" t="s">
        <v>1299</v>
      </c>
      <c r="O72" s="39" t="s">
        <v>1300</v>
      </c>
      <c r="P72" s="39" t="s">
        <v>1301</v>
      </c>
      <c r="Q72" s="39" t="s">
        <v>1302</v>
      </c>
      <c r="R72" s="39" t="s">
        <v>1299</v>
      </c>
      <c r="S72" s="39" t="s">
        <v>1299</v>
      </c>
      <c r="T72" s="39" t="s">
        <v>1300</v>
      </c>
      <c r="U72">
        <f>VLOOKUP(C72,自助退!C:F,4,FALSE)</f>
        <v>996</v>
      </c>
    </row>
    <row r="73" spans="1:21">
      <c r="A73" s="39" t="s">
        <v>228</v>
      </c>
      <c r="B73" s="39" t="s">
        <v>1439</v>
      </c>
      <c r="C73" s="39" t="s">
        <v>456</v>
      </c>
      <c r="D73" s="39" t="s">
        <v>228</v>
      </c>
      <c r="E73" s="39" t="s">
        <v>912</v>
      </c>
      <c r="F73" s="39" t="s">
        <v>1294</v>
      </c>
      <c r="G73" s="39" t="s">
        <v>1295</v>
      </c>
      <c r="H73" s="39" t="s">
        <v>1440</v>
      </c>
      <c r="I73" s="39" t="s">
        <v>1441</v>
      </c>
      <c r="J73" s="39" t="s">
        <v>1333</v>
      </c>
      <c r="K73" s="39" t="s">
        <v>1306</v>
      </c>
      <c r="L73" s="47">
        <v>783</v>
      </c>
      <c r="M73" s="39" t="s">
        <v>1299</v>
      </c>
      <c r="N73" s="39" t="s">
        <v>1299</v>
      </c>
      <c r="O73" s="39" t="s">
        <v>1300</v>
      </c>
      <c r="P73" s="39" t="s">
        <v>1301</v>
      </c>
      <c r="Q73" s="39" t="s">
        <v>1302</v>
      </c>
      <c r="R73" s="39" t="s">
        <v>1299</v>
      </c>
      <c r="S73" s="39" t="s">
        <v>1299</v>
      </c>
      <c r="T73" s="39" t="s">
        <v>1300</v>
      </c>
      <c r="U73">
        <f>VLOOKUP(C73,自助退!C:F,4,FALSE)</f>
        <v>783</v>
      </c>
    </row>
    <row r="74" spans="1:21">
      <c r="A74" s="39" t="s">
        <v>228</v>
      </c>
      <c r="B74" s="39" t="s">
        <v>1442</v>
      </c>
      <c r="C74" s="39" t="s">
        <v>459</v>
      </c>
      <c r="D74" s="39" t="s">
        <v>228</v>
      </c>
      <c r="E74" s="39" t="s">
        <v>917</v>
      </c>
      <c r="F74" s="39" t="s">
        <v>1294</v>
      </c>
      <c r="G74" s="39" t="s">
        <v>1295</v>
      </c>
      <c r="H74" s="39" t="s">
        <v>216</v>
      </c>
      <c r="I74" s="39" t="s">
        <v>91</v>
      </c>
      <c r="J74" s="39" t="s">
        <v>1323</v>
      </c>
      <c r="K74" s="39" t="s">
        <v>1306</v>
      </c>
      <c r="L74" s="47">
        <v>195</v>
      </c>
      <c r="M74" s="39" t="s">
        <v>1299</v>
      </c>
      <c r="N74" s="39" t="s">
        <v>1299</v>
      </c>
      <c r="O74" s="39" t="s">
        <v>1300</v>
      </c>
      <c r="P74" s="39" t="s">
        <v>1301</v>
      </c>
      <c r="Q74" s="39" t="s">
        <v>1302</v>
      </c>
      <c r="R74" s="39" t="s">
        <v>1299</v>
      </c>
      <c r="S74" s="39" t="s">
        <v>1299</v>
      </c>
      <c r="T74" s="39" t="s">
        <v>1300</v>
      </c>
      <c r="U74">
        <f>VLOOKUP(C74,自助退!C:F,4,FALSE)</f>
        <v>195</v>
      </c>
    </row>
    <row r="75" spans="1:21">
      <c r="A75" s="39" t="s">
        <v>228</v>
      </c>
      <c r="B75" s="39" t="s">
        <v>1443</v>
      </c>
      <c r="C75" s="39" t="s">
        <v>460</v>
      </c>
      <c r="D75" s="39" t="s">
        <v>228</v>
      </c>
      <c r="E75" s="39" t="s">
        <v>919</v>
      </c>
      <c r="F75" s="39" t="s">
        <v>1294</v>
      </c>
      <c r="G75" s="39" t="s">
        <v>1295</v>
      </c>
      <c r="H75" s="39" t="s">
        <v>1444</v>
      </c>
      <c r="I75" s="39" t="s">
        <v>462</v>
      </c>
      <c r="J75" s="39" t="s">
        <v>1403</v>
      </c>
      <c r="K75" s="39" t="s">
        <v>1306</v>
      </c>
      <c r="L75" s="47">
        <v>70</v>
      </c>
      <c r="M75" s="39" t="s">
        <v>1299</v>
      </c>
      <c r="N75" s="39" t="s">
        <v>1299</v>
      </c>
      <c r="O75" s="39" t="s">
        <v>1300</v>
      </c>
      <c r="P75" s="39" t="s">
        <v>1301</v>
      </c>
      <c r="Q75" s="39" t="s">
        <v>1302</v>
      </c>
      <c r="R75" s="39" t="s">
        <v>1299</v>
      </c>
      <c r="S75" s="39" t="s">
        <v>1299</v>
      </c>
      <c r="T75" s="39" t="s">
        <v>1300</v>
      </c>
      <c r="U75">
        <f>VLOOKUP(C75,自助退!C:F,4,FALSE)</f>
        <v>70</v>
      </c>
    </row>
    <row r="76" spans="1:21">
      <c r="A76" s="39" t="s">
        <v>228</v>
      </c>
      <c r="B76" s="39" t="s">
        <v>1445</v>
      </c>
      <c r="C76" s="39" t="s">
        <v>464</v>
      </c>
      <c r="D76" s="39" t="s">
        <v>228</v>
      </c>
      <c r="E76" s="39" t="s">
        <v>926</v>
      </c>
      <c r="F76" s="39" t="s">
        <v>1294</v>
      </c>
      <c r="G76" s="39" t="s">
        <v>1295</v>
      </c>
      <c r="H76" s="39" t="s">
        <v>1446</v>
      </c>
      <c r="I76" s="39" t="s">
        <v>466</v>
      </c>
      <c r="J76" s="39" t="s">
        <v>1313</v>
      </c>
      <c r="K76" s="39" t="s">
        <v>1306</v>
      </c>
      <c r="L76" s="47">
        <v>2245</v>
      </c>
      <c r="M76" s="39" t="s">
        <v>1299</v>
      </c>
      <c r="N76" s="39" t="s">
        <v>1299</v>
      </c>
      <c r="O76" s="39" t="s">
        <v>1300</v>
      </c>
      <c r="P76" s="39" t="s">
        <v>1301</v>
      </c>
      <c r="Q76" s="39" t="s">
        <v>1302</v>
      </c>
      <c r="R76" s="39" t="s">
        <v>1299</v>
      </c>
      <c r="S76" s="39" t="s">
        <v>1299</v>
      </c>
      <c r="T76" s="39" t="s">
        <v>1300</v>
      </c>
      <c r="U76">
        <f>VLOOKUP(C76,自助退!C:F,4,FALSE)</f>
        <v>2245</v>
      </c>
    </row>
    <row r="77" spans="1:21">
      <c r="A77" s="39" t="s">
        <v>228</v>
      </c>
      <c r="B77" s="39" t="s">
        <v>1447</v>
      </c>
      <c r="C77" s="39" t="s">
        <v>467</v>
      </c>
      <c r="D77" s="39" t="s">
        <v>228</v>
      </c>
      <c r="E77" s="39" t="s">
        <v>928</v>
      </c>
      <c r="F77" s="39" t="s">
        <v>1294</v>
      </c>
      <c r="G77" s="39" t="s">
        <v>1295</v>
      </c>
      <c r="H77" s="39" t="s">
        <v>1446</v>
      </c>
      <c r="I77" s="39" t="s">
        <v>469</v>
      </c>
      <c r="J77" s="39" t="s">
        <v>1313</v>
      </c>
      <c r="K77" s="39" t="s">
        <v>1306</v>
      </c>
      <c r="L77" s="47">
        <v>3500</v>
      </c>
      <c r="M77" s="39" t="s">
        <v>1299</v>
      </c>
      <c r="N77" s="39" t="s">
        <v>1299</v>
      </c>
      <c r="O77" s="39" t="s">
        <v>1300</v>
      </c>
      <c r="P77" s="39" t="s">
        <v>1301</v>
      </c>
      <c r="Q77" s="39" t="s">
        <v>1302</v>
      </c>
      <c r="R77" s="39" t="s">
        <v>1299</v>
      </c>
      <c r="S77" s="39" t="s">
        <v>1299</v>
      </c>
      <c r="T77" s="39" t="s">
        <v>1300</v>
      </c>
      <c r="U77">
        <f>VLOOKUP(C77,自助退!C:F,4,FALSE)</f>
        <v>3500</v>
      </c>
    </row>
    <row r="78" spans="1:21">
      <c r="A78" s="39" t="s">
        <v>228</v>
      </c>
      <c r="B78" s="39" t="s">
        <v>1448</v>
      </c>
      <c r="C78" s="39" t="s">
        <v>470</v>
      </c>
      <c r="D78" s="39" t="s">
        <v>228</v>
      </c>
      <c r="E78" s="39" t="s">
        <v>930</v>
      </c>
      <c r="F78" s="39" t="s">
        <v>1294</v>
      </c>
      <c r="G78" s="39" t="s">
        <v>1295</v>
      </c>
      <c r="H78" s="39" t="s">
        <v>1449</v>
      </c>
      <c r="I78" s="39" t="s">
        <v>472</v>
      </c>
      <c r="J78" s="39" t="s">
        <v>1313</v>
      </c>
      <c r="K78" s="39" t="s">
        <v>1306</v>
      </c>
      <c r="L78" s="47">
        <v>187</v>
      </c>
      <c r="M78" s="39" t="s">
        <v>1299</v>
      </c>
      <c r="N78" s="39" t="s">
        <v>1299</v>
      </c>
      <c r="O78" s="39" t="s">
        <v>1300</v>
      </c>
      <c r="P78" s="39" t="s">
        <v>1301</v>
      </c>
      <c r="Q78" s="39" t="s">
        <v>1302</v>
      </c>
      <c r="R78" s="39" t="s">
        <v>1299</v>
      </c>
      <c r="S78" s="39" t="s">
        <v>1299</v>
      </c>
      <c r="T78" s="39" t="s">
        <v>1300</v>
      </c>
      <c r="U78">
        <f>VLOOKUP(C78,自助退!C:F,4,FALSE)</f>
        <v>187</v>
      </c>
    </row>
    <row r="79" spans="1:21" hidden="1">
      <c r="A79" s="39" t="s">
        <v>245</v>
      </c>
      <c r="B79" s="39" t="s">
        <v>1450</v>
      </c>
      <c r="C79" s="39" t="s">
        <v>473</v>
      </c>
      <c r="D79" s="39" t="s">
        <v>245</v>
      </c>
      <c r="E79" s="39" t="s">
        <v>932</v>
      </c>
      <c r="F79" s="39" t="s">
        <v>1294</v>
      </c>
      <c r="G79" s="39" t="s">
        <v>1295</v>
      </c>
      <c r="H79" s="39" t="s">
        <v>1451</v>
      </c>
      <c r="I79" s="39" t="s">
        <v>1452</v>
      </c>
      <c r="J79" s="39" t="s">
        <v>1323</v>
      </c>
      <c r="K79" s="39" t="s">
        <v>1306</v>
      </c>
      <c r="L79" s="47">
        <v>94</v>
      </c>
      <c r="M79" s="39" t="s">
        <v>1299</v>
      </c>
      <c r="N79" s="39" t="s">
        <v>1299</v>
      </c>
      <c r="O79" s="39" t="s">
        <v>1300</v>
      </c>
      <c r="P79" s="39" t="s">
        <v>1301</v>
      </c>
      <c r="Q79" s="39" t="s">
        <v>1302</v>
      </c>
      <c r="R79" s="39" t="s">
        <v>1299</v>
      </c>
      <c r="S79" s="39" t="s">
        <v>1299</v>
      </c>
      <c r="T79" s="39" t="s">
        <v>1300</v>
      </c>
      <c r="U79">
        <f>VLOOKUP(C79,自助退!C:F,4,FALSE)</f>
        <v>94</v>
      </c>
    </row>
    <row r="80" spans="1:21" hidden="1">
      <c r="A80" s="39" t="s">
        <v>245</v>
      </c>
      <c r="B80" s="39" t="s">
        <v>1453</v>
      </c>
      <c r="C80" s="39" t="s">
        <v>476</v>
      </c>
      <c r="D80" s="39" t="s">
        <v>245</v>
      </c>
      <c r="E80" s="39" t="s">
        <v>934</v>
      </c>
      <c r="F80" s="39" t="s">
        <v>1294</v>
      </c>
      <c r="G80" s="39" t="s">
        <v>1295</v>
      </c>
      <c r="H80" s="39" t="s">
        <v>1454</v>
      </c>
      <c r="I80" s="39" t="s">
        <v>478</v>
      </c>
      <c r="J80" s="39" t="s">
        <v>1328</v>
      </c>
      <c r="K80" s="39" t="s">
        <v>1306</v>
      </c>
      <c r="L80" s="47">
        <v>572</v>
      </c>
      <c r="M80" s="39" t="s">
        <v>1299</v>
      </c>
      <c r="N80" s="39" t="s">
        <v>1299</v>
      </c>
      <c r="O80" s="39" t="s">
        <v>1300</v>
      </c>
      <c r="P80" s="39" t="s">
        <v>1301</v>
      </c>
      <c r="Q80" s="39" t="s">
        <v>1302</v>
      </c>
      <c r="R80" s="39" t="s">
        <v>1299</v>
      </c>
      <c r="S80" s="39" t="s">
        <v>1299</v>
      </c>
      <c r="T80" s="39" t="s">
        <v>1300</v>
      </c>
      <c r="U80">
        <f>VLOOKUP(C80,自助退!C:F,4,FALSE)</f>
        <v>572</v>
      </c>
    </row>
    <row r="81" spans="1:21" hidden="1">
      <c r="A81" s="39" t="s">
        <v>245</v>
      </c>
      <c r="B81" s="39" t="s">
        <v>1455</v>
      </c>
      <c r="C81" s="39" t="s">
        <v>479</v>
      </c>
      <c r="D81" s="39" t="s">
        <v>245</v>
      </c>
      <c r="E81" s="39" t="s">
        <v>936</v>
      </c>
      <c r="F81" s="39" t="s">
        <v>1294</v>
      </c>
      <c r="G81" s="39" t="s">
        <v>1295</v>
      </c>
      <c r="H81" s="39" t="s">
        <v>1456</v>
      </c>
      <c r="I81" s="39" t="s">
        <v>481</v>
      </c>
      <c r="J81" s="39" t="s">
        <v>1333</v>
      </c>
      <c r="K81" s="39" t="s">
        <v>1306</v>
      </c>
      <c r="L81" s="47">
        <v>400</v>
      </c>
      <c r="M81" s="39" t="s">
        <v>1299</v>
      </c>
      <c r="N81" s="39" t="s">
        <v>1299</v>
      </c>
      <c r="O81" s="39" t="s">
        <v>1300</v>
      </c>
      <c r="P81" s="39" t="s">
        <v>1301</v>
      </c>
      <c r="Q81" s="39" t="s">
        <v>1302</v>
      </c>
      <c r="R81" s="39" t="s">
        <v>1299</v>
      </c>
      <c r="S81" s="39" t="s">
        <v>1299</v>
      </c>
      <c r="T81" s="39" t="s">
        <v>1300</v>
      </c>
      <c r="U81">
        <f>VLOOKUP(C81,自助退!C:F,4,FALSE)</f>
        <v>400</v>
      </c>
    </row>
    <row r="82" spans="1:21" hidden="1">
      <c r="A82" s="39" t="s">
        <v>245</v>
      </c>
      <c r="B82" s="39" t="s">
        <v>1457</v>
      </c>
      <c r="C82" s="39" t="s">
        <v>482</v>
      </c>
      <c r="D82" s="39" t="s">
        <v>245</v>
      </c>
      <c r="E82" s="39" t="s">
        <v>938</v>
      </c>
      <c r="F82" s="39" t="s">
        <v>1294</v>
      </c>
      <c r="G82" s="39" t="s">
        <v>1295</v>
      </c>
      <c r="H82" s="39" t="s">
        <v>227</v>
      </c>
      <c r="I82" s="39" t="s">
        <v>1458</v>
      </c>
      <c r="J82" s="39" t="s">
        <v>1313</v>
      </c>
      <c r="K82" s="39" t="s">
        <v>1306</v>
      </c>
      <c r="L82" s="47">
        <v>1606</v>
      </c>
      <c r="M82" s="39" t="s">
        <v>1299</v>
      </c>
      <c r="N82" s="39" t="s">
        <v>1299</v>
      </c>
      <c r="O82" s="39" t="s">
        <v>1300</v>
      </c>
      <c r="P82" s="39" t="s">
        <v>1301</v>
      </c>
      <c r="Q82" s="39" t="s">
        <v>1302</v>
      </c>
      <c r="R82" s="39" t="s">
        <v>1299</v>
      </c>
      <c r="S82" s="39" t="s">
        <v>1299</v>
      </c>
      <c r="T82" s="39" t="s">
        <v>1300</v>
      </c>
      <c r="U82">
        <f>VLOOKUP(C82,自助退!C:F,4,FALSE)</f>
        <v>1606</v>
      </c>
    </row>
    <row r="83" spans="1:21" hidden="1">
      <c r="A83" s="39" t="s">
        <v>245</v>
      </c>
      <c r="B83" s="39" t="s">
        <v>1459</v>
      </c>
      <c r="C83" s="39" t="s">
        <v>484</v>
      </c>
      <c r="D83" s="39" t="s">
        <v>245</v>
      </c>
      <c r="E83" s="39" t="s">
        <v>940</v>
      </c>
      <c r="F83" s="39" t="s">
        <v>1294</v>
      </c>
      <c r="G83" s="39" t="s">
        <v>1295</v>
      </c>
      <c r="H83" s="39" t="s">
        <v>247</v>
      </c>
      <c r="I83" s="39" t="s">
        <v>148</v>
      </c>
      <c r="J83" s="39" t="s">
        <v>1323</v>
      </c>
      <c r="K83" s="39" t="s">
        <v>1306</v>
      </c>
      <c r="L83" s="47">
        <v>7</v>
      </c>
      <c r="M83" s="39" t="s">
        <v>1299</v>
      </c>
      <c r="N83" s="39" t="s">
        <v>1299</v>
      </c>
      <c r="O83" s="39" t="s">
        <v>1300</v>
      </c>
      <c r="P83" s="39" t="s">
        <v>1301</v>
      </c>
      <c r="Q83" s="39" t="s">
        <v>1302</v>
      </c>
      <c r="R83" s="39" t="s">
        <v>1299</v>
      </c>
      <c r="S83" s="39" t="s">
        <v>1299</v>
      </c>
      <c r="T83" s="39" t="s">
        <v>1300</v>
      </c>
      <c r="U83">
        <f>VLOOKUP(C83,自助退!C:F,4,FALSE)</f>
        <v>7</v>
      </c>
    </row>
    <row r="84" spans="1:21" hidden="1">
      <c r="A84" s="39" t="s">
        <v>245</v>
      </c>
      <c r="B84" s="39" t="s">
        <v>1460</v>
      </c>
      <c r="C84" s="39" t="s">
        <v>485</v>
      </c>
      <c r="D84" s="39" t="s">
        <v>245</v>
      </c>
      <c r="E84" s="39" t="s">
        <v>942</v>
      </c>
      <c r="F84" s="39" t="s">
        <v>1294</v>
      </c>
      <c r="G84" s="39" t="s">
        <v>1295</v>
      </c>
      <c r="H84" s="39" t="s">
        <v>208</v>
      </c>
      <c r="I84" s="39" t="s">
        <v>1461</v>
      </c>
      <c r="J84" s="39" t="s">
        <v>1328</v>
      </c>
      <c r="K84" s="39" t="s">
        <v>1306</v>
      </c>
      <c r="L84" s="47">
        <v>4017</v>
      </c>
      <c r="M84" s="39" t="s">
        <v>1299</v>
      </c>
      <c r="N84" s="39" t="s">
        <v>1299</v>
      </c>
      <c r="O84" s="39" t="s">
        <v>1300</v>
      </c>
      <c r="P84" s="39" t="s">
        <v>1301</v>
      </c>
      <c r="Q84" s="39" t="s">
        <v>1302</v>
      </c>
      <c r="R84" s="39" t="s">
        <v>1299</v>
      </c>
      <c r="S84" s="39" t="s">
        <v>1299</v>
      </c>
      <c r="T84" s="39" t="s">
        <v>1300</v>
      </c>
      <c r="U84">
        <f>VLOOKUP(C84,自助退!C:F,4,FALSE)</f>
        <v>4017</v>
      </c>
    </row>
    <row r="85" spans="1:21" hidden="1">
      <c r="A85" s="39" t="s">
        <v>245</v>
      </c>
      <c r="B85" s="39" t="s">
        <v>1462</v>
      </c>
      <c r="C85" s="39" t="s">
        <v>487</v>
      </c>
      <c r="D85" s="39" t="s">
        <v>245</v>
      </c>
      <c r="E85" s="39" t="s">
        <v>944</v>
      </c>
      <c r="F85" s="39" t="s">
        <v>1294</v>
      </c>
      <c r="G85" s="39" t="s">
        <v>1295</v>
      </c>
      <c r="H85" s="39" t="s">
        <v>248</v>
      </c>
      <c r="I85" s="39" t="s">
        <v>151</v>
      </c>
      <c r="J85" s="39" t="s">
        <v>1333</v>
      </c>
      <c r="K85" s="39" t="s">
        <v>1306</v>
      </c>
      <c r="L85" s="47">
        <v>296</v>
      </c>
      <c r="M85" s="39" t="s">
        <v>1299</v>
      </c>
      <c r="N85" s="39" t="s">
        <v>1299</v>
      </c>
      <c r="O85" s="39" t="s">
        <v>1300</v>
      </c>
      <c r="P85" s="39" t="s">
        <v>1301</v>
      </c>
      <c r="Q85" s="39" t="s">
        <v>1302</v>
      </c>
      <c r="R85" s="39" t="s">
        <v>1299</v>
      </c>
      <c r="S85" s="39" t="s">
        <v>1299</v>
      </c>
      <c r="T85" s="39" t="s">
        <v>1300</v>
      </c>
      <c r="U85">
        <f>VLOOKUP(C85,自助退!C:F,4,FALSE)</f>
        <v>296</v>
      </c>
    </row>
    <row r="86" spans="1:21" hidden="1">
      <c r="A86" s="39" t="s">
        <v>245</v>
      </c>
      <c r="B86" s="39" t="s">
        <v>1463</v>
      </c>
      <c r="C86" s="39" t="s">
        <v>488</v>
      </c>
      <c r="D86" s="39" t="s">
        <v>245</v>
      </c>
      <c r="E86" s="39" t="s">
        <v>946</v>
      </c>
      <c r="F86" s="39" t="s">
        <v>1294</v>
      </c>
      <c r="G86" s="39" t="s">
        <v>1295</v>
      </c>
      <c r="H86" s="39" t="s">
        <v>244</v>
      </c>
      <c r="I86" s="39" t="s">
        <v>143</v>
      </c>
      <c r="J86" s="39" t="s">
        <v>1333</v>
      </c>
      <c r="K86" s="39" t="s">
        <v>1306</v>
      </c>
      <c r="L86" s="47">
        <v>800</v>
      </c>
      <c r="M86" s="39" t="s">
        <v>1299</v>
      </c>
      <c r="N86" s="39" t="s">
        <v>1299</v>
      </c>
      <c r="O86" s="39" t="s">
        <v>1300</v>
      </c>
      <c r="P86" s="39" t="s">
        <v>1301</v>
      </c>
      <c r="Q86" s="39" t="s">
        <v>1302</v>
      </c>
      <c r="R86" s="39" t="s">
        <v>1299</v>
      </c>
      <c r="S86" s="39" t="s">
        <v>1299</v>
      </c>
      <c r="T86" s="39" t="s">
        <v>1300</v>
      </c>
      <c r="U86">
        <f>VLOOKUP(C86,自助退!C:F,4,FALSE)</f>
        <v>800</v>
      </c>
    </row>
    <row r="87" spans="1:21" hidden="1">
      <c r="A87" s="39" t="s">
        <v>245</v>
      </c>
      <c r="B87" s="39" t="s">
        <v>1464</v>
      </c>
      <c r="C87" s="39" t="s">
        <v>489</v>
      </c>
      <c r="D87" s="39" t="s">
        <v>245</v>
      </c>
      <c r="E87" s="39" t="s">
        <v>951</v>
      </c>
      <c r="F87" s="39" t="s">
        <v>1294</v>
      </c>
      <c r="G87" s="39" t="s">
        <v>1295</v>
      </c>
      <c r="H87" s="39" t="s">
        <v>1465</v>
      </c>
      <c r="I87" s="39" t="s">
        <v>1466</v>
      </c>
      <c r="J87" s="39" t="s">
        <v>1313</v>
      </c>
      <c r="K87" s="39" t="s">
        <v>1306</v>
      </c>
      <c r="L87" s="47">
        <v>350</v>
      </c>
      <c r="M87" s="39" t="s">
        <v>1299</v>
      </c>
      <c r="N87" s="39" t="s">
        <v>1299</v>
      </c>
      <c r="O87" s="39" t="s">
        <v>1300</v>
      </c>
      <c r="P87" s="39" t="s">
        <v>1301</v>
      </c>
      <c r="Q87" s="39" t="s">
        <v>1302</v>
      </c>
      <c r="R87" s="39" t="s">
        <v>1299</v>
      </c>
      <c r="S87" s="39" t="s">
        <v>1299</v>
      </c>
      <c r="T87" s="39" t="s">
        <v>1300</v>
      </c>
      <c r="U87">
        <f>VLOOKUP(C87,自助退!C:F,4,FALSE)</f>
        <v>350</v>
      </c>
    </row>
    <row r="88" spans="1:21" hidden="1">
      <c r="A88" s="39" t="s">
        <v>245</v>
      </c>
      <c r="B88" s="39" t="s">
        <v>1467</v>
      </c>
      <c r="C88" s="39" t="s">
        <v>492</v>
      </c>
      <c r="D88" s="39" t="s">
        <v>245</v>
      </c>
      <c r="E88" s="39" t="s">
        <v>953</v>
      </c>
      <c r="F88" s="39" t="s">
        <v>1294</v>
      </c>
      <c r="G88" s="39" t="s">
        <v>1295</v>
      </c>
      <c r="H88" s="39" t="s">
        <v>1468</v>
      </c>
      <c r="I88" s="39" t="s">
        <v>494</v>
      </c>
      <c r="J88" s="39" t="s">
        <v>1333</v>
      </c>
      <c r="K88" s="39" t="s">
        <v>1306</v>
      </c>
      <c r="L88" s="47">
        <v>92</v>
      </c>
      <c r="M88" s="39" t="s">
        <v>1299</v>
      </c>
      <c r="N88" s="39" t="s">
        <v>1299</v>
      </c>
      <c r="O88" s="39" t="s">
        <v>1300</v>
      </c>
      <c r="P88" s="39" t="s">
        <v>1301</v>
      </c>
      <c r="Q88" s="39" t="s">
        <v>1302</v>
      </c>
      <c r="R88" s="39" t="s">
        <v>1299</v>
      </c>
      <c r="S88" s="39" t="s">
        <v>1299</v>
      </c>
      <c r="T88" s="39" t="s">
        <v>1300</v>
      </c>
      <c r="U88">
        <f>VLOOKUP(C88,自助退!C:F,4,FALSE)</f>
        <v>92</v>
      </c>
    </row>
    <row r="89" spans="1:21" hidden="1">
      <c r="A89" s="39" t="s">
        <v>245</v>
      </c>
      <c r="B89" s="39" t="s">
        <v>1469</v>
      </c>
      <c r="C89" s="39" t="s">
        <v>495</v>
      </c>
      <c r="D89" s="39" t="s">
        <v>245</v>
      </c>
      <c r="E89" s="39" t="s">
        <v>955</v>
      </c>
      <c r="F89" s="39" t="s">
        <v>1294</v>
      </c>
      <c r="G89" s="39" t="s">
        <v>1295</v>
      </c>
      <c r="H89" s="39" t="s">
        <v>200</v>
      </c>
      <c r="I89" s="39" t="s">
        <v>61</v>
      </c>
      <c r="J89" s="39" t="s">
        <v>1347</v>
      </c>
      <c r="K89" s="39" t="s">
        <v>1306</v>
      </c>
      <c r="L89" s="47">
        <v>757</v>
      </c>
      <c r="M89" s="39" t="s">
        <v>1299</v>
      </c>
      <c r="N89" s="39" t="s">
        <v>1299</v>
      </c>
      <c r="O89" s="39" t="s">
        <v>1300</v>
      </c>
      <c r="P89" s="39" t="s">
        <v>1301</v>
      </c>
      <c r="Q89" s="39" t="s">
        <v>1302</v>
      </c>
      <c r="R89" s="39" t="s">
        <v>1299</v>
      </c>
      <c r="S89" s="39" t="s">
        <v>1299</v>
      </c>
      <c r="T89" s="39" t="s">
        <v>1300</v>
      </c>
      <c r="U89">
        <f>VLOOKUP(C89,自助退!C:F,4,FALSE)</f>
        <v>757</v>
      </c>
    </row>
    <row r="90" spans="1:21" hidden="1">
      <c r="A90" s="39" t="s">
        <v>245</v>
      </c>
      <c r="B90" s="39" t="s">
        <v>1470</v>
      </c>
      <c r="C90" s="39" t="s">
        <v>496</v>
      </c>
      <c r="D90" s="39" t="s">
        <v>245</v>
      </c>
      <c r="E90" s="39" t="s">
        <v>957</v>
      </c>
      <c r="F90" s="39" t="s">
        <v>1294</v>
      </c>
      <c r="G90" s="39" t="s">
        <v>1295</v>
      </c>
      <c r="H90" s="39" t="s">
        <v>1471</v>
      </c>
      <c r="I90" s="39" t="s">
        <v>498</v>
      </c>
      <c r="J90" s="39" t="s">
        <v>1328</v>
      </c>
      <c r="K90" s="39" t="s">
        <v>1306</v>
      </c>
      <c r="L90" s="47">
        <v>1887</v>
      </c>
      <c r="M90" s="39" t="s">
        <v>1299</v>
      </c>
      <c r="N90" s="39" t="s">
        <v>1299</v>
      </c>
      <c r="O90" s="39" t="s">
        <v>1300</v>
      </c>
      <c r="P90" s="39" t="s">
        <v>1301</v>
      </c>
      <c r="Q90" s="39" t="s">
        <v>1302</v>
      </c>
      <c r="R90" s="39" t="s">
        <v>1299</v>
      </c>
      <c r="S90" s="39" t="s">
        <v>1299</v>
      </c>
      <c r="T90" s="39" t="s">
        <v>1300</v>
      </c>
      <c r="U90">
        <f>VLOOKUP(C90,自助退!C:F,4,FALSE)</f>
        <v>1887</v>
      </c>
    </row>
    <row r="91" spans="1:21" hidden="1">
      <c r="A91" s="39" t="s">
        <v>245</v>
      </c>
      <c r="B91" s="39" t="s">
        <v>1472</v>
      </c>
      <c r="C91" s="39" t="s">
        <v>499</v>
      </c>
      <c r="D91" s="39" t="s">
        <v>245</v>
      </c>
      <c r="E91" s="39" t="s">
        <v>959</v>
      </c>
      <c r="F91" s="39" t="s">
        <v>1294</v>
      </c>
      <c r="G91" s="39" t="s">
        <v>1295</v>
      </c>
      <c r="H91" s="39" t="s">
        <v>1473</v>
      </c>
      <c r="I91" s="39" t="s">
        <v>501</v>
      </c>
      <c r="J91" s="39" t="s">
        <v>1313</v>
      </c>
      <c r="K91" s="39" t="s">
        <v>1306</v>
      </c>
      <c r="L91" s="47">
        <v>380</v>
      </c>
      <c r="M91" s="39" t="s">
        <v>1299</v>
      </c>
      <c r="N91" s="39" t="s">
        <v>1299</v>
      </c>
      <c r="O91" s="39" t="s">
        <v>1300</v>
      </c>
      <c r="P91" s="39" t="s">
        <v>1301</v>
      </c>
      <c r="Q91" s="39" t="s">
        <v>1302</v>
      </c>
      <c r="R91" s="39" t="s">
        <v>1299</v>
      </c>
      <c r="S91" s="39" t="s">
        <v>1299</v>
      </c>
      <c r="T91" s="39" t="s">
        <v>1300</v>
      </c>
      <c r="U91">
        <f>VLOOKUP(C91,自助退!C:F,4,FALSE)</f>
        <v>380</v>
      </c>
    </row>
    <row r="92" spans="1:21" hidden="1">
      <c r="A92" s="39" t="s">
        <v>245</v>
      </c>
      <c r="B92" s="39" t="s">
        <v>1474</v>
      </c>
      <c r="C92" s="39" t="s">
        <v>502</v>
      </c>
      <c r="D92" s="39" t="s">
        <v>245</v>
      </c>
      <c r="E92" s="39" t="s">
        <v>968</v>
      </c>
      <c r="F92" s="39" t="s">
        <v>1294</v>
      </c>
      <c r="G92" s="39" t="s">
        <v>1295</v>
      </c>
      <c r="H92" s="39" t="s">
        <v>1475</v>
      </c>
      <c r="I92" s="39" t="s">
        <v>1476</v>
      </c>
      <c r="J92" s="39" t="s">
        <v>1323</v>
      </c>
      <c r="K92" s="39" t="s">
        <v>1306</v>
      </c>
      <c r="L92" s="47">
        <v>2700</v>
      </c>
      <c r="M92" s="39" t="s">
        <v>1299</v>
      </c>
      <c r="N92" s="39" t="s">
        <v>1299</v>
      </c>
      <c r="O92" s="39" t="s">
        <v>1300</v>
      </c>
      <c r="P92" s="39" t="s">
        <v>1301</v>
      </c>
      <c r="Q92" s="39" t="s">
        <v>1302</v>
      </c>
      <c r="R92" s="39" t="s">
        <v>1299</v>
      </c>
      <c r="S92" s="39" t="s">
        <v>1299</v>
      </c>
      <c r="T92" s="39" t="s">
        <v>1300</v>
      </c>
      <c r="U92">
        <f>VLOOKUP(C92,自助退!C:F,4,FALSE)</f>
        <v>2700</v>
      </c>
    </row>
    <row r="93" spans="1:21" hidden="1">
      <c r="A93" s="39" t="s">
        <v>245</v>
      </c>
      <c r="B93" s="39" t="s">
        <v>1477</v>
      </c>
      <c r="C93" s="39" t="s">
        <v>505</v>
      </c>
      <c r="D93" s="39" t="s">
        <v>245</v>
      </c>
      <c r="E93" s="39" t="s">
        <v>970</v>
      </c>
      <c r="F93" s="39" t="s">
        <v>1294</v>
      </c>
      <c r="G93" s="39" t="s">
        <v>1295</v>
      </c>
      <c r="H93" s="39" t="s">
        <v>1478</v>
      </c>
      <c r="I93" s="39" t="s">
        <v>1479</v>
      </c>
      <c r="J93" s="39" t="s">
        <v>1323</v>
      </c>
      <c r="K93" s="39" t="s">
        <v>1306</v>
      </c>
      <c r="L93" s="47">
        <v>780</v>
      </c>
      <c r="M93" s="39" t="s">
        <v>1299</v>
      </c>
      <c r="N93" s="39" t="s">
        <v>1299</v>
      </c>
      <c r="O93" s="39" t="s">
        <v>1300</v>
      </c>
      <c r="P93" s="39" t="s">
        <v>1301</v>
      </c>
      <c r="Q93" s="39" t="s">
        <v>1302</v>
      </c>
      <c r="R93" s="39" t="s">
        <v>1299</v>
      </c>
      <c r="S93" s="39" t="s">
        <v>1299</v>
      </c>
      <c r="T93" s="39" t="s">
        <v>1300</v>
      </c>
      <c r="U93">
        <f>VLOOKUP(C93,自助退!C:F,4,FALSE)</f>
        <v>780</v>
      </c>
    </row>
    <row r="94" spans="1:21" hidden="1">
      <c r="A94" s="39" t="s">
        <v>245</v>
      </c>
      <c r="B94" s="39" t="s">
        <v>1480</v>
      </c>
      <c r="C94" s="39" t="s">
        <v>508</v>
      </c>
      <c r="D94" s="39" t="s">
        <v>245</v>
      </c>
      <c r="E94" s="39" t="s">
        <v>972</v>
      </c>
      <c r="F94" s="39" t="s">
        <v>1294</v>
      </c>
      <c r="G94" s="39" t="s">
        <v>1295</v>
      </c>
      <c r="H94" s="39" t="s">
        <v>250</v>
      </c>
      <c r="I94" s="39" t="s">
        <v>155</v>
      </c>
      <c r="J94" s="39" t="s">
        <v>1481</v>
      </c>
      <c r="K94" s="39" t="s">
        <v>1306</v>
      </c>
      <c r="L94" s="47">
        <v>29</v>
      </c>
      <c r="M94" s="39" t="s">
        <v>1299</v>
      </c>
      <c r="N94" s="39" t="s">
        <v>1299</v>
      </c>
      <c r="O94" s="39" t="s">
        <v>1300</v>
      </c>
      <c r="P94" s="39" t="s">
        <v>1301</v>
      </c>
      <c r="Q94" s="39" t="s">
        <v>1302</v>
      </c>
      <c r="R94" s="39" t="s">
        <v>1299</v>
      </c>
      <c r="S94" s="39" t="s">
        <v>1299</v>
      </c>
      <c r="T94" s="39" t="s">
        <v>1300</v>
      </c>
      <c r="U94">
        <f>VLOOKUP(C94,自助退!C:F,4,FALSE)</f>
        <v>29</v>
      </c>
    </row>
    <row r="95" spans="1:21" hidden="1">
      <c r="A95" s="39" t="s">
        <v>245</v>
      </c>
      <c r="B95" s="39" t="s">
        <v>1482</v>
      </c>
      <c r="C95" s="39" t="s">
        <v>509</v>
      </c>
      <c r="D95" s="39" t="s">
        <v>245</v>
      </c>
      <c r="E95" s="39" t="s">
        <v>974</v>
      </c>
      <c r="F95" s="39" t="s">
        <v>1294</v>
      </c>
      <c r="G95" s="39" t="s">
        <v>1295</v>
      </c>
      <c r="H95" s="39" t="s">
        <v>1483</v>
      </c>
      <c r="I95" s="39" t="s">
        <v>511</v>
      </c>
      <c r="J95" s="39" t="s">
        <v>1339</v>
      </c>
      <c r="K95" s="39" t="s">
        <v>1306</v>
      </c>
      <c r="L95" s="47">
        <v>1265</v>
      </c>
      <c r="M95" s="39" t="s">
        <v>1299</v>
      </c>
      <c r="N95" s="39" t="s">
        <v>1299</v>
      </c>
      <c r="O95" s="39" t="s">
        <v>1300</v>
      </c>
      <c r="P95" s="39" t="s">
        <v>1301</v>
      </c>
      <c r="Q95" s="39" t="s">
        <v>1302</v>
      </c>
      <c r="R95" s="39" t="s">
        <v>1299</v>
      </c>
      <c r="S95" s="39" t="s">
        <v>1299</v>
      </c>
      <c r="T95" s="39" t="s">
        <v>1300</v>
      </c>
      <c r="U95">
        <f>VLOOKUP(C95,自助退!C:F,4,FALSE)</f>
        <v>1265</v>
      </c>
    </row>
    <row r="96" spans="1:21" hidden="1">
      <c r="A96" s="39" t="s">
        <v>245</v>
      </c>
      <c r="B96" s="39" t="s">
        <v>1484</v>
      </c>
      <c r="C96" s="39" t="s">
        <v>512</v>
      </c>
      <c r="D96" s="39" t="s">
        <v>245</v>
      </c>
      <c r="E96" s="39" t="s">
        <v>981</v>
      </c>
      <c r="F96" s="39" t="s">
        <v>1294</v>
      </c>
      <c r="G96" s="39" t="s">
        <v>1295</v>
      </c>
      <c r="H96" s="39" t="s">
        <v>1485</v>
      </c>
      <c r="I96" s="39" t="s">
        <v>514</v>
      </c>
      <c r="J96" s="39" t="s">
        <v>1486</v>
      </c>
      <c r="K96" s="39" t="s">
        <v>1306</v>
      </c>
      <c r="L96" s="47">
        <v>654</v>
      </c>
      <c r="M96" s="39" t="s">
        <v>1299</v>
      </c>
      <c r="N96" s="39" t="s">
        <v>1299</v>
      </c>
      <c r="O96" s="39" t="s">
        <v>1300</v>
      </c>
      <c r="P96" s="39" t="s">
        <v>1301</v>
      </c>
      <c r="Q96" s="39" t="s">
        <v>1302</v>
      </c>
      <c r="R96" s="39" t="s">
        <v>1299</v>
      </c>
      <c r="S96" s="39" t="s">
        <v>1299</v>
      </c>
      <c r="T96" s="39" t="s">
        <v>1300</v>
      </c>
      <c r="U96">
        <f>VLOOKUP(C96,自助退!C:F,4,FALSE)</f>
        <v>654</v>
      </c>
    </row>
    <row r="97" spans="1:21" hidden="1">
      <c r="A97" s="39" t="s">
        <v>245</v>
      </c>
      <c r="B97" s="39" t="s">
        <v>1487</v>
      </c>
      <c r="C97" s="39" t="s">
        <v>515</v>
      </c>
      <c r="D97" s="39" t="s">
        <v>245</v>
      </c>
      <c r="E97" s="39" t="s">
        <v>983</v>
      </c>
      <c r="F97" s="39" t="s">
        <v>1294</v>
      </c>
      <c r="G97" s="39" t="s">
        <v>1295</v>
      </c>
      <c r="H97" s="39" t="s">
        <v>246</v>
      </c>
      <c r="I97" s="39" t="s">
        <v>146</v>
      </c>
      <c r="J97" s="39" t="s">
        <v>1333</v>
      </c>
      <c r="K97" s="39" t="s">
        <v>1306</v>
      </c>
      <c r="L97" s="47">
        <v>238</v>
      </c>
      <c r="M97" s="39" t="s">
        <v>1299</v>
      </c>
      <c r="N97" s="39" t="s">
        <v>1299</v>
      </c>
      <c r="O97" s="39" t="s">
        <v>1300</v>
      </c>
      <c r="P97" s="39" t="s">
        <v>1301</v>
      </c>
      <c r="Q97" s="39" t="s">
        <v>1302</v>
      </c>
      <c r="R97" s="39" t="s">
        <v>1299</v>
      </c>
      <c r="S97" s="39" t="s">
        <v>1299</v>
      </c>
      <c r="T97" s="39" t="s">
        <v>1300</v>
      </c>
      <c r="U97">
        <f>VLOOKUP(C97,自助退!C:F,4,FALSE)</f>
        <v>238</v>
      </c>
    </row>
    <row r="98" spans="1:21" hidden="1">
      <c r="A98" s="39" t="s">
        <v>245</v>
      </c>
      <c r="B98" s="39" t="s">
        <v>1488</v>
      </c>
      <c r="C98" s="39" t="s">
        <v>516</v>
      </c>
      <c r="D98" s="39" t="s">
        <v>245</v>
      </c>
      <c r="E98" s="39" t="s">
        <v>985</v>
      </c>
      <c r="F98" s="39" t="s">
        <v>1294</v>
      </c>
      <c r="G98" s="39" t="s">
        <v>1295</v>
      </c>
      <c r="H98" s="39" t="s">
        <v>1489</v>
      </c>
      <c r="I98" s="39" t="s">
        <v>191</v>
      </c>
      <c r="J98" s="39" t="s">
        <v>1333</v>
      </c>
      <c r="K98" s="39" t="s">
        <v>1306</v>
      </c>
      <c r="L98" s="47">
        <v>514</v>
      </c>
      <c r="M98" s="39" t="s">
        <v>1299</v>
      </c>
      <c r="N98" s="39" t="s">
        <v>1299</v>
      </c>
      <c r="O98" s="39" t="s">
        <v>1300</v>
      </c>
      <c r="P98" s="39" t="s">
        <v>1301</v>
      </c>
      <c r="Q98" s="39" t="s">
        <v>1302</v>
      </c>
      <c r="R98" s="39" t="s">
        <v>1299</v>
      </c>
      <c r="S98" s="39" t="s">
        <v>1299</v>
      </c>
      <c r="T98" s="39" t="s">
        <v>1300</v>
      </c>
      <c r="U98">
        <f>VLOOKUP(C98,自助退!C:F,4,FALSE)</f>
        <v>514</v>
      </c>
    </row>
    <row r="99" spans="1:21" hidden="1">
      <c r="A99" s="39" t="s">
        <v>245</v>
      </c>
      <c r="B99" s="39" t="s">
        <v>1490</v>
      </c>
      <c r="C99" s="39" t="s">
        <v>518</v>
      </c>
      <c r="D99" s="39" t="s">
        <v>245</v>
      </c>
      <c r="E99" s="39" t="s">
        <v>987</v>
      </c>
      <c r="F99" s="39" t="s">
        <v>1294</v>
      </c>
      <c r="G99" s="39" t="s">
        <v>1295</v>
      </c>
      <c r="H99" s="39" t="s">
        <v>247</v>
      </c>
      <c r="I99" s="39" t="s">
        <v>148</v>
      </c>
      <c r="J99" s="39" t="s">
        <v>1323</v>
      </c>
      <c r="K99" s="39" t="s">
        <v>1306</v>
      </c>
      <c r="L99" s="47">
        <v>7</v>
      </c>
      <c r="M99" s="39" t="s">
        <v>1299</v>
      </c>
      <c r="N99" s="39" t="s">
        <v>1299</v>
      </c>
      <c r="O99" s="39" t="s">
        <v>1300</v>
      </c>
      <c r="P99" s="39" t="s">
        <v>1301</v>
      </c>
      <c r="Q99" s="39" t="s">
        <v>1302</v>
      </c>
      <c r="R99" s="39" t="s">
        <v>1299</v>
      </c>
      <c r="S99" s="39" t="s">
        <v>1299</v>
      </c>
      <c r="T99" s="39" t="s">
        <v>1300</v>
      </c>
      <c r="U99">
        <f>VLOOKUP(C99,自助退!C:F,4,FALSE)</f>
        <v>7</v>
      </c>
    </row>
    <row r="100" spans="1:21" hidden="1">
      <c r="A100" s="39" t="s">
        <v>245</v>
      </c>
      <c r="B100" s="39" t="s">
        <v>1491</v>
      </c>
      <c r="C100" s="39" t="s">
        <v>519</v>
      </c>
      <c r="D100" s="39" t="s">
        <v>245</v>
      </c>
      <c r="E100" s="39" t="s">
        <v>989</v>
      </c>
      <c r="F100" s="39" t="s">
        <v>1294</v>
      </c>
      <c r="G100" s="39" t="s">
        <v>1295</v>
      </c>
      <c r="H100" s="39" t="s">
        <v>1492</v>
      </c>
      <c r="I100" s="39" t="s">
        <v>521</v>
      </c>
      <c r="J100" s="39" t="s">
        <v>1305</v>
      </c>
      <c r="K100" s="39" t="s">
        <v>1306</v>
      </c>
      <c r="L100" s="47">
        <v>102</v>
      </c>
      <c r="M100" s="39" t="s">
        <v>1299</v>
      </c>
      <c r="N100" s="39" t="s">
        <v>1299</v>
      </c>
      <c r="O100" s="39" t="s">
        <v>1300</v>
      </c>
      <c r="P100" s="39" t="s">
        <v>1301</v>
      </c>
      <c r="Q100" s="39" t="s">
        <v>1302</v>
      </c>
      <c r="R100" s="39" t="s">
        <v>1299</v>
      </c>
      <c r="S100" s="39" t="s">
        <v>1299</v>
      </c>
      <c r="T100" s="39" t="s">
        <v>1300</v>
      </c>
      <c r="U100">
        <f>VLOOKUP(C100,自助退!C:F,4,FALSE)</f>
        <v>102</v>
      </c>
    </row>
    <row r="101" spans="1:21" hidden="1">
      <c r="A101" s="39" t="s">
        <v>245</v>
      </c>
      <c r="B101" s="39" t="s">
        <v>1493</v>
      </c>
      <c r="C101" s="39" t="s">
        <v>522</v>
      </c>
      <c r="D101" s="39" t="s">
        <v>245</v>
      </c>
      <c r="E101" s="39" t="s">
        <v>991</v>
      </c>
      <c r="F101" s="39" t="s">
        <v>1294</v>
      </c>
      <c r="G101" s="39" t="s">
        <v>1295</v>
      </c>
      <c r="H101" s="39" t="s">
        <v>1494</v>
      </c>
      <c r="I101" s="39" t="s">
        <v>524</v>
      </c>
      <c r="J101" s="39" t="s">
        <v>1328</v>
      </c>
      <c r="K101" s="39" t="s">
        <v>1306</v>
      </c>
      <c r="L101" s="47">
        <v>3000</v>
      </c>
      <c r="M101" s="39" t="s">
        <v>1299</v>
      </c>
      <c r="N101" s="39" t="s">
        <v>1299</v>
      </c>
      <c r="O101" s="39" t="s">
        <v>1300</v>
      </c>
      <c r="P101" s="39" t="s">
        <v>1301</v>
      </c>
      <c r="Q101" s="39" t="s">
        <v>1302</v>
      </c>
      <c r="R101" s="39" t="s">
        <v>1299</v>
      </c>
      <c r="S101" s="39" t="s">
        <v>1299</v>
      </c>
      <c r="T101" s="39" t="s">
        <v>1300</v>
      </c>
      <c r="U101">
        <f>VLOOKUP(C101,自助退!C:F,4,FALSE)</f>
        <v>3000</v>
      </c>
    </row>
    <row r="102" spans="1:21" hidden="1">
      <c r="A102" s="39" t="s">
        <v>245</v>
      </c>
      <c r="B102" s="39" t="s">
        <v>1495</v>
      </c>
      <c r="C102" s="39" t="s">
        <v>525</v>
      </c>
      <c r="D102" s="39" t="s">
        <v>245</v>
      </c>
      <c r="E102" s="39" t="s">
        <v>993</v>
      </c>
      <c r="F102" s="39" t="s">
        <v>1294</v>
      </c>
      <c r="G102" s="39" t="s">
        <v>1295</v>
      </c>
      <c r="H102" s="39" t="s">
        <v>1494</v>
      </c>
      <c r="I102" s="39" t="s">
        <v>527</v>
      </c>
      <c r="J102" s="39" t="s">
        <v>1328</v>
      </c>
      <c r="K102" s="39" t="s">
        <v>1306</v>
      </c>
      <c r="L102" s="47">
        <v>3000</v>
      </c>
      <c r="M102" s="39" t="s">
        <v>1299</v>
      </c>
      <c r="N102" s="39" t="s">
        <v>1299</v>
      </c>
      <c r="O102" s="39" t="s">
        <v>1300</v>
      </c>
      <c r="P102" s="39" t="s">
        <v>1301</v>
      </c>
      <c r="Q102" s="39" t="s">
        <v>1302</v>
      </c>
      <c r="R102" s="39" t="s">
        <v>1299</v>
      </c>
      <c r="S102" s="39" t="s">
        <v>1299</v>
      </c>
      <c r="T102" s="39" t="s">
        <v>1300</v>
      </c>
      <c r="U102">
        <f>VLOOKUP(C102,自助退!C:F,4,FALSE)</f>
        <v>3000</v>
      </c>
    </row>
    <row r="103" spans="1:21" hidden="1">
      <c r="A103" s="39" t="s">
        <v>245</v>
      </c>
      <c r="B103" s="39" t="s">
        <v>1496</v>
      </c>
      <c r="C103" s="39" t="s">
        <v>528</v>
      </c>
      <c r="D103" s="39" t="s">
        <v>245</v>
      </c>
      <c r="E103" s="39" t="s">
        <v>1004</v>
      </c>
      <c r="F103" s="39" t="s">
        <v>1294</v>
      </c>
      <c r="G103" s="39" t="s">
        <v>1295</v>
      </c>
      <c r="H103" s="39" t="s">
        <v>229</v>
      </c>
      <c r="I103" s="39" t="s">
        <v>117</v>
      </c>
      <c r="J103" s="39" t="s">
        <v>1481</v>
      </c>
      <c r="K103" s="39" t="s">
        <v>1306</v>
      </c>
      <c r="L103" s="47">
        <v>1600</v>
      </c>
      <c r="M103" s="39" t="s">
        <v>1299</v>
      </c>
      <c r="N103" s="39" t="s">
        <v>1299</v>
      </c>
      <c r="O103" s="39" t="s">
        <v>1300</v>
      </c>
      <c r="P103" s="39" t="s">
        <v>1301</v>
      </c>
      <c r="Q103" s="39" t="s">
        <v>1302</v>
      </c>
      <c r="R103" s="39" t="s">
        <v>1299</v>
      </c>
      <c r="S103" s="39" t="s">
        <v>1299</v>
      </c>
      <c r="T103" s="39" t="s">
        <v>1300</v>
      </c>
      <c r="U103">
        <f>VLOOKUP(C103,自助退!C:F,4,FALSE)</f>
        <v>1600</v>
      </c>
    </row>
    <row r="104" spans="1:21" hidden="1">
      <c r="A104" s="39" t="s">
        <v>245</v>
      </c>
      <c r="B104" s="39" t="s">
        <v>1497</v>
      </c>
      <c r="C104" s="39" t="s">
        <v>529</v>
      </c>
      <c r="D104" s="39" t="s">
        <v>245</v>
      </c>
      <c r="E104" s="39" t="s">
        <v>1011</v>
      </c>
      <c r="F104" s="39" t="s">
        <v>1294</v>
      </c>
      <c r="G104" s="39" t="s">
        <v>1295</v>
      </c>
      <c r="H104" s="39" t="s">
        <v>231</v>
      </c>
      <c r="I104" s="39" t="s">
        <v>121</v>
      </c>
      <c r="J104" s="39" t="s">
        <v>1333</v>
      </c>
      <c r="K104" s="39" t="s">
        <v>1306</v>
      </c>
      <c r="L104" s="47">
        <v>2990</v>
      </c>
      <c r="M104" s="39" t="s">
        <v>1299</v>
      </c>
      <c r="N104" s="39" t="s">
        <v>1299</v>
      </c>
      <c r="O104" s="39" t="s">
        <v>1300</v>
      </c>
      <c r="P104" s="39" t="s">
        <v>1301</v>
      </c>
      <c r="Q104" s="39" t="s">
        <v>1302</v>
      </c>
      <c r="R104" s="39" t="s">
        <v>1299</v>
      </c>
      <c r="S104" s="39" t="s">
        <v>1299</v>
      </c>
      <c r="T104" s="39" t="s">
        <v>1300</v>
      </c>
      <c r="U104">
        <f>VLOOKUP(C104,自助退!C:F,4,FALSE)</f>
        <v>2990</v>
      </c>
    </row>
    <row r="105" spans="1:21" hidden="1">
      <c r="A105" s="39" t="s">
        <v>245</v>
      </c>
      <c r="B105" s="39" t="s">
        <v>1498</v>
      </c>
      <c r="C105" s="39" t="s">
        <v>530</v>
      </c>
      <c r="D105" s="39" t="s">
        <v>245</v>
      </c>
      <c r="E105" s="39" t="s">
        <v>1013</v>
      </c>
      <c r="F105" s="39" t="s">
        <v>1294</v>
      </c>
      <c r="G105" s="39" t="s">
        <v>1295</v>
      </c>
      <c r="H105" s="39" t="s">
        <v>254</v>
      </c>
      <c r="I105" s="39" t="s">
        <v>1499</v>
      </c>
      <c r="J105" s="39" t="s">
        <v>1323</v>
      </c>
      <c r="K105" s="39" t="s">
        <v>1306</v>
      </c>
      <c r="L105" s="47">
        <v>160</v>
      </c>
      <c r="M105" s="39" t="s">
        <v>1299</v>
      </c>
      <c r="N105" s="39" t="s">
        <v>1299</v>
      </c>
      <c r="O105" s="39" t="s">
        <v>1300</v>
      </c>
      <c r="P105" s="39" t="s">
        <v>1301</v>
      </c>
      <c r="Q105" s="39" t="s">
        <v>1302</v>
      </c>
      <c r="R105" s="39" t="s">
        <v>1299</v>
      </c>
      <c r="S105" s="39" t="s">
        <v>1299</v>
      </c>
      <c r="T105" s="39" t="s">
        <v>1300</v>
      </c>
      <c r="U105">
        <f>VLOOKUP(C105,自助退!C:F,4,FALSE)</f>
        <v>160</v>
      </c>
    </row>
    <row r="106" spans="1:21" hidden="1">
      <c r="A106" s="39" t="s">
        <v>245</v>
      </c>
      <c r="B106" s="39" t="s">
        <v>1500</v>
      </c>
      <c r="C106" s="39" t="s">
        <v>531</v>
      </c>
      <c r="D106" s="39" t="s">
        <v>245</v>
      </c>
      <c r="E106" s="39" t="s">
        <v>1015</v>
      </c>
      <c r="F106" s="39" t="s">
        <v>1294</v>
      </c>
      <c r="G106" s="39" t="s">
        <v>1295</v>
      </c>
      <c r="H106" s="39" t="s">
        <v>238</v>
      </c>
      <c r="I106" s="39" t="s">
        <v>533</v>
      </c>
      <c r="J106" s="39" t="s">
        <v>1313</v>
      </c>
      <c r="K106" s="39" t="s">
        <v>1306</v>
      </c>
      <c r="L106" s="47">
        <v>18</v>
      </c>
      <c r="M106" s="39" t="s">
        <v>1299</v>
      </c>
      <c r="N106" s="39" t="s">
        <v>1299</v>
      </c>
      <c r="O106" s="39" t="s">
        <v>1300</v>
      </c>
      <c r="P106" s="39" t="s">
        <v>1301</v>
      </c>
      <c r="Q106" s="39" t="s">
        <v>1302</v>
      </c>
      <c r="R106" s="39" t="s">
        <v>1299</v>
      </c>
      <c r="S106" s="39" t="s">
        <v>1299</v>
      </c>
      <c r="T106" s="39" t="s">
        <v>1300</v>
      </c>
      <c r="U106">
        <f>VLOOKUP(C106,自助退!C:F,4,FALSE)</f>
        <v>18</v>
      </c>
    </row>
    <row r="107" spans="1:21" hidden="1">
      <c r="A107" s="39" t="s">
        <v>245</v>
      </c>
      <c r="B107" s="39" t="s">
        <v>1501</v>
      </c>
      <c r="C107" s="39" t="s">
        <v>534</v>
      </c>
      <c r="D107" s="39" t="s">
        <v>245</v>
      </c>
      <c r="E107" s="39" t="s">
        <v>1017</v>
      </c>
      <c r="F107" s="39" t="s">
        <v>1294</v>
      </c>
      <c r="G107" s="39" t="s">
        <v>1295</v>
      </c>
      <c r="H107" s="39" t="s">
        <v>1502</v>
      </c>
      <c r="I107" s="39" t="s">
        <v>536</v>
      </c>
      <c r="J107" s="39" t="s">
        <v>1313</v>
      </c>
      <c r="K107" s="39" t="s">
        <v>1306</v>
      </c>
      <c r="L107" s="47">
        <v>849</v>
      </c>
      <c r="M107" s="39" t="s">
        <v>1299</v>
      </c>
      <c r="N107" s="39" t="s">
        <v>1299</v>
      </c>
      <c r="O107" s="39" t="s">
        <v>1300</v>
      </c>
      <c r="P107" s="39" t="s">
        <v>1301</v>
      </c>
      <c r="Q107" s="39" t="s">
        <v>1302</v>
      </c>
      <c r="R107" s="39" t="s">
        <v>1299</v>
      </c>
      <c r="S107" s="39" t="s">
        <v>1299</v>
      </c>
      <c r="T107" s="39" t="s">
        <v>1300</v>
      </c>
      <c r="U107">
        <f>VLOOKUP(C107,自助退!C:F,4,FALSE)</f>
        <v>849</v>
      </c>
    </row>
    <row r="108" spans="1:21" hidden="1">
      <c r="A108" s="39" t="s">
        <v>245</v>
      </c>
      <c r="B108" s="39" t="s">
        <v>1503</v>
      </c>
      <c r="C108" s="39" t="s">
        <v>537</v>
      </c>
      <c r="D108" s="39" t="s">
        <v>245</v>
      </c>
      <c r="E108" s="39" t="s">
        <v>1019</v>
      </c>
      <c r="F108" s="39" t="s">
        <v>1294</v>
      </c>
      <c r="G108" s="39" t="s">
        <v>1295</v>
      </c>
      <c r="H108" s="39" t="s">
        <v>251</v>
      </c>
      <c r="I108" s="39" t="s">
        <v>1504</v>
      </c>
      <c r="J108" s="39" t="s">
        <v>1413</v>
      </c>
      <c r="K108" s="39" t="s">
        <v>1306</v>
      </c>
      <c r="L108" s="47">
        <v>900</v>
      </c>
      <c r="M108" s="39" t="s">
        <v>1299</v>
      </c>
      <c r="N108" s="39" t="s">
        <v>1299</v>
      </c>
      <c r="O108" s="39" t="s">
        <v>1300</v>
      </c>
      <c r="P108" s="39" t="s">
        <v>1301</v>
      </c>
      <c r="Q108" s="39" t="s">
        <v>1302</v>
      </c>
      <c r="R108" s="39" t="s">
        <v>1299</v>
      </c>
      <c r="S108" s="39" t="s">
        <v>1299</v>
      </c>
      <c r="T108" s="39" t="s">
        <v>1300</v>
      </c>
      <c r="U108">
        <f>VLOOKUP(C108,自助退!C:F,4,FALSE)</f>
        <v>900</v>
      </c>
    </row>
    <row r="109" spans="1:21" hidden="1">
      <c r="A109" s="39" t="s">
        <v>245</v>
      </c>
      <c r="B109" s="39" t="s">
        <v>1505</v>
      </c>
      <c r="C109" s="39" t="s">
        <v>538</v>
      </c>
      <c r="D109" s="39" t="s">
        <v>245</v>
      </c>
      <c r="E109" s="39" t="s">
        <v>1021</v>
      </c>
      <c r="F109" s="39" t="s">
        <v>1294</v>
      </c>
      <c r="G109" s="39" t="s">
        <v>1295</v>
      </c>
      <c r="H109" s="39" t="s">
        <v>1506</v>
      </c>
      <c r="I109" s="39" t="s">
        <v>1507</v>
      </c>
      <c r="J109" s="39" t="s">
        <v>1297</v>
      </c>
      <c r="K109" s="39" t="s">
        <v>1298</v>
      </c>
      <c r="L109" s="47">
        <v>900</v>
      </c>
      <c r="M109" s="39" t="s">
        <v>1299</v>
      </c>
      <c r="N109" s="39" t="s">
        <v>1299</v>
      </c>
      <c r="O109" s="39" t="s">
        <v>1300</v>
      </c>
      <c r="P109" s="39" t="s">
        <v>1301</v>
      </c>
      <c r="Q109" s="39" t="s">
        <v>1302</v>
      </c>
      <c r="R109" s="39" t="s">
        <v>245</v>
      </c>
      <c r="S109" s="39" t="s">
        <v>1508</v>
      </c>
      <c r="T109" s="39" t="s">
        <v>1300</v>
      </c>
      <c r="U109">
        <f>VLOOKUP(C109,自助退!C:F,4,FALSE)</f>
        <v>900</v>
      </c>
    </row>
    <row r="110" spans="1:21" hidden="1">
      <c r="A110" s="39" t="s">
        <v>245</v>
      </c>
      <c r="B110" s="39" t="s">
        <v>1509</v>
      </c>
      <c r="C110" s="39" t="s">
        <v>541</v>
      </c>
      <c r="D110" s="39" t="s">
        <v>245</v>
      </c>
      <c r="E110" s="39" t="s">
        <v>1023</v>
      </c>
      <c r="F110" s="39" t="s">
        <v>1294</v>
      </c>
      <c r="G110" s="39" t="s">
        <v>1295</v>
      </c>
      <c r="H110" s="39" t="s">
        <v>1510</v>
      </c>
      <c r="I110" s="39" t="s">
        <v>1511</v>
      </c>
      <c r="J110" s="39" t="s">
        <v>1323</v>
      </c>
      <c r="K110" s="39" t="s">
        <v>1306</v>
      </c>
      <c r="L110" s="47">
        <v>315</v>
      </c>
      <c r="M110" s="39" t="s">
        <v>1299</v>
      </c>
      <c r="N110" s="39" t="s">
        <v>1299</v>
      </c>
      <c r="O110" s="39" t="s">
        <v>1300</v>
      </c>
      <c r="P110" s="39" t="s">
        <v>1301</v>
      </c>
      <c r="Q110" s="39" t="s">
        <v>1302</v>
      </c>
      <c r="R110" s="39" t="s">
        <v>1299</v>
      </c>
      <c r="S110" s="39" t="s">
        <v>1299</v>
      </c>
      <c r="T110" s="39" t="s">
        <v>1300</v>
      </c>
      <c r="U110">
        <f>VLOOKUP(C110,自助退!C:F,4,FALSE)</f>
        <v>315</v>
      </c>
    </row>
    <row r="111" spans="1:21" hidden="1">
      <c r="A111" s="39" t="s">
        <v>245</v>
      </c>
      <c r="B111" s="39" t="s">
        <v>1512</v>
      </c>
      <c r="C111" s="39" t="s">
        <v>544</v>
      </c>
      <c r="D111" s="39" t="s">
        <v>245</v>
      </c>
      <c r="E111" s="39" t="s">
        <v>1025</v>
      </c>
      <c r="F111" s="39" t="s">
        <v>1294</v>
      </c>
      <c r="G111" s="39" t="s">
        <v>1295</v>
      </c>
      <c r="H111" s="39" t="s">
        <v>257</v>
      </c>
      <c r="I111" s="39" t="s">
        <v>169</v>
      </c>
      <c r="J111" s="39" t="s">
        <v>1333</v>
      </c>
      <c r="K111" s="39" t="s">
        <v>1306</v>
      </c>
      <c r="L111" s="47">
        <v>550</v>
      </c>
      <c r="M111" s="39" t="s">
        <v>1299</v>
      </c>
      <c r="N111" s="39" t="s">
        <v>1299</v>
      </c>
      <c r="O111" s="39" t="s">
        <v>1300</v>
      </c>
      <c r="P111" s="39" t="s">
        <v>1301</v>
      </c>
      <c r="Q111" s="39" t="s">
        <v>1302</v>
      </c>
      <c r="R111" s="39" t="s">
        <v>1299</v>
      </c>
      <c r="S111" s="39" t="s">
        <v>1299</v>
      </c>
      <c r="T111" s="39" t="s">
        <v>1300</v>
      </c>
      <c r="U111">
        <f>VLOOKUP(C111,自助退!C:F,4,FALSE)</f>
        <v>550</v>
      </c>
    </row>
    <row r="112" spans="1:21" hidden="1">
      <c r="A112" s="39" t="s">
        <v>245</v>
      </c>
      <c r="B112" s="39" t="s">
        <v>1513</v>
      </c>
      <c r="C112" s="39" t="s">
        <v>545</v>
      </c>
      <c r="D112" s="39" t="s">
        <v>245</v>
      </c>
      <c r="E112" s="39" t="s">
        <v>1027</v>
      </c>
      <c r="F112" s="39" t="s">
        <v>1294</v>
      </c>
      <c r="G112" s="39" t="s">
        <v>1295</v>
      </c>
      <c r="H112" s="39" t="s">
        <v>257</v>
      </c>
      <c r="I112" s="39" t="s">
        <v>171</v>
      </c>
      <c r="J112" s="39" t="s">
        <v>1333</v>
      </c>
      <c r="K112" s="39" t="s">
        <v>1306</v>
      </c>
      <c r="L112" s="47">
        <v>5000</v>
      </c>
      <c r="M112" s="39" t="s">
        <v>1299</v>
      </c>
      <c r="N112" s="39" t="s">
        <v>1299</v>
      </c>
      <c r="O112" s="39" t="s">
        <v>1300</v>
      </c>
      <c r="P112" s="39" t="s">
        <v>1301</v>
      </c>
      <c r="Q112" s="39" t="s">
        <v>1302</v>
      </c>
      <c r="R112" s="39" t="s">
        <v>1299</v>
      </c>
      <c r="S112" s="39" t="s">
        <v>1299</v>
      </c>
      <c r="T112" s="39" t="s">
        <v>1300</v>
      </c>
      <c r="U112">
        <f>VLOOKUP(C112,自助退!C:F,4,FALSE)</f>
        <v>5000</v>
      </c>
    </row>
    <row r="113" spans="1:21" hidden="1">
      <c r="A113" s="39" t="s">
        <v>245</v>
      </c>
      <c r="B113" s="39" t="s">
        <v>1514</v>
      </c>
      <c r="C113" s="39" t="s">
        <v>546</v>
      </c>
      <c r="D113" s="39" t="s">
        <v>245</v>
      </c>
      <c r="E113" s="39" t="s">
        <v>1029</v>
      </c>
      <c r="F113" s="39" t="s">
        <v>1294</v>
      </c>
      <c r="G113" s="39" t="s">
        <v>1295</v>
      </c>
      <c r="H113" s="39" t="s">
        <v>1515</v>
      </c>
      <c r="I113" s="39" t="s">
        <v>548</v>
      </c>
      <c r="J113" s="39" t="s">
        <v>1516</v>
      </c>
      <c r="K113" s="39" t="s">
        <v>1306</v>
      </c>
      <c r="L113" s="47">
        <v>65</v>
      </c>
      <c r="M113" s="39" t="s">
        <v>1299</v>
      </c>
      <c r="N113" s="39" t="s">
        <v>1299</v>
      </c>
      <c r="O113" s="39" t="s">
        <v>1300</v>
      </c>
      <c r="P113" s="39" t="s">
        <v>1301</v>
      </c>
      <c r="Q113" s="39" t="s">
        <v>1302</v>
      </c>
      <c r="R113" s="39" t="s">
        <v>1299</v>
      </c>
      <c r="S113" s="39" t="s">
        <v>1299</v>
      </c>
      <c r="T113" s="39" t="s">
        <v>1300</v>
      </c>
      <c r="U113">
        <f>VLOOKUP(C113,自助退!C:F,4,FALSE)</f>
        <v>65</v>
      </c>
    </row>
    <row r="114" spans="1:21" hidden="1">
      <c r="A114" s="39" t="s">
        <v>245</v>
      </c>
      <c r="B114" s="39" t="s">
        <v>1517</v>
      </c>
      <c r="C114" s="39" t="s">
        <v>549</v>
      </c>
      <c r="D114" s="39" t="s">
        <v>245</v>
      </c>
      <c r="E114" s="39" t="s">
        <v>1031</v>
      </c>
      <c r="F114" s="39" t="s">
        <v>1294</v>
      </c>
      <c r="G114" s="39" t="s">
        <v>1295</v>
      </c>
      <c r="H114" s="39" t="s">
        <v>257</v>
      </c>
      <c r="I114" s="39" t="s">
        <v>171</v>
      </c>
      <c r="J114" s="39" t="s">
        <v>1333</v>
      </c>
      <c r="K114" s="39" t="s">
        <v>1306</v>
      </c>
      <c r="L114" s="47">
        <v>750</v>
      </c>
      <c r="M114" s="39" t="s">
        <v>1299</v>
      </c>
      <c r="N114" s="39" t="s">
        <v>1299</v>
      </c>
      <c r="O114" s="39" t="s">
        <v>1300</v>
      </c>
      <c r="P114" s="39" t="s">
        <v>1301</v>
      </c>
      <c r="Q114" s="39" t="s">
        <v>1302</v>
      </c>
      <c r="R114" s="39" t="s">
        <v>1299</v>
      </c>
      <c r="S114" s="39" t="s">
        <v>1299</v>
      </c>
      <c r="T114" s="39" t="s">
        <v>1300</v>
      </c>
      <c r="U114">
        <f>VLOOKUP(C114,自助退!C:F,4,FALSE)</f>
        <v>750</v>
      </c>
    </row>
    <row r="115" spans="1:21" hidden="1">
      <c r="A115" s="39" t="s">
        <v>245</v>
      </c>
      <c r="B115" s="39" t="s">
        <v>1518</v>
      </c>
      <c r="C115" s="39" t="s">
        <v>550</v>
      </c>
      <c r="D115" s="39" t="s">
        <v>245</v>
      </c>
      <c r="E115" s="39" t="s">
        <v>1033</v>
      </c>
      <c r="F115" s="39" t="s">
        <v>1294</v>
      </c>
      <c r="G115" s="39" t="s">
        <v>1295</v>
      </c>
      <c r="H115" s="39" t="s">
        <v>243</v>
      </c>
      <c r="I115" s="39" t="s">
        <v>141</v>
      </c>
      <c r="J115" s="39" t="s">
        <v>1347</v>
      </c>
      <c r="K115" s="39" t="s">
        <v>1306</v>
      </c>
      <c r="L115" s="47">
        <v>740</v>
      </c>
      <c r="M115" s="39" t="s">
        <v>1299</v>
      </c>
      <c r="N115" s="39" t="s">
        <v>1299</v>
      </c>
      <c r="O115" s="39" t="s">
        <v>1300</v>
      </c>
      <c r="P115" s="39" t="s">
        <v>1301</v>
      </c>
      <c r="Q115" s="39" t="s">
        <v>1302</v>
      </c>
      <c r="R115" s="39" t="s">
        <v>1299</v>
      </c>
      <c r="S115" s="39" t="s">
        <v>1299</v>
      </c>
      <c r="T115" s="39" t="s">
        <v>1300</v>
      </c>
      <c r="U115">
        <f>VLOOKUP(C115,自助退!C:F,4,FALSE)</f>
        <v>740</v>
      </c>
    </row>
    <row r="116" spans="1:21" hidden="1">
      <c r="A116" s="39" t="s">
        <v>245</v>
      </c>
      <c r="B116" s="39" t="s">
        <v>1519</v>
      </c>
      <c r="C116" s="39" t="s">
        <v>551</v>
      </c>
      <c r="D116" s="39" t="s">
        <v>245</v>
      </c>
      <c r="E116" s="39" t="s">
        <v>1035</v>
      </c>
      <c r="F116" s="39" t="s">
        <v>1294</v>
      </c>
      <c r="G116" s="39" t="s">
        <v>1295</v>
      </c>
      <c r="H116" s="39" t="s">
        <v>1520</v>
      </c>
      <c r="I116" s="39" t="s">
        <v>1521</v>
      </c>
      <c r="J116" s="39" t="s">
        <v>1333</v>
      </c>
      <c r="K116" s="39" t="s">
        <v>1306</v>
      </c>
      <c r="L116" s="47">
        <v>200</v>
      </c>
      <c r="M116" s="39" t="s">
        <v>1299</v>
      </c>
      <c r="N116" s="39" t="s">
        <v>1299</v>
      </c>
      <c r="O116" s="39" t="s">
        <v>1300</v>
      </c>
      <c r="P116" s="39" t="s">
        <v>1301</v>
      </c>
      <c r="Q116" s="39" t="s">
        <v>1302</v>
      </c>
      <c r="R116" s="39" t="s">
        <v>1299</v>
      </c>
      <c r="S116" s="39" t="s">
        <v>1299</v>
      </c>
      <c r="T116" s="39" t="s">
        <v>1300</v>
      </c>
      <c r="U116">
        <f>VLOOKUP(C116,自助退!C:F,4,FALSE)</f>
        <v>200</v>
      </c>
    </row>
    <row r="117" spans="1:21" hidden="1">
      <c r="A117" s="39" t="s">
        <v>245</v>
      </c>
      <c r="B117" s="39" t="s">
        <v>1522</v>
      </c>
      <c r="C117" s="39" t="s">
        <v>554</v>
      </c>
      <c r="D117" s="39" t="s">
        <v>245</v>
      </c>
      <c r="E117" s="39" t="s">
        <v>1037</v>
      </c>
      <c r="F117" s="39" t="s">
        <v>1294</v>
      </c>
      <c r="G117" s="39" t="s">
        <v>1295</v>
      </c>
      <c r="H117" s="39" t="s">
        <v>1523</v>
      </c>
      <c r="I117" s="39" t="s">
        <v>556</v>
      </c>
      <c r="J117" s="39" t="s">
        <v>1413</v>
      </c>
      <c r="K117" s="39" t="s">
        <v>1306</v>
      </c>
      <c r="L117" s="47">
        <v>200</v>
      </c>
      <c r="M117" s="39" t="s">
        <v>1299</v>
      </c>
      <c r="N117" s="39" t="s">
        <v>1299</v>
      </c>
      <c r="O117" s="39" t="s">
        <v>1300</v>
      </c>
      <c r="P117" s="39" t="s">
        <v>1301</v>
      </c>
      <c r="Q117" s="39" t="s">
        <v>1302</v>
      </c>
      <c r="R117" s="39" t="s">
        <v>1299</v>
      </c>
      <c r="S117" s="39" t="s">
        <v>1299</v>
      </c>
      <c r="T117" s="39" t="s">
        <v>1300</v>
      </c>
      <c r="U117">
        <f>VLOOKUP(C117,自助退!C:F,4,FALSE)</f>
        <v>200</v>
      </c>
    </row>
    <row r="118" spans="1:21" hidden="1">
      <c r="A118" s="39" t="s">
        <v>245</v>
      </c>
      <c r="B118" s="39" t="s">
        <v>1524</v>
      </c>
      <c r="C118" s="39" t="s">
        <v>557</v>
      </c>
      <c r="D118" s="39" t="s">
        <v>245</v>
      </c>
      <c r="E118" s="39" t="s">
        <v>1039</v>
      </c>
      <c r="F118" s="39" t="s">
        <v>1294</v>
      </c>
      <c r="G118" s="39" t="s">
        <v>1295</v>
      </c>
      <c r="H118" s="39" t="s">
        <v>1523</v>
      </c>
      <c r="I118" s="39" t="s">
        <v>556</v>
      </c>
      <c r="J118" s="39" t="s">
        <v>1413</v>
      </c>
      <c r="K118" s="39" t="s">
        <v>1306</v>
      </c>
      <c r="L118" s="47">
        <v>16</v>
      </c>
      <c r="M118" s="39" t="s">
        <v>1299</v>
      </c>
      <c r="N118" s="39" t="s">
        <v>1299</v>
      </c>
      <c r="O118" s="39" t="s">
        <v>1300</v>
      </c>
      <c r="P118" s="39" t="s">
        <v>1301</v>
      </c>
      <c r="Q118" s="39" t="s">
        <v>1302</v>
      </c>
      <c r="R118" s="39" t="s">
        <v>1299</v>
      </c>
      <c r="S118" s="39" t="s">
        <v>1299</v>
      </c>
      <c r="T118" s="39" t="s">
        <v>1300</v>
      </c>
      <c r="U118">
        <f>VLOOKUP(C118,自助退!C:F,4,FALSE)</f>
        <v>16</v>
      </c>
    </row>
    <row r="119" spans="1:21" hidden="1">
      <c r="A119" s="39" t="s">
        <v>245</v>
      </c>
      <c r="B119" s="39" t="s">
        <v>1525</v>
      </c>
      <c r="C119" s="39" t="s">
        <v>558</v>
      </c>
      <c r="D119" s="39" t="s">
        <v>245</v>
      </c>
      <c r="E119" s="39" t="s">
        <v>1041</v>
      </c>
      <c r="F119" s="39" t="s">
        <v>1294</v>
      </c>
      <c r="G119" s="39" t="s">
        <v>1295</v>
      </c>
      <c r="H119" s="39" t="s">
        <v>1526</v>
      </c>
      <c r="I119" s="39" t="s">
        <v>560</v>
      </c>
      <c r="J119" s="39" t="s">
        <v>1305</v>
      </c>
      <c r="K119" s="39" t="s">
        <v>1306</v>
      </c>
      <c r="L119" s="47">
        <v>500</v>
      </c>
      <c r="M119" s="39" t="s">
        <v>1299</v>
      </c>
      <c r="N119" s="39" t="s">
        <v>1299</v>
      </c>
      <c r="O119" s="39" t="s">
        <v>1300</v>
      </c>
      <c r="P119" s="39" t="s">
        <v>1301</v>
      </c>
      <c r="Q119" s="39" t="s">
        <v>1302</v>
      </c>
      <c r="R119" s="39" t="s">
        <v>1299</v>
      </c>
      <c r="S119" s="39" t="s">
        <v>1299</v>
      </c>
      <c r="T119" s="39" t="s">
        <v>1300</v>
      </c>
      <c r="U119">
        <f>VLOOKUP(C119,自助退!C:F,4,FALSE)</f>
        <v>500</v>
      </c>
    </row>
    <row r="120" spans="1:21" hidden="1">
      <c r="A120" s="39" t="s">
        <v>245</v>
      </c>
      <c r="B120" s="39" t="s">
        <v>1527</v>
      </c>
      <c r="C120" s="39" t="s">
        <v>561</v>
      </c>
      <c r="D120" s="39" t="s">
        <v>245</v>
      </c>
      <c r="E120" s="39" t="s">
        <v>1047</v>
      </c>
      <c r="F120" s="39" t="s">
        <v>1294</v>
      </c>
      <c r="G120" s="39" t="s">
        <v>1295</v>
      </c>
      <c r="H120" s="39" t="s">
        <v>1528</v>
      </c>
      <c r="I120" s="39" t="s">
        <v>563</v>
      </c>
      <c r="J120" s="39" t="s">
        <v>1333</v>
      </c>
      <c r="K120" s="39" t="s">
        <v>1306</v>
      </c>
      <c r="L120" s="47">
        <v>157</v>
      </c>
      <c r="M120" s="39" t="s">
        <v>1299</v>
      </c>
      <c r="N120" s="39" t="s">
        <v>1299</v>
      </c>
      <c r="O120" s="39" t="s">
        <v>1300</v>
      </c>
      <c r="P120" s="39" t="s">
        <v>1301</v>
      </c>
      <c r="Q120" s="39" t="s">
        <v>1302</v>
      </c>
      <c r="R120" s="39" t="s">
        <v>1299</v>
      </c>
      <c r="S120" s="39" t="s">
        <v>1299</v>
      </c>
      <c r="T120" s="39" t="s">
        <v>1300</v>
      </c>
      <c r="U120">
        <f>VLOOKUP(C120,自助退!C:F,4,FALSE)</f>
        <v>157</v>
      </c>
    </row>
    <row r="121" spans="1:21" hidden="1">
      <c r="A121" s="39" t="s">
        <v>245</v>
      </c>
      <c r="B121" s="39" t="s">
        <v>1529</v>
      </c>
      <c r="C121" s="39" t="s">
        <v>564</v>
      </c>
      <c r="D121" s="39" t="s">
        <v>245</v>
      </c>
      <c r="E121" s="39" t="s">
        <v>1049</v>
      </c>
      <c r="F121" s="39" t="s">
        <v>1294</v>
      </c>
      <c r="G121" s="39" t="s">
        <v>1295</v>
      </c>
      <c r="H121" s="39" t="s">
        <v>259</v>
      </c>
      <c r="I121" s="39" t="s">
        <v>173</v>
      </c>
      <c r="J121" s="39" t="s">
        <v>1313</v>
      </c>
      <c r="K121" s="39" t="s">
        <v>1306</v>
      </c>
      <c r="L121" s="47">
        <v>3996</v>
      </c>
      <c r="M121" s="39" t="s">
        <v>1299</v>
      </c>
      <c r="N121" s="39" t="s">
        <v>1299</v>
      </c>
      <c r="O121" s="39" t="s">
        <v>1300</v>
      </c>
      <c r="P121" s="39" t="s">
        <v>1301</v>
      </c>
      <c r="Q121" s="39" t="s">
        <v>1302</v>
      </c>
      <c r="R121" s="39" t="s">
        <v>1299</v>
      </c>
      <c r="S121" s="39" t="s">
        <v>1299</v>
      </c>
      <c r="T121" s="39" t="s">
        <v>1300</v>
      </c>
      <c r="U121">
        <f>VLOOKUP(C121,自助退!C:F,4,FALSE)</f>
        <v>3996</v>
      </c>
    </row>
    <row r="122" spans="1:21" hidden="1">
      <c r="A122" s="39" t="s">
        <v>245</v>
      </c>
      <c r="B122" s="39" t="s">
        <v>1530</v>
      </c>
      <c r="C122" s="39" t="s">
        <v>565</v>
      </c>
      <c r="D122" s="39" t="s">
        <v>245</v>
      </c>
      <c r="E122" s="39" t="s">
        <v>1051</v>
      </c>
      <c r="F122" s="39" t="s">
        <v>1294</v>
      </c>
      <c r="G122" s="39" t="s">
        <v>1295</v>
      </c>
      <c r="H122" s="39" t="s">
        <v>249</v>
      </c>
      <c r="I122" s="39" t="s">
        <v>153</v>
      </c>
      <c r="J122" s="39" t="s">
        <v>1313</v>
      </c>
      <c r="K122" s="39" t="s">
        <v>1306</v>
      </c>
      <c r="L122" s="47">
        <v>1000</v>
      </c>
      <c r="M122" s="39" t="s">
        <v>1299</v>
      </c>
      <c r="N122" s="39" t="s">
        <v>1299</v>
      </c>
      <c r="O122" s="39" t="s">
        <v>1300</v>
      </c>
      <c r="P122" s="39" t="s">
        <v>1301</v>
      </c>
      <c r="Q122" s="39" t="s">
        <v>1302</v>
      </c>
      <c r="R122" s="39" t="s">
        <v>1299</v>
      </c>
      <c r="S122" s="39" t="s">
        <v>1299</v>
      </c>
      <c r="T122" s="39" t="s">
        <v>1300</v>
      </c>
      <c r="U122">
        <f>VLOOKUP(C122,自助退!C:F,4,FALSE)</f>
        <v>1000</v>
      </c>
    </row>
    <row r="123" spans="1:21" hidden="1">
      <c r="A123" s="39" t="s">
        <v>245</v>
      </c>
      <c r="B123" s="39" t="s">
        <v>1531</v>
      </c>
      <c r="C123" s="39" t="s">
        <v>566</v>
      </c>
      <c r="D123" s="39" t="s">
        <v>245</v>
      </c>
      <c r="E123" s="39" t="s">
        <v>1053</v>
      </c>
      <c r="F123" s="39" t="s">
        <v>1294</v>
      </c>
      <c r="G123" s="39" t="s">
        <v>1295</v>
      </c>
      <c r="H123" s="39" t="s">
        <v>260</v>
      </c>
      <c r="I123" s="39" t="s">
        <v>175</v>
      </c>
      <c r="J123" s="39" t="s">
        <v>1333</v>
      </c>
      <c r="K123" s="39" t="s">
        <v>1306</v>
      </c>
      <c r="L123" s="47">
        <v>200</v>
      </c>
      <c r="M123" s="39" t="s">
        <v>1299</v>
      </c>
      <c r="N123" s="39" t="s">
        <v>1299</v>
      </c>
      <c r="O123" s="39" t="s">
        <v>1300</v>
      </c>
      <c r="P123" s="39" t="s">
        <v>1301</v>
      </c>
      <c r="Q123" s="39" t="s">
        <v>1302</v>
      </c>
      <c r="R123" s="39" t="s">
        <v>1299</v>
      </c>
      <c r="S123" s="39" t="s">
        <v>1299</v>
      </c>
      <c r="T123" s="39" t="s">
        <v>1300</v>
      </c>
      <c r="U123">
        <f>VLOOKUP(C123,自助退!C:F,4,FALSE)</f>
        <v>200</v>
      </c>
    </row>
    <row r="124" spans="1:21" hidden="1">
      <c r="A124" s="39" t="s">
        <v>245</v>
      </c>
      <c r="B124" s="39" t="s">
        <v>1532</v>
      </c>
      <c r="C124" s="39" t="s">
        <v>567</v>
      </c>
      <c r="D124" s="39" t="s">
        <v>245</v>
      </c>
      <c r="E124" s="39" t="s">
        <v>1055</v>
      </c>
      <c r="F124" s="39" t="s">
        <v>1294</v>
      </c>
      <c r="G124" s="39" t="s">
        <v>1295</v>
      </c>
      <c r="H124" s="39" t="s">
        <v>1533</v>
      </c>
      <c r="I124" s="39" t="s">
        <v>569</v>
      </c>
      <c r="J124" s="39" t="s">
        <v>1313</v>
      </c>
      <c r="K124" s="39" t="s">
        <v>1306</v>
      </c>
      <c r="L124" s="47">
        <v>50</v>
      </c>
      <c r="M124" s="39" t="s">
        <v>1299</v>
      </c>
      <c r="N124" s="39" t="s">
        <v>1299</v>
      </c>
      <c r="O124" s="39" t="s">
        <v>1300</v>
      </c>
      <c r="P124" s="39" t="s">
        <v>1301</v>
      </c>
      <c r="Q124" s="39" t="s">
        <v>1302</v>
      </c>
      <c r="R124" s="39" t="s">
        <v>1299</v>
      </c>
      <c r="S124" s="39" t="s">
        <v>1299</v>
      </c>
      <c r="T124" s="39" t="s">
        <v>1300</v>
      </c>
      <c r="U124">
        <f>VLOOKUP(C124,自助退!C:F,4,FALSE)</f>
        <v>50</v>
      </c>
    </row>
    <row r="125" spans="1:21" hidden="1">
      <c r="A125" s="39" t="s">
        <v>245</v>
      </c>
      <c r="B125" s="39" t="s">
        <v>1534</v>
      </c>
      <c r="C125" s="39" t="s">
        <v>570</v>
      </c>
      <c r="D125" s="39" t="s">
        <v>245</v>
      </c>
      <c r="E125" s="39" t="s">
        <v>1057</v>
      </c>
      <c r="F125" s="39" t="s">
        <v>1294</v>
      </c>
      <c r="G125" s="39" t="s">
        <v>1295</v>
      </c>
      <c r="H125" s="39" t="s">
        <v>1533</v>
      </c>
      <c r="I125" s="39" t="s">
        <v>569</v>
      </c>
      <c r="J125" s="39" t="s">
        <v>1313</v>
      </c>
      <c r="K125" s="39" t="s">
        <v>1306</v>
      </c>
      <c r="L125" s="47">
        <v>42</v>
      </c>
      <c r="M125" s="39" t="s">
        <v>1299</v>
      </c>
      <c r="N125" s="39" t="s">
        <v>1299</v>
      </c>
      <c r="O125" s="39" t="s">
        <v>1300</v>
      </c>
      <c r="P125" s="39" t="s">
        <v>1301</v>
      </c>
      <c r="Q125" s="39" t="s">
        <v>1302</v>
      </c>
      <c r="R125" s="39" t="s">
        <v>1299</v>
      </c>
      <c r="S125" s="39" t="s">
        <v>1299</v>
      </c>
      <c r="T125" s="39" t="s">
        <v>1300</v>
      </c>
      <c r="U125">
        <f>VLOOKUP(C125,自助退!C:F,4,FALSE)</f>
        <v>42</v>
      </c>
    </row>
    <row r="126" spans="1:21" hidden="1">
      <c r="A126" s="39" t="s">
        <v>1535</v>
      </c>
      <c r="B126" s="39" t="s">
        <v>1536</v>
      </c>
      <c r="C126" s="39" t="s">
        <v>571</v>
      </c>
      <c r="D126" s="39" t="s">
        <v>1535</v>
      </c>
      <c r="E126" s="39" t="s">
        <v>1059</v>
      </c>
      <c r="F126" s="39" t="s">
        <v>1294</v>
      </c>
      <c r="G126" s="39" t="s">
        <v>1295</v>
      </c>
      <c r="H126" s="39" t="s">
        <v>204</v>
      </c>
      <c r="I126" s="39" t="s">
        <v>69</v>
      </c>
      <c r="J126" s="39" t="s">
        <v>1347</v>
      </c>
      <c r="K126" s="39" t="s">
        <v>1306</v>
      </c>
      <c r="L126" s="47">
        <v>1337</v>
      </c>
      <c r="M126" s="39" t="s">
        <v>1299</v>
      </c>
      <c r="N126" s="39" t="s">
        <v>1299</v>
      </c>
      <c r="O126" s="39" t="s">
        <v>1300</v>
      </c>
      <c r="P126" s="39" t="s">
        <v>1301</v>
      </c>
      <c r="Q126" s="39" t="s">
        <v>1302</v>
      </c>
      <c r="R126" s="39" t="s">
        <v>1299</v>
      </c>
      <c r="S126" s="39" t="s">
        <v>1299</v>
      </c>
      <c r="T126" s="39" t="s">
        <v>1300</v>
      </c>
      <c r="U126">
        <f>VLOOKUP(C126,自助退!C:F,4,FALSE)</f>
        <v>1337</v>
      </c>
    </row>
    <row r="127" spans="1:21" hidden="1">
      <c r="A127" s="39" t="s">
        <v>1535</v>
      </c>
      <c r="B127" s="39" t="s">
        <v>1537</v>
      </c>
      <c r="C127" s="39" t="s">
        <v>572</v>
      </c>
      <c r="D127" s="39" t="s">
        <v>1535</v>
      </c>
      <c r="E127" s="39" t="s">
        <v>1072</v>
      </c>
      <c r="F127" s="39" t="s">
        <v>1294</v>
      </c>
      <c r="G127" s="39" t="s">
        <v>1295</v>
      </c>
      <c r="H127" s="39" t="s">
        <v>1538</v>
      </c>
      <c r="I127" s="39" t="s">
        <v>1539</v>
      </c>
      <c r="J127" s="39" t="s">
        <v>1323</v>
      </c>
      <c r="K127" s="39" t="s">
        <v>1306</v>
      </c>
      <c r="L127" s="47">
        <v>1994</v>
      </c>
      <c r="M127" s="39" t="s">
        <v>1299</v>
      </c>
      <c r="N127" s="39" t="s">
        <v>1299</v>
      </c>
      <c r="O127" s="39" t="s">
        <v>1300</v>
      </c>
      <c r="P127" s="39" t="s">
        <v>1301</v>
      </c>
      <c r="Q127" s="39" t="s">
        <v>1302</v>
      </c>
      <c r="R127" s="39" t="s">
        <v>1299</v>
      </c>
      <c r="S127" s="39" t="s">
        <v>1299</v>
      </c>
      <c r="T127" s="39" t="s">
        <v>1300</v>
      </c>
      <c r="U127">
        <f>VLOOKUP(C127,自助退!C:F,4,FALSE)</f>
        <v>1994</v>
      </c>
    </row>
    <row r="128" spans="1:21" hidden="1">
      <c r="A128" s="39" t="s">
        <v>1535</v>
      </c>
      <c r="B128" s="39" t="s">
        <v>1540</v>
      </c>
      <c r="C128" s="39" t="s">
        <v>575</v>
      </c>
      <c r="D128" s="39" t="s">
        <v>1535</v>
      </c>
      <c r="E128" s="39" t="s">
        <v>1074</v>
      </c>
      <c r="F128" s="39" t="s">
        <v>1294</v>
      </c>
      <c r="G128" s="39" t="s">
        <v>1295</v>
      </c>
      <c r="H128" s="39" t="s">
        <v>1541</v>
      </c>
      <c r="I128" s="39" t="s">
        <v>577</v>
      </c>
      <c r="J128" s="39" t="s">
        <v>1313</v>
      </c>
      <c r="K128" s="39" t="s">
        <v>1306</v>
      </c>
      <c r="L128" s="47">
        <v>200</v>
      </c>
      <c r="M128" s="39" t="s">
        <v>1299</v>
      </c>
      <c r="N128" s="39" t="s">
        <v>1299</v>
      </c>
      <c r="O128" s="39" t="s">
        <v>1300</v>
      </c>
      <c r="P128" s="39" t="s">
        <v>1301</v>
      </c>
      <c r="Q128" s="39" t="s">
        <v>1302</v>
      </c>
      <c r="R128" s="39" t="s">
        <v>1299</v>
      </c>
      <c r="S128" s="39" t="s">
        <v>1299</v>
      </c>
      <c r="T128" s="39" t="s">
        <v>1300</v>
      </c>
      <c r="U128">
        <f>VLOOKUP(C128,自助退!C:F,4,FALSE)</f>
        <v>200</v>
      </c>
    </row>
    <row r="129" spans="1:21" hidden="1">
      <c r="A129" s="39" t="s">
        <v>1535</v>
      </c>
      <c r="B129" s="39" t="s">
        <v>1542</v>
      </c>
      <c r="C129" s="39" t="s">
        <v>578</v>
      </c>
      <c r="D129" s="39" t="s">
        <v>1535</v>
      </c>
      <c r="E129" s="39" t="s">
        <v>1080</v>
      </c>
      <c r="F129" s="39" t="s">
        <v>1294</v>
      </c>
      <c r="G129" s="39" t="s">
        <v>1295</v>
      </c>
      <c r="H129" s="39" t="s">
        <v>1543</v>
      </c>
      <c r="I129" s="39" t="s">
        <v>580</v>
      </c>
      <c r="J129" s="39" t="s">
        <v>1313</v>
      </c>
      <c r="K129" s="39" t="s">
        <v>1306</v>
      </c>
      <c r="L129" s="47">
        <v>118</v>
      </c>
      <c r="M129" s="39" t="s">
        <v>1299</v>
      </c>
      <c r="N129" s="39" t="s">
        <v>1299</v>
      </c>
      <c r="O129" s="39" t="s">
        <v>1300</v>
      </c>
      <c r="P129" s="39" t="s">
        <v>1301</v>
      </c>
      <c r="Q129" s="39" t="s">
        <v>1302</v>
      </c>
      <c r="R129" s="39" t="s">
        <v>1299</v>
      </c>
      <c r="S129" s="39" t="s">
        <v>1299</v>
      </c>
      <c r="T129" s="39" t="s">
        <v>1300</v>
      </c>
      <c r="U129">
        <f>VLOOKUP(C129,自助退!C:F,4,FALSE)</f>
        <v>118</v>
      </c>
    </row>
    <row r="130" spans="1:21" hidden="1">
      <c r="A130" s="39" t="s">
        <v>1535</v>
      </c>
      <c r="B130" s="39" t="s">
        <v>1544</v>
      </c>
      <c r="C130" s="39" t="s">
        <v>581</v>
      </c>
      <c r="D130" s="39" t="s">
        <v>1535</v>
      </c>
      <c r="E130" s="39" t="s">
        <v>1082</v>
      </c>
      <c r="F130" s="39" t="s">
        <v>1294</v>
      </c>
      <c r="G130" s="39" t="s">
        <v>1295</v>
      </c>
      <c r="H130" s="39" t="s">
        <v>1545</v>
      </c>
      <c r="I130" s="39" t="s">
        <v>1546</v>
      </c>
      <c r="J130" s="39" t="s">
        <v>1347</v>
      </c>
      <c r="K130" s="39" t="s">
        <v>1306</v>
      </c>
      <c r="L130" s="47">
        <v>1000</v>
      </c>
      <c r="M130" s="39" t="s">
        <v>1299</v>
      </c>
      <c r="N130" s="39" t="s">
        <v>1299</v>
      </c>
      <c r="O130" s="39" t="s">
        <v>1300</v>
      </c>
      <c r="P130" s="39" t="s">
        <v>1301</v>
      </c>
      <c r="Q130" s="39" t="s">
        <v>1302</v>
      </c>
      <c r="R130" s="39" t="s">
        <v>1299</v>
      </c>
      <c r="S130" s="39" t="s">
        <v>1299</v>
      </c>
      <c r="T130" s="39" t="s">
        <v>1300</v>
      </c>
      <c r="U130">
        <f>VLOOKUP(C130,自助退!C:F,4,FALSE)</f>
        <v>1000</v>
      </c>
    </row>
    <row r="131" spans="1:21" hidden="1">
      <c r="A131" s="39" t="s">
        <v>1535</v>
      </c>
      <c r="B131" s="39" t="s">
        <v>1547</v>
      </c>
      <c r="C131" s="39" t="s">
        <v>584</v>
      </c>
      <c r="D131" s="39" t="s">
        <v>1535</v>
      </c>
      <c r="E131" s="39" t="s">
        <v>1089</v>
      </c>
      <c r="F131" s="39" t="s">
        <v>1294</v>
      </c>
      <c r="G131" s="39" t="s">
        <v>1295</v>
      </c>
      <c r="H131" s="39" t="s">
        <v>232</v>
      </c>
      <c r="I131" s="39" t="s">
        <v>123</v>
      </c>
      <c r="J131" s="39" t="s">
        <v>1323</v>
      </c>
      <c r="K131" s="39" t="s">
        <v>1306</v>
      </c>
      <c r="L131" s="47">
        <v>3894</v>
      </c>
      <c r="M131" s="39" t="s">
        <v>1299</v>
      </c>
      <c r="N131" s="39" t="s">
        <v>1299</v>
      </c>
      <c r="O131" s="39" t="s">
        <v>1300</v>
      </c>
      <c r="P131" s="39" t="s">
        <v>1301</v>
      </c>
      <c r="Q131" s="39" t="s">
        <v>1302</v>
      </c>
      <c r="R131" s="39" t="s">
        <v>1299</v>
      </c>
      <c r="S131" s="39" t="s">
        <v>1299</v>
      </c>
      <c r="T131" s="39" t="s">
        <v>1300</v>
      </c>
      <c r="U131">
        <f>VLOOKUP(C131,自助退!C:F,4,FALSE)</f>
        <v>3894</v>
      </c>
    </row>
    <row r="132" spans="1:21" hidden="1">
      <c r="A132" s="39" t="s">
        <v>1535</v>
      </c>
      <c r="B132" s="39" t="s">
        <v>1548</v>
      </c>
      <c r="C132" s="39" t="s">
        <v>585</v>
      </c>
      <c r="D132" s="39" t="s">
        <v>1535</v>
      </c>
      <c r="E132" s="39" t="s">
        <v>1091</v>
      </c>
      <c r="F132" s="39" t="s">
        <v>1294</v>
      </c>
      <c r="G132" s="39" t="s">
        <v>1295</v>
      </c>
      <c r="H132" s="39" t="s">
        <v>1549</v>
      </c>
      <c r="I132" s="39" t="s">
        <v>587</v>
      </c>
      <c r="J132" s="39" t="s">
        <v>1333</v>
      </c>
      <c r="K132" s="39" t="s">
        <v>1306</v>
      </c>
      <c r="L132" s="47">
        <v>569</v>
      </c>
      <c r="M132" s="39" t="s">
        <v>1299</v>
      </c>
      <c r="N132" s="39" t="s">
        <v>1299</v>
      </c>
      <c r="O132" s="39" t="s">
        <v>1300</v>
      </c>
      <c r="P132" s="39" t="s">
        <v>1301</v>
      </c>
      <c r="Q132" s="39" t="s">
        <v>1302</v>
      </c>
      <c r="R132" s="39" t="s">
        <v>1299</v>
      </c>
      <c r="S132" s="39" t="s">
        <v>1299</v>
      </c>
      <c r="T132" s="39" t="s">
        <v>1300</v>
      </c>
      <c r="U132">
        <f>VLOOKUP(C132,自助退!C:F,4,FALSE)</f>
        <v>569</v>
      </c>
    </row>
    <row r="133" spans="1:21" hidden="1">
      <c r="A133" s="39" t="s">
        <v>1535</v>
      </c>
      <c r="B133" s="39" t="s">
        <v>1550</v>
      </c>
      <c r="C133" s="39" t="s">
        <v>588</v>
      </c>
      <c r="D133" s="39" t="s">
        <v>1535</v>
      </c>
      <c r="E133" s="39" t="s">
        <v>1093</v>
      </c>
      <c r="F133" s="39" t="s">
        <v>1294</v>
      </c>
      <c r="G133" s="39" t="s">
        <v>1295</v>
      </c>
      <c r="H133" s="39" t="s">
        <v>1551</v>
      </c>
      <c r="I133" s="39" t="s">
        <v>1552</v>
      </c>
      <c r="J133" s="39" t="s">
        <v>1333</v>
      </c>
      <c r="K133" s="39" t="s">
        <v>1306</v>
      </c>
      <c r="L133" s="47">
        <v>170</v>
      </c>
      <c r="M133" s="39" t="s">
        <v>1299</v>
      </c>
      <c r="N133" s="39" t="s">
        <v>1299</v>
      </c>
      <c r="O133" s="39" t="s">
        <v>1300</v>
      </c>
      <c r="P133" s="39" t="s">
        <v>1301</v>
      </c>
      <c r="Q133" s="39" t="s">
        <v>1302</v>
      </c>
      <c r="R133" s="39" t="s">
        <v>1299</v>
      </c>
      <c r="S133" s="39" t="s">
        <v>1299</v>
      </c>
      <c r="T133" s="39" t="s">
        <v>1300</v>
      </c>
      <c r="U133">
        <f>VLOOKUP(C133,自助退!C:F,4,FALSE)</f>
        <v>170</v>
      </c>
    </row>
    <row r="134" spans="1:21" hidden="1">
      <c r="A134" s="39" t="s">
        <v>1535</v>
      </c>
      <c r="B134" s="39" t="s">
        <v>1553</v>
      </c>
      <c r="C134" s="39" t="s">
        <v>591</v>
      </c>
      <c r="D134" s="39" t="s">
        <v>1535</v>
      </c>
      <c r="E134" s="39" t="s">
        <v>1095</v>
      </c>
      <c r="F134" s="39" t="s">
        <v>1294</v>
      </c>
      <c r="G134" s="39" t="s">
        <v>1295</v>
      </c>
      <c r="H134" s="39" t="s">
        <v>1554</v>
      </c>
      <c r="I134" s="39" t="s">
        <v>593</v>
      </c>
      <c r="J134" s="39" t="s">
        <v>1333</v>
      </c>
      <c r="K134" s="39" t="s">
        <v>1306</v>
      </c>
      <c r="L134" s="47">
        <v>96</v>
      </c>
      <c r="M134" s="39" t="s">
        <v>1299</v>
      </c>
      <c r="N134" s="39" t="s">
        <v>1299</v>
      </c>
      <c r="O134" s="39" t="s">
        <v>1300</v>
      </c>
      <c r="P134" s="39" t="s">
        <v>1301</v>
      </c>
      <c r="Q134" s="39" t="s">
        <v>1302</v>
      </c>
      <c r="R134" s="39" t="s">
        <v>1299</v>
      </c>
      <c r="S134" s="39" t="s">
        <v>1299</v>
      </c>
      <c r="T134" s="39" t="s">
        <v>1300</v>
      </c>
      <c r="U134">
        <f>VLOOKUP(C134,自助退!C:F,4,FALSE)</f>
        <v>96</v>
      </c>
    </row>
    <row r="135" spans="1:21" hidden="1">
      <c r="A135" s="39" t="s">
        <v>1535</v>
      </c>
      <c r="B135" s="39" t="s">
        <v>1555</v>
      </c>
      <c r="C135" s="39" t="s">
        <v>594</v>
      </c>
      <c r="D135" s="39" t="s">
        <v>1535</v>
      </c>
      <c r="E135" s="39" t="s">
        <v>1097</v>
      </c>
      <c r="F135" s="39" t="s">
        <v>1294</v>
      </c>
      <c r="G135" s="39" t="s">
        <v>1295</v>
      </c>
      <c r="H135" s="39" t="s">
        <v>1556</v>
      </c>
      <c r="I135" s="39" t="s">
        <v>596</v>
      </c>
      <c r="J135" s="39" t="s">
        <v>1323</v>
      </c>
      <c r="K135" s="39" t="s">
        <v>1306</v>
      </c>
      <c r="L135" s="47">
        <v>370</v>
      </c>
      <c r="M135" s="39" t="s">
        <v>1299</v>
      </c>
      <c r="N135" s="39" t="s">
        <v>1299</v>
      </c>
      <c r="O135" s="39" t="s">
        <v>1300</v>
      </c>
      <c r="P135" s="39" t="s">
        <v>1301</v>
      </c>
      <c r="Q135" s="39" t="s">
        <v>1302</v>
      </c>
      <c r="R135" s="39" t="s">
        <v>1299</v>
      </c>
      <c r="S135" s="39" t="s">
        <v>1299</v>
      </c>
      <c r="T135" s="39" t="s">
        <v>1300</v>
      </c>
      <c r="U135">
        <f>VLOOKUP(C135,自助退!C:F,4,FALSE)</f>
        <v>370</v>
      </c>
    </row>
    <row r="136" spans="1:21" hidden="1">
      <c r="A136" s="39" t="s">
        <v>1535</v>
      </c>
      <c r="B136" s="39" t="s">
        <v>237</v>
      </c>
      <c r="C136" s="39" t="s">
        <v>597</v>
      </c>
      <c r="D136" s="39" t="s">
        <v>1535</v>
      </c>
      <c r="E136" s="39" t="s">
        <v>1099</v>
      </c>
      <c r="F136" s="39" t="s">
        <v>1294</v>
      </c>
      <c r="G136" s="39" t="s">
        <v>1295</v>
      </c>
      <c r="H136" s="39" t="s">
        <v>1557</v>
      </c>
      <c r="I136" s="39" t="s">
        <v>156</v>
      </c>
      <c r="J136" s="39" t="s">
        <v>1323</v>
      </c>
      <c r="K136" s="39" t="s">
        <v>1306</v>
      </c>
      <c r="L136" s="47">
        <v>994</v>
      </c>
      <c r="M136" s="39" t="s">
        <v>1299</v>
      </c>
      <c r="N136" s="39" t="s">
        <v>1299</v>
      </c>
      <c r="O136" s="39" t="s">
        <v>1300</v>
      </c>
      <c r="P136" s="39" t="s">
        <v>1301</v>
      </c>
      <c r="Q136" s="39" t="s">
        <v>1302</v>
      </c>
      <c r="R136" s="39" t="s">
        <v>1299</v>
      </c>
      <c r="S136" s="39" t="s">
        <v>1299</v>
      </c>
      <c r="T136" s="39" t="s">
        <v>1300</v>
      </c>
      <c r="U136">
        <f>VLOOKUP(C136,自助退!C:F,4,FALSE)</f>
        <v>994</v>
      </c>
    </row>
    <row r="137" spans="1:21" hidden="1">
      <c r="A137" s="39" t="s">
        <v>1535</v>
      </c>
      <c r="B137" s="39" t="s">
        <v>1558</v>
      </c>
      <c r="C137" s="39" t="s">
        <v>598</v>
      </c>
      <c r="D137" s="39" t="s">
        <v>1535</v>
      </c>
      <c r="E137" s="39" t="s">
        <v>1101</v>
      </c>
      <c r="F137" s="39" t="s">
        <v>1294</v>
      </c>
      <c r="G137" s="39" t="s">
        <v>1295</v>
      </c>
      <c r="H137" s="39" t="s">
        <v>1559</v>
      </c>
      <c r="I137" s="39" t="s">
        <v>1560</v>
      </c>
      <c r="J137" s="39" t="s">
        <v>1313</v>
      </c>
      <c r="K137" s="39" t="s">
        <v>1306</v>
      </c>
      <c r="L137" s="47">
        <v>708</v>
      </c>
      <c r="M137" s="39" t="s">
        <v>1299</v>
      </c>
      <c r="N137" s="39" t="s">
        <v>1299</v>
      </c>
      <c r="O137" s="39" t="s">
        <v>1300</v>
      </c>
      <c r="P137" s="39" t="s">
        <v>1301</v>
      </c>
      <c r="Q137" s="39" t="s">
        <v>1302</v>
      </c>
      <c r="R137" s="39" t="s">
        <v>1299</v>
      </c>
      <c r="S137" s="39" t="s">
        <v>1299</v>
      </c>
      <c r="T137" s="39" t="s">
        <v>1300</v>
      </c>
      <c r="U137">
        <f>VLOOKUP(C137,自助退!C:F,4,FALSE)</f>
        <v>708</v>
      </c>
    </row>
    <row r="138" spans="1:21" hidden="1">
      <c r="A138" s="39" t="s">
        <v>1535</v>
      </c>
      <c r="B138" s="39" t="s">
        <v>1561</v>
      </c>
      <c r="C138" s="39" t="s">
        <v>602</v>
      </c>
      <c r="D138" s="39" t="s">
        <v>1535</v>
      </c>
      <c r="E138" s="39" t="s">
        <v>1103</v>
      </c>
      <c r="F138" s="39" t="s">
        <v>1294</v>
      </c>
      <c r="G138" s="39" t="s">
        <v>1295</v>
      </c>
      <c r="H138" s="39" t="s">
        <v>1562</v>
      </c>
      <c r="I138" s="39" t="s">
        <v>604</v>
      </c>
      <c r="J138" s="39" t="s">
        <v>1313</v>
      </c>
      <c r="K138" s="39" t="s">
        <v>1306</v>
      </c>
      <c r="L138" s="47">
        <v>600</v>
      </c>
      <c r="M138" s="39" t="s">
        <v>1299</v>
      </c>
      <c r="N138" s="39" t="s">
        <v>1299</v>
      </c>
      <c r="O138" s="39" t="s">
        <v>1300</v>
      </c>
      <c r="P138" s="39" t="s">
        <v>1301</v>
      </c>
      <c r="Q138" s="39" t="s">
        <v>1302</v>
      </c>
      <c r="R138" s="39" t="s">
        <v>1299</v>
      </c>
      <c r="S138" s="39" t="s">
        <v>1299</v>
      </c>
      <c r="T138" s="39" t="s">
        <v>1300</v>
      </c>
      <c r="U138">
        <f>VLOOKUP(C138,自助退!C:F,4,FALSE)</f>
        <v>600</v>
      </c>
    </row>
    <row r="139" spans="1:21" hidden="1">
      <c r="A139" s="39" t="s">
        <v>1535</v>
      </c>
      <c r="B139" s="39" t="s">
        <v>1563</v>
      </c>
      <c r="C139" s="39" t="s">
        <v>605</v>
      </c>
      <c r="D139" s="39" t="s">
        <v>1535</v>
      </c>
      <c r="E139" s="39" t="s">
        <v>1107</v>
      </c>
      <c r="F139" s="39" t="s">
        <v>1294</v>
      </c>
      <c r="G139" s="39" t="s">
        <v>1295</v>
      </c>
      <c r="H139" s="39" t="s">
        <v>1564</v>
      </c>
      <c r="I139" s="39" t="s">
        <v>607</v>
      </c>
      <c r="J139" s="39" t="s">
        <v>1323</v>
      </c>
      <c r="K139" s="39" t="s">
        <v>1306</v>
      </c>
      <c r="L139" s="47">
        <v>499</v>
      </c>
      <c r="M139" s="39" t="s">
        <v>1299</v>
      </c>
      <c r="N139" s="39" t="s">
        <v>1299</v>
      </c>
      <c r="O139" s="39" t="s">
        <v>1300</v>
      </c>
      <c r="P139" s="39" t="s">
        <v>1301</v>
      </c>
      <c r="Q139" s="39" t="s">
        <v>1302</v>
      </c>
      <c r="R139" s="39" t="s">
        <v>1299</v>
      </c>
      <c r="S139" s="39" t="s">
        <v>1299</v>
      </c>
      <c r="T139" s="39" t="s">
        <v>1300</v>
      </c>
      <c r="U139">
        <f>VLOOKUP(C139,自助退!C:F,4,FALSE)</f>
        <v>499</v>
      </c>
    </row>
    <row r="140" spans="1:21" hidden="1">
      <c r="A140" s="39" t="s">
        <v>1535</v>
      </c>
      <c r="B140" s="39" t="s">
        <v>1565</v>
      </c>
      <c r="C140" s="39" t="s">
        <v>608</v>
      </c>
      <c r="D140" s="39" t="s">
        <v>1535</v>
      </c>
      <c r="E140" s="39" t="s">
        <v>1111</v>
      </c>
      <c r="F140" s="39" t="s">
        <v>1294</v>
      </c>
      <c r="G140" s="39" t="s">
        <v>1295</v>
      </c>
      <c r="H140" s="39" t="s">
        <v>1566</v>
      </c>
      <c r="I140" s="39" t="s">
        <v>185</v>
      </c>
      <c r="J140" s="39" t="s">
        <v>1323</v>
      </c>
      <c r="K140" s="39" t="s">
        <v>1306</v>
      </c>
      <c r="L140" s="47">
        <v>3000</v>
      </c>
      <c r="M140" s="39" t="s">
        <v>1299</v>
      </c>
      <c r="N140" s="39" t="s">
        <v>1299</v>
      </c>
      <c r="O140" s="39" t="s">
        <v>1300</v>
      </c>
      <c r="P140" s="39" t="s">
        <v>1301</v>
      </c>
      <c r="Q140" s="39" t="s">
        <v>1302</v>
      </c>
      <c r="R140" s="39" t="s">
        <v>1299</v>
      </c>
      <c r="S140" s="39" t="s">
        <v>1299</v>
      </c>
      <c r="T140" s="39" t="s">
        <v>1300</v>
      </c>
      <c r="U140">
        <f>VLOOKUP(C140,自助退!C:F,4,FALSE)</f>
        <v>3000</v>
      </c>
    </row>
    <row r="141" spans="1:21" hidden="1">
      <c r="A141" s="39" t="s">
        <v>1535</v>
      </c>
      <c r="B141" s="39" t="s">
        <v>1567</v>
      </c>
      <c r="C141" s="39" t="s">
        <v>609</v>
      </c>
      <c r="D141" s="39" t="s">
        <v>1535</v>
      </c>
      <c r="E141" s="39" t="s">
        <v>1113</v>
      </c>
      <c r="F141" s="39" t="s">
        <v>1294</v>
      </c>
      <c r="G141" s="39" t="s">
        <v>1295</v>
      </c>
      <c r="H141" s="39" t="s">
        <v>253</v>
      </c>
      <c r="I141" s="39" t="s">
        <v>162</v>
      </c>
      <c r="J141" s="39" t="s">
        <v>1481</v>
      </c>
      <c r="K141" s="39" t="s">
        <v>1306</v>
      </c>
      <c r="L141" s="47">
        <v>2709</v>
      </c>
      <c r="M141" s="39" t="s">
        <v>1299</v>
      </c>
      <c r="N141" s="39" t="s">
        <v>1299</v>
      </c>
      <c r="O141" s="39" t="s">
        <v>1300</v>
      </c>
      <c r="P141" s="39" t="s">
        <v>1301</v>
      </c>
      <c r="Q141" s="39" t="s">
        <v>1302</v>
      </c>
      <c r="R141" s="39" t="s">
        <v>1299</v>
      </c>
      <c r="S141" s="39" t="s">
        <v>1299</v>
      </c>
      <c r="T141" s="39" t="s">
        <v>1300</v>
      </c>
      <c r="U141">
        <f>VLOOKUP(C141,自助退!C:F,4,FALSE)</f>
        <v>2709</v>
      </c>
    </row>
    <row r="142" spans="1:21" hidden="1">
      <c r="A142" s="39" t="s">
        <v>1535</v>
      </c>
      <c r="B142" s="39" t="s">
        <v>197</v>
      </c>
      <c r="C142" s="39" t="s">
        <v>610</v>
      </c>
      <c r="D142" s="39" t="s">
        <v>1535</v>
      </c>
      <c r="E142" s="39" t="s">
        <v>1115</v>
      </c>
      <c r="F142" s="39" t="s">
        <v>1294</v>
      </c>
      <c r="G142" s="39" t="s">
        <v>1295</v>
      </c>
      <c r="H142" s="39" t="s">
        <v>253</v>
      </c>
      <c r="I142" s="39" t="s">
        <v>160</v>
      </c>
      <c r="J142" s="39" t="s">
        <v>1481</v>
      </c>
      <c r="K142" s="39" t="s">
        <v>1306</v>
      </c>
      <c r="L142" s="47">
        <v>1615</v>
      </c>
      <c r="M142" s="39" t="s">
        <v>1299</v>
      </c>
      <c r="N142" s="39" t="s">
        <v>1299</v>
      </c>
      <c r="O142" s="39" t="s">
        <v>1300</v>
      </c>
      <c r="P142" s="39" t="s">
        <v>1301</v>
      </c>
      <c r="Q142" s="39" t="s">
        <v>1302</v>
      </c>
      <c r="R142" s="39" t="s">
        <v>1299</v>
      </c>
      <c r="S142" s="39" t="s">
        <v>1299</v>
      </c>
      <c r="T142" s="39" t="s">
        <v>1300</v>
      </c>
      <c r="U142">
        <f>VLOOKUP(C142,自助退!C:F,4,FALSE)</f>
        <v>1615</v>
      </c>
    </row>
    <row r="143" spans="1:21" hidden="1">
      <c r="A143" s="39" t="s">
        <v>1535</v>
      </c>
      <c r="B143" s="39" t="s">
        <v>1568</v>
      </c>
      <c r="C143" s="39" t="s">
        <v>611</v>
      </c>
      <c r="D143" s="39" t="s">
        <v>1535</v>
      </c>
      <c r="E143" s="39" t="s">
        <v>1117</v>
      </c>
      <c r="F143" s="39" t="s">
        <v>1294</v>
      </c>
      <c r="G143" s="39" t="s">
        <v>1295</v>
      </c>
      <c r="H143" s="39" t="s">
        <v>1569</v>
      </c>
      <c r="I143" s="39" t="s">
        <v>613</v>
      </c>
      <c r="J143" s="39" t="s">
        <v>1333</v>
      </c>
      <c r="K143" s="39" t="s">
        <v>1306</v>
      </c>
      <c r="L143" s="47">
        <v>274</v>
      </c>
      <c r="M143" s="39" t="s">
        <v>1299</v>
      </c>
      <c r="N143" s="39" t="s">
        <v>1299</v>
      </c>
      <c r="O143" s="39" t="s">
        <v>1300</v>
      </c>
      <c r="P143" s="39" t="s">
        <v>1301</v>
      </c>
      <c r="Q143" s="39" t="s">
        <v>1302</v>
      </c>
      <c r="R143" s="39" t="s">
        <v>1299</v>
      </c>
      <c r="S143" s="39" t="s">
        <v>1299</v>
      </c>
      <c r="T143" s="39" t="s">
        <v>1300</v>
      </c>
      <c r="U143">
        <f>VLOOKUP(C143,自助退!C:F,4,FALSE)</f>
        <v>274</v>
      </c>
    </row>
    <row r="144" spans="1:21" hidden="1">
      <c r="A144" s="39" t="s">
        <v>1535</v>
      </c>
      <c r="B144" s="39" t="s">
        <v>1570</v>
      </c>
      <c r="C144" s="39" t="s">
        <v>614</v>
      </c>
      <c r="D144" s="39" t="s">
        <v>1535</v>
      </c>
      <c r="E144" s="39" t="s">
        <v>1119</v>
      </c>
      <c r="F144" s="39" t="s">
        <v>1294</v>
      </c>
      <c r="G144" s="39" t="s">
        <v>1295</v>
      </c>
      <c r="H144" s="39" t="s">
        <v>240</v>
      </c>
      <c r="I144" s="39" t="s">
        <v>136</v>
      </c>
      <c r="J144" s="39" t="s">
        <v>1313</v>
      </c>
      <c r="K144" s="39" t="s">
        <v>1306</v>
      </c>
      <c r="L144" s="47">
        <v>500</v>
      </c>
      <c r="M144" s="39" t="s">
        <v>1299</v>
      </c>
      <c r="N144" s="39" t="s">
        <v>1299</v>
      </c>
      <c r="O144" s="39" t="s">
        <v>1300</v>
      </c>
      <c r="P144" s="39" t="s">
        <v>1301</v>
      </c>
      <c r="Q144" s="39" t="s">
        <v>1302</v>
      </c>
      <c r="R144" s="39" t="s">
        <v>1299</v>
      </c>
      <c r="S144" s="39" t="s">
        <v>1299</v>
      </c>
      <c r="T144" s="39" t="s">
        <v>1300</v>
      </c>
      <c r="U144">
        <f>VLOOKUP(C144,自助退!C:F,4,FALSE)</f>
        <v>500</v>
      </c>
    </row>
    <row r="145" spans="1:21" hidden="1">
      <c r="A145" s="39" t="s">
        <v>1535</v>
      </c>
      <c r="B145" s="39" t="s">
        <v>1571</v>
      </c>
      <c r="C145" s="39" t="s">
        <v>616</v>
      </c>
      <c r="D145" s="39" t="s">
        <v>1535</v>
      </c>
      <c r="E145" s="39" t="s">
        <v>1121</v>
      </c>
      <c r="F145" s="39" t="s">
        <v>1294</v>
      </c>
      <c r="G145" s="39" t="s">
        <v>1295</v>
      </c>
      <c r="H145" s="39" t="s">
        <v>256</v>
      </c>
      <c r="I145" s="39" t="s">
        <v>167</v>
      </c>
      <c r="J145" s="39" t="s">
        <v>1333</v>
      </c>
      <c r="K145" s="39" t="s">
        <v>1306</v>
      </c>
      <c r="L145" s="47">
        <v>35</v>
      </c>
      <c r="M145" s="39" t="s">
        <v>1299</v>
      </c>
      <c r="N145" s="39" t="s">
        <v>1299</v>
      </c>
      <c r="O145" s="39" t="s">
        <v>1300</v>
      </c>
      <c r="P145" s="39" t="s">
        <v>1301</v>
      </c>
      <c r="Q145" s="39" t="s">
        <v>1302</v>
      </c>
      <c r="R145" s="39" t="s">
        <v>1299</v>
      </c>
      <c r="S145" s="39" t="s">
        <v>1299</v>
      </c>
      <c r="T145" s="39" t="s">
        <v>1300</v>
      </c>
      <c r="U145">
        <f>VLOOKUP(C145,自助退!C:F,4,FALSE)</f>
        <v>35</v>
      </c>
    </row>
    <row r="146" spans="1:21" hidden="1">
      <c r="A146" s="39" t="s">
        <v>1535</v>
      </c>
      <c r="B146" s="39" t="s">
        <v>1572</v>
      </c>
      <c r="C146" s="39" t="s">
        <v>617</v>
      </c>
      <c r="D146" s="39" t="s">
        <v>1535</v>
      </c>
      <c r="E146" s="39" t="s">
        <v>1123</v>
      </c>
      <c r="F146" s="39" t="s">
        <v>1294</v>
      </c>
      <c r="G146" s="39" t="s">
        <v>1295</v>
      </c>
      <c r="H146" s="39" t="s">
        <v>203</v>
      </c>
      <c r="I146" s="39" t="s">
        <v>67</v>
      </c>
      <c r="J146" s="39" t="s">
        <v>1313</v>
      </c>
      <c r="K146" s="39" t="s">
        <v>1306</v>
      </c>
      <c r="L146" s="47">
        <v>200</v>
      </c>
      <c r="M146" s="39" t="s">
        <v>1299</v>
      </c>
      <c r="N146" s="39" t="s">
        <v>1299</v>
      </c>
      <c r="O146" s="39" t="s">
        <v>1300</v>
      </c>
      <c r="P146" s="39" t="s">
        <v>1301</v>
      </c>
      <c r="Q146" s="39" t="s">
        <v>1302</v>
      </c>
      <c r="R146" s="39" t="s">
        <v>1299</v>
      </c>
      <c r="S146" s="39" t="s">
        <v>1299</v>
      </c>
      <c r="T146" s="39" t="s">
        <v>1300</v>
      </c>
      <c r="U146">
        <f>VLOOKUP(C146,自助退!C:F,4,FALSE)</f>
        <v>200</v>
      </c>
    </row>
    <row r="147" spans="1:21" hidden="1">
      <c r="A147" s="39" t="s">
        <v>1535</v>
      </c>
      <c r="B147" s="39" t="s">
        <v>1573</v>
      </c>
      <c r="C147" s="39" t="s">
        <v>618</v>
      </c>
      <c r="D147" s="39" t="s">
        <v>1535</v>
      </c>
      <c r="E147" s="39" t="s">
        <v>1125</v>
      </c>
      <c r="F147" s="39" t="s">
        <v>1294</v>
      </c>
      <c r="G147" s="39" t="s">
        <v>1295</v>
      </c>
      <c r="H147" s="39" t="s">
        <v>1574</v>
      </c>
      <c r="I147" s="39" t="s">
        <v>620</v>
      </c>
      <c r="J147" s="39" t="s">
        <v>1413</v>
      </c>
      <c r="K147" s="39" t="s">
        <v>1306</v>
      </c>
      <c r="L147" s="47">
        <v>750</v>
      </c>
      <c r="M147" s="39" t="s">
        <v>1299</v>
      </c>
      <c r="N147" s="39" t="s">
        <v>1299</v>
      </c>
      <c r="O147" s="39" t="s">
        <v>1300</v>
      </c>
      <c r="P147" s="39" t="s">
        <v>1301</v>
      </c>
      <c r="Q147" s="39" t="s">
        <v>1302</v>
      </c>
      <c r="R147" s="39" t="s">
        <v>1299</v>
      </c>
      <c r="S147" s="39" t="s">
        <v>1299</v>
      </c>
      <c r="T147" s="39" t="s">
        <v>1300</v>
      </c>
      <c r="U147">
        <f>VLOOKUP(C147,自助退!C:F,4,FALSE)</f>
        <v>750</v>
      </c>
    </row>
    <row r="148" spans="1:21" hidden="1">
      <c r="A148" s="39" t="s">
        <v>1535</v>
      </c>
      <c r="B148" s="39" t="s">
        <v>1575</v>
      </c>
      <c r="C148" s="39" t="s">
        <v>621</v>
      </c>
      <c r="D148" s="39" t="s">
        <v>1535</v>
      </c>
      <c r="E148" s="39" t="s">
        <v>1132</v>
      </c>
      <c r="F148" s="39" t="s">
        <v>1294</v>
      </c>
      <c r="G148" s="39" t="s">
        <v>1295</v>
      </c>
      <c r="H148" s="39" t="s">
        <v>1576</v>
      </c>
      <c r="I148" s="39" t="s">
        <v>182</v>
      </c>
      <c r="J148" s="39" t="s">
        <v>1333</v>
      </c>
      <c r="K148" s="39" t="s">
        <v>1306</v>
      </c>
      <c r="L148" s="47">
        <v>1800</v>
      </c>
      <c r="M148" s="39" t="s">
        <v>1299</v>
      </c>
      <c r="N148" s="39" t="s">
        <v>1299</v>
      </c>
      <c r="O148" s="39" t="s">
        <v>1300</v>
      </c>
      <c r="P148" s="39" t="s">
        <v>1301</v>
      </c>
      <c r="Q148" s="39" t="s">
        <v>1302</v>
      </c>
      <c r="R148" s="39" t="s">
        <v>1299</v>
      </c>
      <c r="S148" s="39" t="s">
        <v>1299</v>
      </c>
      <c r="T148" s="39" t="s">
        <v>1300</v>
      </c>
      <c r="U148">
        <f>VLOOKUP(C148,自助退!C:F,4,FALSE)</f>
        <v>1800</v>
      </c>
    </row>
    <row r="149" spans="1:21" hidden="1">
      <c r="A149" s="39" t="s">
        <v>1535</v>
      </c>
      <c r="B149" s="39" t="s">
        <v>1577</v>
      </c>
      <c r="C149" s="39" t="s">
        <v>622</v>
      </c>
      <c r="D149" s="39" t="s">
        <v>1535</v>
      </c>
      <c r="E149" s="39" t="s">
        <v>1134</v>
      </c>
      <c r="F149" s="39" t="s">
        <v>1294</v>
      </c>
      <c r="G149" s="39" t="s">
        <v>1295</v>
      </c>
      <c r="H149" s="39" t="s">
        <v>1578</v>
      </c>
      <c r="I149" s="39" t="s">
        <v>1579</v>
      </c>
      <c r="J149" s="39" t="s">
        <v>1333</v>
      </c>
      <c r="K149" s="39" t="s">
        <v>1306</v>
      </c>
      <c r="L149" s="47">
        <v>679</v>
      </c>
      <c r="M149" s="39" t="s">
        <v>1299</v>
      </c>
      <c r="N149" s="39" t="s">
        <v>1299</v>
      </c>
      <c r="O149" s="39" t="s">
        <v>1300</v>
      </c>
      <c r="P149" s="39" t="s">
        <v>1301</v>
      </c>
      <c r="Q149" s="39" t="s">
        <v>1302</v>
      </c>
      <c r="R149" s="39" t="s">
        <v>1299</v>
      </c>
      <c r="S149" s="39" t="s">
        <v>1299</v>
      </c>
      <c r="T149" s="39" t="s">
        <v>1300</v>
      </c>
      <c r="U149">
        <f>VLOOKUP(C149,自助退!C:F,4,FALSE)</f>
        <v>679</v>
      </c>
    </row>
    <row r="150" spans="1:21" hidden="1">
      <c r="A150" s="39" t="s">
        <v>1535</v>
      </c>
      <c r="B150" s="39" t="s">
        <v>1580</v>
      </c>
      <c r="C150" s="39" t="s">
        <v>625</v>
      </c>
      <c r="D150" s="39" t="s">
        <v>1535</v>
      </c>
      <c r="E150" s="39" t="s">
        <v>1136</v>
      </c>
      <c r="F150" s="39" t="s">
        <v>1294</v>
      </c>
      <c r="G150" s="39" t="s">
        <v>1295</v>
      </c>
      <c r="H150" s="39" t="s">
        <v>1581</v>
      </c>
      <c r="I150" s="39" t="s">
        <v>627</v>
      </c>
      <c r="J150" s="39" t="s">
        <v>1320</v>
      </c>
      <c r="K150" s="39" t="s">
        <v>1306</v>
      </c>
      <c r="L150" s="47">
        <v>200</v>
      </c>
      <c r="M150" s="39" t="s">
        <v>1299</v>
      </c>
      <c r="N150" s="39" t="s">
        <v>1299</v>
      </c>
      <c r="O150" s="39" t="s">
        <v>1300</v>
      </c>
      <c r="P150" s="39" t="s">
        <v>1301</v>
      </c>
      <c r="Q150" s="39" t="s">
        <v>1302</v>
      </c>
      <c r="R150" s="39" t="s">
        <v>1299</v>
      </c>
      <c r="S150" s="39" t="s">
        <v>1299</v>
      </c>
      <c r="T150" s="39" t="s">
        <v>1300</v>
      </c>
      <c r="U150">
        <f>VLOOKUP(C150,自助退!C:F,4,FALSE)</f>
        <v>200</v>
      </c>
    </row>
    <row r="151" spans="1:21" hidden="1">
      <c r="A151" s="39" t="s">
        <v>1535</v>
      </c>
      <c r="B151" s="39" t="s">
        <v>1582</v>
      </c>
      <c r="C151" s="39" t="s">
        <v>628</v>
      </c>
      <c r="D151" s="39" t="s">
        <v>1535</v>
      </c>
      <c r="E151" s="39" t="s">
        <v>1138</v>
      </c>
      <c r="F151" s="39" t="s">
        <v>1294</v>
      </c>
      <c r="G151" s="39" t="s">
        <v>1295</v>
      </c>
      <c r="H151" s="39" t="s">
        <v>1583</v>
      </c>
      <c r="I151" s="39" t="s">
        <v>1584</v>
      </c>
      <c r="J151" s="39" t="s">
        <v>1333</v>
      </c>
      <c r="K151" s="39" t="s">
        <v>1306</v>
      </c>
      <c r="L151" s="47">
        <v>100</v>
      </c>
      <c r="M151" s="39" t="s">
        <v>1299</v>
      </c>
      <c r="N151" s="39" t="s">
        <v>1299</v>
      </c>
      <c r="O151" s="39" t="s">
        <v>1300</v>
      </c>
      <c r="P151" s="39" t="s">
        <v>1301</v>
      </c>
      <c r="Q151" s="39" t="s">
        <v>1302</v>
      </c>
      <c r="R151" s="39" t="s">
        <v>1299</v>
      </c>
      <c r="S151" s="39" t="s">
        <v>1299</v>
      </c>
      <c r="T151" s="39" t="s">
        <v>1300</v>
      </c>
      <c r="U151">
        <f>VLOOKUP(C151,自助退!C:F,4,FALSE)</f>
        <v>100</v>
      </c>
    </row>
    <row r="152" spans="1:21" hidden="1">
      <c r="A152" s="39" t="s">
        <v>1535</v>
      </c>
      <c r="B152" s="39" t="s">
        <v>1585</v>
      </c>
      <c r="C152" s="39" t="s">
        <v>631</v>
      </c>
      <c r="D152" s="39" t="s">
        <v>1535</v>
      </c>
      <c r="E152" s="39" t="s">
        <v>1140</v>
      </c>
      <c r="F152" s="39" t="s">
        <v>1294</v>
      </c>
      <c r="G152" s="39" t="s">
        <v>1295</v>
      </c>
      <c r="H152" s="39" t="s">
        <v>1586</v>
      </c>
      <c r="I152" s="39" t="s">
        <v>633</v>
      </c>
      <c r="J152" s="39" t="s">
        <v>1323</v>
      </c>
      <c r="K152" s="39" t="s">
        <v>1306</v>
      </c>
      <c r="L152" s="47">
        <v>496</v>
      </c>
      <c r="M152" s="39" t="s">
        <v>1299</v>
      </c>
      <c r="N152" s="39" t="s">
        <v>1299</v>
      </c>
      <c r="O152" s="39" t="s">
        <v>1300</v>
      </c>
      <c r="P152" s="39" t="s">
        <v>1301</v>
      </c>
      <c r="Q152" s="39" t="s">
        <v>1302</v>
      </c>
      <c r="R152" s="39" t="s">
        <v>1299</v>
      </c>
      <c r="S152" s="39" t="s">
        <v>1299</v>
      </c>
      <c r="T152" s="39" t="s">
        <v>1300</v>
      </c>
      <c r="U152">
        <f>VLOOKUP(C152,自助退!C:F,4,FALSE)</f>
        <v>496</v>
      </c>
    </row>
    <row r="153" spans="1:21" hidden="1">
      <c r="A153" s="39" t="s">
        <v>1535</v>
      </c>
      <c r="B153" s="39" t="s">
        <v>1587</v>
      </c>
      <c r="C153" s="39" t="s">
        <v>634</v>
      </c>
      <c r="D153" s="39" t="s">
        <v>1535</v>
      </c>
      <c r="E153" s="39" t="s">
        <v>1142</v>
      </c>
      <c r="F153" s="39" t="s">
        <v>1294</v>
      </c>
      <c r="G153" s="39" t="s">
        <v>1295</v>
      </c>
      <c r="H153" s="39" t="s">
        <v>1588</v>
      </c>
      <c r="I153" s="39" t="s">
        <v>1589</v>
      </c>
      <c r="J153" s="39" t="s">
        <v>1333</v>
      </c>
      <c r="K153" s="39" t="s">
        <v>1306</v>
      </c>
      <c r="L153" s="47">
        <v>72</v>
      </c>
      <c r="M153" s="39" t="s">
        <v>1299</v>
      </c>
      <c r="N153" s="39" t="s">
        <v>1299</v>
      </c>
      <c r="O153" s="39" t="s">
        <v>1300</v>
      </c>
      <c r="P153" s="39" t="s">
        <v>1301</v>
      </c>
      <c r="Q153" s="39" t="s">
        <v>1302</v>
      </c>
      <c r="R153" s="39" t="s">
        <v>1299</v>
      </c>
      <c r="S153" s="39" t="s">
        <v>1299</v>
      </c>
      <c r="T153" s="39" t="s">
        <v>1300</v>
      </c>
      <c r="U153">
        <f>VLOOKUP(C153,自助退!C:F,4,FALSE)</f>
        <v>72</v>
      </c>
    </row>
    <row r="154" spans="1:21" hidden="1">
      <c r="A154" s="39" t="s">
        <v>1535</v>
      </c>
      <c r="B154" s="39" t="s">
        <v>1590</v>
      </c>
      <c r="C154" s="39" t="s">
        <v>637</v>
      </c>
      <c r="D154" s="39" t="s">
        <v>1535</v>
      </c>
      <c r="E154" s="39" t="s">
        <v>1144</v>
      </c>
      <c r="F154" s="39" t="s">
        <v>1294</v>
      </c>
      <c r="G154" s="39" t="s">
        <v>1295</v>
      </c>
      <c r="H154" s="39" t="s">
        <v>1591</v>
      </c>
      <c r="I154" s="39" t="s">
        <v>639</v>
      </c>
      <c r="J154" s="39" t="s">
        <v>1328</v>
      </c>
      <c r="K154" s="39" t="s">
        <v>1306</v>
      </c>
      <c r="L154" s="47">
        <v>114</v>
      </c>
      <c r="M154" s="39" t="s">
        <v>1299</v>
      </c>
      <c r="N154" s="39" t="s">
        <v>1299</v>
      </c>
      <c r="O154" s="39" t="s">
        <v>1300</v>
      </c>
      <c r="P154" s="39" t="s">
        <v>1301</v>
      </c>
      <c r="Q154" s="39" t="s">
        <v>1302</v>
      </c>
      <c r="R154" s="39" t="s">
        <v>1299</v>
      </c>
      <c r="S154" s="39" t="s">
        <v>1299</v>
      </c>
      <c r="T154" s="39" t="s">
        <v>1300</v>
      </c>
      <c r="U154">
        <f>VLOOKUP(C154,自助退!C:F,4,FALSE)</f>
        <v>114</v>
      </c>
    </row>
    <row r="155" spans="1:21" hidden="1">
      <c r="A155" s="39" t="s">
        <v>1535</v>
      </c>
      <c r="B155" s="39" t="s">
        <v>1592</v>
      </c>
      <c r="C155" s="39" t="s">
        <v>640</v>
      </c>
      <c r="D155" s="39" t="s">
        <v>1535</v>
      </c>
      <c r="E155" s="39" t="s">
        <v>1146</v>
      </c>
      <c r="F155" s="39" t="s">
        <v>1294</v>
      </c>
      <c r="G155" s="39" t="s">
        <v>1295</v>
      </c>
      <c r="H155" s="39" t="s">
        <v>1593</v>
      </c>
      <c r="I155" s="39" t="s">
        <v>1594</v>
      </c>
      <c r="J155" s="39" t="s">
        <v>1333</v>
      </c>
      <c r="K155" s="39" t="s">
        <v>1306</v>
      </c>
      <c r="L155" s="47">
        <v>333</v>
      </c>
      <c r="M155" s="39" t="s">
        <v>1299</v>
      </c>
      <c r="N155" s="39" t="s">
        <v>1299</v>
      </c>
      <c r="O155" s="39" t="s">
        <v>1300</v>
      </c>
      <c r="P155" s="39" t="s">
        <v>1301</v>
      </c>
      <c r="Q155" s="39" t="s">
        <v>1302</v>
      </c>
      <c r="R155" s="39" t="s">
        <v>1299</v>
      </c>
      <c r="S155" s="39" t="s">
        <v>1299</v>
      </c>
      <c r="T155" s="39" t="s">
        <v>1300</v>
      </c>
      <c r="U155">
        <f>VLOOKUP(C155,自助退!C:F,4,FALSE)</f>
        <v>333</v>
      </c>
    </row>
    <row r="156" spans="1:21" hidden="1">
      <c r="A156" s="39" t="s">
        <v>1535</v>
      </c>
      <c r="B156" s="39" t="s">
        <v>1595</v>
      </c>
      <c r="C156" s="39" t="s">
        <v>643</v>
      </c>
      <c r="D156" s="39" t="s">
        <v>1535</v>
      </c>
      <c r="E156" s="39" t="s">
        <v>1148</v>
      </c>
      <c r="F156" s="39" t="s">
        <v>1294</v>
      </c>
      <c r="G156" s="39" t="s">
        <v>1295</v>
      </c>
      <c r="H156" s="39" t="s">
        <v>1596</v>
      </c>
      <c r="I156" s="39" t="s">
        <v>188</v>
      </c>
      <c r="J156" s="39" t="s">
        <v>1347</v>
      </c>
      <c r="K156" s="39" t="s">
        <v>1306</v>
      </c>
      <c r="L156" s="47">
        <v>390</v>
      </c>
      <c r="M156" s="39" t="s">
        <v>1299</v>
      </c>
      <c r="N156" s="39" t="s">
        <v>1299</v>
      </c>
      <c r="O156" s="39" t="s">
        <v>1300</v>
      </c>
      <c r="P156" s="39" t="s">
        <v>1301</v>
      </c>
      <c r="Q156" s="39" t="s">
        <v>1302</v>
      </c>
      <c r="R156" s="39" t="s">
        <v>1299</v>
      </c>
      <c r="S156" s="39" t="s">
        <v>1299</v>
      </c>
      <c r="T156" s="39" t="s">
        <v>1300</v>
      </c>
      <c r="U156">
        <f>VLOOKUP(C156,自助退!C:F,4,FALSE)</f>
        <v>390</v>
      </c>
    </row>
    <row r="157" spans="1:21" hidden="1">
      <c r="A157" s="39" t="s">
        <v>1535</v>
      </c>
      <c r="B157" s="39" t="s">
        <v>1597</v>
      </c>
      <c r="C157" s="39" t="s">
        <v>644</v>
      </c>
      <c r="D157" s="39" t="s">
        <v>1535</v>
      </c>
      <c r="E157" s="39" t="s">
        <v>1154</v>
      </c>
      <c r="F157" s="39" t="s">
        <v>1294</v>
      </c>
      <c r="G157" s="39" t="s">
        <v>1295</v>
      </c>
      <c r="H157" s="39" t="s">
        <v>1598</v>
      </c>
      <c r="I157" s="39" t="s">
        <v>646</v>
      </c>
      <c r="J157" s="39" t="s">
        <v>1386</v>
      </c>
      <c r="K157" s="39" t="s">
        <v>1306</v>
      </c>
      <c r="L157" s="47">
        <v>27</v>
      </c>
      <c r="M157" s="39" t="s">
        <v>1299</v>
      </c>
      <c r="N157" s="39" t="s">
        <v>1299</v>
      </c>
      <c r="O157" s="39" t="s">
        <v>1300</v>
      </c>
      <c r="P157" s="39" t="s">
        <v>1301</v>
      </c>
      <c r="Q157" s="39" t="s">
        <v>1302</v>
      </c>
      <c r="R157" s="39" t="s">
        <v>1299</v>
      </c>
      <c r="S157" s="39" t="s">
        <v>1299</v>
      </c>
      <c r="T157" s="39" t="s">
        <v>1300</v>
      </c>
      <c r="U157">
        <f>VLOOKUP(C157,自助退!C:F,4,FALSE)</f>
        <v>27</v>
      </c>
    </row>
    <row r="158" spans="1:21" hidden="1">
      <c r="A158" s="39" t="s">
        <v>1535</v>
      </c>
      <c r="B158" s="39" t="s">
        <v>1599</v>
      </c>
      <c r="C158" s="39" t="s">
        <v>647</v>
      </c>
      <c r="D158" s="39" t="s">
        <v>1535</v>
      </c>
      <c r="E158" s="39" t="s">
        <v>1158</v>
      </c>
      <c r="F158" s="39" t="s">
        <v>1294</v>
      </c>
      <c r="G158" s="39" t="s">
        <v>1295</v>
      </c>
      <c r="H158" s="39" t="s">
        <v>206</v>
      </c>
      <c r="I158" s="39" t="s">
        <v>1600</v>
      </c>
      <c r="J158" s="39" t="s">
        <v>1339</v>
      </c>
      <c r="K158" s="39" t="s">
        <v>1306</v>
      </c>
      <c r="L158" s="47">
        <v>1742</v>
      </c>
      <c r="M158" s="39" t="s">
        <v>1299</v>
      </c>
      <c r="N158" s="39" t="s">
        <v>1299</v>
      </c>
      <c r="O158" s="39" t="s">
        <v>1300</v>
      </c>
      <c r="P158" s="39" t="s">
        <v>1301</v>
      </c>
      <c r="Q158" s="39" t="s">
        <v>1302</v>
      </c>
      <c r="R158" s="39" t="s">
        <v>1299</v>
      </c>
      <c r="S158" s="39" t="s">
        <v>1299</v>
      </c>
      <c r="T158" s="39" t="s">
        <v>1300</v>
      </c>
      <c r="U158">
        <f>VLOOKUP(C158,自助退!C:F,4,FALSE)</f>
        <v>1742</v>
      </c>
    </row>
    <row r="159" spans="1:21" hidden="1">
      <c r="A159" s="39" t="s">
        <v>1535</v>
      </c>
      <c r="B159" s="39" t="s">
        <v>1601</v>
      </c>
      <c r="C159" s="39" t="s">
        <v>650</v>
      </c>
      <c r="D159" s="39" t="s">
        <v>1535</v>
      </c>
      <c r="E159" s="39" t="s">
        <v>1160</v>
      </c>
      <c r="F159" s="39" t="s">
        <v>1294</v>
      </c>
      <c r="G159" s="39" t="s">
        <v>1295</v>
      </c>
      <c r="H159" s="39" t="s">
        <v>1602</v>
      </c>
      <c r="I159" s="39" t="s">
        <v>652</v>
      </c>
      <c r="J159" s="39" t="s">
        <v>1313</v>
      </c>
      <c r="K159" s="39" t="s">
        <v>1306</v>
      </c>
      <c r="L159" s="47">
        <v>20</v>
      </c>
      <c r="M159" s="39" t="s">
        <v>1299</v>
      </c>
      <c r="N159" s="39" t="s">
        <v>1299</v>
      </c>
      <c r="O159" s="39" t="s">
        <v>1300</v>
      </c>
      <c r="P159" s="39" t="s">
        <v>1301</v>
      </c>
      <c r="Q159" s="39" t="s">
        <v>1302</v>
      </c>
      <c r="R159" s="39" t="s">
        <v>1299</v>
      </c>
      <c r="S159" s="39" t="s">
        <v>1299</v>
      </c>
      <c r="T159" s="39" t="s">
        <v>1300</v>
      </c>
      <c r="U159">
        <f>VLOOKUP(C159,自助退!C:F,4,FALSE)</f>
        <v>20</v>
      </c>
    </row>
    <row r="160" spans="1:21" hidden="1">
      <c r="A160" s="39" t="s">
        <v>1535</v>
      </c>
      <c r="B160" s="39" t="s">
        <v>1603</v>
      </c>
      <c r="C160" s="39" t="s">
        <v>653</v>
      </c>
      <c r="D160" s="39" t="s">
        <v>1535</v>
      </c>
      <c r="E160" s="39" t="s">
        <v>1162</v>
      </c>
      <c r="F160" s="39" t="s">
        <v>1294</v>
      </c>
      <c r="G160" s="39" t="s">
        <v>1295</v>
      </c>
      <c r="H160" s="39" t="s">
        <v>1604</v>
      </c>
      <c r="I160" s="39" t="s">
        <v>180</v>
      </c>
      <c r="J160" s="39" t="s">
        <v>1333</v>
      </c>
      <c r="K160" s="39" t="s">
        <v>1306</v>
      </c>
      <c r="L160" s="47">
        <v>100</v>
      </c>
      <c r="M160" s="39" t="s">
        <v>1299</v>
      </c>
      <c r="N160" s="39" t="s">
        <v>1299</v>
      </c>
      <c r="O160" s="39" t="s">
        <v>1300</v>
      </c>
      <c r="P160" s="39" t="s">
        <v>1301</v>
      </c>
      <c r="Q160" s="39" t="s">
        <v>1302</v>
      </c>
      <c r="R160" s="39" t="s">
        <v>1299</v>
      </c>
      <c r="S160" s="39" t="s">
        <v>1299</v>
      </c>
      <c r="T160" s="39" t="s">
        <v>1300</v>
      </c>
      <c r="U160">
        <f>VLOOKUP(C160,自助退!C:F,4,FALSE)</f>
        <v>100</v>
      </c>
    </row>
    <row r="161" spans="1:21" hidden="1">
      <c r="A161" s="39" t="s">
        <v>1535</v>
      </c>
      <c r="B161" s="39" t="s">
        <v>1605</v>
      </c>
      <c r="C161" s="39" t="s">
        <v>654</v>
      </c>
      <c r="D161" s="39" t="s">
        <v>1535</v>
      </c>
      <c r="E161" s="39" t="s">
        <v>1167</v>
      </c>
      <c r="F161" s="39" t="s">
        <v>1294</v>
      </c>
      <c r="G161" s="39" t="s">
        <v>1295</v>
      </c>
      <c r="H161" s="39" t="s">
        <v>1606</v>
      </c>
      <c r="I161" s="39" t="s">
        <v>656</v>
      </c>
      <c r="J161" s="39" t="s">
        <v>1313</v>
      </c>
      <c r="K161" s="39" t="s">
        <v>1306</v>
      </c>
      <c r="L161" s="47">
        <v>29</v>
      </c>
      <c r="M161" s="39" t="s">
        <v>1299</v>
      </c>
      <c r="N161" s="39" t="s">
        <v>1299</v>
      </c>
      <c r="O161" s="39" t="s">
        <v>1300</v>
      </c>
      <c r="P161" s="39" t="s">
        <v>1301</v>
      </c>
      <c r="Q161" s="39" t="s">
        <v>1302</v>
      </c>
      <c r="R161" s="39" t="s">
        <v>1299</v>
      </c>
      <c r="S161" s="39" t="s">
        <v>1299</v>
      </c>
      <c r="T161" s="39" t="s">
        <v>1300</v>
      </c>
      <c r="U161">
        <f>VLOOKUP(C161,自助退!C:F,4,FALSE)</f>
        <v>29</v>
      </c>
    </row>
    <row r="162" spans="1:21" hidden="1">
      <c r="A162" s="39" t="s">
        <v>1535</v>
      </c>
      <c r="B162" s="39" t="s">
        <v>1607</v>
      </c>
      <c r="C162" s="39" t="s">
        <v>657</v>
      </c>
      <c r="D162" s="39" t="s">
        <v>1535</v>
      </c>
      <c r="E162" s="39" t="s">
        <v>1169</v>
      </c>
      <c r="F162" s="39" t="s">
        <v>1294</v>
      </c>
      <c r="G162" s="39" t="s">
        <v>1295</v>
      </c>
      <c r="H162" s="39" t="s">
        <v>1608</v>
      </c>
      <c r="I162" s="39" t="s">
        <v>659</v>
      </c>
      <c r="J162" s="39" t="s">
        <v>1320</v>
      </c>
      <c r="K162" s="39" t="s">
        <v>1306</v>
      </c>
      <c r="L162" s="47">
        <v>640</v>
      </c>
      <c r="M162" s="39" t="s">
        <v>1299</v>
      </c>
      <c r="N162" s="39" t="s">
        <v>1299</v>
      </c>
      <c r="O162" s="39" t="s">
        <v>1300</v>
      </c>
      <c r="P162" s="39" t="s">
        <v>1301</v>
      </c>
      <c r="Q162" s="39" t="s">
        <v>1302</v>
      </c>
      <c r="R162" s="39" t="s">
        <v>1299</v>
      </c>
      <c r="S162" s="39" t="s">
        <v>1299</v>
      </c>
      <c r="T162" s="39" t="s">
        <v>1300</v>
      </c>
      <c r="U162">
        <f>VLOOKUP(C162,自助退!C:F,4,FALSE)</f>
        <v>640</v>
      </c>
    </row>
    <row r="163" spans="1:21" hidden="1">
      <c r="A163" s="39" t="s">
        <v>1535</v>
      </c>
      <c r="B163" s="39" t="s">
        <v>242</v>
      </c>
      <c r="C163" s="39" t="s">
        <v>660</v>
      </c>
      <c r="D163" s="39" t="s">
        <v>1535</v>
      </c>
      <c r="E163" s="39" t="s">
        <v>1171</v>
      </c>
      <c r="F163" s="39" t="s">
        <v>1294</v>
      </c>
      <c r="G163" s="39" t="s">
        <v>1295</v>
      </c>
      <c r="H163" s="39" t="s">
        <v>1609</v>
      </c>
      <c r="I163" s="39" t="s">
        <v>1610</v>
      </c>
      <c r="J163" s="39" t="s">
        <v>1347</v>
      </c>
      <c r="K163" s="39" t="s">
        <v>1306</v>
      </c>
      <c r="L163" s="47">
        <v>200</v>
      </c>
      <c r="M163" s="39" t="s">
        <v>1299</v>
      </c>
      <c r="N163" s="39" t="s">
        <v>1299</v>
      </c>
      <c r="O163" s="39" t="s">
        <v>1300</v>
      </c>
      <c r="P163" s="39" t="s">
        <v>1301</v>
      </c>
      <c r="Q163" s="39" t="s">
        <v>1302</v>
      </c>
      <c r="R163" s="39" t="s">
        <v>1299</v>
      </c>
      <c r="S163" s="39" t="s">
        <v>1299</v>
      </c>
      <c r="T163" s="39" t="s">
        <v>1300</v>
      </c>
      <c r="U163">
        <f>VLOOKUP(C163,自助退!C:F,4,FALSE)</f>
        <v>200</v>
      </c>
    </row>
    <row r="164" spans="1:21" hidden="1">
      <c r="A164" s="39" t="s">
        <v>1535</v>
      </c>
      <c r="B164" s="39" t="s">
        <v>1611</v>
      </c>
      <c r="C164" s="39" t="s">
        <v>663</v>
      </c>
      <c r="D164" s="39" t="s">
        <v>1535</v>
      </c>
      <c r="E164" s="39" t="s">
        <v>1173</v>
      </c>
      <c r="F164" s="39" t="s">
        <v>1294</v>
      </c>
      <c r="G164" s="39" t="s">
        <v>1295</v>
      </c>
      <c r="H164" s="39" t="s">
        <v>1612</v>
      </c>
      <c r="I164" s="39" t="s">
        <v>665</v>
      </c>
      <c r="J164" s="39" t="s">
        <v>1413</v>
      </c>
      <c r="K164" s="39" t="s">
        <v>1306</v>
      </c>
      <c r="L164" s="47">
        <v>732</v>
      </c>
      <c r="M164" s="39" t="s">
        <v>1299</v>
      </c>
      <c r="N164" s="39" t="s">
        <v>1299</v>
      </c>
      <c r="O164" s="39" t="s">
        <v>1300</v>
      </c>
      <c r="P164" s="39" t="s">
        <v>1301</v>
      </c>
      <c r="Q164" s="39" t="s">
        <v>1302</v>
      </c>
      <c r="R164" s="39" t="s">
        <v>1299</v>
      </c>
      <c r="S164" s="39" t="s">
        <v>1299</v>
      </c>
      <c r="T164" s="39" t="s">
        <v>1300</v>
      </c>
      <c r="U164">
        <f>VLOOKUP(C164,自助退!C:F,4,FALSE)</f>
        <v>732</v>
      </c>
    </row>
    <row r="165" spans="1:21" hidden="1">
      <c r="A165" s="39" t="s">
        <v>1535</v>
      </c>
      <c r="B165" s="39" t="s">
        <v>1613</v>
      </c>
      <c r="C165" s="39" t="s">
        <v>666</v>
      </c>
      <c r="D165" s="39" t="s">
        <v>1535</v>
      </c>
      <c r="E165" s="39" t="s">
        <v>1175</v>
      </c>
      <c r="F165" s="39" t="s">
        <v>1294</v>
      </c>
      <c r="G165" s="39" t="s">
        <v>1295</v>
      </c>
      <c r="H165" s="39" t="s">
        <v>1614</v>
      </c>
      <c r="I165" s="39" t="s">
        <v>668</v>
      </c>
      <c r="J165" s="39" t="s">
        <v>1323</v>
      </c>
      <c r="K165" s="39" t="s">
        <v>1306</v>
      </c>
      <c r="L165" s="47">
        <v>56</v>
      </c>
      <c r="M165" s="39" t="s">
        <v>1299</v>
      </c>
      <c r="N165" s="39" t="s">
        <v>1299</v>
      </c>
      <c r="O165" s="39" t="s">
        <v>1300</v>
      </c>
      <c r="P165" s="39" t="s">
        <v>1301</v>
      </c>
      <c r="Q165" s="39" t="s">
        <v>1302</v>
      </c>
      <c r="R165" s="39" t="s">
        <v>1299</v>
      </c>
      <c r="S165" s="39" t="s">
        <v>1299</v>
      </c>
      <c r="T165" s="39" t="s">
        <v>1300</v>
      </c>
      <c r="U165">
        <f>VLOOKUP(C165,自助退!C:F,4,FALSE)</f>
        <v>56</v>
      </c>
    </row>
    <row r="166" spans="1:21" hidden="1">
      <c r="A166" s="39" t="s">
        <v>1535</v>
      </c>
      <c r="B166" s="39" t="s">
        <v>1615</v>
      </c>
      <c r="C166" s="39" t="s">
        <v>669</v>
      </c>
      <c r="D166" s="39" t="s">
        <v>1535</v>
      </c>
      <c r="E166" s="39" t="s">
        <v>1177</v>
      </c>
      <c r="F166" s="39" t="s">
        <v>1294</v>
      </c>
      <c r="G166" s="39" t="s">
        <v>1295</v>
      </c>
      <c r="H166" s="39" t="s">
        <v>1616</v>
      </c>
      <c r="I166" s="39" t="s">
        <v>1617</v>
      </c>
      <c r="J166" s="39" t="s">
        <v>1486</v>
      </c>
      <c r="K166" s="39" t="s">
        <v>1306</v>
      </c>
      <c r="L166" s="47">
        <v>1400</v>
      </c>
      <c r="M166" s="39" t="s">
        <v>1299</v>
      </c>
      <c r="N166" s="39" t="s">
        <v>1299</v>
      </c>
      <c r="O166" s="39" t="s">
        <v>1300</v>
      </c>
      <c r="P166" s="39" t="s">
        <v>1301</v>
      </c>
      <c r="Q166" s="39" t="s">
        <v>1302</v>
      </c>
      <c r="R166" s="39" t="s">
        <v>1299</v>
      </c>
      <c r="S166" s="39" t="s">
        <v>1299</v>
      </c>
      <c r="T166" s="39" t="s">
        <v>1300</v>
      </c>
      <c r="U166">
        <f>VLOOKUP(C166,自助退!C:F,4,FALSE)</f>
        <v>1400</v>
      </c>
    </row>
    <row r="167" spans="1:21" hidden="1">
      <c r="A167" s="39" t="s">
        <v>1618</v>
      </c>
      <c r="B167" s="39" t="s">
        <v>1619</v>
      </c>
      <c r="C167" s="39" t="s">
        <v>672</v>
      </c>
      <c r="D167" s="39" t="s">
        <v>1618</v>
      </c>
      <c r="E167" s="39" t="s">
        <v>1184</v>
      </c>
      <c r="F167" s="39" t="s">
        <v>1294</v>
      </c>
      <c r="G167" s="39" t="s">
        <v>1295</v>
      </c>
      <c r="H167" s="39" t="s">
        <v>1620</v>
      </c>
      <c r="I167" s="39" t="s">
        <v>674</v>
      </c>
      <c r="J167" s="39" t="s">
        <v>1313</v>
      </c>
      <c r="K167" s="39" t="s">
        <v>1306</v>
      </c>
      <c r="L167" s="47">
        <v>115</v>
      </c>
      <c r="M167" s="39" t="s">
        <v>1299</v>
      </c>
      <c r="N167" s="39" t="s">
        <v>1299</v>
      </c>
      <c r="O167" s="39" t="s">
        <v>1300</v>
      </c>
      <c r="P167" s="39" t="s">
        <v>1301</v>
      </c>
      <c r="Q167" s="39" t="s">
        <v>1302</v>
      </c>
      <c r="R167" s="39" t="s">
        <v>1299</v>
      </c>
      <c r="S167" s="39" t="s">
        <v>1299</v>
      </c>
      <c r="T167" s="39" t="s">
        <v>1300</v>
      </c>
      <c r="U167">
        <f>VLOOKUP(C167,自助退!C:F,4,FALSE)</f>
        <v>115</v>
      </c>
    </row>
    <row r="168" spans="1:21" hidden="1">
      <c r="A168" s="39" t="s">
        <v>1618</v>
      </c>
      <c r="B168" s="39" t="s">
        <v>213</v>
      </c>
      <c r="C168" s="39" t="s">
        <v>675</v>
      </c>
      <c r="D168" s="39" t="s">
        <v>1618</v>
      </c>
      <c r="E168" s="39" t="s">
        <v>1186</v>
      </c>
      <c r="F168" s="39" t="s">
        <v>1294</v>
      </c>
      <c r="G168" s="39" t="s">
        <v>1295</v>
      </c>
      <c r="H168" s="39" t="s">
        <v>1620</v>
      </c>
      <c r="I168" s="39" t="s">
        <v>674</v>
      </c>
      <c r="J168" s="39" t="s">
        <v>1313</v>
      </c>
      <c r="K168" s="39" t="s">
        <v>1306</v>
      </c>
      <c r="L168" s="47">
        <v>139</v>
      </c>
      <c r="M168" s="39" t="s">
        <v>1299</v>
      </c>
      <c r="N168" s="39" t="s">
        <v>1299</v>
      </c>
      <c r="O168" s="39" t="s">
        <v>1300</v>
      </c>
      <c r="P168" s="39" t="s">
        <v>1301</v>
      </c>
      <c r="Q168" s="39" t="s">
        <v>1302</v>
      </c>
      <c r="R168" s="39" t="s">
        <v>1299</v>
      </c>
      <c r="S168" s="39" t="s">
        <v>1299</v>
      </c>
      <c r="T168" s="39" t="s">
        <v>1300</v>
      </c>
      <c r="U168">
        <f>VLOOKUP(C168,自助退!C:F,4,FALSE)</f>
        <v>139</v>
      </c>
    </row>
    <row r="169" spans="1:21" hidden="1">
      <c r="A169" s="39" t="s">
        <v>1618</v>
      </c>
      <c r="B169" s="39" t="s">
        <v>1621</v>
      </c>
      <c r="C169" s="39" t="s">
        <v>678</v>
      </c>
      <c r="D169" s="39" t="s">
        <v>1618</v>
      </c>
      <c r="E169" s="39" t="s">
        <v>1199</v>
      </c>
      <c r="F169" s="39" t="s">
        <v>1294</v>
      </c>
      <c r="G169" s="39" t="s">
        <v>1295</v>
      </c>
      <c r="H169" s="39" t="s">
        <v>1622</v>
      </c>
      <c r="I169" s="39" t="s">
        <v>680</v>
      </c>
      <c r="J169" s="39" t="s">
        <v>1333</v>
      </c>
      <c r="K169" s="39" t="s">
        <v>1306</v>
      </c>
      <c r="L169" s="47">
        <v>503</v>
      </c>
      <c r="M169" s="39" t="s">
        <v>1299</v>
      </c>
      <c r="N169" s="39" t="s">
        <v>1299</v>
      </c>
      <c r="O169" s="39" t="s">
        <v>1300</v>
      </c>
      <c r="P169" s="39" t="s">
        <v>1301</v>
      </c>
      <c r="Q169" s="39" t="s">
        <v>1302</v>
      </c>
      <c r="R169" s="39" t="s">
        <v>1299</v>
      </c>
      <c r="S169" s="39" t="s">
        <v>1299</v>
      </c>
      <c r="T169" s="39" t="s">
        <v>1300</v>
      </c>
      <c r="U169">
        <f>VLOOKUP(C169,自助退!C:F,4,FALSE)</f>
        <v>503</v>
      </c>
    </row>
    <row r="170" spans="1:21" hidden="1">
      <c r="A170" s="39" t="s">
        <v>1618</v>
      </c>
      <c r="B170" s="39" t="s">
        <v>1623</v>
      </c>
      <c r="C170" s="39" t="s">
        <v>681</v>
      </c>
      <c r="D170" s="39" t="s">
        <v>1618</v>
      </c>
      <c r="E170" s="39" t="s">
        <v>1205</v>
      </c>
      <c r="F170" s="39" t="s">
        <v>1294</v>
      </c>
      <c r="G170" s="39" t="s">
        <v>1295</v>
      </c>
      <c r="H170" s="39" t="s">
        <v>1624</v>
      </c>
      <c r="I170" s="39" t="s">
        <v>1625</v>
      </c>
      <c r="J170" s="39" t="s">
        <v>1313</v>
      </c>
      <c r="K170" s="39" t="s">
        <v>1306</v>
      </c>
      <c r="L170" s="47">
        <v>632</v>
      </c>
      <c r="M170" s="39" t="s">
        <v>1299</v>
      </c>
      <c r="N170" s="39" t="s">
        <v>1299</v>
      </c>
      <c r="O170" s="39" t="s">
        <v>1300</v>
      </c>
      <c r="P170" s="39" t="s">
        <v>1301</v>
      </c>
      <c r="Q170" s="39" t="s">
        <v>1302</v>
      </c>
      <c r="R170" s="39" t="s">
        <v>1299</v>
      </c>
      <c r="S170" s="39" t="s">
        <v>1299</v>
      </c>
      <c r="T170" s="39" t="s">
        <v>1300</v>
      </c>
      <c r="U170">
        <f>VLOOKUP(C170,自助退!C:F,4,FALSE)</f>
        <v>632</v>
      </c>
    </row>
    <row r="171" spans="1:21" hidden="1">
      <c r="A171" s="39" t="s">
        <v>1618</v>
      </c>
      <c r="B171" s="39" t="s">
        <v>1626</v>
      </c>
      <c r="C171" s="39" t="s">
        <v>684</v>
      </c>
      <c r="D171" s="39" t="s">
        <v>1618</v>
      </c>
      <c r="E171" s="39" t="s">
        <v>1213</v>
      </c>
      <c r="F171" s="39" t="s">
        <v>1294</v>
      </c>
      <c r="G171" s="39" t="s">
        <v>1295</v>
      </c>
      <c r="H171" s="39" t="s">
        <v>1627</v>
      </c>
      <c r="I171" s="39" t="s">
        <v>1628</v>
      </c>
      <c r="J171" s="39" t="s">
        <v>1333</v>
      </c>
      <c r="K171" s="39" t="s">
        <v>1306</v>
      </c>
      <c r="L171" s="47">
        <v>950</v>
      </c>
      <c r="M171" s="39" t="s">
        <v>1299</v>
      </c>
      <c r="N171" s="39" t="s">
        <v>1299</v>
      </c>
      <c r="O171" s="39" t="s">
        <v>1300</v>
      </c>
      <c r="P171" s="39" t="s">
        <v>1301</v>
      </c>
      <c r="Q171" s="39" t="s">
        <v>1302</v>
      </c>
      <c r="R171" s="39" t="s">
        <v>1299</v>
      </c>
      <c r="S171" s="39" t="s">
        <v>1299</v>
      </c>
      <c r="T171" s="39" t="s">
        <v>1300</v>
      </c>
      <c r="U171">
        <f>VLOOKUP(C171,自助退!C:F,4,FALSE)</f>
        <v>950</v>
      </c>
    </row>
    <row r="172" spans="1:21" hidden="1">
      <c r="A172" s="39" t="s">
        <v>1618</v>
      </c>
      <c r="B172" s="39" t="s">
        <v>1629</v>
      </c>
      <c r="C172" s="39" t="s">
        <v>687</v>
      </c>
      <c r="D172" s="39" t="s">
        <v>1618</v>
      </c>
      <c r="E172" s="39" t="s">
        <v>1215</v>
      </c>
      <c r="F172" s="39" t="s">
        <v>1294</v>
      </c>
      <c r="G172" s="39" t="s">
        <v>1295</v>
      </c>
      <c r="H172" s="39" t="s">
        <v>215</v>
      </c>
      <c r="I172" s="39" t="s">
        <v>1630</v>
      </c>
      <c r="J172" s="39" t="s">
        <v>1320</v>
      </c>
      <c r="K172" s="39" t="s">
        <v>1306</v>
      </c>
      <c r="L172" s="47">
        <v>9600</v>
      </c>
      <c r="M172" s="39" t="s">
        <v>1299</v>
      </c>
      <c r="N172" s="39" t="s">
        <v>1299</v>
      </c>
      <c r="O172" s="39" t="s">
        <v>1300</v>
      </c>
      <c r="P172" s="39" t="s">
        <v>1301</v>
      </c>
      <c r="Q172" s="39" t="s">
        <v>1302</v>
      </c>
      <c r="R172" s="39" t="s">
        <v>1299</v>
      </c>
      <c r="S172" s="39" t="s">
        <v>1299</v>
      </c>
      <c r="T172" s="39" t="s">
        <v>1300</v>
      </c>
      <c r="U172">
        <f>VLOOKUP(C172,自助退!C:F,4,FALSE)</f>
        <v>9600</v>
      </c>
    </row>
    <row r="173" spans="1:21" hidden="1">
      <c r="A173" s="39" t="s">
        <v>1618</v>
      </c>
      <c r="B173" s="39" t="s">
        <v>1631</v>
      </c>
      <c r="C173" s="39" t="s">
        <v>688</v>
      </c>
      <c r="D173" s="39" t="s">
        <v>1618</v>
      </c>
      <c r="E173" s="39" t="s">
        <v>1217</v>
      </c>
      <c r="F173" s="39" t="s">
        <v>1294</v>
      </c>
      <c r="G173" s="39" t="s">
        <v>1295</v>
      </c>
      <c r="H173" s="39" t="s">
        <v>1632</v>
      </c>
      <c r="I173" s="39" t="s">
        <v>690</v>
      </c>
      <c r="J173" s="39" t="s">
        <v>1313</v>
      </c>
      <c r="K173" s="39" t="s">
        <v>1306</v>
      </c>
      <c r="L173" s="47">
        <v>100</v>
      </c>
      <c r="M173" s="39" t="s">
        <v>1299</v>
      </c>
      <c r="N173" s="39" t="s">
        <v>1299</v>
      </c>
      <c r="O173" s="39" t="s">
        <v>1300</v>
      </c>
      <c r="P173" s="39" t="s">
        <v>1301</v>
      </c>
      <c r="Q173" s="39" t="s">
        <v>1302</v>
      </c>
      <c r="R173" s="39" t="s">
        <v>1299</v>
      </c>
      <c r="S173" s="39" t="s">
        <v>1299</v>
      </c>
      <c r="T173" s="39" t="s">
        <v>1300</v>
      </c>
      <c r="U173">
        <f>VLOOKUP(C173,自助退!C:F,4,FALSE)</f>
        <v>100</v>
      </c>
    </row>
    <row r="174" spans="1:21" hidden="1">
      <c r="A174" s="39" t="s">
        <v>1618</v>
      </c>
      <c r="B174" s="39" t="s">
        <v>1633</v>
      </c>
      <c r="C174" s="39" t="s">
        <v>691</v>
      </c>
      <c r="D174" s="39" t="s">
        <v>1618</v>
      </c>
      <c r="E174" s="39" t="s">
        <v>1232</v>
      </c>
      <c r="F174" s="39" t="s">
        <v>1294</v>
      </c>
      <c r="G174" s="39" t="s">
        <v>1295</v>
      </c>
      <c r="H174" s="39" t="s">
        <v>1634</v>
      </c>
      <c r="I174" s="39" t="s">
        <v>693</v>
      </c>
      <c r="J174" s="39" t="s">
        <v>1339</v>
      </c>
      <c r="K174" s="39" t="s">
        <v>1306</v>
      </c>
      <c r="L174" s="47">
        <v>400</v>
      </c>
      <c r="M174" s="39" t="s">
        <v>1299</v>
      </c>
      <c r="N174" s="39" t="s">
        <v>1299</v>
      </c>
      <c r="O174" s="39" t="s">
        <v>1300</v>
      </c>
      <c r="P174" s="39" t="s">
        <v>1301</v>
      </c>
      <c r="Q174" s="39" t="s">
        <v>1302</v>
      </c>
      <c r="R174" s="39" t="s">
        <v>1299</v>
      </c>
      <c r="S174" s="39" t="s">
        <v>1299</v>
      </c>
      <c r="T174" s="39" t="s">
        <v>1300</v>
      </c>
      <c r="U174">
        <f>VLOOKUP(C174,自助退!C:F,4,FALSE)</f>
        <v>400</v>
      </c>
    </row>
    <row r="175" spans="1:21" hidden="1">
      <c r="A175" s="39" t="s">
        <v>1618</v>
      </c>
      <c r="B175" s="39" t="s">
        <v>1635</v>
      </c>
      <c r="C175" s="39" t="s">
        <v>694</v>
      </c>
      <c r="D175" s="39" t="s">
        <v>1618</v>
      </c>
      <c r="E175" s="39" t="s">
        <v>1234</v>
      </c>
      <c r="F175" s="39" t="s">
        <v>1294</v>
      </c>
      <c r="G175" s="39" t="s">
        <v>1295</v>
      </c>
      <c r="H175" s="39" t="s">
        <v>1636</v>
      </c>
      <c r="I175" s="39" t="s">
        <v>696</v>
      </c>
      <c r="J175" s="39" t="s">
        <v>1320</v>
      </c>
      <c r="K175" s="39" t="s">
        <v>1306</v>
      </c>
      <c r="L175" s="47">
        <v>862</v>
      </c>
      <c r="M175" s="39" t="s">
        <v>1299</v>
      </c>
      <c r="N175" s="39" t="s">
        <v>1299</v>
      </c>
      <c r="O175" s="39" t="s">
        <v>1300</v>
      </c>
      <c r="P175" s="39" t="s">
        <v>1301</v>
      </c>
      <c r="Q175" s="39" t="s">
        <v>1302</v>
      </c>
      <c r="R175" s="39" t="s">
        <v>1299</v>
      </c>
      <c r="S175" s="39" t="s">
        <v>1299</v>
      </c>
      <c r="T175" s="39" t="s">
        <v>1300</v>
      </c>
      <c r="U175">
        <f>VLOOKUP(C175,自助退!C:F,4,FALSE)</f>
        <v>862</v>
      </c>
    </row>
    <row r="176" spans="1:21" hidden="1">
      <c r="A176" s="39" t="s">
        <v>1618</v>
      </c>
      <c r="B176" s="39" t="s">
        <v>1637</v>
      </c>
      <c r="C176" s="39" t="s">
        <v>697</v>
      </c>
      <c r="D176" s="39" t="s">
        <v>1618</v>
      </c>
      <c r="E176" s="39" t="s">
        <v>1236</v>
      </c>
      <c r="F176" s="39" t="s">
        <v>1294</v>
      </c>
      <c r="G176" s="39" t="s">
        <v>1295</v>
      </c>
      <c r="H176" s="39" t="s">
        <v>1638</v>
      </c>
      <c r="I176" s="39" t="s">
        <v>699</v>
      </c>
      <c r="J176" s="39" t="s">
        <v>1333</v>
      </c>
      <c r="K176" s="39" t="s">
        <v>1306</v>
      </c>
      <c r="L176" s="47">
        <v>86</v>
      </c>
      <c r="M176" s="39" t="s">
        <v>1299</v>
      </c>
      <c r="N176" s="39" t="s">
        <v>1299</v>
      </c>
      <c r="O176" s="39" t="s">
        <v>1300</v>
      </c>
      <c r="P176" s="39" t="s">
        <v>1301</v>
      </c>
      <c r="Q176" s="39" t="s">
        <v>1302</v>
      </c>
      <c r="R176" s="39" t="s">
        <v>1299</v>
      </c>
      <c r="S176" s="39" t="s">
        <v>1299</v>
      </c>
      <c r="T176" s="39" t="s">
        <v>1300</v>
      </c>
      <c r="U176">
        <f>VLOOKUP(C176,自助退!C:F,4,FALSE)</f>
        <v>86</v>
      </c>
    </row>
    <row r="177" spans="1:21" hidden="1">
      <c r="A177" s="39" t="s">
        <v>1618</v>
      </c>
      <c r="B177" s="39" t="s">
        <v>1639</v>
      </c>
      <c r="C177" s="39" t="s">
        <v>700</v>
      </c>
      <c r="D177" s="39" t="s">
        <v>1618</v>
      </c>
      <c r="E177" s="39" t="s">
        <v>1238</v>
      </c>
      <c r="F177" s="39" t="s">
        <v>1294</v>
      </c>
      <c r="G177" s="39" t="s">
        <v>1295</v>
      </c>
      <c r="H177" s="39" t="s">
        <v>1640</v>
      </c>
      <c r="I177" s="39" t="s">
        <v>702</v>
      </c>
      <c r="J177" s="39" t="s">
        <v>1328</v>
      </c>
      <c r="K177" s="39" t="s">
        <v>1306</v>
      </c>
      <c r="L177" s="47">
        <v>465</v>
      </c>
      <c r="M177" s="39" t="s">
        <v>1299</v>
      </c>
      <c r="N177" s="39" t="s">
        <v>1299</v>
      </c>
      <c r="O177" s="39" t="s">
        <v>1300</v>
      </c>
      <c r="P177" s="39" t="s">
        <v>1301</v>
      </c>
      <c r="Q177" s="39" t="s">
        <v>1302</v>
      </c>
      <c r="R177" s="39" t="s">
        <v>1299</v>
      </c>
      <c r="S177" s="39" t="s">
        <v>1299</v>
      </c>
      <c r="T177" s="39" t="s">
        <v>1300</v>
      </c>
      <c r="U177">
        <f>VLOOKUP(C177,自助退!C:F,4,FALSE)</f>
        <v>465</v>
      </c>
    </row>
    <row r="178" spans="1:21" hidden="1">
      <c r="A178" s="39" t="s">
        <v>1618</v>
      </c>
      <c r="B178" s="39" t="s">
        <v>1641</v>
      </c>
      <c r="C178" s="39" t="s">
        <v>703</v>
      </c>
      <c r="D178" s="39" t="s">
        <v>1618</v>
      </c>
      <c r="E178" s="39" t="s">
        <v>1245</v>
      </c>
      <c r="F178" s="39" t="s">
        <v>1294</v>
      </c>
      <c r="G178" s="39" t="s">
        <v>1295</v>
      </c>
      <c r="H178" s="39" t="s">
        <v>1642</v>
      </c>
      <c r="I178" s="39" t="s">
        <v>705</v>
      </c>
      <c r="J178" s="39" t="s">
        <v>1323</v>
      </c>
      <c r="K178" s="39" t="s">
        <v>1306</v>
      </c>
      <c r="L178" s="47">
        <v>42</v>
      </c>
      <c r="M178" s="39" t="s">
        <v>1299</v>
      </c>
      <c r="N178" s="39" t="s">
        <v>1299</v>
      </c>
      <c r="O178" s="39" t="s">
        <v>1300</v>
      </c>
      <c r="P178" s="39" t="s">
        <v>1301</v>
      </c>
      <c r="Q178" s="39" t="s">
        <v>1302</v>
      </c>
      <c r="R178" s="39" t="s">
        <v>1299</v>
      </c>
      <c r="S178" s="39" t="s">
        <v>1299</v>
      </c>
      <c r="T178" s="39" t="s">
        <v>1300</v>
      </c>
      <c r="U178">
        <f>VLOOKUP(C178,自助退!C:F,4,FALSE)</f>
        <v>42</v>
      </c>
    </row>
    <row r="179" spans="1:21" hidden="1">
      <c r="A179" s="39" t="s">
        <v>1618</v>
      </c>
      <c r="B179" s="39" t="s">
        <v>1643</v>
      </c>
      <c r="C179" s="39" t="s">
        <v>706</v>
      </c>
      <c r="D179" s="39" t="s">
        <v>1618</v>
      </c>
      <c r="E179" s="39" t="s">
        <v>1247</v>
      </c>
      <c r="F179" s="39" t="s">
        <v>1294</v>
      </c>
      <c r="G179" s="39" t="s">
        <v>1295</v>
      </c>
      <c r="H179" s="39" t="s">
        <v>198</v>
      </c>
      <c r="I179" s="39" t="s">
        <v>1644</v>
      </c>
      <c r="J179" s="39" t="s">
        <v>1328</v>
      </c>
      <c r="K179" s="39" t="s">
        <v>1306</v>
      </c>
      <c r="L179" s="47">
        <v>700</v>
      </c>
      <c r="M179" s="39" t="s">
        <v>1299</v>
      </c>
      <c r="N179" s="39" t="s">
        <v>1299</v>
      </c>
      <c r="O179" s="39" t="s">
        <v>1300</v>
      </c>
      <c r="P179" s="39" t="s">
        <v>1301</v>
      </c>
      <c r="Q179" s="39" t="s">
        <v>1302</v>
      </c>
      <c r="R179" s="39" t="s">
        <v>1299</v>
      </c>
      <c r="S179" s="39" t="s">
        <v>1299</v>
      </c>
      <c r="T179" s="39" t="s">
        <v>1300</v>
      </c>
      <c r="U179">
        <f>VLOOKUP(C179,自助退!C:F,4,FALSE)</f>
        <v>700</v>
      </c>
    </row>
    <row r="180" spans="1:21" hidden="1">
      <c r="A180" s="39" t="s">
        <v>1618</v>
      </c>
      <c r="B180" s="39" t="s">
        <v>1645</v>
      </c>
      <c r="C180" s="39" t="s">
        <v>707</v>
      </c>
      <c r="D180" s="39" t="s">
        <v>1618</v>
      </c>
      <c r="E180" s="39" t="s">
        <v>1249</v>
      </c>
      <c r="F180" s="39" t="s">
        <v>1294</v>
      </c>
      <c r="G180" s="39" t="s">
        <v>1295</v>
      </c>
      <c r="H180" s="39" t="s">
        <v>198</v>
      </c>
      <c r="I180" s="39" t="s">
        <v>1644</v>
      </c>
      <c r="J180" s="39" t="s">
        <v>1328</v>
      </c>
      <c r="K180" s="39" t="s">
        <v>1306</v>
      </c>
      <c r="L180" s="47">
        <v>200</v>
      </c>
      <c r="M180" s="39" t="s">
        <v>1299</v>
      </c>
      <c r="N180" s="39" t="s">
        <v>1299</v>
      </c>
      <c r="O180" s="39" t="s">
        <v>1300</v>
      </c>
      <c r="P180" s="39" t="s">
        <v>1301</v>
      </c>
      <c r="Q180" s="39" t="s">
        <v>1302</v>
      </c>
      <c r="R180" s="39" t="s">
        <v>1299</v>
      </c>
      <c r="S180" s="39" t="s">
        <v>1299</v>
      </c>
      <c r="T180" s="39" t="s">
        <v>1300</v>
      </c>
      <c r="U180">
        <f>VLOOKUP(C180,自助退!C:F,4,FALSE)</f>
        <v>200</v>
      </c>
    </row>
    <row r="181" spans="1:21" hidden="1">
      <c r="A181" s="39" t="s">
        <v>1618</v>
      </c>
      <c r="B181" s="39" t="s">
        <v>1646</v>
      </c>
      <c r="C181" s="39" t="s">
        <v>708</v>
      </c>
      <c r="D181" s="39" t="s">
        <v>1618</v>
      </c>
      <c r="E181" s="39" t="s">
        <v>1251</v>
      </c>
      <c r="F181" s="39" t="s">
        <v>1294</v>
      </c>
      <c r="G181" s="39" t="s">
        <v>1295</v>
      </c>
      <c r="H181" s="39" t="s">
        <v>1647</v>
      </c>
      <c r="I181" s="39" t="s">
        <v>1648</v>
      </c>
      <c r="J181" s="39" t="s">
        <v>1313</v>
      </c>
      <c r="K181" s="39" t="s">
        <v>1306</v>
      </c>
      <c r="L181" s="47">
        <v>845</v>
      </c>
      <c r="M181" s="39" t="s">
        <v>1299</v>
      </c>
      <c r="N181" s="39" t="s">
        <v>1299</v>
      </c>
      <c r="O181" s="39" t="s">
        <v>1300</v>
      </c>
      <c r="P181" s="39" t="s">
        <v>1301</v>
      </c>
      <c r="Q181" s="39" t="s">
        <v>1302</v>
      </c>
      <c r="R181" s="39" t="s">
        <v>1299</v>
      </c>
      <c r="S181" s="39" t="s">
        <v>1299</v>
      </c>
      <c r="T181" s="39" t="s">
        <v>1300</v>
      </c>
      <c r="U181">
        <f>VLOOKUP(C181,自助退!C:F,4,FALSE)</f>
        <v>845</v>
      </c>
    </row>
    <row r="182" spans="1:21" hidden="1">
      <c r="A182" s="39" t="s">
        <v>1618</v>
      </c>
      <c r="B182" s="39" t="s">
        <v>1649</v>
      </c>
      <c r="C182" s="39" t="s">
        <v>711</v>
      </c>
      <c r="D182" s="39" t="s">
        <v>1618</v>
      </c>
      <c r="E182" s="39" t="s">
        <v>1256</v>
      </c>
      <c r="F182" s="39" t="s">
        <v>1294</v>
      </c>
      <c r="G182" s="39" t="s">
        <v>1295</v>
      </c>
      <c r="H182" s="39" t="s">
        <v>1650</v>
      </c>
      <c r="I182" s="39" t="s">
        <v>1651</v>
      </c>
      <c r="J182" s="39" t="s">
        <v>1313</v>
      </c>
      <c r="K182" s="39" t="s">
        <v>1306</v>
      </c>
      <c r="L182" s="47">
        <v>595</v>
      </c>
      <c r="M182" s="39" t="s">
        <v>1299</v>
      </c>
      <c r="N182" s="39" t="s">
        <v>1299</v>
      </c>
      <c r="O182" s="39" t="s">
        <v>1300</v>
      </c>
      <c r="P182" s="39" t="s">
        <v>1301</v>
      </c>
      <c r="Q182" s="39" t="s">
        <v>1302</v>
      </c>
      <c r="R182" s="39" t="s">
        <v>1299</v>
      </c>
      <c r="S182" s="39" t="s">
        <v>1299</v>
      </c>
      <c r="T182" s="39" t="s">
        <v>1300</v>
      </c>
      <c r="U182">
        <f>VLOOKUP(C182,自助退!C:F,4,FALSE)</f>
        <v>595</v>
      </c>
    </row>
    <row r="183" spans="1:21" hidden="1">
      <c r="A183" s="39" t="s">
        <v>1652</v>
      </c>
      <c r="B183" s="39" t="s">
        <v>1653</v>
      </c>
      <c r="C183" s="39" t="s">
        <v>1258</v>
      </c>
      <c r="D183" s="39" t="s">
        <v>1652</v>
      </c>
      <c r="E183" s="39" t="s">
        <v>1260</v>
      </c>
      <c r="F183" s="39" t="s">
        <v>1294</v>
      </c>
      <c r="G183" s="39" t="s">
        <v>1295</v>
      </c>
      <c r="H183" s="39" t="s">
        <v>1654</v>
      </c>
      <c r="I183" s="39" t="s">
        <v>715</v>
      </c>
      <c r="J183" s="39" t="s">
        <v>1313</v>
      </c>
      <c r="K183" s="39" t="s">
        <v>1306</v>
      </c>
      <c r="L183" s="47">
        <v>1990</v>
      </c>
      <c r="M183" s="39" t="s">
        <v>1299</v>
      </c>
      <c r="N183" s="39" t="s">
        <v>1299</v>
      </c>
      <c r="O183" s="39" t="s">
        <v>1300</v>
      </c>
      <c r="P183" s="39" t="s">
        <v>1301</v>
      </c>
      <c r="Q183" s="39" t="s">
        <v>1302</v>
      </c>
      <c r="R183" s="39" t="s">
        <v>1299</v>
      </c>
      <c r="S183" s="39" t="s">
        <v>1299</v>
      </c>
      <c r="T183" s="39" t="s">
        <v>1300</v>
      </c>
      <c r="U183">
        <f>VLOOKUP(C183,自助退!C:F,4,FALSE)</f>
        <v>1990</v>
      </c>
    </row>
    <row r="184" spans="1:21" hidden="1">
      <c r="A184" s="39" t="s">
        <v>1652</v>
      </c>
      <c r="B184" s="39" t="s">
        <v>1655</v>
      </c>
      <c r="C184" s="39" t="s">
        <v>717</v>
      </c>
      <c r="D184" s="39" t="s">
        <v>1652</v>
      </c>
      <c r="E184" s="39" t="s">
        <v>1264</v>
      </c>
      <c r="F184" s="39" t="s">
        <v>1294</v>
      </c>
      <c r="G184" s="39" t="s">
        <v>1295</v>
      </c>
      <c r="H184" s="39" t="s">
        <v>1656</v>
      </c>
      <c r="I184" s="39" t="s">
        <v>186</v>
      </c>
      <c r="J184" s="39" t="s">
        <v>1313</v>
      </c>
      <c r="K184" s="39" t="s">
        <v>1306</v>
      </c>
      <c r="L184" s="47">
        <v>65</v>
      </c>
      <c r="M184" s="39" t="s">
        <v>1299</v>
      </c>
      <c r="N184" s="39" t="s">
        <v>1299</v>
      </c>
      <c r="O184" s="39" t="s">
        <v>1300</v>
      </c>
      <c r="P184" s="39" t="s">
        <v>1301</v>
      </c>
      <c r="Q184" s="39" t="s">
        <v>1302</v>
      </c>
      <c r="R184" s="39" t="s">
        <v>1299</v>
      </c>
      <c r="S184" s="39" t="s">
        <v>1299</v>
      </c>
      <c r="T184" s="39" t="s">
        <v>1300</v>
      </c>
      <c r="U184">
        <f>VLOOKUP(C184,自助退!C:F,4,FALSE)</f>
        <v>65</v>
      </c>
    </row>
    <row r="185" spans="1:21" hidden="1">
      <c r="A185" s="39" t="s">
        <v>1652</v>
      </c>
      <c r="B185" s="39" t="s">
        <v>1657</v>
      </c>
      <c r="C185" s="39" t="s">
        <v>1271</v>
      </c>
      <c r="D185" s="39" t="s">
        <v>1652</v>
      </c>
      <c r="E185" s="39" t="s">
        <v>1272</v>
      </c>
      <c r="F185" s="39" t="s">
        <v>1294</v>
      </c>
      <c r="G185" s="39" t="s">
        <v>1295</v>
      </c>
      <c r="H185" s="39" t="s">
        <v>1658</v>
      </c>
      <c r="I185" s="39" t="s">
        <v>720</v>
      </c>
      <c r="J185" s="39" t="s">
        <v>1313</v>
      </c>
      <c r="K185" s="39" t="s">
        <v>1306</v>
      </c>
      <c r="L185" s="47">
        <v>611</v>
      </c>
      <c r="M185" s="39" t="s">
        <v>1299</v>
      </c>
      <c r="N185" s="39" t="s">
        <v>1299</v>
      </c>
      <c r="O185" s="39" t="s">
        <v>1300</v>
      </c>
      <c r="P185" s="39" t="s">
        <v>1301</v>
      </c>
      <c r="Q185" s="39" t="s">
        <v>1302</v>
      </c>
      <c r="R185" s="39" t="s">
        <v>1299</v>
      </c>
      <c r="S185" s="39" t="s">
        <v>1299</v>
      </c>
      <c r="T185" s="39" t="s">
        <v>1300</v>
      </c>
      <c r="U185">
        <f>VLOOKUP(C185,自助退!C:F,4,FALSE)</f>
        <v>611</v>
      </c>
    </row>
  </sheetData>
  <autoFilter ref="A1:U185">
    <filterColumn colId="0">
      <filters>
        <filter val="20170603"/>
        <filter val="20170604"/>
        <filter val="20170605"/>
        <filter val="20170606"/>
        <filter val="20170607"/>
      </filters>
    </filterColumn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5" zoomScaleNormal="100" zoomScaleSheetLayoutView="100" workbookViewId="0">
      <selection activeCell="M33" sqref="M33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50" t="s">
        <v>0</v>
      </c>
      <c r="B1" s="50"/>
      <c r="C1" s="50"/>
      <c r="D1" s="50"/>
      <c r="E1" s="50"/>
      <c r="F1" s="50"/>
      <c r="G1" s="50"/>
      <c r="H1" s="50"/>
    </row>
    <row r="2" spans="1:8" s="1" customFormat="1" ht="15" customHeight="1">
      <c r="A2" s="50" t="s">
        <v>1</v>
      </c>
      <c r="B2" s="50"/>
      <c r="C2" s="50"/>
      <c r="D2" s="50"/>
      <c r="E2" s="50"/>
      <c r="F2" s="50"/>
      <c r="G2" s="50"/>
      <c r="H2" s="50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51" t="s">
        <v>0</v>
      </c>
      <c r="B8" s="51"/>
      <c r="C8" s="51"/>
      <c r="D8" s="51"/>
      <c r="E8" s="51"/>
      <c r="F8" s="51"/>
      <c r="G8" s="51"/>
      <c r="H8" s="51"/>
    </row>
    <row r="9" spans="1:8" s="2" customFormat="1" ht="14.25">
      <c r="A9" s="52" t="s">
        <v>12</v>
      </c>
      <c r="B9" s="52"/>
      <c r="C9" s="52"/>
      <c r="D9" s="52"/>
      <c r="E9" s="52"/>
      <c r="F9" s="52"/>
      <c r="G9" s="52"/>
      <c r="H9" s="52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51" t="s">
        <v>0</v>
      </c>
      <c r="B15" s="51"/>
      <c r="C15" s="51"/>
      <c r="D15" s="51"/>
      <c r="E15" s="51"/>
      <c r="F15" s="51"/>
      <c r="G15" s="51"/>
      <c r="H15" s="51"/>
    </row>
    <row r="16" spans="1:8" ht="14.25">
      <c r="A16" s="52" t="s">
        <v>14</v>
      </c>
      <c r="B16" s="52"/>
      <c r="C16" s="52"/>
      <c r="D16" s="52"/>
      <c r="E16" s="52"/>
      <c r="F16" s="52"/>
      <c r="G16" s="52"/>
      <c r="H16" s="52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51" t="s">
        <v>0</v>
      </c>
      <c r="B22" s="51"/>
      <c r="C22" s="51"/>
      <c r="D22" s="51"/>
      <c r="E22" s="51"/>
      <c r="F22" s="51"/>
      <c r="G22" s="51"/>
      <c r="H22" s="51"/>
    </row>
    <row r="23" spans="1:8" ht="17.100000000000001" customHeight="1">
      <c r="A23" s="52" t="s">
        <v>15</v>
      </c>
      <c r="B23" s="52"/>
      <c r="C23" s="52"/>
      <c r="D23" s="52"/>
      <c r="E23" s="52"/>
      <c r="F23" s="52"/>
      <c r="G23" s="52"/>
      <c r="H23" s="52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51" t="s">
        <v>0</v>
      </c>
      <c r="B29" s="51"/>
      <c r="C29" s="51"/>
      <c r="D29" s="51"/>
      <c r="E29" s="51"/>
      <c r="F29" s="51"/>
      <c r="G29" s="51"/>
      <c r="H29" s="51"/>
    </row>
    <row r="30" spans="1:8" ht="14.25">
      <c r="A30" s="52" t="s">
        <v>16</v>
      </c>
      <c r="B30" s="52"/>
      <c r="C30" s="52"/>
      <c r="D30" s="52"/>
      <c r="E30" s="52"/>
      <c r="F30" s="52"/>
      <c r="G30" s="52"/>
      <c r="H30" s="52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51" t="s">
        <v>17</v>
      </c>
      <c r="B37" s="51"/>
      <c r="C37" s="51"/>
      <c r="D37" s="51"/>
      <c r="E37" s="51"/>
      <c r="F37" s="51"/>
      <c r="G37" s="51"/>
      <c r="H37" s="51"/>
    </row>
    <row r="38" spans="1:8" ht="14.25">
      <c r="A38" s="51" t="s">
        <v>1672</v>
      </c>
      <c r="B38" s="51"/>
      <c r="C38" s="51"/>
      <c r="D38" s="51"/>
      <c r="E38" s="51"/>
      <c r="F38" s="51"/>
      <c r="G38" s="51"/>
      <c r="H38" s="51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abSelected="1" topLeftCell="A22" workbookViewId="0">
      <selection activeCell="G33" sqref="G33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35.125" bestFit="1" customWidth="1"/>
  </cols>
  <sheetData>
    <row r="1" spans="1:6">
      <c r="A1" s="53" t="s">
        <v>264</v>
      </c>
      <c r="B1" s="53"/>
      <c r="C1" s="53"/>
      <c r="D1" s="53"/>
      <c r="E1" s="53"/>
      <c r="F1" s="53"/>
    </row>
    <row r="2" spans="1:6">
      <c r="A2" s="54" t="s">
        <v>23</v>
      </c>
      <c r="B2" s="54"/>
      <c r="C2" s="54"/>
      <c r="D2" s="54" t="s">
        <v>24</v>
      </c>
      <c r="E2" s="54"/>
      <c r="F2" s="54"/>
    </row>
    <row r="3" spans="1:6">
      <c r="A3" s="12" t="s">
        <v>25</v>
      </c>
      <c r="B3" s="33" t="s">
        <v>26</v>
      </c>
      <c r="C3" s="12" t="s">
        <v>27</v>
      </c>
      <c r="D3" s="12" t="s">
        <v>25</v>
      </c>
      <c r="E3" s="33" t="s">
        <v>28</v>
      </c>
      <c r="F3" s="12" t="s">
        <v>27</v>
      </c>
    </row>
    <row r="4" spans="1:6">
      <c r="A4" s="13" t="s">
        <v>1667</v>
      </c>
      <c r="B4" s="34">
        <v>11</v>
      </c>
      <c r="C4" s="5"/>
      <c r="D4" s="13" t="s">
        <v>1668</v>
      </c>
      <c r="E4" s="34">
        <v>11</v>
      </c>
      <c r="F4" s="5"/>
    </row>
    <row r="5" spans="1:6">
      <c r="A5" s="13" t="s">
        <v>261</v>
      </c>
      <c r="B5" s="34">
        <f>调节明细!D1</f>
        <v>0</v>
      </c>
      <c r="C5" s="5"/>
      <c r="D5" s="13" t="s">
        <v>1673</v>
      </c>
      <c r="E5" s="34">
        <f>调节明细!M1</f>
        <v>0</v>
      </c>
      <c r="F5" s="5"/>
    </row>
    <row r="6" spans="1:6">
      <c r="A6" s="13" t="s">
        <v>29</v>
      </c>
      <c r="B6" s="34">
        <v>0</v>
      </c>
      <c r="C6" s="5"/>
      <c r="D6" s="13" t="s">
        <v>1674</v>
      </c>
      <c r="E6" s="34"/>
      <c r="F6" s="5"/>
    </row>
    <row r="7" spans="1:6">
      <c r="A7" s="13" t="s">
        <v>31</v>
      </c>
      <c r="B7" s="34">
        <v>0</v>
      </c>
      <c r="C7" s="13" t="s">
        <v>34</v>
      </c>
      <c r="D7" s="13" t="s">
        <v>1675</v>
      </c>
      <c r="E7" s="34">
        <f>调节明细!J1</f>
        <v>0</v>
      </c>
      <c r="F7" s="5"/>
    </row>
    <row r="8" spans="1:6">
      <c r="A8" s="13" t="s">
        <v>35</v>
      </c>
      <c r="B8" s="34">
        <v>0</v>
      </c>
      <c r="C8" s="13" t="s">
        <v>34</v>
      </c>
      <c r="D8" s="13" t="s">
        <v>263</v>
      </c>
      <c r="E8" s="34"/>
      <c r="F8" s="5"/>
    </row>
    <row r="9" spans="1:6">
      <c r="A9" s="5"/>
      <c r="B9" s="34"/>
      <c r="C9" s="5"/>
      <c r="D9" s="5"/>
      <c r="E9" s="34"/>
      <c r="F9" s="5"/>
    </row>
    <row r="10" spans="1:6">
      <c r="A10" s="13" t="s">
        <v>33</v>
      </c>
      <c r="B10" s="35">
        <f>B4+B5-B6-B7+B8</f>
        <v>11</v>
      </c>
      <c r="C10" s="5"/>
      <c r="D10" s="13" t="s">
        <v>32</v>
      </c>
      <c r="E10" s="35">
        <f>E4+E5-E6-E7-E8</f>
        <v>11</v>
      </c>
      <c r="F10" s="5"/>
    </row>
    <row r="14" spans="1:6">
      <c r="A14" s="53" t="s">
        <v>265</v>
      </c>
      <c r="B14" s="53"/>
      <c r="C14" s="53"/>
      <c r="D14" s="53"/>
      <c r="E14" s="53"/>
      <c r="F14" s="53"/>
    </row>
    <row r="15" spans="1:6">
      <c r="A15" s="54" t="s">
        <v>23</v>
      </c>
      <c r="B15" s="54"/>
      <c r="C15" s="54"/>
      <c r="D15" s="54" t="s">
        <v>24</v>
      </c>
      <c r="E15" s="54"/>
      <c r="F15" s="54"/>
    </row>
    <row r="16" spans="1:6">
      <c r="A16" s="12" t="s">
        <v>25</v>
      </c>
      <c r="B16" s="33" t="s">
        <v>26</v>
      </c>
      <c r="C16" s="12" t="s">
        <v>27</v>
      </c>
      <c r="D16" s="12" t="s">
        <v>25</v>
      </c>
      <c r="E16" s="33" t="s">
        <v>28</v>
      </c>
      <c r="F16" s="12" t="s">
        <v>27</v>
      </c>
    </row>
    <row r="17" spans="1:6">
      <c r="A17" s="13" t="s">
        <v>1676</v>
      </c>
      <c r="B17" s="34">
        <v>1</v>
      </c>
      <c r="C17" s="5"/>
      <c r="D17" s="13" t="s">
        <v>36</v>
      </c>
      <c r="E17" s="34">
        <v>1</v>
      </c>
      <c r="F17" s="5"/>
    </row>
    <row r="18" spans="1:6">
      <c r="A18" s="13" t="s">
        <v>30</v>
      </c>
      <c r="B18" s="34">
        <f>调节明细!D152</f>
        <v>0</v>
      </c>
      <c r="C18" s="5"/>
      <c r="D18" s="13" t="s">
        <v>1673</v>
      </c>
      <c r="E18" s="34">
        <f>调节明细!M152</f>
        <v>0</v>
      </c>
      <c r="F18" s="5"/>
    </row>
    <row r="19" spans="1:6">
      <c r="A19" s="13" t="s">
        <v>29</v>
      </c>
      <c r="B19" s="34">
        <f>调节明细!G152</f>
        <v>0</v>
      </c>
      <c r="C19" s="5"/>
      <c r="D19" s="13" t="s">
        <v>1674</v>
      </c>
      <c r="E19" s="34">
        <f>调节明细!P152</f>
        <v>0</v>
      </c>
      <c r="F19" s="5"/>
    </row>
    <row r="20" spans="1:6">
      <c r="A20" s="13" t="s">
        <v>31</v>
      </c>
      <c r="B20" s="34"/>
      <c r="C20" s="13" t="s">
        <v>34</v>
      </c>
      <c r="D20" s="13" t="s">
        <v>1675</v>
      </c>
      <c r="E20" s="34">
        <f>调节明细!J152</f>
        <v>0</v>
      </c>
      <c r="F20" s="5"/>
    </row>
    <row r="21" spans="1:6">
      <c r="A21" s="13" t="s">
        <v>35</v>
      </c>
      <c r="B21" s="34"/>
      <c r="C21" s="13" t="s">
        <v>34</v>
      </c>
      <c r="D21" s="13" t="s">
        <v>263</v>
      </c>
      <c r="E21" s="34"/>
      <c r="F21" s="5"/>
    </row>
    <row r="22" spans="1:6">
      <c r="A22" s="5"/>
      <c r="B22" s="34"/>
      <c r="C22" s="5"/>
      <c r="D22" s="5"/>
      <c r="E22" s="34"/>
      <c r="F22" s="5"/>
    </row>
    <row r="23" spans="1:6">
      <c r="A23" s="13" t="s">
        <v>33</v>
      </c>
      <c r="B23" s="35">
        <f>B17+B18-B19-B20+B21</f>
        <v>1</v>
      </c>
      <c r="C23" s="5"/>
      <c r="D23" s="13" t="s">
        <v>32</v>
      </c>
      <c r="E23" s="35">
        <f>E17+E18-E19-E20-E21</f>
        <v>1</v>
      </c>
      <c r="F23" s="5"/>
    </row>
    <row r="27" spans="1:6" s="2" customFormat="1">
      <c r="A27" s="53" t="s">
        <v>266</v>
      </c>
      <c r="B27" s="53"/>
      <c r="C27" s="53"/>
      <c r="D27" s="53"/>
      <c r="E27" s="53"/>
      <c r="F27" s="53"/>
    </row>
    <row r="28" spans="1:6">
      <c r="A28" s="54" t="s">
        <v>23</v>
      </c>
      <c r="B28" s="54"/>
      <c r="C28" s="54"/>
      <c r="D28" s="54" t="s">
        <v>24</v>
      </c>
      <c r="E28" s="54"/>
      <c r="F28" s="54"/>
    </row>
    <row r="29" spans="1:6">
      <c r="A29" s="12" t="s">
        <v>25</v>
      </c>
      <c r="B29" s="33" t="s">
        <v>26</v>
      </c>
      <c r="C29" s="12" t="s">
        <v>27</v>
      </c>
      <c r="D29" s="12" t="s">
        <v>25</v>
      </c>
      <c r="E29" s="33" t="s">
        <v>28</v>
      </c>
      <c r="F29" s="12" t="s">
        <v>27</v>
      </c>
    </row>
    <row r="30" spans="1:6">
      <c r="A30" s="13" t="s">
        <v>1676</v>
      </c>
      <c r="B30" s="34">
        <v>10757</v>
      </c>
      <c r="C30" s="5"/>
      <c r="D30" s="13" t="s">
        <v>36</v>
      </c>
      <c r="E30" s="34">
        <v>10757</v>
      </c>
      <c r="F30" s="5"/>
    </row>
    <row r="31" spans="1:6">
      <c r="A31" s="13" t="s">
        <v>30</v>
      </c>
      <c r="B31" s="34">
        <f>调节明细!D186</f>
        <v>0</v>
      </c>
      <c r="C31" s="5"/>
      <c r="D31" s="13" t="s">
        <v>1673</v>
      </c>
      <c r="E31" s="34">
        <f>调节明细!M186</f>
        <v>0</v>
      </c>
      <c r="F31" s="5"/>
    </row>
    <row r="32" spans="1:6">
      <c r="A32" s="13" t="s">
        <v>29</v>
      </c>
      <c r="B32" s="34">
        <f>调节明细!G186</f>
        <v>0</v>
      </c>
      <c r="C32" s="5"/>
      <c r="D32" s="13" t="s">
        <v>1674</v>
      </c>
      <c r="E32" s="34">
        <f>调节明细!P186</f>
        <v>0</v>
      </c>
      <c r="F32" s="5"/>
    </row>
    <row r="33" spans="1:6">
      <c r="A33" s="13" t="s">
        <v>31</v>
      </c>
      <c r="B33" s="34"/>
      <c r="C33" s="13" t="s">
        <v>34</v>
      </c>
      <c r="D33" s="13" t="s">
        <v>1675</v>
      </c>
      <c r="E33" s="34">
        <f>调节明细!J186</f>
        <v>0</v>
      </c>
      <c r="F33" s="5"/>
    </row>
    <row r="34" spans="1:6">
      <c r="A34" s="13" t="s">
        <v>35</v>
      </c>
      <c r="B34" s="34"/>
      <c r="C34" s="13" t="s">
        <v>34</v>
      </c>
      <c r="D34" s="13" t="s">
        <v>263</v>
      </c>
      <c r="E34" s="34">
        <f>调节明细!S186</f>
        <v>0</v>
      </c>
      <c r="F34" s="5"/>
    </row>
    <row r="35" spans="1:6">
      <c r="A35" s="5"/>
      <c r="B35" s="34"/>
      <c r="C35" s="5"/>
      <c r="D35" s="5"/>
      <c r="E35" s="34"/>
      <c r="F35" s="5"/>
    </row>
    <row r="36" spans="1:6">
      <c r="A36" s="13" t="s">
        <v>33</v>
      </c>
      <c r="B36" s="35">
        <f>B30+B31-B32-B33+B34</f>
        <v>10757</v>
      </c>
      <c r="C36" s="5"/>
      <c r="D36" s="13" t="s">
        <v>32</v>
      </c>
      <c r="E36" s="35">
        <f>E30+E31-E32-E33-E34</f>
        <v>10757</v>
      </c>
      <c r="F36" s="5"/>
    </row>
    <row r="40" spans="1:6" s="2" customFormat="1">
      <c r="A40" s="53" t="s">
        <v>267</v>
      </c>
      <c r="B40" s="53"/>
      <c r="C40" s="53"/>
      <c r="D40" s="53"/>
      <c r="E40" s="53"/>
      <c r="F40" s="53"/>
    </row>
    <row r="41" spans="1:6">
      <c r="A41" s="54" t="s">
        <v>23</v>
      </c>
      <c r="B41" s="54"/>
      <c r="C41" s="54"/>
      <c r="D41" s="54" t="s">
        <v>24</v>
      </c>
      <c r="E41" s="54"/>
      <c r="F41" s="54"/>
    </row>
    <row r="42" spans="1:6">
      <c r="A42" s="12" t="s">
        <v>25</v>
      </c>
      <c r="B42" s="33" t="s">
        <v>26</v>
      </c>
      <c r="C42" s="12" t="s">
        <v>27</v>
      </c>
      <c r="D42" s="12" t="s">
        <v>25</v>
      </c>
      <c r="E42" s="33" t="s">
        <v>28</v>
      </c>
      <c r="F42" s="12" t="s">
        <v>27</v>
      </c>
    </row>
    <row r="43" spans="1:6">
      <c r="A43" s="13" t="s">
        <v>1676</v>
      </c>
      <c r="B43" s="34">
        <v>1000</v>
      </c>
      <c r="C43" s="5"/>
      <c r="D43" s="13" t="s">
        <v>36</v>
      </c>
      <c r="E43" s="34">
        <v>1000</v>
      </c>
      <c r="F43" s="5"/>
    </row>
    <row r="44" spans="1:6">
      <c r="A44" s="13" t="s">
        <v>30</v>
      </c>
      <c r="B44" s="34">
        <f>调节明细!D209</f>
        <v>0</v>
      </c>
      <c r="C44" s="5"/>
      <c r="D44" s="13" t="s">
        <v>1673</v>
      </c>
      <c r="E44" s="34">
        <f>调节明细!M209</f>
        <v>0</v>
      </c>
      <c r="F44" s="5"/>
    </row>
    <row r="45" spans="1:6">
      <c r="A45" s="13" t="s">
        <v>29</v>
      </c>
      <c r="B45" s="34">
        <f>调节明细!G209</f>
        <v>0</v>
      </c>
      <c r="C45" s="5"/>
      <c r="D45" s="13" t="s">
        <v>1674</v>
      </c>
      <c r="E45" s="34">
        <f>调节明细!P209</f>
        <v>0</v>
      </c>
      <c r="F45" s="5"/>
    </row>
    <row r="46" spans="1:6">
      <c r="A46" s="13" t="s">
        <v>31</v>
      </c>
      <c r="B46" s="34"/>
      <c r="C46" s="13" t="s">
        <v>34</v>
      </c>
      <c r="D46" s="13" t="s">
        <v>1675</v>
      </c>
      <c r="E46" s="34">
        <f>调节明细!J209</f>
        <v>0</v>
      </c>
      <c r="F46" s="5"/>
    </row>
    <row r="47" spans="1:6">
      <c r="A47" s="13" t="s">
        <v>35</v>
      </c>
      <c r="B47" s="34"/>
      <c r="C47" s="13" t="s">
        <v>34</v>
      </c>
      <c r="D47" s="13" t="s">
        <v>263</v>
      </c>
      <c r="E47" s="34">
        <f>调节明细!S209</f>
        <v>0</v>
      </c>
      <c r="F47" s="5"/>
    </row>
    <row r="48" spans="1:6">
      <c r="A48" s="5"/>
      <c r="B48" s="34"/>
      <c r="C48" s="5"/>
      <c r="D48" s="5"/>
      <c r="E48" s="34"/>
      <c r="F48" s="5"/>
    </row>
    <row r="49" spans="1:6">
      <c r="A49" s="13" t="s">
        <v>33</v>
      </c>
      <c r="B49" s="35">
        <f>B43+B44-B45-B46+B47</f>
        <v>1000</v>
      </c>
      <c r="C49" s="5"/>
      <c r="D49" s="13" t="s">
        <v>32</v>
      </c>
      <c r="E49" s="35">
        <f>E43+E44-E45-E46-E47</f>
        <v>1000</v>
      </c>
      <c r="F49" s="5"/>
    </row>
    <row r="53" spans="1:6" s="2" customFormat="1">
      <c r="A53" s="53" t="s">
        <v>268</v>
      </c>
      <c r="B53" s="53"/>
      <c r="C53" s="53"/>
      <c r="D53" s="53"/>
      <c r="E53" s="53"/>
      <c r="F53" s="53"/>
    </row>
    <row r="54" spans="1:6">
      <c r="A54" s="54" t="s">
        <v>23</v>
      </c>
      <c r="B54" s="54"/>
      <c r="C54" s="54"/>
      <c r="D54" s="54" t="s">
        <v>24</v>
      </c>
      <c r="E54" s="54"/>
      <c r="F54" s="54"/>
    </row>
    <row r="55" spans="1:6">
      <c r="A55" s="12" t="s">
        <v>25</v>
      </c>
      <c r="B55" s="33" t="s">
        <v>26</v>
      </c>
      <c r="C55" s="12" t="s">
        <v>27</v>
      </c>
      <c r="D55" s="12" t="s">
        <v>25</v>
      </c>
      <c r="E55" s="33" t="s">
        <v>28</v>
      </c>
      <c r="F55" s="12" t="s">
        <v>27</v>
      </c>
    </row>
    <row r="56" spans="1:6">
      <c r="A56" s="13" t="s">
        <v>1676</v>
      </c>
      <c r="B56" s="34">
        <v>31012</v>
      </c>
      <c r="C56" s="5"/>
      <c r="D56" s="13" t="s">
        <v>36</v>
      </c>
      <c r="E56" s="34">
        <v>31012</v>
      </c>
      <c r="F56" s="5"/>
    </row>
    <row r="57" spans="1:6">
      <c r="A57" s="13" t="s">
        <v>30</v>
      </c>
      <c r="B57" s="34">
        <f>调节明细!D257</f>
        <v>0</v>
      </c>
      <c r="C57" s="5"/>
      <c r="D57" s="13" t="s">
        <v>1673</v>
      </c>
      <c r="E57" s="34">
        <f>调节明细!M257</f>
        <v>0</v>
      </c>
      <c r="F57" s="5"/>
    </row>
    <row r="58" spans="1:6">
      <c r="A58" s="13" t="s">
        <v>29</v>
      </c>
      <c r="B58" s="34">
        <f>调节明细!G257</f>
        <v>0</v>
      </c>
      <c r="C58" s="5"/>
      <c r="D58" s="13" t="s">
        <v>1674</v>
      </c>
      <c r="E58" s="34">
        <f>调节明细!P257</f>
        <v>0</v>
      </c>
      <c r="F58" s="5"/>
    </row>
    <row r="59" spans="1:6">
      <c r="A59" s="13" t="s">
        <v>31</v>
      </c>
      <c r="B59" s="34"/>
      <c r="C59" s="13" t="s">
        <v>34</v>
      </c>
      <c r="D59" s="13" t="s">
        <v>1675</v>
      </c>
      <c r="E59" s="34">
        <f>调节明细!J257</f>
        <v>0</v>
      </c>
      <c r="F59" s="5"/>
    </row>
    <row r="60" spans="1:6">
      <c r="A60" s="13" t="s">
        <v>35</v>
      </c>
      <c r="B60" s="34"/>
      <c r="C60" s="13" t="s">
        <v>34</v>
      </c>
      <c r="D60" s="13" t="s">
        <v>263</v>
      </c>
      <c r="E60" s="34">
        <f>调节明细!S257</f>
        <v>0</v>
      </c>
      <c r="F60" s="5"/>
    </row>
    <row r="61" spans="1:6">
      <c r="A61" s="5"/>
      <c r="B61" s="34"/>
      <c r="C61" s="5"/>
      <c r="D61" s="5"/>
      <c r="E61" s="34"/>
      <c r="F61" s="5"/>
    </row>
    <row r="62" spans="1:6">
      <c r="A62" s="13" t="s">
        <v>33</v>
      </c>
      <c r="B62" s="35">
        <f>B56+B57-B58-B59+B60</f>
        <v>31012</v>
      </c>
      <c r="C62" s="5"/>
      <c r="D62" s="13" t="s">
        <v>32</v>
      </c>
      <c r="E62" s="35">
        <f>E56+E57-E58-E59-E60</f>
        <v>31012</v>
      </c>
      <c r="F62" s="5"/>
    </row>
    <row r="66" spans="1:6" s="2" customFormat="1">
      <c r="A66" s="53" t="s">
        <v>269</v>
      </c>
      <c r="B66" s="53"/>
      <c r="C66" s="53"/>
      <c r="D66" s="53"/>
      <c r="E66" s="53"/>
      <c r="F66" s="53"/>
    </row>
    <row r="67" spans="1:6">
      <c r="A67" s="54" t="s">
        <v>23</v>
      </c>
      <c r="B67" s="54"/>
      <c r="C67" s="54"/>
      <c r="D67" s="54" t="s">
        <v>24</v>
      </c>
      <c r="E67" s="54"/>
      <c r="F67" s="54"/>
    </row>
    <row r="68" spans="1:6">
      <c r="A68" s="12" t="s">
        <v>25</v>
      </c>
      <c r="B68" s="33" t="s">
        <v>26</v>
      </c>
      <c r="C68" s="12" t="s">
        <v>27</v>
      </c>
      <c r="D68" s="12" t="s">
        <v>25</v>
      </c>
      <c r="E68" s="33" t="s">
        <v>28</v>
      </c>
      <c r="F68" s="12" t="s">
        <v>27</v>
      </c>
    </row>
    <row r="69" spans="1:6">
      <c r="A69" s="13" t="s">
        <v>1676</v>
      </c>
      <c r="B69" s="34">
        <v>18361</v>
      </c>
      <c r="C69" s="5"/>
      <c r="D69" s="13" t="s">
        <v>36</v>
      </c>
      <c r="E69" s="34">
        <v>18361</v>
      </c>
      <c r="F69" s="5"/>
    </row>
    <row r="70" spans="1:6">
      <c r="A70" s="13" t="s">
        <v>30</v>
      </c>
      <c r="B70" s="34">
        <f>调节明细!D290</f>
        <v>0</v>
      </c>
      <c r="C70" s="5"/>
      <c r="D70" s="13" t="s">
        <v>1673</v>
      </c>
      <c r="E70" s="34">
        <f>调节明细!M290</f>
        <v>0</v>
      </c>
      <c r="F70" s="5"/>
    </row>
    <row r="71" spans="1:6">
      <c r="A71" s="13" t="s">
        <v>29</v>
      </c>
      <c r="B71" s="34">
        <f>调节明细!G290</f>
        <v>0</v>
      </c>
      <c r="C71" s="5"/>
      <c r="D71" s="13" t="s">
        <v>1674</v>
      </c>
      <c r="E71" s="34">
        <f>调节明细!P290</f>
        <v>0</v>
      </c>
      <c r="F71" s="5"/>
    </row>
    <row r="72" spans="1:6">
      <c r="A72" s="13" t="s">
        <v>31</v>
      </c>
      <c r="B72" s="34"/>
      <c r="C72" s="13" t="s">
        <v>34</v>
      </c>
      <c r="D72" s="13" t="s">
        <v>1675</v>
      </c>
      <c r="E72" s="34">
        <f>调节明细!J290</f>
        <v>0</v>
      </c>
      <c r="F72" s="5"/>
    </row>
    <row r="73" spans="1:6">
      <c r="A73" s="13" t="s">
        <v>35</v>
      </c>
      <c r="B73" s="34"/>
      <c r="C73" s="13" t="s">
        <v>34</v>
      </c>
      <c r="D73" s="13" t="s">
        <v>263</v>
      </c>
      <c r="E73" s="34">
        <f>调节明细!S290</f>
        <v>0</v>
      </c>
      <c r="F73" s="5"/>
    </row>
    <row r="74" spans="1:6">
      <c r="A74" s="5"/>
      <c r="B74" s="34"/>
      <c r="C74" s="5"/>
      <c r="D74" s="5"/>
      <c r="E74" s="34"/>
      <c r="F74" s="5"/>
    </row>
    <row r="75" spans="1:6">
      <c r="A75" s="13" t="s">
        <v>33</v>
      </c>
      <c r="B75" s="35">
        <f>B69+B70-B71-B72+B73</f>
        <v>18361</v>
      </c>
      <c r="C75" s="5"/>
      <c r="D75" s="13" t="s">
        <v>32</v>
      </c>
      <c r="E75" s="35">
        <f>E69+E70-E71-E72-E73</f>
        <v>18361</v>
      </c>
      <c r="F75" s="5"/>
    </row>
    <row r="79" spans="1:6">
      <c r="A79" s="53" t="s">
        <v>270</v>
      </c>
      <c r="B79" s="53"/>
      <c r="C79" s="53"/>
      <c r="D79" s="53"/>
      <c r="E79" s="53"/>
      <c r="F79" s="53"/>
    </row>
    <row r="80" spans="1:6">
      <c r="A80" s="54" t="s">
        <v>23</v>
      </c>
      <c r="B80" s="54"/>
      <c r="C80" s="54"/>
      <c r="D80" s="54" t="s">
        <v>24</v>
      </c>
      <c r="E80" s="54"/>
      <c r="F80" s="54"/>
    </row>
    <row r="81" spans="1:6">
      <c r="A81" s="12" t="s">
        <v>25</v>
      </c>
      <c r="B81" s="33" t="s">
        <v>26</v>
      </c>
      <c r="C81" s="12" t="s">
        <v>27</v>
      </c>
      <c r="D81" s="12" t="s">
        <v>25</v>
      </c>
      <c r="E81" s="33" t="s">
        <v>28</v>
      </c>
      <c r="F81" s="12" t="s">
        <v>27</v>
      </c>
    </row>
    <row r="82" spans="1:6">
      <c r="A82" s="13" t="s">
        <v>1676</v>
      </c>
      <c r="B82" s="34">
        <v>44745</v>
      </c>
      <c r="C82" s="5"/>
      <c r="D82" s="13" t="s">
        <v>36</v>
      </c>
      <c r="E82" s="34">
        <v>44745</v>
      </c>
      <c r="F82" s="5"/>
    </row>
    <row r="83" spans="1:6">
      <c r="A83" s="13" t="s">
        <v>30</v>
      </c>
      <c r="B83" s="34">
        <f>调节明细!D315</f>
        <v>0</v>
      </c>
      <c r="C83" s="5"/>
      <c r="D83" s="13" t="s">
        <v>1673</v>
      </c>
      <c r="E83" s="34">
        <f>调节明细!M315</f>
        <v>0</v>
      </c>
      <c r="F83" s="5"/>
    </row>
    <row r="84" spans="1:6">
      <c r="A84" s="13" t="s">
        <v>29</v>
      </c>
      <c r="B84" s="34">
        <f>调节明细!G315</f>
        <v>0</v>
      </c>
      <c r="C84" s="5"/>
      <c r="D84" s="13" t="s">
        <v>1674</v>
      </c>
      <c r="E84" s="34">
        <f>调节明细!P315</f>
        <v>0</v>
      </c>
      <c r="F84" s="5"/>
    </row>
    <row r="85" spans="1:6">
      <c r="A85" s="13" t="s">
        <v>31</v>
      </c>
      <c r="B85" s="34"/>
      <c r="C85" s="13" t="s">
        <v>34</v>
      </c>
      <c r="D85" s="13" t="s">
        <v>1675</v>
      </c>
      <c r="E85" s="34">
        <f>调节明细!J315</f>
        <v>0</v>
      </c>
      <c r="F85" s="5"/>
    </row>
    <row r="86" spans="1:6">
      <c r="A86" s="13" t="s">
        <v>35</v>
      </c>
      <c r="B86" s="34"/>
      <c r="C86" s="13" t="s">
        <v>34</v>
      </c>
      <c r="D86" s="13" t="s">
        <v>263</v>
      </c>
      <c r="E86" s="34">
        <f>调节明细!S315</f>
        <v>0</v>
      </c>
      <c r="F86" s="5"/>
    </row>
    <row r="87" spans="1:6">
      <c r="A87" s="5"/>
      <c r="B87" s="34"/>
      <c r="C87" s="5"/>
      <c r="D87" s="5"/>
      <c r="E87" s="34"/>
      <c r="F87" s="5"/>
    </row>
    <row r="88" spans="1:6">
      <c r="A88" s="13" t="s">
        <v>33</v>
      </c>
      <c r="B88" s="35">
        <f>B82+B83-B84-B85+B86</f>
        <v>44745</v>
      </c>
      <c r="C88" s="5"/>
      <c r="D88" s="13" t="s">
        <v>32</v>
      </c>
      <c r="E88" s="35">
        <f>E82+E83-E84-E85-E86</f>
        <v>44745</v>
      </c>
      <c r="F88" s="13"/>
    </row>
    <row r="92" spans="1:6">
      <c r="A92" s="53" t="s">
        <v>1669</v>
      </c>
      <c r="B92" s="53"/>
      <c r="C92" s="53"/>
      <c r="D92" s="53"/>
      <c r="E92" s="53"/>
      <c r="F92" s="53"/>
    </row>
    <row r="93" spans="1:6">
      <c r="A93" s="54" t="s">
        <v>23</v>
      </c>
      <c r="B93" s="54"/>
      <c r="C93" s="54"/>
      <c r="D93" s="54" t="s">
        <v>24</v>
      </c>
      <c r="E93" s="54"/>
      <c r="F93" s="54"/>
    </row>
    <row r="94" spans="1:6">
      <c r="A94" s="12" t="s">
        <v>25</v>
      </c>
      <c r="B94" s="33" t="s">
        <v>26</v>
      </c>
      <c r="C94" s="12" t="s">
        <v>27</v>
      </c>
      <c r="D94" s="12" t="s">
        <v>25</v>
      </c>
      <c r="E94" s="33" t="s">
        <v>28</v>
      </c>
      <c r="F94" s="12" t="s">
        <v>27</v>
      </c>
    </row>
    <row r="95" spans="1:6">
      <c r="A95" s="13" t="s">
        <v>1676</v>
      </c>
      <c r="B95" s="34">
        <v>30762</v>
      </c>
      <c r="C95" s="5"/>
      <c r="D95" s="13" t="s">
        <v>36</v>
      </c>
      <c r="E95" s="34">
        <v>30762</v>
      </c>
      <c r="F95" s="5"/>
    </row>
    <row r="96" spans="1:6">
      <c r="A96" s="13" t="s">
        <v>30</v>
      </c>
      <c r="B96" s="34">
        <f>调节明细!D328</f>
        <v>0</v>
      </c>
      <c r="C96" s="5"/>
      <c r="D96" s="13" t="s">
        <v>1673</v>
      </c>
      <c r="E96" s="34">
        <f>调节明细!M328</f>
        <v>0</v>
      </c>
      <c r="F96" s="5"/>
    </row>
    <row r="97" spans="1:6">
      <c r="A97" s="13" t="s">
        <v>29</v>
      </c>
      <c r="B97" s="34">
        <f>调节明细!G328</f>
        <v>0</v>
      </c>
      <c r="C97" s="5"/>
      <c r="D97" s="13" t="s">
        <v>1674</v>
      </c>
      <c r="E97" s="34">
        <f>调节明细!P328</f>
        <v>0</v>
      </c>
      <c r="F97" s="5"/>
    </row>
    <row r="98" spans="1:6">
      <c r="A98" s="13" t="s">
        <v>31</v>
      </c>
      <c r="B98" s="34"/>
      <c r="C98" s="13" t="s">
        <v>34</v>
      </c>
      <c r="D98" s="13" t="s">
        <v>1675</v>
      </c>
      <c r="E98" s="34">
        <f>调节明细!J328</f>
        <v>0</v>
      </c>
      <c r="F98" s="5"/>
    </row>
    <row r="99" spans="1:6">
      <c r="A99" s="13" t="s">
        <v>35</v>
      </c>
      <c r="B99" s="34"/>
      <c r="C99" s="13" t="s">
        <v>34</v>
      </c>
      <c r="D99" s="13" t="s">
        <v>262</v>
      </c>
      <c r="E99" s="34">
        <f>调节明细!S328</f>
        <v>0</v>
      </c>
      <c r="F99" s="5"/>
    </row>
    <row r="100" spans="1:6">
      <c r="A100" s="5"/>
      <c r="B100" s="34"/>
      <c r="C100" s="5"/>
      <c r="D100" s="5"/>
      <c r="E100" s="34"/>
      <c r="F100" s="5"/>
    </row>
    <row r="101" spans="1:6">
      <c r="A101" s="13" t="s">
        <v>33</v>
      </c>
      <c r="B101" s="35">
        <f>B95+B96-B97-B98+B99</f>
        <v>30762</v>
      </c>
      <c r="C101" s="5"/>
      <c r="D101" s="13" t="s">
        <v>32</v>
      </c>
      <c r="E101" s="35">
        <f>E95+E96-E97-E98-E99</f>
        <v>30762</v>
      </c>
      <c r="F101" s="13"/>
    </row>
    <row r="105" spans="1:6">
      <c r="A105" s="53" t="s">
        <v>1670</v>
      </c>
      <c r="B105" s="53"/>
      <c r="C105" s="53"/>
      <c r="D105" s="53"/>
      <c r="E105" s="53"/>
      <c r="F105" s="53"/>
    </row>
    <row r="106" spans="1:6">
      <c r="A106" s="54" t="s">
        <v>23</v>
      </c>
      <c r="B106" s="54"/>
      <c r="C106" s="54"/>
      <c r="D106" s="54" t="s">
        <v>24</v>
      </c>
      <c r="E106" s="54"/>
      <c r="F106" s="54"/>
    </row>
    <row r="107" spans="1:6">
      <c r="A107" s="12" t="s">
        <v>25</v>
      </c>
      <c r="B107" s="33" t="s">
        <v>26</v>
      </c>
      <c r="C107" s="12" t="s">
        <v>27</v>
      </c>
      <c r="D107" s="12" t="s">
        <v>25</v>
      </c>
      <c r="E107" s="33" t="s">
        <v>28</v>
      </c>
      <c r="F107" s="12" t="s">
        <v>27</v>
      </c>
    </row>
    <row r="108" spans="1:6">
      <c r="A108" s="13" t="s">
        <v>1676</v>
      </c>
      <c r="B108" s="34">
        <v>16234</v>
      </c>
      <c r="C108" s="5"/>
      <c r="D108" s="13" t="s">
        <v>36</v>
      </c>
      <c r="E108" s="34">
        <v>16234</v>
      </c>
      <c r="F108" s="5"/>
    </row>
    <row r="109" spans="1:6">
      <c r="A109" s="13" t="s">
        <v>30</v>
      </c>
      <c r="B109" s="34">
        <f>调节明细!D341</f>
        <v>0</v>
      </c>
      <c r="C109" s="5"/>
      <c r="D109" s="13" t="s">
        <v>1673</v>
      </c>
      <c r="E109" s="34">
        <f>调节明细!M341</f>
        <v>0</v>
      </c>
      <c r="F109" s="5"/>
    </row>
    <row r="110" spans="1:6">
      <c r="A110" s="13" t="s">
        <v>29</v>
      </c>
      <c r="B110" s="34">
        <f>调节明细!G341</f>
        <v>0</v>
      </c>
      <c r="C110" s="5"/>
      <c r="D110" s="13" t="s">
        <v>1674</v>
      </c>
      <c r="E110" s="34">
        <f>调节明细!P341</f>
        <v>0</v>
      </c>
      <c r="F110" s="5"/>
    </row>
    <row r="111" spans="1:6">
      <c r="A111" s="13" t="s">
        <v>31</v>
      </c>
      <c r="B111" s="34"/>
      <c r="C111" s="13" t="s">
        <v>34</v>
      </c>
      <c r="D111" s="13" t="s">
        <v>1675</v>
      </c>
      <c r="E111" s="34">
        <f>调节明细!J341</f>
        <v>0</v>
      </c>
      <c r="F111" s="5"/>
    </row>
    <row r="112" spans="1:6">
      <c r="A112" s="13" t="s">
        <v>35</v>
      </c>
      <c r="B112" s="34"/>
      <c r="C112" s="13" t="s">
        <v>34</v>
      </c>
      <c r="D112" s="13" t="s">
        <v>262</v>
      </c>
      <c r="E112" s="34">
        <f>调节明细!S341</f>
        <v>0</v>
      </c>
      <c r="F112" s="5"/>
    </row>
    <row r="113" spans="1:6">
      <c r="A113" s="5"/>
      <c r="B113" s="34"/>
      <c r="C113" s="5"/>
      <c r="D113" s="5"/>
      <c r="E113" s="34"/>
      <c r="F113" s="5"/>
    </row>
    <row r="114" spans="1:6">
      <c r="A114" s="13" t="s">
        <v>33</v>
      </c>
      <c r="B114" s="35">
        <f>B108+B109-B110-B111+B112</f>
        <v>16234</v>
      </c>
      <c r="C114" s="5"/>
      <c r="D114" s="13" t="s">
        <v>32</v>
      </c>
      <c r="E114" s="35">
        <f>E108+E109-E110-E111-E112</f>
        <v>16234</v>
      </c>
      <c r="F114" s="13"/>
    </row>
    <row r="118" spans="1:6">
      <c r="A118" s="53" t="s">
        <v>1671</v>
      </c>
      <c r="B118" s="53"/>
      <c r="C118" s="53"/>
      <c r="D118" s="53"/>
      <c r="E118" s="53"/>
      <c r="F118" s="53"/>
    </row>
    <row r="119" spans="1:6">
      <c r="A119" s="54" t="s">
        <v>23</v>
      </c>
      <c r="B119" s="54"/>
      <c r="C119" s="54"/>
      <c r="D119" s="54" t="s">
        <v>24</v>
      </c>
      <c r="E119" s="54"/>
      <c r="F119" s="54"/>
    </row>
    <row r="120" spans="1:6">
      <c r="A120" s="12" t="s">
        <v>25</v>
      </c>
      <c r="B120" s="33" t="s">
        <v>26</v>
      </c>
      <c r="C120" s="12" t="s">
        <v>27</v>
      </c>
      <c r="D120" s="12" t="s">
        <v>25</v>
      </c>
      <c r="E120" s="33" t="s">
        <v>28</v>
      </c>
      <c r="F120" s="12" t="s">
        <v>27</v>
      </c>
    </row>
    <row r="121" spans="1:6">
      <c r="A121" s="13" t="s">
        <v>1676</v>
      </c>
      <c r="B121" s="34">
        <v>2666</v>
      </c>
      <c r="C121" s="5"/>
      <c r="D121" s="13" t="s">
        <v>36</v>
      </c>
      <c r="E121" s="34">
        <v>2666</v>
      </c>
      <c r="F121" s="5"/>
    </row>
    <row r="122" spans="1:6">
      <c r="A122" s="13" t="s">
        <v>30</v>
      </c>
      <c r="B122" s="34">
        <f>调节明细!D354</f>
        <v>0</v>
      </c>
      <c r="C122" s="5"/>
      <c r="D122" s="13" t="s">
        <v>1673</v>
      </c>
      <c r="E122" s="34">
        <f>调节明细!M354</f>
        <v>0</v>
      </c>
      <c r="F122" s="5"/>
    </row>
    <row r="123" spans="1:6">
      <c r="A123" s="13" t="s">
        <v>29</v>
      </c>
      <c r="B123" s="34">
        <f>调节明细!G354</f>
        <v>0</v>
      </c>
      <c r="C123" s="5"/>
      <c r="D123" s="13" t="s">
        <v>1674</v>
      </c>
      <c r="E123" s="34">
        <f>调节明细!P354</f>
        <v>0</v>
      </c>
      <c r="F123" s="5"/>
    </row>
    <row r="124" spans="1:6">
      <c r="A124" s="13" t="s">
        <v>31</v>
      </c>
      <c r="B124" s="34"/>
      <c r="C124" s="13" t="s">
        <v>34</v>
      </c>
      <c r="D124" s="13" t="s">
        <v>1675</v>
      </c>
      <c r="E124" s="34">
        <f>调节明细!J354</f>
        <v>0</v>
      </c>
      <c r="F124" s="5"/>
    </row>
    <row r="125" spans="1:6">
      <c r="A125" s="13" t="s">
        <v>35</v>
      </c>
      <c r="B125" s="34"/>
      <c r="C125" s="13" t="s">
        <v>34</v>
      </c>
      <c r="D125" s="13" t="s">
        <v>262</v>
      </c>
      <c r="E125" s="34">
        <f>调节明细!S354</f>
        <v>0</v>
      </c>
      <c r="F125" s="5"/>
    </row>
    <row r="126" spans="1:6">
      <c r="A126" s="5"/>
      <c r="B126" s="34"/>
      <c r="C126" s="5"/>
      <c r="D126" s="5"/>
      <c r="E126" s="34"/>
      <c r="F126" s="5"/>
    </row>
    <row r="127" spans="1:6">
      <c r="A127" s="13" t="s">
        <v>33</v>
      </c>
      <c r="B127" s="35">
        <f>B121+B122-B123-B124+B125</f>
        <v>2666</v>
      </c>
      <c r="C127" s="5"/>
      <c r="D127" s="13" t="s">
        <v>32</v>
      </c>
      <c r="E127" s="35">
        <f>E121+E122-E123-E124-E125</f>
        <v>2666</v>
      </c>
      <c r="F127" s="13"/>
    </row>
  </sheetData>
  <mergeCells count="30">
    <mergeCell ref="A2:C2"/>
    <mergeCell ref="D2:F2"/>
    <mergeCell ref="A1:F1"/>
    <mergeCell ref="A14:F14"/>
    <mergeCell ref="A15:C15"/>
    <mergeCell ref="D15:F15"/>
    <mergeCell ref="A27:F27"/>
    <mergeCell ref="A28:C28"/>
    <mergeCell ref="D28:F28"/>
    <mergeCell ref="A40:F40"/>
    <mergeCell ref="A41:C41"/>
    <mergeCell ref="D41:F41"/>
    <mergeCell ref="A79:F79"/>
    <mergeCell ref="A80:C80"/>
    <mergeCell ref="D80:F80"/>
    <mergeCell ref="A53:F53"/>
    <mergeCell ref="A54:C54"/>
    <mergeCell ref="D54:F54"/>
    <mergeCell ref="A66:F66"/>
    <mergeCell ref="A67:C67"/>
    <mergeCell ref="D67:F67"/>
    <mergeCell ref="A118:F118"/>
    <mergeCell ref="A119:C119"/>
    <mergeCell ref="D119:F119"/>
    <mergeCell ref="A92:F92"/>
    <mergeCell ref="A93:C93"/>
    <mergeCell ref="D93:F93"/>
    <mergeCell ref="A105:F105"/>
    <mergeCell ref="A106:C106"/>
    <mergeCell ref="D106:F106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3"/>
  <sheetViews>
    <sheetView zoomScale="70" zoomScaleNormal="70" workbookViewId="0">
      <selection activeCell="P17" sqref="A1:XFD1048576"/>
    </sheetView>
  </sheetViews>
  <sheetFormatPr defaultRowHeight="13.5"/>
  <cols>
    <col min="1" max="1" width="15.125" bestFit="1" customWidth="1"/>
    <col min="2" max="2" width="21.625" bestFit="1" customWidth="1"/>
    <col min="3" max="3" width="18.625" style="23" customWidth="1"/>
    <col min="4" max="4" width="13.25" bestFit="1" customWidth="1"/>
    <col min="6" max="6" width="19.75" customWidth="1"/>
    <col min="7" max="7" width="13.375" bestFit="1" customWidth="1"/>
    <col min="8" max="8" width="10.375" customWidth="1"/>
    <col min="9" max="9" width="14.625" bestFit="1" customWidth="1"/>
    <col min="10" max="10" width="12.875" customWidth="1"/>
    <col min="12" max="12" width="14.875" customWidth="1"/>
    <col min="13" max="13" width="14.75" customWidth="1"/>
    <col min="14" max="14" width="16.75" customWidth="1"/>
    <col min="15" max="15" width="21.5" bestFit="1" customWidth="1"/>
    <col min="16" max="16" width="12.625" customWidth="1"/>
    <col min="17" max="17" width="18.875" customWidth="1"/>
    <col min="18" max="18" width="30.625" customWidth="1"/>
    <col min="19" max="19" width="14.625" bestFit="1" customWidth="1"/>
  </cols>
  <sheetData>
    <row r="1" spans="1:19" s="27" customFormat="1">
      <c r="A1" s="55"/>
      <c r="B1" s="55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19">
      <c r="A2" s="19"/>
      <c r="B2" s="17"/>
      <c r="F2" s="18"/>
      <c r="O2" s="19"/>
      <c r="P2" s="19"/>
      <c r="Q2" s="19"/>
      <c r="R2" s="19"/>
    </row>
    <row r="3" spans="1:19" s="21" customFormat="1" ht="14.25">
      <c r="B3" s="32"/>
      <c r="C3" s="24"/>
      <c r="F3" s="22"/>
      <c r="Q3" s="20"/>
      <c r="R3" s="20"/>
    </row>
    <row r="6" spans="1:19">
      <c r="A6" s="19"/>
      <c r="B6" s="14"/>
      <c r="F6" s="16"/>
      <c r="J6" s="19"/>
      <c r="K6" s="19"/>
    </row>
    <row r="9" spans="1:19">
      <c r="A9" s="19"/>
      <c r="B9" s="23"/>
      <c r="C9" s="29"/>
      <c r="D9" s="23"/>
      <c r="E9" s="23"/>
      <c r="F9" s="23"/>
      <c r="G9" s="16"/>
      <c r="H9" s="16"/>
      <c r="I9" s="23"/>
      <c r="J9" s="23"/>
      <c r="K9" s="23"/>
      <c r="L9" s="23"/>
      <c r="M9" s="23"/>
      <c r="N9" s="30"/>
      <c r="O9" s="30"/>
      <c r="Q9" s="30"/>
      <c r="R9" s="19"/>
    </row>
    <row r="10" spans="1:19">
      <c r="B10" s="23"/>
      <c r="C10" s="29"/>
      <c r="D10" s="23"/>
      <c r="E10" s="23"/>
      <c r="F10" s="23"/>
      <c r="G10" s="16"/>
      <c r="H10" s="16"/>
      <c r="I10" s="23"/>
      <c r="J10" s="23"/>
      <c r="K10" s="23"/>
      <c r="L10" s="23"/>
      <c r="M10" s="23"/>
      <c r="Q10" s="30"/>
      <c r="R10" s="19"/>
    </row>
    <row r="11" spans="1:19">
      <c r="B11" s="23"/>
      <c r="C11" s="29"/>
      <c r="D11" s="23"/>
      <c r="E11" s="23"/>
      <c r="F11" s="23"/>
      <c r="G11" s="16"/>
      <c r="H11" s="16"/>
      <c r="I11" s="23"/>
      <c r="J11" s="23"/>
      <c r="K11" s="23"/>
      <c r="L11" s="23"/>
      <c r="M11" s="23"/>
      <c r="Q11" s="30"/>
      <c r="R11" s="19"/>
    </row>
    <row r="12" spans="1:19">
      <c r="B12" s="23"/>
      <c r="C12" s="29"/>
      <c r="D12" s="23"/>
      <c r="E12" s="23"/>
      <c r="F12" s="23"/>
      <c r="G12" s="16"/>
      <c r="H12" s="16"/>
      <c r="I12" s="23"/>
      <c r="J12" s="23"/>
      <c r="K12" s="23"/>
      <c r="L12" s="23"/>
      <c r="M12" s="23"/>
      <c r="Q12" s="30"/>
      <c r="R12" s="19"/>
    </row>
    <row r="13" spans="1:19">
      <c r="B13" s="23"/>
      <c r="C13" s="29"/>
      <c r="D13" s="23"/>
      <c r="E13" s="23"/>
      <c r="F13" s="23"/>
      <c r="G13" s="16"/>
      <c r="H13" s="16"/>
      <c r="I13" s="23"/>
      <c r="J13" s="23"/>
      <c r="K13" s="23"/>
      <c r="L13" s="23"/>
      <c r="M13" s="23"/>
      <c r="Q13" s="30"/>
      <c r="R13" s="19"/>
    </row>
    <row r="14" spans="1:19">
      <c r="B14" s="23"/>
      <c r="C14" s="29"/>
      <c r="D14" s="23"/>
      <c r="E14" s="23"/>
      <c r="F14" s="23"/>
      <c r="G14" s="16"/>
      <c r="H14" s="16"/>
      <c r="I14" s="23"/>
      <c r="J14" s="23"/>
      <c r="K14" s="23"/>
      <c r="L14" s="23"/>
      <c r="M14" s="23"/>
      <c r="Q14" s="30"/>
      <c r="R14" s="19"/>
    </row>
    <row r="15" spans="1:19">
      <c r="A15" s="19"/>
      <c r="B15" s="23"/>
      <c r="C15" s="29"/>
      <c r="D15" s="23"/>
      <c r="E15" s="23"/>
      <c r="F15" s="23"/>
      <c r="G15" s="16"/>
      <c r="H15" s="16"/>
      <c r="I15" s="23"/>
      <c r="J15" s="23"/>
      <c r="K15" s="23"/>
      <c r="L15" s="23"/>
      <c r="M15" s="23"/>
      <c r="N15" s="30"/>
      <c r="O15" s="30"/>
    </row>
    <row r="16" spans="1:19">
      <c r="A16" s="19"/>
      <c r="B16" s="23"/>
      <c r="C16" s="29"/>
      <c r="D16" s="23"/>
      <c r="E16" s="23"/>
      <c r="F16" s="23"/>
      <c r="G16" s="16"/>
      <c r="H16" s="16"/>
      <c r="I16" s="23"/>
      <c r="J16" s="23"/>
      <c r="K16" s="23"/>
      <c r="L16" s="23"/>
      <c r="M16" s="23"/>
      <c r="N16" s="30"/>
      <c r="O16" s="30"/>
    </row>
    <row r="17" spans="1:18">
      <c r="A17" s="19"/>
      <c r="C17"/>
    </row>
    <row r="18" spans="1:18">
      <c r="A18" s="23"/>
    </row>
    <row r="19" spans="1:18">
      <c r="A19" s="19"/>
      <c r="B19" s="23"/>
      <c r="C19" s="29"/>
      <c r="D19" s="23"/>
      <c r="E19" s="23"/>
      <c r="F19" s="23"/>
      <c r="G19" s="16"/>
      <c r="H19" s="16"/>
      <c r="I19" s="23"/>
      <c r="J19" s="23"/>
      <c r="K19" s="23"/>
      <c r="L19" s="23"/>
      <c r="M19" s="23"/>
      <c r="N19" s="30"/>
      <c r="O19" s="30"/>
    </row>
    <row r="20" spans="1:18">
      <c r="B20" s="23"/>
      <c r="C20" s="29"/>
      <c r="D20" s="23"/>
      <c r="E20" s="23"/>
      <c r="F20" s="23"/>
      <c r="G20" s="16"/>
      <c r="H20" s="16"/>
      <c r="I20" s="23"/>
      <c r="J20" s="23"/>
      <c r="K20" s="23"/>
      <c r="L20" s="23"/>
      <c r="M20" s="23"/>
      <c r="Q20" s="30"/>
      <c r="R20" s="19"/>
    </row>
    <row r="21" spans="1:18">
      <c r="B21" s="23"/>
      <c r="C21" s="29"/>
      <c r="D21" s="23"/>
      <c r="E21" s="23"/>
      <c r="F21" s="23"/>
      <c r="G21" s="16"/>
      <c r="H21" s="16"/>
      <c r="I21" s="23"/>
      <c r="J21" s="23"/>
      <c r="K21" s="23"/>
      <c r="L21" s="23"/>
      <c r="M21" s="23"/>
      <c r="Q21" s="30"/>
      <c r="R21" s="19"/>
    </row>
    <row r="22" spans="1:18">
      <c r="B22" s="23"/>
      <c r="C22" s="29"/>
      <c r="D22" s="23"/>
      <c r="E22" s="23"/>
      <c r="F22" s="23"/>
      <c r="G22" s="16"/>
      <c r="H22" s="16"/>
      <c r="I22" s="23"/>
      <c r="J22" s="23"/>
      <c r="K22" s="23"/>
      <c r="L22" s="23"/>
      <c r="M22" s="23"/>
      <c r="Q22" s="30"/>
      <c r="R22" s="19"/>
    </row>
    <row r="23" spans="1:18">
      <c r="B23" s="23"/>
      <c r="C23" s="29"/>
      <c r="D23" s="23"/>
      <c r="E23" s="23"/>
      <c r="F23" s="23"/>
      <c r="G23" s="16"/>
      <c r="H23" s="16"/>
      <c r="I23" s="23"/>
      <c r="J23" s="23"/>
      <c r="K23" s="23"/>
      <c r="L23" s="23"/>
      <c r="M23" s="23"/>
      <c r="Q23" s="30"/>
      <c r="R23" s="19"/>
    </row>
    <row r="24" spans="1:18">
      <c r="B24" s="23"/>
      <c r="C24" s="29"/>
      <c r="D24" s="23"/>
      <c r="E24" s="23"/>
      <c r="F24" s="23"/>
      <c r="G24" s="16"/>
      <c r="H24" s="16"/>
      <c r="I24" s="23"/>
      <c r="J24" s="23"/>
      <c r="K24" s="23"/>
      <c r="L24" s="23"/>
      <c r="M24" s="23"/>
      <c r="Q24" s="30"/>
      <c r="R24" s="19"/>
    </row>
    <row r="25" spans="1:18">
      <c r="B25" s="23"/>
      <c r="C25" s="29"/>
      <c r="D25" s="23"/>
      <c r="E25" s="23"/>
      <c r="F25" s="23"/>
      <c r="G25" s="16"/>
      <c r="H25" s="16"/>
      <c r="I25" s="23"/>
      <c r="J25" s="23"/>
      <c r="K25" s="23"/>
      <c r="L25" s="23"/>
      <c r="M25" s="23"/>
      <c r="Q25" s="30"/>
      <c r="R25" s="19"/>
    </row>
    <row r="26" spans="1:18">
      <c r="B26" s="23"/>
      <c r="C26" s="29"/>
      <c r="D26" s="23"/>
      <c r="E26" s="23"/>
      <c r="F26" s="23"/>
      <c r="G26" s="16"/>
      <c r="H26" s="16"/>
      <c r="I26" s="23"/>
      <c r="J26" s="23"/>
      <c r="K26" s="23"/>
      <c r="L26" s="23"/>
      <c r="M26" s="23"/>
      <c r="Q26" s="30"/>
      <c r="R26" s="19"/>
    </row>
    <row r="27" spans="1:18">
      <c r="B27" s="23"/>
      <c r="C27" s="29"/>
      <c r="D27" s="23"/>
      <c r="E27" s="23"/>
      <c r="F27" s="23"/>
      <c r="G27" s="16"/>
      <c r="H27" s="16"/>
      <c r="I27" s="23"/>
      <c r="J27" s="23"/>
      <c r="K27" s="23"/>
      <c r="L27" s="23"/>
      <c r="M27" s="23"/>
      <c r="Q27" s="30"/>
      <c r="R27" s="19"/>
    </row>
    <row r="28" spans="1:18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18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18">
      <c r="B30" s="23"/>
      <c r="C30" s="29"/>
      <c r="D30" s="23"/>
      <c r="E30" s="23"/>
      <c r="F30" s="23"/>
      <c r="G30" s="16"/>
      <c r="H30" s="16"/>
      <c r="I30" s="23"/>
      <c r="J30" s="23"/>
      <c r="K30" s="23"/>
      <c r="L30" s="23"/>
      <c r="M30" s="23"/>
      <c r="Q30" s="30"/>
      <c r="R30" s="19"/>
    </row>
    <row r="31" spans="1:18">
      <c r="B31" s="23"/>
      <c r="C31" s="29"/>
      <c r="D31" s="23"/>
      <c r="E31" s="23"/>
      <c r="F31" s="23"/>
      <c r="G31" s="16"/>
      <c r="H31" s="16"/>
      <c r="I31" s="23"/>
      <c r="J31" s="23"/>
      <c r="K31" s="23"/>
      <c r="L31" s="23"/>
      <c r="M31" s="23"/>
      <c r="Q31" s="30"/>
      <c r="R31" s="19"/>
    </row>
    <row r="32" spans="1:18">
      <c r="B32" s="23"/>
      <c r="C32" s="29"/>
      <c r="D32" s="23"/>
      <c r="E32" s="23"/>
      <c r="F32" s="23"/>
      <c r="G32" s="16"/>
      <c r="H32" s="16"/>
      <c r="I32" s="23"/>
      <c r="J32" s="23"/>
      <c r="K32" s="23"/>
      <c r="L32" s="23"/>
      <c r="M32" s="23"/>
      <c r="Q32" s="30"/>
      <c r="R32" s="19"/>
    </row>
    <row r="33" spans="2:18">
      <c r="B33" s="23"/>
      <c r="C33" s="29"/>
      <c r="D33" s="23"/>
      <c r="E33" s="23"/>
      <c r="F33" s="23"/>
      <c r="G33" s="16"/>
      <c r="H33" s="16"/>
      <c r="I33" s="23"/>
      <c r="J33" s="23"/>
      <c r="K33" s="23"/>
      <c r="L33" s="23"/>
      <c r="M33" s="23"/>
      <c r="Q33" s="30"/>
      <c r="R33" s="19"/>
    </row>
    <row r="34" spans="2:18">
      <c r="B34" s="23"/>
      <c r="C34" s="29"/>
      <c r="D34" s="23"/>
      <c r="E34" s="23"/>
      <c r="F34" s="23"/>
      <c r="G34" s="16"/>
      <c r="H34" s="16"/>
      <c r="I34" s="23"/>
      <c r="J34" s="23"/>
      <c r="K34" s="23"/>
      <c r="L34" s="23"/>
      <c r="M34" s="23"/>
      <c r="Q34" s="30"/>
      <c r="R34" s="19"/>
    </row>
    <row r="35" spans="2:18">
      <c r="B35" s="23"/>
      <c r="C35" s="29"/>
      <c r="D35" s="23"/>
      <c r="E35" s="23"/>
      <c r="F35" s="23"/>
      <c r="G35" s="16"/>
      <c r="H35" s="16"/>
      <c r="I35" s="23"/>
      <c r="J35" s="23"/>
      <c r="K35" s="23"/>
      <c r="L35" s="23"/>
      <c r="M35" s="23"/>
      <c r="Q35" s="30"/>
      <c r="R35" s="19"/>
    </row>
    <row r="36" spans="2:18">
      <c r="B36" s="23"/>
      <c r="C36" s="29"/>
      <c r="D36" s="23"/>
      <c r="E36" s="23"/>
      <c r="F36" s="23"/>
      <c r="G36" s="16"/>
      <c r="H36" s="16"/>
      <c r="I36" s="23"/>
      <c r="J36" s="23"/>
      <c r="K36" s="23"/>
      <c r="L36" s="23"/>
      <c r="M36" s="23"/>
      <c r="Q36" s="30"/>
      <c r="R36" s="19"/>
    </row>
    <row r="37" spans="2:18">
      <c r="B37" s="23"/>
      <c r="C37" s="29"/>
      <c r="D37" s="23"/>
      <c r="E37" s="23"/>
      <c r="F37" s="23"/>
      <c r="G37" s="16"/>
      <c r="H37" s="16"/>
      <c r="I37" s="23"/>
      <c r="J37" s="23"/>
      <c r="K37" s="23"/>
      <c r="L37" s="23"/>
      <c r="M37" s="23"/>
      <c r="Q37" s="30"/>
      <c r="R37" s="19"/>
    </row>
    <row r="38" spans="2:18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2:18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2:18">
      <c r="B40" s="23"/>
      <c r="C40" s="29"/>
      <c r="D40" s="23"/>
      <c r="E40" s="23"/>
      <c r="F40" s="23"/>
      <c r="G40" s="16"/>
      <c r="H40" s="16"/>
      <c r="I40" s="23"/>
      <c r="J40" s="23"/>
      <c r="K40" s="23"/>
      <c r="L40" s="23"/>
      <c r="M40" s="23"/>
      <c r="Q40" s="30"/>
      <c r="R40" s="19"/>
    </row>
    <row r="41" spans="2:18">
      <c r="B41" s="23"/>
      <c r="C41" s="29"/>
      <c r="D41" s="23"/>
      <c r="E41" s="23"/>
      <c r="F41" s="23"/>
      <c r="G41" s="16"/>
      <c r="H41" s="16"/>
      <c r="I41" s="23"/>
      <c r="J41" s="23"/>
      <c r="K41" s="23"/>
      <c r="L41" s="23"/>
      <c r="M41" s="23"/>
      <c r="Q41" s="30"/>
      <c r="R41" s="19"/>
    </row>
    <row r="42" spans="2:18">
      <c r="B42" s="23"/>
      <c r="C42" s="29"/>
      <c r="D42" s="23"/>
      <c r="E42" s="23"/>
      <c r="F42" s="23"/>
      <c r="G42" s="16"/>
      <c r="H42" s="16"/>
      <c r="I42" s="23"/>
      <c r="J42" s="23"/>
      <c r="K42" s="23"/>
      <c r="L42" s="23"/>
      <c r="M42" s="23"/>
      <c r="Q42" s="30"/>
      <c r="R42" s="19"/>
    </row>
    <row r="43" spans="2:18">
      <c r="B43" s="23"/>
      <c r="C43" s="29"/>
      <c r="D43" s="23"/>
      <c r="E43" s="23"/>
      <c r="F43" s="23"/>
      <c r="G43" s="16"/>
      <c r="H43" s="16"/>
      <c r="I43" s="23"/>
      <c r="J43" s="23"/>
      <c r="K43" s="23"/>
      <c r="L43" s="23"/>
      <c r="M43" s="23"/>
      <c r="Q43" s="30"/>
      <c r="R43" s="19"/>
    </row>
    <row r="44" spans="2:18">
      <c r="B44" s="23"/>
      <c r="C44" s="29"/>
      <c r="D44" s="23"/>
      <c r="E44" s="23"/>
      <c r="F44" s="23"/>
      <c r="G44" s="16"/>
      <c r="H44" s="16"/>
      <c r="I44" s="23"/>
      <c r="J44" s="23"/>
      <c r="K44" s="23"/>
      <c r="L44" s="23"/>
      <c r="M44" s="23"/>
      <c r="Q44" s="30"/>
      <c r="R44" s="19"/>
    </row>
    <row r="45" spans="2:18">
      <c r="B45" s="23"/>
      <c r="C45" s="29"/>
      <c r="D45" s="23"/>
      <c r="E45" s="23"/>
      <c r="F45" s="23"/>
      <c r="G45" s="16"/>
      <c r="H45" s="16"/>
      <c r="I45" s="23"/>
      <c r="J45" s="23"/>
      <c r="K45" s="23"/>
      <c r="L45" s="23"/>
      <c r="M45" s="23"/>
      <c r="Q45" s="30"/>
      <c r="R45" s="19"/>
    </row>
    <row r="46" spans="2:18">
      <c r="B46" s="23"/>
      <c r="C46" s="29"/>
      <c r="D46" s="23"/>
      <c r="E46" s="23"/>
      <c r="F46" s="23"/>
      <c r="G46" s="16"/>
      <c r="H46" s="16"/>
      <c r="I46" s="23"/>
      <c r="J46" s="23"/>
      <c r="K46" s="23"/>
      <c r="L46" s="23"/>
      <c r="M46" s="23"/>
      <c r="Q46" s="30"/>
      <c r="R46" s="19"/>
    </row>
    <row r="47" spans="2:18">
      <c r="B47" s="23"/>
      <c r="C47" s="29"/>
      <c r="D47" s="23"/>
      <c r="E47" s="23"/>
      <c r="F47" s="23"/>
      <c r="G47" s="16"/>
      <c r="H47" s="16"/>
      <c r="I47" s="23"/>
      <c r="J47" s="23"/>
      <c r="K47" s="23"/>
      <c r="L47" s="23"/>
      <c r="M47" s="23"/>
      <c r="Q47" s="30"/>
      <c r="R47" s="19"/>
    </row>
    <row r="48" spans="2:18">
      <c r="B48" s="23"/>
      <c r="C48" s="29"/>
      <c r="D48" s="23"/>
      <c r="E48" s="23"/>
      <c r="F48" s="23"/>
      <c r="G48" s="16"/>
      <c r="H48" s="16"/>
      <c r="I48" s="23"/>
      <c r="J48" s="23"/>
      <c r="K48" s="23"/>
      <c r="L48" s="23"/>
      <c r="M48" s="23"/>
      <c r="Q48" s="30"/>
      <c r="R48" s="19"/>
    </row>
    <row r="49" spans="2:18">
      <c r="B49" s="23"/>
      <c r="C49" s="29"/>
      <c r="D49" s="23"/>
      <c r="E49" s="23"/>
      <c r="F49" s="23"/>
      <c r="G49" s="16"/>
      <c r="H49" s="16"/>
      <c r="I49" s="23"/>
      <c r="J49" s="23"/>
      <c r="K49" s="23"/>
      <c r="L49" s="23"/>
      <c r="M49" s="23"/>
      <c r="Q49" s="30"/>
      <c r="R49" s="19"/>
    </row>
    <row r="50" spans="2:18">
      <c r="B50" s="23"/>
      <c r="C50" s="29"/>
      <c r="D50" s="23"/>
      <c r="E50" s="23"/>
      <c r="F50" s="23"/>
      <c r="G50" s="16"/>
      <c r="H50" s="16"/>
      <c r="I50" s="23"/>
      <c r="J50" s="23"/>
      <c r="K50" s="23"/>
      <c r="L50" s="23"/>
      <c r="M50" s="23"/>
      <c r="Q50" s="30"/>
      <c r="R50" s="19"/>
    </row>
    <row r="51" spans="2:18">
      <c r="B51" s="23"/>
      <c r="C51" s="29"/>
      <c r="D51" s="23"/>
      <c r="E51" s="23"/>
      <c r="F51" s="23"/>
      <c r="G51" s="16"/>
      <c r="H51" s="16"/>
      <c r="I51" s="23"/>
      <c r="J51" s="23"/>
      <c r="K51" s="23"/>
      <c r="L51" s="23"/>
      <c r="M51" s="23"/>
      <c r="Q51" s="30"/>
      <c r="R51" s="19"/>
    </row>
    <row r="52" spans="2:18">
      <c r="B52" s="23"/>
      <c r="C52" s="29"/>
      <c r="D52" s="23"/>
      <c r="E52" s="23"/>
      <c r="F52" s="23"/>
      <c r="G52" s="16"/>
      <c r="H52" s="16"/>
      <c r="I52" s="23"/>
      <c r="J52" s="23"/>
      <c r="K52" s="23"/>
      <c r="L52" s="23"/>
      <c r="M52" s="23"/>
      <c r="Q52" s="30"/>
      <c r="R52" s="19"/>
    </row>
    <row r="53" spans="2:18">
      <c r="B53" s="23"/>
      <c r="C53" s="29"/>
      <c r="D53" s="23"/>
      <c r="E53" s="23"/>
      <c r="F53" s="23"/>
      <c r="G53" s="16"/>
      <c r="H53" s="16"/>
      <c r="I53" s="23"/>
      <c r="J53" s="23"/>
      <c r="K53" s="23"/>
      <c r="L53" s="23"/>
      <c r="M53" s="23"/>
      <c r="Q53" s="30"/>
      <c r="R53" s="19"/>
    </row>
    <row r="54" spans="2:18">
      <c r="B54" s="23"/>
      <c r="C54" s="29"/>
      <c r="D54" s="23"/>
      <c r="E54" s="23"/>
      <c r="F54" s="23"/>
      <c r="G54" s="16"/>
      <c r="H54" s="16"/>
      <c r="I54" s="23"/>
      <c r="J54" s="23"/>
      <c r="K54" s="23"/>
      <c r="L54" s="23"/>
      <c r="M54" s="23"/>
      <c r="Q54" s="30"/>
      <c r="R54" s="19"/>
    </row>
    <row r="55" spans="2:18">
      <c r="B55" s="23"/>
      <c r="C55" s="29"/>
      <c r="D55" s="23"/>
      <c r="E55" s="23"/>
      <c r="F55" s="23"/>
      <c r="G55" s="16"/>
      <c r="H55" s="16"/>
      <c r="I55" s="23"/>
      <c r="J55" s="23"/>
      <c r="K55" s="23"/>
      <c r="L55" s="23"/>
      <c r="M55" s="23"/>
      <c r="Q55" s="30"/>
      <c r="R55" s="19"/>
    </row>
    <row r="56" spans="2:18">
      <c r="B56" s="23"/>
      <c r="C56" s="29"/>
      <c r="D56" s="23"/>
      <c r="E56" s="23"/>
      <c r="F56" s="23"/>
      <c r="G56" s="16"/>
      <c r="H56" s="16"/>
      <c r="I56" s="23"/>
      <c r="J56" s="23"/>
      <c r="K56" s="23"/>
      <c r="L56" s="23"/>
      <c r="M56" s="23"/>
      <c r="Q56" s="30"/>
      <c r="R56" s="19"/>
    </row>
    <row r="57" spans="2:18">
      <c r="B57" s="23"/>
      <c r="C57" s="29"/>
      <c r="D57" s="23"/>
      <c r="E57" s="23"/>
      <c r="F57" s="23"/>
      <c r="G57" s="16"/>
      <c r="H57" s="16"/>
      <c r="I57" s="23"/>
      <c r="J57" s="23"/>
      <c r="K57" s="23"/>
      <c r="L57" s="23"/>
      <c r="M57" s="23"/>
      <c r="Q57" s="30"/>
      <c r="R57" s="19"/>
    </row>
    <row r="58" spans="2:18">
      <c r="B58" s="23"/>
      <c r="C58" s="29"/>
      <c r="D58" s="23"/>
      <c r="E58" s="23"/>
      <c r="F58" s="23"/>
      <c r="G58" s="16"/>
      <c r="H58" s="16"/>
      <c r="I58" s="23"/>
      <c r="J58" s="23"/>
      <c r="K58" s="23"/>
      <c r="L58" s="23"/>
      <c r="M58" s="23"/>
      <c r="Q58" s="30"/>
      <c r="R58" s="19"/>
    </row>
    <row r="59" spans="2:18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2:18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2:18">
      <c r="B61" s="23"/>
      <c r="C61" s="29"/>
      <c r="D61" s="23"/>
      <c r="E61" s="23"/>
      <c r="F61" s="23"/>
      <c r="G61" s="16"/>
      <c r="H61" s="16"/>
      <c r="I61" s="23"/>
      <c r="J61" s="23"/>
      <c r="K61" s="23"/>
      <c r="L61" s="23"/>
      <c r="M61" s="23"/>
      <c r="Q61" s="30"/>
      <c r="R61" s="19"/>
    </row>
    <row r="62" spans="2:18">
      <c r="B62" s="23"/>
      <c r="C62" s="29"/>
      <c r="D62" s="23"/>
      <c r="E62" s="23"/>
      <c r="F62" s="23"/>
      <c r="G62" s="16"/>
      <c r="H62" s="16"/>
      <c r="I62" s="23"/>
      <c r="J62" s="23"/>
      <c r="K62" s="23"/>
      <c r="L62" s="23"/>
      <c r="M62" s="23"/>
      <c r="Q62" s="30"/>
      <c r="R62" s="19"/>
    </row>
    <row r="63" spans="2:18">
      <c r="B63" s="23"/>
      <c r="C63" s="29"/>
      <c r="D63" s="23"/>
      <c r="E63" s="23"/>
      <c r="F63" s="23"/>
      <c r="G63" s="16"/>
      <c r="H63" s="16"/>
      <c r="I63" s="23"/>
      <c r="J63" s="23"/>
      <c r="K63" s="23"/>
      <c r="L63" s="23"/>
      <c r="M63" s="23"/>
      <c r="Q63" s="30"/>
      <c r="R63" s="19"/>
    </row>
    <row r="64" spans="2:18">
      <c r="B64" s="23"/>
      <c r="C64" s="29"/>
      <c r="D64" s="23"/>
      <c r="E64" s="23"/>
      <c r="F64" s="23"/>
      <c r="G64" s="16"/>
      <c r="H64" s="16"/>
      <c r="I64" s="23"/>
      <c r="J64" s="23"/>
      <c r="K64" s="23"/>
      <c r="L64" s="23"/>
      <c r="M64" s="23"/>
      <c r="Q64" s="30"/>
      <c r="R64" s="19"/>
    </row>
    <row r="65" spans="2:18">
      <c r="B65" s="23"/>
      <c r="C65" s="29"/>
      <c r="D65" s="23"/>
      <c r="E65" s="23"/>
      <c r="F65" s="23"/>
      <c r="G65" s="16"/>
      <c r="H65" s="16"/>
      <c r="I65" s="23"/>
      <c r="J65" s="23"/>
      <c r="K65" s="23"/>
      <c r="L65" s="23"/>
      <c r="M65" s="23"/>
      <c r="Q65" s="30"/>
      <c r="R65" s="19"/>
    </row>
    <row r="66" spans="2:18">
      <c r="B66" s="23"/>
      <c r="C66" s="29"/>
      <c r="D66" s="23"/>
      <c r="E66" s="23"/>
      <c r="F66" s="23"/>
      <c r="G66" s="16"/>
      <c r="H66" s="16"/>
      <c r="I66" s="23"/>
      <c r="J66" s="23"/>
      <c r="K66" s="23"/>
      <c r="L66" s="23"/>
      <c r="M66" s="23"/>
      <c r="Q66" s="30"/>
      <c r="R66" s="19"/>
    </row>
    <row r="67" spans="2:18">
      <c r="B67" s="23"/>
      <c r="C67" s="29"/>
      <c r="D67" s="23"/>
      <c r="E67" s="23"/>
      <c r="F67" s="23"/>
      <c r="G67" s="16"/>
      <c r="H67" s="16"/>
      <c r="I67" s="23"/>
      <c r="J67" s="23"/>
      <c r="K67" s="23"/>
      <c r="L67" s="23"/>
      <c r="M67" s="23"/>
      <c r="Q67" s="30"/>
      <c r="R67" s="19"/>
    </row>
    <row r="68" spans="2:18">
      <c r="B68" s="23"/>
      <c r="C68" s="29"/>
      <c r="D68" s="23"/>
      <c r="E68" s="23"/>
      <c r="F68" s="23"/>
      <c r="G68" s="16"/>
      <c r="H68" s="16"/>
      <c r="I68" s="23"/>
      <c r="J68" s="23"/>
      <c r="K68" s="23"/>
      <c r="L68" s="23"/>
      <c r="M68" s="23"/>
      <c r="Q68" s="30"/>
      <c r="R68" s="19"/>
    </row>
    <row r="69" spans="2:18">
      <c r="B69" s="23"/>
      <c r="C69" s="29"/>
      <c r="D69" s="23"/>
      <c r="E69" s="23"/>
      <c r="F69" s="23"/>
      <c r="G69" s="16"/>
      <c r="H69" s="16"/>
      <c r="I69" s="23"/>
      <c r="J69" s="23"/>
      <c r="K69" s="23"/>
      <c r="L69" s="23"/>
      <c r="M69" s="23"/>
      <c r="Q69" s="30"/>
      <c r="R69" s="19"/>
    </row>
    <row r="70" spans="2:18">
      <c r="B70" s="23"/>
      <c r="C70" s="29"/>
      <c r="D70" s="23"/>
      <c r="E70" s="23"/>
      <c r="F70" s="23"/>
      <c r="G70" s="16"/>
      <c r="H70" s="16"/>
      <c r="I70" s="23"/>
      <c r="J70" s="23"/>
      <c r="K70" s="23"/>
      <c r="L70" s="23"/>
      <c r="M70" s="23"/>
      <c r="Q70" s="30"/>
      <c r="R70" s="19"/>
    </row>
    <row r="71" spans="2:18">
      <c r="B71" s="23"/>
      <c r="C71" s="29"/>
      <c r="D71" s="23"/>
      <c r="E71" s="23"/>
      <c r="F71" s="23"/>
      <c r="G71" s="16"/>
      <c r="H71" s="16"/>
      <c r="I71" s="23"/>
      <c r="J71" s="23"/>
      <c r="K71" s="23"/>
      <c r="L71" s="23"/>
      <c r="M71" s="23"/>
      <c r="Q71" s="30"/>
      <c r="R71" s="19"/>
    </row>
    <row r="72" spans="2:18">
      <c r="B72" s="23"/>
      <c r="C72" s="29"/>
      <c r="D72" s="23"/>
      <c r="E72" s="23"/>
      <c r="F72" s="23"/>
      <c r="G72" s="16"/>
      <c r="H72" s="16"/>
      <c r="I72" s="23"/>
      <c r="J72" s="23"/>
      <c r="K72" s="23"/>
      <c r="L72" s="23"/>
      <c r="M72" s="23"/>
      <c r="Q72" s="30"/>
      <c r="R72" s="19"/>
    </row>
    <row r="73" spans="2:18">
      <c r="B73" s="23"/>
      <c r="C73" s="29"/>
      <c r="D73" s="23"/>
      <c r="E73" s="23"/>
      <c r="F73" s="23"/>
      <c r="G73" s="16"/>
      <c r="H73" s="16"/>
      <c r="I73" s="23"/>
      <c r="J73" s="23"/>
      <c r="K73" s="23"/>
      <c r="L73" s="23"/>
      <c r="M73" s="23"/>
      <c r="Q73" s="30"/>
      <c r="R73" s="19"/>
    </row>
    <row r="74" spans="2:18">
      <c r="B74" s="23"/>
      <c r="C74" s="29"/>
      <c r="D74" s="23"/>
      <c r="E74" s="23"/>
      <c r="F74" s="23"/>
      <c r="G74" s="16"/>
      <c r="H74" s="16"/>
      <c r="I74" s="23"/>
      <c r="J74" s="23"/>
      <c r="K74" s="23"/>
      <c r="L74" s="23"/>
      <c r="M74" s="23"/>
      <c r="Q74" s="30"/>
      <c r="R74" s="19"/>
    </row>
    <row r="75" spans="2:18">
      <c r="B75" s="23"/>
      <c r="C75" s="29"/>
      <c r="D75" s="23"/>
      <c r="E75" s="23"/>
      <c r="F75" s="23"/>
      <c r="G75" s="16"/>
      <c r="H75" s="16"/>
      <c r="I75" s="23"/>
      <c r="J75" s="23"/>
      <c r="K75" s="23"/>
      <c r="L75" s="23"/>
      <c r="M75" s="23"/>
      <c r="Q75" s="30"/>
      <c r="R75" s="19"/>
    </row>
    <row r="76" spans="2:18">
      <c r="B76" s="23"/>
      <c r="C76" s="29"/>
      <c r="D76" s="23"/>
      <c r="E76" s="23"/>
      <c r="F76" s="23"/>
      <c r="G76" s="16"/>
      <c r="H76" s="16"/>
      <c r="I76" s="23"/>
      <c r="J76" s="23"/>
      <c r="K76" s="23"/>
      <c r="L76" s="23"/>
      <c r="M76" s="23"/>
      <c r="Q76" s="30"/>
      <c r="R76" s="19"/>
    </row>
    <row r="77" spans="2:18">
      <c r="B77" s="23"/>
      <c r="C77" s="29"/>
      <c r="D77" s="23"/>
      <c r="E77" s="23"/>
      <c r="F77" s="23"/>
      <c r="G77" s="16"/>
      <c r="H77" s="16"/>
      <c r="I77" s="23"/>
      <c r="J77" s="23"/>
      <c r="K77" s="23"/>
      <c r="L77" s="23"/>
      <c r="M77" s="23"/>
      <c r="Q77" s="30"/>
      <c r="R77" s="19"/>
    </row>
    <row r="78" spans="2:18">
      <c r="B78" s="23"/>
      <c r="C78" s="29"/>
      <c r="D78" s="23"/>
      <c r="E78" s="23"/>
      <c r="F78" s="23"/>
      <c r="G78" s="16"/>
      <c r="H78" s="16"/>
      <c r="I78" s="23"/>
      <c r="J78" s="23"/>
      <c r="K78" s="23"/>
      <c r="L78" s="23"/>
      <c r="M78" s="23"/>
      <c r="Q78" s="30"/>
      <c r="R78" s="19"/>
    </row>
    <row r="79" spans="2:18">
      <c r="B79" s="23"/>
      <c r="C79" s="29"/>
      <c r="D79" s="23"/>
      <c r="E79" s="23"/>
      <c r="F79" s="23"/>
      <c r="G79" s="16"/>
      <c r="H79" s="16"/>
      <c r="I79" s="23"/>
      <c r="J79" s="23"/>
      <c r="K79" s="23"/>
      <c r="L79" s="23"/>
      <c r="M79" s="23"/>
      <c r="Q79" s="30"/>
      <c r="R79" s="19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55"/>
      <c r="B152" s="55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55"/>
      <c r="B186" s="55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55"/>
      <c r="B209" s="55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55"/>
      <c r="B257" s="55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55"/>
      <c r="B290" s="55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55"/>
      <c r="B315" s="55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55"/>
      <c r="B346" s="55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8">
    <mergeCell ref="A1:B1"/>
    <mergeCell ref="A152:B152"/>
    <mergeCell ref="A186:B186"/>
    <mergeCell ref="A209:B209"/>
    <mergeCell ref="A346:B346"/>
    <mergeCell ref="A257:B257"/>
    <mergeCell ref="A290:B290"/>
    <mergeCell ref="A315:B31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workbookViewId="0">
      <selection activeCell="J183" sqref="J183:J185"/>
    </sheetView>
  </sheetViews>
  <sheetFormatPr defaultRowHeight="13.5"/>
  <cols>
    <col min="1" max="1" width="23.25" customWidth="1"/>
    <col min="2" max="2" width="11.5" customWidth="1"/>
    <col min="3" max="3" width="13.75" customWidth="1"/>
    <col min="7" max="7" width="5.5" bestFit="1" customWidth="1"/>
    <col min="8" max="8" width="14.25" bestFit="1" customWidth="1"/>
    <col min="10" max="10" width="13" bestFit="1" customWidth="1"/>
    <col min="11" max="11" width="9" style="42"/>
  </cols>
  <sheetData>
    <row r="1" spans="1:11">
      <c r="A1" s="17" t="s">
        <v>38</v>
      </c>
      <c r="B1" s="23" t="s">
        <v>44</v>
      </c>
      <c r="C1" s="23" t="s">
        <v>45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271</v>
      </c>
      <c r="J1" s="19" t="s">
        <v>1660</v>
      </c>
      <c r="K1" s="40" t="s">
        <v>1659</v>
      </c>
    </row>
    <row r="2" spans="1:11" ht="14.25">
      <c r="A2" s="17">
        <v>42888.79482638889</v>
      </c>
      <c r="B2" s="37">
        <v>5776</v>
      </c>
      <c r="C2" s="23" t="s">
        <v>272</v>
      </c>
      <c r="D2" t="s">
        <v>273</v>
      </c>
      <c r="E2" t="s">
        <v>274</v>
      </c>
      <c r="F2" s="15">
        <v>-10</v>
      </c>
      <c r="G2" t="s">
        <v>275</v>
      </c>
      <c r="H2" t="s">
        <v>276</v>
      </c>
      <c r="I2" t="s">
        <v>277</v>
      </c>
      <c r="J2">
        <f>VLOOKUP(B2,自助退!B:F,5,FALSE)</f>
        <v>10</v>
      </c>
      <c r="K2" s="41" t="str">
        <f>IF(F2=J2*-1,"",1)</f>
        <v/>
      </c>
    </row>
    <row r="3" spans="1:11" ht="14.25">
      <c r="A3" s="17">
        <v>42888.938263888886</v>
      </c>
      <c r="B3" s="37">
        <v>5983</v>
      </c>
      <c r="C3" s="23" t="s">
        <v>278</v>
      </c>
      <c r="D3" t="s">
        <v>62</v>
      </c>
      <c r="E3" t="s">
        <v>63</v>
      </c>
      <c r="F3" s="15">
        <v>-1</v>
      </c>
      <c r="G3" t="s">
        <v>275</v>
      </c>
      <c r="H3" t="s">
        <v>276</v>
      </c>
      <c r="I3" t="s">
        <v>277</v>
      </c>
      <c r="J3">
        <f>VLOOKUP(B3,自助退!B:F,5,FALSE)</f>
        <v>1</v>
      </c>
      <c r="K3" s="41" t="str">
        <f t="shared" ref="K3:K66" si="0">IF(F3=J3*-1,"",1)</f>
        <v/>
      </c>
    </row>
    <row r="4" spans="1:11" ht="14.25">
      <c r="A4" s="17">
        <v>42889.965370370373</v>
      </c>
      <c r="B4" s="37">
        <v>15088</v>
      </c>
      <c r="C4" s="23" t="s">
        <v>279</v>
      </c>
      <c r="D4" t="s">
        <v>62</v>
      </c>
      <c r="E4" t="s">
        <v>63</v>
      </c>
      <c r="F4" s="15">
        <v>-1</v>
      </c>
      <c r="G4" t="s">
        <v>275</v>
      </c>
      <c r="H4" t="s">
        <v>280</v>
      </c>
      <c r="I4" t="s">
        <v>277</v>
      </c>
      <c r="J4">
        <f>VLOOKUP(B4,自助退!B:F,5,FALSE)</f>
        <v>1</v>
      </c>
      <c r="K4" s="41" t="str">
        <f t="shared" si="0"/>
        <v/>
      </c>
    </row>
    <row r="5" spans="1:11" ht="14.25">
      <c r="A5" s="17">
        <v>42890.154305555552</v>
      </c>
      <c r="B5" s="37">
        <v>15317</v>
      </c>
      <c r="C5" s="23" t="s">
        <v>281</v>
      </c>
      <c r="D5" t="s">
        <v>62</v>
      </c>
      <c r="E5" t="s">
        <v>63</v>
      </c>
      <c r="F5" s="15">
        <v>-1</v>
      </c>
      <c r="G5" t="s">
        <v>275</v>
      </c>
      <c r="H5" t="s">
        <v>280</v>
      </c>
      <c r="I5" t="s">
        <v>277</v>
      </c>
      <c r="J5">
        <f>VLOOKUP(B5,自助退!B:F,5,FALSE)</f>
        <v>1</v>
      </c>
      <c r="K5" s="41" t="str">
        <f t="shared" si="0"/>
        <v/>
      </c>
    </row>
    <row r="6" spans="1:11" ht="14.25">
      <c r="A6" s="17">
        <v>42890.154641203706</v>
      </c>
      <c r="B6" s="37">
        <v>15319</v>
      </c>
      <c r="C6" s="23" t="s">
        <v>282</v>
      </c>
      <c r="D6" t="s">
        <v>64</v>
      </c>
      <c r="E6" t="s">
        <v>65</v>
      </c>
      <c r="F6" s="15">
        <v>-9999</v>
      </c>
      <c r="G6" t="s">
        <v>275</v>
      </c>
      <c r="H6" t="s">
        <v>283</v>
      </c>
      <c r="I6" t="s">
        <v>277</v>
      </c>
      <c r="J6">
        <f>VLOOKUP(B6,自助退!B:F,5,FALSE)</f>
        <v>9999</v>
      </c>
      <c r="K6" s="41" t="str">
        <f t="shared" si="0"/>
        <v/>
      </c>
    </row>
    <row r="7" spans="1:11" ht="14.25">
      <c r="A7" s="17">
        <v>42890.614988425928</v>
      </c>
      <c r="B7" s="37">
        <v>17645</v>
      </c>
      <c r="C7" s="23" t="s">
        <v>284</v>
      </c>
      <c r="D7" t="s">
        <v>58</v>
      </c>
      <c r="E7" t="s">
        <v>59</v>
      </c>
      <c r="F7" s="15">
        <v>-757</v>
      </c>
      <c r="G7" t="s">
        <v>275</v>
      </c>
      <c r="H7" t="s">
        <v>280</v>
      </c>
      <c r="I7" t="s">
        <v>277</v>
      </c>
      <c r="J7">
        <f>VLOOKUP(B7,自助退!B:F,5,FALSE)</f>
        <v>757</v>
      </c>
      <c r="K7" s="41" t="str">
        <f t="shared" si="0"/>
        <v/>
      </c>
    </row>
    <row r="8" spans="1:11" ht="14.25">
      <c r="A8" s="17">
        <v>42891.492569444446</v>
      </c>
      <c r="B8" s="37">
        <v>31433</v>
      </c>
      <c r="C8" s="23" t="s">
        <v>285</v>
      </c>
      <c r="D8" t="s">
        <v>286</v>
      </c>
      <c r="E8" t="s">
        <v>287</v>
      </c>
      <c r="F8" s="15">
        <v>-1000</v>
      </c>
      <c r="G8" t="s">
        <v>275</v>
      </c>
      <c r="H8" t="s">
        <v>288</v>
      </c>
      <c r="I8" t="s">
        <v>277</v>
      </c>
      <c r="J8">
        <f>VLOOKUP(B8,自助退!B:F,5,FALSE)</f>
        <v>1000</v>
      </c>
      <c r="K8" s="41" t="str">
        <f t="shared" si="0"/>
        <v/>
      </c>
    </row>
    <row r="9" spans="1:11" ht="14.25">
      <c r="A9" s="17">
        <v>42892.366793981484</v>
      </c>
      <c r="B9" s="37">
        <v>45527</v>
      </c>
      <c r="C9" s="23" t="s">
        <v>289</v>
      </c>
      <c r="D9" t="s">
        <v>290</v>
      </c>
      <c r="E9" t="s">
        <v>291</v>
      </c>
      <c r="F9" s="15">
        <v>-10</v>
      </c>
      <c r="G9" t="s">
        <v>275</v>
      </c>
      <c r="H9" t="s">
        <v>292</v>
      </c>
      <c r="I9" t="s">
        <v>277</v>
      </c>
      <c r="J9">
        <f>VLOOKUP(B9,自助退!B:F,5,FALSE)</f>
        <v>10</v>
      </c>
      <c r="K9" s="41" t="str">
        <f t="shared" si="0"/>
        <v/>
      </c>
    </row>
    <row r="10" spans="1:11" ht="14.25">
      <c r="A10" s="17">
        <v>42892.41070601852</v>
      </c>
      <c r="B10" s="37">
        <v>48938</v>
      </c>
      <c r="C10" s="23" t="s">
        <v>293</v>
      </c>
      <c r="D10" t="s">
        <v>294</v>
      </c>
      <c r="E10" t="s">
        <v>295</v>
      </c>
      <c r="F10" s="15">
        <v>-945</v>
      </c>
      <c r="G10" t="s">
        <v>275</v>
      </c>
      <c r="H10" t="s">
        <v>296</v>
      </c>
      <c r="I10" t="s">
        <v>277</v>
      </c>
      <c r="J10">
        <f>VLOOKUP(B10,自助退!B:F,5,FALSE)</f>
        <v>945</v>
      </c>
      <c r="K10" s="41" t="str">
        <f t="shared" si="0"/>
        <v/>
      </c>
    </row>
    <row r="11" spans="1:11" ht="14.25">
      <c r="A11" s="17">
        <v>42892.421099537038</v>
      </c>
      <c r="B11" s="37">
        <v>49715</v>
      </c>
      <c r="C11" s="23" t="s">
        <v>297</v>
      </c>
      <c r="D11" t="s">
        <v>298</v>
      </c>
      <c r="E11" t="s">
        <v>299</v>
      </c>
      <c r="F11" s="15">
        <v>-694</v>
      </c>
      <c r="G11" t="s">
        <v>275</v>
      </c>
      <c r="H11" t="s">
        <v>300</v>
      </c>
      <c r="I11" t="s">
        <v>277</v>
      </c>
      <c r="J11">
        <f>VLOOKUP(B11,自助退!B:F,5,FALSE)</f>
        <v>694</v>
      </c>
      <c r="K11" s="41" t="str">
        <f t="shared" si="0"/>
        <v/>
      </c>
    </row>
    <row r="12" spans="1:11" ht="14.25">
      <c r="A12" s="17">
        <v>42892.423993055556</v>
      </c>
      <c r="B12" s="37">
        <v>49974</v>
      </c>
      <c r="C12" s="23" t="s">
        <v>301</v>
      </c>
      <c r="D12" t="s">
        <v>302</v>
      </c>
      <c r="E12" t="s">
        <v>303</v>
      </c>
      <c r="F12" s="15">
        <v>-247</v>
      </c>
      <c r="G12" t="s">
        <v>275</v>
      </c>
      <c r="H12" t="s">
        <v>304</v>
      </c>
      <c r="I12" t="s">
        <v>277</v>
      </c>
      <c r="J12">
        <f>VLOOKUP(B12,自助退!B:F,5,FALSE)</f>
        <v>247</v>
      </c>
      <c r="K12" s="41" t="str">
        <f t="shared" si="0"/>
        <v/>
      </c>
    </row>
    <row r="13" spans="1:11" ht="14.25">
      <c r="A13" s="17">
        <v>42892.467974537038</v>
      </c>
      <c r="B13" s="37">
        <v>53313</v>
      </c>
      <c r="C13" s="23" t="s">
        <v>305</v>
      </c>
      <c r="D13" t="s">
        <v>306</v>
      </c>
      <c r="E13" t="s">
        <v>307</v>
      </c>
      <c r="F13" s="15">
        <v>-1170</v>
      </c>
      <c r="G13" t="s">
        <v>275</v>
      </c>
      <c r="H13" t="s">
        <v>308</v>
      </c>
      <c r="I13" t="s">
        <v>277</v>
      </c>
      <c r="J13">
        <f>VLOOKUP(B13,自助退!B:F,5,FALSE)</f>
        <v>1170</v>
      </c>
      <c r="K13" s="41" t="str">
        <f t="shared" si="0"/>
        <v/>
      </c>
    </row>
    <row r="14" spans="1:11" ht="14.25">
      <c r="A14" s="17">
        <v>42892.473773148151</v>
      </c>
      <c r="B14" s="37">
        <v>53711</v>
      </c>
      <c r="C14" s="23" t="s">
        <v>309</v>
      </c>
      <c r="D14" t="s">
        <v>79</v>
      </c>
      <c r="E14" t="s">
        <v>80</v>
      </c>
      <c r="F14" s="15">
        <v>-747</v>
      </c>
      <c r="G14" t="s">
        <v>275</v>
      </c>
      <c r="H14" t="s">
        <v>288</v>
      </c>
      <c r="I14" t="s">
        <v>277</v>
      </c>
      <c r="J14">
        <f>VLOOKUP(B14,自助退!B:F,5,FALSE)</f>
        <v>747</v>
      </c>
      <c r="K14" s="41" t="str">
        <f t="shared" si="0"/>
        <v/>
      </c>
    </row>
    <row r="15" spans="1:11" ht="14.25">
      <c r="A15" s="17">
        <v>42892.475462962961</v>
      </c>
      <c r="B15" s="37">
        <v>53801</v>
      </c>
      <c r="C15" s="23" t="s">
        <v>310</v>
      </c>
      <c r="D15" t="s">
        <v>311</v>
      </c>
      <c r="E15" t="s">
        <v>312</v>
      </c>
      <c r="F15" s="15">
        <v>-4000</v>
      </c>
      <c r="G15" t="s">
        <v>275</v>
      </c>
      <c r="H15" t="s">
        <v>308</v>
      </c>
      <c r="I15" t="s">
        <v>277</v>
      </c>
      <c r="J15">
        <f>VLOOKUP(B15,自助退!B:F,5,FALSE)</f>
        <v>4000</v>
      </c>
      <c r="K15" s="41" t="str">
        <f t="shared" si="0"/>
        <v/>
      </c>
    </row>
    <row r="16" spans="1:11" ht="14.25">
      <c r="A16" s="17">
        <v>42892.498229166667</v>
      </c>
      <c r="B16" s="37">
        <v>55026</v>
      </c>
      <c r="C16" s="23" t="s">
        <v>313</v>
      </c>
      <c r="D16" t="s">
        <v>314</v>
      </c>
      <c r="E16" t="s">
        <v>315</v>
      </c>
      <c r="F16" s="15">
        <v>-147</v>
      </c>
      <c r="G16" t="s">
        <v>275</v>
      </c>
      <c r="H16" t="s">
        <v>316</v>
      </c>
      <c r="I16" t="s">
        <v>277</v>
      </c>
      <c r="J16">
        <f>VLOOKUP(B16,自助退!B:F,5,FALSE)</f>
        <v>147</v>
      </c>
      <c r="K16" s="41" t="str">
        <f t="shared" si="0"/>
        <v/>
      </c>
    </row>
    <row r="17" spans="1:11" ht="14.25">
      <c r="A17" s="17">
        <v>42892.503888888888</v>
      </c>
      <c r="B17" s="37">
        <v>55305</v>
      </c>
      <c r="C17" s="23" t="s">
        <v>317</v>
      </c>
      <c r="D17" t="s">
        <v>99</v>
      </c>
      <c r="E17" t="s">
        <v>100</v>
      </c>
      <c r="F17" s="15">
        <v>-870</v>
      </c>
      <c r="G17" t="s">
        <v>275</v>
      </c>
      <c r="H17" t="s">
        <v>318</v>
      </c>
      <c r="I17" t="s">
        <v>277</v>
      </c>
      <c r="J17">
        <f>VLOOKUP(B17,自助退!B:F,5,FALSE)</f>
        <v>870</v>
      </c>
      <c r="K17" s="41" t="str">
        <f t="shared" si="0"/>
        <v/>
      </c>
    </row>
    <row r="18" spans="1:11" ht="14.25">
      <c r="A18" s="17">
        <v>42892.507476851853</v>
      </c>
      <c r="B18" s="37">
        <v>55426</v>
      </c>
      <c r="C18" s="23" t="s">
        <v>319</v>
      </c>
      <c r="D18" t="s">
        <v>320</v>
      </c>
      <c r="E18" t="s">
        <v>321</v>
      </c>
      <c r="F18" s="15">
        <v>-6</v>
      </c>
      <c r="G18" t="s">
        <v>275</v>
      </c>
      <c r="H18" t="s">
        <v>316</v>
      </c>
      <c r="I18" t="s">
        <v>277</v>
      </c>
      <c r="J18">
        <f>VLOOKUP(B18,自助退!B:F,5,FALSE)</f>
        <v>6</v>
      </c>
      <c r="K18" s="41" t="str">
        <f t="shared" si="0"/>
        <v/>
      </c>
    </row>
    <row r="19" spans="1:11" ht="14.25">
      <c r="A19" s="17">
        <v>42892.508171296293</v>
      </c>
      <c r="B19" s="37">
        <v>55443</v>
      </c>
      <c r="C19" s="23" t="s">
        <v>322</v>
      </c>
      <c r="D19" t="s">
        <v>97</v>
      </c>
      <c r="E19" t="s">
        <v>98</v>
      </c>
      <c r="F19" s="15">
        <v>-350</v>
      </c>
      <c r="G19" t="s">
        <v>275</v>
      </c>
      <c r="H19" t="s">
        <v>323</v>
      </c>
      <c r="I19" t="s">
        <v>277</v>
      </c>
      <c r="J19">
        <f>VLOOKUP(B19,自助退!B:F,5,FALSE)</f>
        <v>350</v>
      </c>
      <c r="K19" s="41" t="str">
        <f t="shared" si="0"/>
        <v/>
      </c>
    </row>
    <row r="20" spans="1:11" ht="14.25">
      <c r="A20" s="17">
        <v>42892.51153935185</v>
      </c>
      <c r="B20" s="37">
        <v>55541</v>
      </c>
      <c r="C20" s="23" t="s">
        <v>324</v>
      </c>
      <c r="D20" t="s">
        <v>325</v>
      </c>
      <c r="E20" t="s">
        <v>326</v>
      </c>
      <c r="F20" s="15">
        <v>-2626</v>
      </c>
      <c r="G20" t="s">
        <v>275</v>
      </c>
      <c r="H20" t="s">
        <v>288</v>
      </c>
      <c r="I20" t="s">
        <v>277</v>
      </c>
      <c r="J20">
        <f>VLOOKUP(B20,自助退!B:F,5,FALSE)</f>
        <v>2626</v>
      </c>
      <c r="K20" s="41" t="str">
        <f t="shared" si="0"/>
        <v/>
      </c>
    </row>
    <row r="21" spans="1:11" ht="14.25">
      <c r="A21" s="17">
        <v>42892.514247685183</v>
      </c>
      <c r="B21" s="37">
        <v>55595</v>
      </c>
      <c r="C21" s="23" t="s">
        <v>327</v>
      </c>
      <c r="D21" t="s">
        <v>84</v>
      </c>
      <c r="E21" t="s">
        <v>85</v>
      </c>
      <c r="F21" s="15">
        <v>-624</v>
      </c>
      <c r="G21" t="s">
        <v>275</v>
      </c>
      <c r="H21" t="s">
        <v>323</v>
      </c>
      <c r="I21" t="s">
        <v>277</v>
      </c>
      <c r="J21">
        <f>VLOOKUP(B21,自助退!B:F,5,FALSE)</f>
        <v>624</v>
      </c>
      <c r="K21" s="41" t="str">
        <f t="shared" si="0"/>
        <v/>
      </c>
    </row>
    <row r="22" spans="1:11" ht="14.25">
      <c r="A22" s="17">
        <v>42892.525439814817</v>
      </c>
      <c r="B22" s="37">
        <v>55817</v>
      </c>
      <c r="C22" s="23" t="s">
        <v>328</v>
      </c>
      <c r="D22" t="s">
        <v>92</v>
      </c>
      <c r="E22" t="s">
        <v>93</v>
      </c>
      <c r="F22" s="15">
        <v>-192</v>
      </c>
      <c r="G22" t="s">
        <v>275</v>
      </c>
      <c r="H22" t="s">
        <v>329</v>
      </c>
      <c r="I22" t="s">
        <v>277</v>
      </c>
      <c r="J22">
        <f>VLOOKUP(B22,自助退!B:F,5,FALSE)</f>
        <v>192</v>
      </c>
      <c r="K22" s="41" t="str">
        <f t="shared" si="0"/>
        <v/>
      </c>
    </row>
    <row r="23" spans="1:11" ht="14.25">
      <c r="A23" s="17">
        <v>42892.527442129627</v>
      </c>
      <c r="B23" s="37">
        <v>55843</v>
      </c>
      <c r="C23" s="23" t="s">
        <v>330</v>
      </c>
      <c r="D23" t="s">
        <v>331</v>
      </c>
      <c r="E23" t="s">
        <v>332</v>
      </c>
      <c r="F23" s="15">
        <v>-964</v>
      </c>
      <c r="G23" t="s">
        <v>275</v>
      </c>
      <c r="H23" t="s">
        <v>323</v>
      </c>
      <c r="I23" t="s">
        <v>277</v>
      </c>
      <c r="J23">
        <f>VLOOKUP(B23,自助退!B:F,5,FALSE)</f>
        <v>964</v>
      </c>
      <c r="K23" s="41" t="str">
        <f t="shared" si="0"/>
        <v/>
      </c>
    </row>
    <row r="24" spans="1:11" ht="14.25">
      <c r="A24" s="17">
        <v>42892.561643518522</v>
      </c>
      <c r="B24" s="37">
        <v>56233</v>
      </c>
      <c r="C24" s="23" t="s">
        <v>333</v>
      </c>
      <c r="D24" t="s">
        <v>104</v>
      </c>
      <c r="E24" t="s">
        <v>105</v>
      </c>
      <c r="F24" s="15">
        <v>-804</v>
      </c>
      <c r="G24" t="s">
        <v>275</v>
      </c>
      <c r="H24" t="s">
        <v>334</v>
      </c>
      <c r="I24" t="s">
        <v>277</v>
      </c>
      <c r="J24">
        <f>VLOOKUP(B24,自助退!B:F,5,FALSE)</f>
        <v>804</v>
      </c>
      <c r="K24" s="41" t="str">
        <f t="shared" si="0"/>
        <v/>
      </c>
    </row>
    <row r="25" spans="1:11" ht="14.25">
      <c r="A25" s="17">
        <v>42892.602511574078</v>
      </c>
      <c r="B25" s="37">
        <v>57259</v>
      </c>
      <c r="C25" s="23" t="s">
        <v>335</v>
      </c>
      <c r="D25" t="s">
        <v>336</v>
      </c>
      <c r="E25" t="s">
        <v>337</v>
      </c>
      <c r="F25" s="15">
        <v>-44</v>
      </c>
      <c r="G25" t="s">
        <v>275</v>
      </c>
      <c r="H25" t="s">
        <v>338</v>
      </c>
      <c r="I25" t="s">
        <v>277</v>
      </c>
      <c r="J25">
        <f>VLOOKUP(B25,自助退!B:F,5,FALSE)</f>
        <v>44</v>
      </c>
      <c r="K25" s="41" t="str">
        <f t="shared" si="0"/>
        <v/>
      </c>
    </row>
    <row r="26" spans="1:11" ht="14.25">
      <c r="A26" s="17">
        <v>42892.605682870373</v>
      </c>
      <c r="B26" s="37">
        <v>57425</v>
      </c>
      <c r="C26" s="23" t="s">
        <v>339</v>
      </c>
      <c r="D26" t="s">
        <v>86</v>
      </c>
      <c r="E26" t="s">
        <v>87</v>
      </c>
      <c r="F26" s="15">
        <v>-950</v>
      </c>
      <c r="G26" t="s">
        <v>275</v>
      </c>
      <c r="H26" t="s">
        <v>340</v>
      </c>
      <c r="I26" t="s">
        <v>277</v>
      </c>
      <c r="J26">
        <f>VLOOKUP(B26,自助退!B:F,5,FALSE)</f>
        <v>950</v>
      </c>
      <c r="K26" s="41" t="str">
        <f t="shared" si="0"/>
        <v/>
      </c>
    </row>
    <row r="27" spans="1:11" ht="14.25">
      <c r="A27" s="17">
        <v>42892.620462962965</v>
      </c>
      <c r="B27" s="37">
        <v>58259</v>
      </c>
      <c r="C27" s="23" t="s">
        <v>341</v>
      </c>
      <c r="D27" t="s">
        <v>342</v>
      </c>
      <c r="E27" t="s">
        <v>343</v>
      </c>
      <c r="F27" s="15">
        <v>-100</v>
      </c>
      <c r="G27" t="s">
        <v>275</v>
      </c>
      <c r="H27" t="s">
        <v>334</v>
      </c>
      <c r="I27" t="s">
        <v>277</v>
      </c>
      <c r="J27">
        <f>VLOOKUP(B27,自助退!B:F,5,FALSE)</f>
        <v>100</v>
      </c>
      <c r="K27" s="41" t="str">
        <f t="shared" si="0"/>
        <v/>
      </c>
    </row>
    <row r="28" spans="1:11" ht="14.25">
      <c r="A28" s="17">
        <v>42892.620937500003</v>
      </c>
      <c r="B28" s="37">
        <v>58283</v>
      </c>
      <c r="C28" s="23" t="s">
        <v>344</v>
      </c>
      <c r="D28" t="s">
        <v>345</v>
      </c>
      <c r="E28" t="s">
        <v>346</v>
      </c>
      <c r="F28" s="15">
        <v>-12</v>
      </c>
      <c r="G28" t="s">
        <v>275</v>
      </c>
      <c r="H28" t="s">
        <v>347</v>
      </c>
      <c r="I28" t="s">
        <v>277</v>
      </c>
      <c r="J28">
        <f>VLOOKUP(B28,自助退!B:F,5,FALSE)</f>
        <v>12</v>
      </c>
      <c r="K28" s="41" t="str">
        <f t="shared" si="0"/>
        <v/>
      </c>
    </row>
    <row r="29" spans="1:11" ht="14.25">
      <c r="A29" s="17">
        <v>42892.624803240738</v>
      </c>
      <c r="B29" s="37">
        <v>58520</v>
      </c>
      <c r="C29" s="23" t="s">
        <v>348</v>
      </c>
      <c r="D29" t="s">
        <v>349</v>
      </c>
      <c r="E29" t="s">
        <v>350</v>
      </c>
      <c r="F29" s="15">
        <v>-343</v>
      </c>
      <c r="G29" t="s">
        <v>275</v>
      </c>
      <c r="H29" t="s">
        <v>351</v>
      </c>
      <c r="I29" t="s">
        <v>277</v>
      </c>
      <c r="J29">
        <f>VLOOKUP(B29,自助退!B:F,5,FALSE)</f>
        <v>343</v>
      </c>
      <c r="K29" s="41" t="str">
        <f t="shared" si="0"/>
        <v/>
      </c>
    </row>
    <row r="30" spans="1:11" ht="14.25">
      <c r="A30" s="17">
        <v>42892.646585648145</v>
      </c>
      <c r="B30" s="37">
        <v>59821</v>
      </c>
      <c r="C30" s="23" t="s">
        <v>352</v>
      </c>
      <c r="D30" t="s">
        <v>353</v>
      </c>
      <c r="E30" t="s">
        <v>354</v>
      </c>
      <c r="F30" s="15">
        <v>-300</v>
      </c>
      <c r="G30" t="s">
        <v>275</v>
      </c>
      <c r="H30" t="s">
        <v>308</v>
      </c>
      <c r="I30" t="s">
        <v>277</v>
      </c>
      <c r="J30">
        <f>VLOOKUP(B30,自助退!B:F,5,FALSE)</f>
        <v>300</v>
      </c>
      <c r="K30" s="41" t="str">
        <f t="shared" si="0"/>
        <v/>
      </c>
    </row>
    <row r="31" spans="1:11" ht="14.25">
      <c r="A31" s="17">
        <v>42892.662106481483</v>
      </c>
      <c r="B31" s="37">
        <v>60689</v>
      </c>
      <c r="C31" s="23" t="s">
        <v>355</v>
      </c>
      <c r="D31" t="s">
        <v>356</v>
      </c>
      <c r="E31" t="s">
        <v>357</v>
      </c>
      <c r="F31" s="15">
        <v>-65</v>
      </c>
      <c r="G31" t="s">
        <v>275</v>
      </c>
      <c r="H31" t="s">
        <v>358</v>
      </c>
      <c r="I31" t="s">
        <v>277</v>
      </c>
      <c r="J31">
        <f>VLOOKUP(B31,自助退!B:F,5,FALSE)</f>
        <v>65</v>
      </c>
      <c r="K31" s="41" t="str">
        <f t="shared" si="0"/>
        <v/>
      </c>
    </row>
    <row r="32" spans="1:11" ht="14.25">
      <c r="A32" s="17">
        <v>42892.665277777778</v>
      </c>
      <c r="B32" s="37">
        <v>60869</v>
      </c>
      <c r="C32" s="23" t="s">
        <v>359</v>
      </c>
      <c r="D32" t="s">
        <v>360</v>
      </c>
      <c r="E32" t="s">
        <v>361</v>
      </c>
      <c r="F32" s="15">
        <v>-179</v>
      </c>
      <c r="G32" t="s">
        <v>275</v>
      </c>
      <c r="H32" t="s">
        <v>347</v>
      </c>
      <c r="I32" t="s">
        <v>277</v>
      </c>
      <c r="J32">
        <f>VLOOKUP(B32,自助退!B:F,5,FALSE)</f>
        <v>179</v>
      </c>
      <c r="K32" s="41" t="str">
        <f t="shared" si="0"/>
        <v/>
      </c>
    </row>
    <row r="33" spans="1:11" ht="14.25">
      <c r="A33" s="17">
        <v>42892.666898148149</v>
      </c>
      <c r="B33" s="37">
        <v>60960</v>
      </c>
      <c r="C33" s="23" t="s">
        <v>362</v>
      </c>
      <c r="D33" t="s">
        <v>108</v>
      </c>
      <c r="E33" t="s">
        <v>109</v>
      </c>
      <c r="F33" s="15">
        <v>-2996</v>
      </c>
      <c r="G33" t="s">
        <v>275</v>
      </c>
      <c r="H33" t="s">
        <v>363</v>
      </c>
      <c r="I33" t="s">
        <v>277</v>
      </c>
      <c r="J33">
        <f>VLOOKUP(B33,自助退!B:F,5,FALSE)</f>
        <v>2996</v>
      </c>
      <c r="K33" s="41" t="str">
        <f t="shared" si="0"/>
        <v/>
      </c>
    </row>
    <row r="34" spans="1:11" ht="14.25">
      <c r="A34" s="17">
        <v>42892.670636574076</v>
      </c>
      <c r="B34" s="37">
        <v>61138</v>
      </c>
      <c r="C34" s="23" t="s">
        <v>364</v>
      </c>
      <c r="D34" t="s">
        <v>365</v>
      </c>
      <c r="E34" t="s">
        <v>366</v>
      </c>
      <c r="F34" s="15">
        <v>-500</v>
      </c>
      <c r="G34" t="s">
        <v>275</v>
      </c>
      <c r="H34" t="s">
        <v>367</v>
      </c>
      <c r="I34" t="s">
        <v>277</v>
      </c>
      <c r="J34">
        <f>VLOOKUP(B34,自助退!B:F,5,FALSE)</f>
        <v>500</v>
      </c>
      <c r="K34" s="41" t="str">
        <f t="shared" si="0"/>
        <v/>
      </c>
    </row>
    <row r="35" spans="1:11" ht="14.25">
      <c r="A35" s="17">
        <v>42892.674293981479</v>
      </c>
      <c r="B35" s="37">
        <v>61283</v>
      </c>
      <c r="C35" s="23" t="s">
        <v>368</v>
      </c>
      <c r="D35" t="s">
        <v>369</v>
      </c>
      <c r="E35" t="s">
        <v>370</v>
      </c>
      <c r="F35" s="15">
        <v>-2000</v>
      </c>
      <c r="G35" t="s">
        <v>275</v>
      </c>
      <c r="H35" t="s">
        <v>329</v>
      </c>
      <c r="I35" t="s">
        <v>277</v>
      </c>
      <c r="J35">
        <f>VLOOKUP(B35,自助退!B:F,5,FALSE)</f>
        <v>2000</v>
      </c>
      <c r="K35" s="41" t="str">
        <f t="shared" si="0"/>
        <v/>
      </c>
    </row>
    <row r="36" spans="1:11" ht="14.25">
      <c r="A36" s="17">
        <v>42892.675127314818</v>
      </c>
      <c r="B36" s="37">
        <v>61323</v>
      </c>
      <c r="C36" s="23" t="s">
        <v>371</v>
      </c>
      <c r="D36" t="s">
        <v>95</v>
      </c>
      <c r="E36" t="s">
        <v>96</v>
      </c>
      <c r="F36" s="15">
        <v>-132</v>
      </c>
      <c r="G36" t="s">
        <v>275</v>
      </c>
      <c r="H36" t="s">
        <v>372</v>
      </c>
      <c r="I36" t="s">
        <v>277</v>
      </c>
      <c r="J36">
        <f>VLOOKUP(B36,自助退!B:F,5,FALSE)</f>
        <v>132</v>
      </c>
      <c r="K36" s="41" t="str">
        <f t="shared" si="0"/>
        <v/>
      </c>
    </row>
    <row r="37" spans="1:11" ht="14.25">
      <c r="A37" s="17">
        <v>42892.67560185185</v>
      </c>
      <c r="B37" s="37">
        <v>61346</v>
      </c>
      <c r="C37" s="23" t="s">
        <v>373</v>
      </c>
      <c r="D37" t="s">
        <v>369</v>
      </c>
      <c r="E37" t="s">
        <v>370</v>
      </c>
      <c r="F37" s="15">
        <v>-1</v>
      </c>
      <c r="G37" t="s">
        <v>275</v>
      </c>
      <c r="H37" t="s">
        <v>329</v>
      </c>
      <c r="I37" t="s">
        <v>277</v>
      </c>
      <c r="J37">
        <f>VLOOKUP(B37,自助退!B:F,5,FALSE)</f>
        <v>1</v>
      </c>
      <c r="K37" s="41" t="str">
        <f t="shared" si="0"/>
        <v/>
      </c>
    </row>
    <row r="38" spans="1:11" ht="14.25">
      <c r="A38" s="17">
        <v>42892.677430555559</v>
      </c>
      <c r="B38" s="37">
        <v>61435</v>
      </c>
      <c r="C38" s="23" t="s">
        <v>374</v>
      </c>
      <c r="D38" t="s">
        <v>375</v>
      </c>
      <c r="E38" t="s">
        <v>376</v>
      </c>
      <c r="F38" s="15">
        <v>-50</v>
      </c>
      <c r="G38" t="s">
        <v>275</v>
      </c>
      <c r="H38" t="s">
        <v>288</v>
      </c>
      <c r="I38" t="s">
        <v>277</v>
      </c>
      <c r="J38">
        <f>VLOOKUP(B38,自助退!B:F,5,FALSE)</f>
        <v>50</v>
      </c>
      <c r="K38" s="41" t="str">
        <f t="shared" si="0"/>
        <v/>
      </c>
    </row>
    <row r="39" spans="1:11" ht="14.25">
      <c r="A39" s="17">
        <v>42892.691099537034</v>
      </c>
      <c r="B39" s="37">
        <v>62016</v>
      </c>
      <c r="C39" s="23" t="s">
        <v>377</v>
      </c>
      <c r="D39" t="s">
        <v>378</v>
      </c>
      <c r="E39" t="s">
        <v>379</v>
      </c>
      <c r="F39" s="15">
        <v>-879</v>
      </c>
      <c r="G39" t="s">
        <v>275</v>
      </c>
      <c r="H39" t="s">
        <v>329</v>
      </c>
      <c r="I39" t="s">
        <v>277</v>
      </c>
      <c r="J39">
        <f>VLOOKUP(B39,自助退!B:F,5,FALSE)</f>
        <v>879</v>
      </c>
      <c r="K39" s="41" t="str">
        <f t="shared" si="0"/>
        <v/>
      </c>
    </row>
    <row r="40" spans="1:11" ht="14.25">
      <c r="A40" s="17">
        <v>42892.708182870374</v>
      </c>
      <c r="B40" s="37">
        <v>62723</v>
      </c>
      <c r="C40" s="23" t="s">
        <v>380</v>
      </c>
      <c r="D40" t="s">
        <v>381</v>
      </c>
      <c r="E40" t="s">
        <v>382</v>
      </c>
      <c r="F40" s="15">
        <v>-752</v>
      </c>
      <c r="G40" t="s">
        <v>275</v>
      </c>
      <c r="H40" t="s">
        <v>383</v>
      </c>
      <c r="I40" t="s">
        <v>277</v>
      </c>
      <c r="J40">
        <f>VLOOKUP(B40,自助退!B:F,5,FALSE)</f>
        <v>752</v>
      </c>
      <c r="K40" s="41" t="str">
        <f t="shared" si="0"/>
        <v/>
      </c>
    </row>
    <row r="41" spans="1:11" ht="14.25">
      <c r="A41" s="17">
        <v>42892.729201388887</v>
      </c>
      <c r="B41" s="37">
        <v>63328</v>
      </c>
      <c r="C41" s="23" t="s">
        <v>384</v>
      </c>
      <c r="D41" t="s">
        <v>385</v>
      </c>
      <c r="E41" t="s">
        <v>386</v>
      </c>
      <c r="F41" s="15">
        <v>-300</v>
      </c>
      <c r="G41" t="s">
        <v>275</v>
      </c>
      <c r="H41" t="s">
        <v>288</v>
      </c>
      <c r="I41" t="s">
        <v>277</v>
      </c>
      <c r="J41">
        <f>VLOOKUP(B41,自助退!B:F,5,FALSE)</f>
        <v>300</v>
      </c>
      <c r="K41" s="41" t="str">
        <f t="shared" si="0"/>
        <v/>
      </c>
    </row>
    <row r="42" spans="1:11" ht="14.25">
      <c r="A42" s="17">
        <v>42892.731342592589</v>
      </c>
      <c r="B42" s="37">
        <v>63358</v>
      </c>
      <c r="C42" s="23" t="s">
        <v>387</v>
      </c>
      <c r="D42" t="s">
        <v>106</v>
      </c>
      <c r="E42" t="s">
        <v>107</v>
      </c>
      <c r="F42" s="15">
        <v>-5613</v>
      </c>
      <c r="G42" t="s">
        <v>275</v>
      </c>
      <c r="H42" t="s">
        <v>388</v>
      </c>
      <c r="I42" t="s">
        <v>277</v>
      </c>
      <c r="J42">
        <f>VLOOKUP(B42,自助退!B:F,5,FALSE)</f>
        <v>5613</v>
      </c>
      <c r="K42" s="41" t="str">
        <f t="shared" si="0"/>
        <v/>
      </c>
    </row>
    <row r="43" spans="1:11" ht="14.25">
      <c r="A43" s="17">
        <v>42892.738194444442</v>
      </c>
      <c r="B43" s="37">
        <v>63473</v>
      </c>
      <c r="C43" s="23" t="s">
        <v>389</v>
      </c>
      <c r="D43" t="s">
        <v>101</v>
      </c>
      <c r="E43" t="s">
        <v>102</v>
      </c>
      <c r="F43" s="15">
        <v>-1400</v>
      </c>
      <c r="G43" t="s">
        <v>275</v>
      </c>
      <c r="H43" t="s">
        <v>390</v>
      </c>
      <c r="I43" t="s">
        <v>277</v>
      </c>
      <c r="J43">
        <f>VLOOKUP(B43,自助退!B:F,5,FALSE)</f>
        <v>1400</v>
      </c>
      <c r="K43" s="41" t="str">
        <f t="shared" si="0"/>
        <v/>
      </c>
    </row>
    <row r="44" spans="1:11" ht="14.25">
      <c r="A44" s="17">
        <v>42893.34542824074</v>
      </c>
      <c r="B44" s="37">
        <v>65926</v>
      </c>
      <c r="C44" s="23" t="s">
        <v>391</v>
      </c>
      <c r="D44" t="s">
        <v>392</v>
      </c>
      <c r="E44" t="s">
        <v>74</v>
      </c>
      <c r="F44" s="15">
        <v>-129</v>
      </c>
      <c r="G44" t="s">
        <v>275</v>
      </c>
      <c r="H44" t="s">
        <v>334</v>
      </c>
      <c r="I44" t="s">
        <v>277</v>
      </c>
      <c r="J44">
        <f>VLOOKUP(B44,自助退!B:F,5,FALSE)</f>
        <v>129</v>
      </c>
      <c r="K44" s="41" t="str">
        <f t="shared" si="0"/>
        <v/>
      </c>
    </row>
    <row r="45" spans="1:11" ht="14.25">
      <c r="A45" s="17">
        <v>42893.418587962966</v>
      </c>
      <c r="B45" s="37">
        <v>71370</v>
      </c>
      <c r="C45" s="23" t="s">
        <v>393</v>
      </c>
      <c r="D45" t="s">
        <v>394</v>
      </c>
      <c r="E45" t="s">
        <v>395</v>
      </c>
      <c r="F45" s="15">
        <v>-510</v>
      </c>
      <c r="G45" t="s">
        <v>275</v>
      </c>
      <c r="H45" t="s">
        <v>288</v>
      </c>
      <c r="I45" t="s">
        <v>277</v>
      </c>
      <c r="J45">
        <f>VLOOKUP(B45,自助退!B:F,5,FALSE)</f>
        <v>510</v>
      </c>
      <c r="K45" s="41" t="str">
        <f t="shared" si="0"/>
        <v/>
      </c>
    </row>
    <row r="46" spans="1:11" ht="14.25">
      <c r="A46" s="17">
        <v>42893.426666666666</v>
      </c>
      <c r="B46" s="37">
        <v>72013</v>
      </c>
      <c r="C46" s="23" t="s">
        <v>396</v>
      </c>
      <c r="D46" t="s">
        <v>397</v>
      </c>
      <c r="E46" t="s">
        <v>398</v>
      </c>
      <c r="F46" s="15">
        <v>-247</v>
      </c>
      <c r="G46" t="s">
        <v>275</v>
      </c>
      <c r="H46" t="s">
        <v>316</v>
      </c>
      <c r="I46" t="s">
        <v>277</v>
      </c>
      <c r="J46">
        <f>VLOOKUP(B46,自助退!B:F,5,FALSE)</f>
        <v>247</v>
      </c>
      <c r="K46" s="41" t="str">
        <f t="shared" si="0"/>
        <v/>
      </c>
    </row>
    <row r="47" spans="1:11" ht="14.25">
      <c r="A47" s="17">
        <v>42893.43513888889</v>
      </c>
      <c r="B47" s="37">
        <v>72685</v>
      </c>
      <c r="C47" s="23" t="s">
        <v>399</v>
      </c>
      <c r="D47" t="s">
        <v>400</v>
      </c>
      <c r="E47" t="s">
        <v>401</v>
      </c>
      <c r="F47" s="15">
        <v>-1100</v>
      </c>
      <c r="G47" t="s">
        <v>275</v>
      </c>
      <c r="H47" t="s">
        <v>402</v>
      </c>
      <c r="I47" t="s">
        <v>277</v>
      </c>
      <c r="J47">
        <f>VLOOKUP(B47,自助退!B:F,5,FALSE)</f>
        <v>1100</v>
      </c>
      <c r="K47" s="41" t="str">
        <f t="shared" si="0"/>
        <v/>
      </c>
    </row>
    <row r="48" spans="1:11" ht="14.25">
      <c r="A48" s="17">
        <v>42893.460590277777</v>
      </c>
      <c r="B48" s="37">
        <v>74413</v>
      </c>
      <c r="C48" s="23" t="s">
        <v>403</v>
      </c>
      <c r="D48" t="s">
        <v>124</v>
      </c>
      <c r="E48" t="s">
        <v>125</v>
      </c>
      <c r="F48" s="15">
        <v>-48</v>
      </c>
      <c r="G48" t="s">
        <v>275</v>
      </c>
      <c r="H48" t="s">
        <v>329</v>
      </c>
      <c r="I48" t="s">
        <v>277</v>
      </c>
      <c r="J48">
        <f>VLOOKUP(B48,自助退!B:F,5,FALSE)</f>
        <v>48</v>
      </c>
      <c r="K48" s="41" t="str">
        <f t="shared" si="0"/>
        <v/>
      </c>
    </row>
    <row r="49" spans="1:11" ht="14.25">
      <c r="A49" s="17">
        <v>42893.464328703703</v>
      </c>
      <c r="B49" s="37">
        <v>74656</v>
      </c>
      <c r="C49" s="23" t="s">
        <v>404</v>
      </c>
      <c r="D49" t="s">
        <v>405</v>
      </c>
      <c r="E49" t="s">
        <v>406</v>
      </c>
      <c r="F49" s="15">
        <v>-70</v>
      </c>
      <c r="G49" t="s">
        <v>275</v>
      </c>
      <c r="H49" t="s">
        <v>383</v>
      </c>
      <c r="I49" t="s">
        <v>277</v>
      </c>
      <c r="J49">
        <f>VLOOKUP(B49,自助退!B:F,5,FALSE)</f>
        <v>70</v>
      </c>
      <c r="K49" s="41" t="str">
        <f t="shared" si="0"/>
        <v/>
      </c>
    </row>
    <row r="50" spans="1:11" ht="14.25">
      <c r="A50" s="17">
        <v>42893.468275462961</v>
      </c>
      <c r="B50" s="37">
        <v>74883</v>
      </c>
      <c r="C50" s="23" t="s">
        <v>407</v>
      </c>
      <c r="D50" t="s">
        <v>131</v>
      </c>
      <c r="E50" t="s">
        <v>132</v>
      </c>
      <c r="F50" s="15">
        <v>-1900</v>
      </c>
      <c r="G50" t="s">
        <v>275</v>
      </c>
      <c r="H50" t="s">
        <v>408</v>
      </c>
      <c r="I50" t="s">
        <v>277</v>
      </c>
      <c r="J50">
        <f>VLOOKUP(B50,自助退!B:F,5,FALSE)</f>
        <v>1900</v>
      </c>
      <c r="K50" s="41" t="str">
        <f t="shared" si="0"/>
        <v/>
      </c>
    </row>
    <row r="51" spans="1:11" ht="14.25">
      <c r="A51" s="17">
        <v>42893.481388888889</v>
      </c>
      <c r="B51" s="37">
        <v>75636</v>
      </c>
      <c r="C51" s="23" t="s">
        <v>409</v>
      </c>
      <c r="D51" t="s">
        <v>133</v>
      </c>
      <c r="E51" t="s">
        <v>134</v>
      </c>
      <c r="F51" s="15">
        <v>-1100</v>
      </c>
      <c r="G51" t="s">
        <v>275</v>
      </c>
      <c r="H51" t="s">
        <v>323</v>
      </c>
      <c r="I51" t="s">
        <v>277</v>
      </c>
      <c r="J51">
        <f>VLOOKUP(B51,自助退!B:F,5,FALSE)</f>
        <v>1100</v>
      </c>
      <c r="K51" s="41" t="str">
        <f t="shared" si="0"/>
        <v/>
      </c>
    </row>
    <row r="52" spans="1:11" ht="14.25">
      <c r="A52" s="17">
        <v>42893.511111111111</v>
      </c>
      <c r="B52" s="37">
        <v>76729</v>
      </c>
      <c r="C52" s="23" t="s">
        <v>410</v>
      </c>
      <c r="D52" t="s">
        <v>129</v>
      </c>
      <c r="E52" t="s">
        <v>130</v>
      </c>
      <c r="F52" s="15">
        <v>-1494</v>
      </c>
      <c r="G52" t="s">
        <v>275</v>
      </c>
      <c r="H52" t="s">
        <v>351</v>
      </c>
      <c r="I52" t="s">
        <v>277</v>
      </c>
      <c r="J52">
        <f>VLOOKUP(B52,自助退!B:F,5,FALSE)</f>
        <v>1494</v>
      </c>
      <c r="K52" s="41" t="str">
        <f t="shared" si="0"/>
        <v/>
      </c>
    </row>
    <row r="53" spans="1:11" ht="14.25">
      <c r="A53" s="17">
        <v>42893.512615740743</v>
      </c>
      <c r="B53" s="37">
        <v>76749</v>
      </c>
      <c r="C53" s="23" t="s">
        <v>411</v>
      </c>
      <c r="D53" t="s">
        <v>412</v>
      </c>
      <c r="E53" t="s">
        <v>413</v>
      </c>
      <c r="F53" s="15">
        <v>-115</v>
      </c>
      <c r="G53" t="s">
        <v>275</v>
      </c>
      <c r="H53" t="s">
        <v>414</v>
      </c>
      <c r="I53" t="s">
        <v>277</v>
      </c>
      <c r="J53">
        <f>VLOOKUP(B53,自助退!B:F,5,FALSE)</f>
        <v>115</v>
      </c>
      <c r="K53" s="41" t="str">
        <f t="shared" si="0"/>
        <v/>
      </c>
    </row>
    <row r="54" spans="1:11" ht="14.25">
      <c r="A54" s="17">
        <v>42893.513148148151</v>
      </c>
      <c r="B54" s="37">
        <v>76761</v>
      </c>
      <c r="C54" s="23" t="s">
        <v>415</v>
      </c>
      <c r="D54" t="s">
        <v>70</v>
      </c>
      <c r="E54" t="s">
        <v>71</v>
      </c>
      <c r="F54" s="15">
        <v>-1231</v>
      </c>
      <c r="G54" t="s">
        <v>275</v>
      </c>
      <c r="H54" t="s">
        <v>416</v>
      </c>
      <c r="I54" t="s">
        <v>277</v>
      </c>
      <c r="J54">
        <f>VLOOKUP(B54,自助退!B:F,5,FALSE)</f>
        <v>1231</v>
      </c>
      <c r="K54" s="41" t="str">
        <f t="shared" si="0"/>
        <v/>
      </c>
    </row>
    <row r="55" spans="1:11" ht="14.25">
      <c r="A55" s="17">
        <v>42893.513842592591</v>
      </c>
      <c r="B55" s="37">
        <v>76767</v>
      </c>
      <c r="C55" s="23" t="s">
        <v>417</v>
      </c>
      <c r="D55" t="s">
        <v>418</v>
      </c>
      <c r="E55" t="s">
        <v>419</v>
      </c>
      <c r="F55" s="15">
        <v>-115</v>
      </c>
      <c r="G55" t="s">
        <v>275</v>
      </c>
      <c r="H55" t="s">
        <v>316</v>
      </c>
      <c r="I55" t="s">
        <v>277</v>
      </c>
      <c r="J55">
        <f>VLOOKUP(B55,自助退!B:F,5,FALSE)</f>
        <v>115</v>
      </c>
      <c r="K55" s="41" t="str">
        <f t="shared" si="0"/>
        <v/>
      </c>
    </row>
    <row r="56" spans="1:11" ht="14.25">
      <c r="A56" s="17">
        <v>42893.514363425929</v>
      </c>
      <c r="B56" s="37">
        <v>76772</v>
      </c>
      <c r="C56" s="23" t="s">
        <v>420</v>
      </c>
      <c r="D56" t="s">
        <v>70</v>
      </c>
      <c r="E56" t="s">
        <v>71</v>
      </c>
      <c r="F56" s="15">
        <v>-123</v>
      </c>
      <c r="G56" t="s">
        <v>275</v>
      </c>
      <c r="H56" t="s">
        <v>416</v>
      </c>
      <c r="I56" t="s">
        <v>277</v>
      </c>
      <c r="J56">
        <f>VLOOKUP(B56,自助退!B:F,5,FALSE)</f>
        <v>123</v>
      </c>
      <c r="K56" s="41" t="str">
        <f t="shared" si="0"/>
        <v/>
      </c>
    </row>
    <row r="57" spans="1:11" ht="14.25">
      <c r="A57" s="17">
        <v>42893.514930555553</v>
      </c>
      <c r="B57" s="37">
        <v>76777</v>
      </c>
      <c r="C57" s="23" t="s">
        <v>421</v>
      </c>
      <c r="D57" t="s">
        <v>70</v>
      </c>
      <c r="E57" t="s">
        <v>71</v>
      </c>
      <c r="F57" s="15">
        <v>-12</v>
      </c>
      <c r="G57" t="s">
        <v>275</v>
      </c>
      <c r="H57" t="s">
        <v>416</v>
      </c>
      <c r="I57" t="s">
        <v>277</v>
      </c>
      <c r="J57">
        <f>VLOOKUP(B57,自助退!B:F,5,FALSE)</f>
        <v>12</v>
      </c>
      <c r="K57" s="41" t="str">
        <f t="shared" si="0"/>
        <v/>
      </c>
    </row>
    <row r="58" spans="1:11" ht="14.25">
      <c r="A58" s="17">
        <v>42893.515300925923</v>
      </c>
      <c r="B58" s="37">
        <v>76783</v>
      </c>
      <c r="C58" s="23" t="s">
        <v>422</v>
      </c>
      <c r="D58" t="s">
        <v>423</v>
      </c>
      <c r="E58" t="s">
        <v>424</v>
      </c>
      <c r="F58" s="15">
        <v>-179</v>
      </c>
      <c r="G58" t="s">
        <v>275</v>
      </c>
      <c r="H58" t="s">
        <v>425</v>
      </c>
      <c r="I58" t="s">
        <v>277</v>
      </c>
      <c r="J58">
        <f>VLOOKUP(B58,自助退!B:F,5,FALSE)</f>
        <v>179</v>
      </c>
      <c r="K58" s="41" t="str">
        <f t="shared" si="0"/>
        <v/>
      </c>
    </row>
    <row r="59" spans="1:11" ht="14.25">
      <c r="A59" s="17">
        <v>42893.515439814815</v>
      </c>
      <c r="B59" s="37">
        <v>76785</v>
      </c>
      <c r="C59" s="23" t="s">
        <v>426</v>
      </c>
      <c r="D59" t="s">
        <v>70</v>
      </c>
      <c r="E59" t="s">
        <v>71</v>
      </c>
      <c r="F59" s="15">
        <v>-12</v>
      </c>
      <c r="G59" t="s">
        <v>275</v>
      </c>
      <c r="H59" t="s">
        <v>416</v>
      </c>
      <c r="I59" t="s">
        <v>277</v>
      </c>
      <c r="J59">
        <f>VLOOKUP(B59,自助退!B:F,5,FALSE)</f>
        <v>12</v>
      </c>
      <c r="K59" s="41" t="str">
        <f t="shared" si="0"/>
        <v/>
      </c>
    </row>
    <row r="60" spans="1:11" ht="14.25">
      <c r="A60" s="17">
        <v>42893.516736111109</v>
      </c>
      <c r="B60" s="37">
        <v>76805</v>
      </c>
      <c r="C60" s="23" t="s">
        <v>427</v>
      </c>
      <c r="D60" t="s">
        <v>70</v>
      </c>
      <c r="E60" t="s">
        <v>71</v>
      </c>
      <c r="F60" s="15">
        <v>-48</v>
      </c>
      <c r="G60" t="s">
        <v>275</v>
      </c>
      <c r="H60" t="s">
        <v>416</v>
      </c>
      <c r="I60" t="s">
        <v>277</v>
      </c>
      <c r="J60">
        <f>VLOOKUP(B60,自助退!B:F,5,FALSE)</f>
        <v>48</v>
      </c>
      <c r="K60" s="41" t="str">
        <f t="shared" si="0"/>
        <v/>
      </c>
    </row>
    <row r="61" spans="1:11" ht="14.25">
      <c r="A61" s="17">
        <v>42893.526562500003</v>
      </c>
      <c r="B61" s="37">
        <v>76935</v>
      </c>
      <c r="C61" s="23" t="s">
        <v>428</v>
      </c>
      <c r="D61" t="s">
        <v>111</v>
      </c>
      <c r="E61" t="s">
        <v>112</v>
      </c>
      <c r="F61" s="15">
        <v>-62</v>
      </c>
      <c r="G61" t="s">
        <v>275</v>
      </c>
      <c r="H61" t="s">
        <v>390</v>
      </c>
      <c r="I61" t="s">
        <v>277</v>
      </c>
      <c r="J61">
        <f>VLOOKUP(B61,自助退!B:F,5,FALSE)</f>
        <v>62</v>
      </c>
      <c r="K61" s="41" t="str">
        <f t="shared" si="0"/>
        <v/>
      </c>
    </row>
    <row r="62" spans="1:11" ht="14.25">
      <c r="A62" s="17">
        <v>42893.532708333332</v>
      </c>
      <c r="B62" s="37">
        <v>77001</v>
      </c>
      <c r="C62" s="23" t="s">
        <v>429</v>
      </c>
      <c r="D62" t="s">
        <v>430</v>
      </c>
      <c r="E62" t="s">
        <v>431</v>
      </c>
      <c r="F62" s="15">
        <v>-100</v>
      </c>
      <c r="G62" t="s">
        <v>275</v>
      </c>
      <c r="H62" t="s">
        <v>402</v>
      </c>
      <c r="I62" t="s">
        <v>277</v>
      </c>
      <c r="J62">
        <f>VLOOKUP(B62,自助退!B:F,5,FALSE)</f>
        <v>100</v>
      </c>
      <c r="K62" s="41" t="str">
        <f t="shared" si="0"/>
        <v/>
      </c>
    </row>
    <row r="63" spans="1:11" ht="14.25">
      <c r="A63" s="17">
        <v>42893.540590277778</v>
      </c>
      <c r="B63" s="37">
        <v>77058</v>
      </c>
      <c r="C63" s="23" t="s">
        <v>432</v>
      </c>
      <c r="D63" t="s">
        <v>433</v>
      </c>
      <c r="E63" t="s">
        <v>434</v>
      </c>
      <c r="F63" s="15">
        <v>-21</v>
      </c>
      <c r="G63" t="s">
        <v>275</v>
      </c>
      <c r="H63" t="s">
        <v>334</v>
      </c>
      <c r="I63" t="s">
        <v>277</v>
      </c>
      <c r="J63">
        <f>VLOOKUP(B63,自助退!B:F,5,FALSE)</f>
        <v>21</v>
      </c>
      <c r="K63" s="41" t="str">
        <f t="shared" si="0"/>
        <v/>
      </c>
    </row>
    <row r="64" spans="1:11" ht="14.25">
      <c r="A64" s="17">
        <v>42893.578530092593</v>
      </c>
      <c r="B64" s="37">
        <v>77460</v>
      </c>
      <c r="C64" s="23" t="s">
        <v>435</v>
      </c>
      <c r="D64" t="s">
        <v>436</v>
      </c>
      <c r="E64" t="s">
        <v>437</v>
      </c>
      <c r="F64" s="15">
        <v>-300</v>
      </c>
      <c r="G64" t="s">
        <v>275</v>
      </c>
      <c r="H64" t="s">
        <v>340</v>
      </c>
      <c r="I64" t="s">
        <v>277</v>
      </c>
      <c r="J64">
        <f>VLOOKUP(B64,自助退!B:F,5,FALSE)</f>
        <v>300</v>
      </c>
      <c r="K64" s="41" t="str">
        <f t="shared" si="0"/>
        <v/>
      </c>
    </row>
    <row r="65" spans="1:11" ht="14.25">
      <c r="A65" s="17">
        <v>42893.607083333336</v>
      </c>
      <c r="B65" s="37">
        <v>78717</v>
      </c>
      <c r="C65" s="23" t="s">
        <v>438</v>
      </c>
      <c r="D65" t="s">
        <v>439</v>
      </c>
      <c r="E65" t="s">
        <v>440</v>
      </c>
      <c r="F65" s="15">
        <v>-100</v>
      </c>
      <c r="G65" t="s">
        <v>275</v>
      </c>
      <c r="H65" t="s">
        <v>351</v>
      </c>
      <c r="I65" t="s">
        <v>277</v>
      </c>
      <c r="J65">
        <f>VLOOKUP(B65,自助退!B:F,5,FALSE)</f>
        <v>100</v>
      </c>
      <c r="K65" s="41" t="str">
        <f t="shared" si="0"/>
        <v/>
      </c>
    </row>
    <row r="66" spans="1:11" ht="14.25">
      <c r="A66" s="17">
        <v>42893.623981481483</v>
      </c>
      <c r="B66" s="37">
        <v>79719</v>
      </c>
      <c r="C66" s="23" t="s">
        <v>441</v>
      </c>
      <c r="D66" t="s">
        <v>442</v>
      </c>
      <c r="E66" t="s">
        <v>443</v>
      </c>
      <c r="F66" s="15">
        <v>-100</v>
      </c>
      <c r="G66" t="s">
        <v>275</v>
      </c>
      <c r="H66" t="s">
        <v>390</v>
      </c>
      <c r="I66" t="s">
        <v>277</v>
      </c>
      <c r="J66">
        <f>VLOOKUP(B66,自助退!B:F,5,FALSE)</f>
        <v>100</v>
      </c>
      <c r="K66" s="41" t="str">
        <f t="shared" si="0"/>
        <v/>
      </c>
    </row>
    <row r="67" spans="1:11" ht="14.25">
      <c r="A67" s="17">
        <v>42893.627199074072</v>
      </c>
      <c r="B67" s="37">
        <v>79915</v>
      </c>
      <c r="C67" s="23" t="s">
        <v>444</v>
      </c>
      <c r="D67" t="s">
        <v>127</v>
      </c>
      <c r="E67" t="s">
        <v>128</v>
      </c>
      <c r="F67" s="15">
        <v>-57</v>
      </c>
      <c r="G67" t="s">
        <v>275</v>
      </c>
      <c r="H67" t="s">
        <v>388</v>
      </c>
      <c r="I67" t="s">
        <v>277</v>
      </c>
      <c r="J67">
        <f>VLOOKUP(B67,自助退!B:F,5,FALSE)</f>
        <v>57</v>
      </c>
      <c r="K67" s="41" t="str">
        <f t="shared" ref="K67:K130" si="1">IF(F67=J67*-1,"",1)</f>
        <v/>
      </c>
    </row>
    <row r="68" spans="1:11" ht="14.25">
      <c r="A68" s="17">
        <v>42893.640335648146</v>
      </c>
      <c r="B68" s="37">
        <v>80689</v>
      </c>
      <c r="C68" s="23" t="s">
        <v>445</v>
      </c>
      <c r="D68" t="s">
        <v>118</v>
      </c>
      <c r="E68" t="s">
        <v>119</v>
      </c>
      <c r="F68" s="15">
        <v>-500</v>
      </c>
      <c r="G68" t="s">
        <v>275</v>
      </c>
      <c r="H68" t="s">
        <v>388</v>
      </c>
      <c r="I68" t="s">
        <v>277</v>
      </c>
      <c r="J68">
        <f>VLOOKUP(B68,自助退!B:F,5,FALSE)</f>
        <v>500</v>
      </c>
      <c r="K68" s="41" t="str">
        <f t="shared" si="1"/>
        <v/>
      </c>
    </row>
    <row r="69" spans="1:11" ht="14.25">
      <c r="A69" s="17">
        <v>42893.64130787037</v>
      </c>
      <c r="B69" s="37">
        <v>80764</v>
      </c>
      <c r="C69" s="23" t="s">
        <v>446</v>
      </c>
      <c r="D69" t="s">
        <v>447</v>
      </c>
      <c r="E69" t="s">
        <v>448</v>
      </c>
      <c r="F69" s="15">
        <v>-304</v>
      </c>
      <c r="G69" t="s">
        <v>275</v>
      </c>
      <c r="H69" t="s">
        <v>338</v>
      </c>
      <c r="I69" t="s">
        <v>277</v>
      </c>
      <c r="J69">
        <f>VLOOKUP(B69,自助退!B:F,5,FALSE)</f>
        <v>304</v>
      </c>
      <c r="K69" s="41" t="str">
        <f t="shared" si="1"/>
        <v/>
      </c>
    </row>
    <row r="70" spans="1:11" ht="14.25">
      <c r="A70" s="17">
        <v>42893.648460648146</v>
      </c>
      <c r="B70" s="37">
        <v>81158</v>
      </c>
      <c r="C70" s="23" t="s">
        <v>449</v>
      </c>
      <c r="D70" t="s">
        <v>137</v>
      </c>
      <c r="E70" t="s">
        <v>138</v>
      </c>
      <c r="F70" s="15">
        <v>-374</v>
      </c>
      <c r="G70" t="s">
        <v>275</v>
      </c>
      <c r="H70" t="s">
        <v>450</v>
      </c>
      <c r="I70" t="s">
        <v>277</v>
      </c>
      <c r="J70">
        <f>VLOOKUP(B70,自助退!B:F,5,FALSE)</f>
        <v>374</v>
      </c>
      <c r="K70" s="41" t="str">
        <f t="shared" si="1"/>
        <v/>
      </c>
    </row>
    <row r="71" spans="1:11" ht="14.25">
      <c r="A71" s="17">
        <v>42893.678379629629</v>
      </c>
      <c r="B71" s="37">
        <v>82620</v>
      </c>
      <c r="C71" s="23" t="s">
        <v>451</v>
      </c>
      <c r="D71" t="s">
        <v>452</v>
      </c>
      <c r="E71" t="s">
        <v>453</v>
      </c>
      <c r="F71" s="15">
        <v>-34</v>
      </c>
      <c r="G71" t="s">
        <v>275</v>
      </c>
      <c r="H71" t="s">
        <v>454</v>
      </c>
      <c r="I71" t="s">
        <v>277</v>
      </c>
      <c r="J71">
        <f>VLOOKUP(B71,自助退!B:F,5,FALSE)</f>
        <v>34</v>
      </c>
      <c r="K71" s="41" t="str">
        <f t="shared" si="1"/>
        <v/>
      </c>
    </row>
    <row r="72" spans="1:11" ht="14.25">
      <c r="A72" s="17">
        <v>42893.688819444447</v>
      </c>
      <c r="B72" s="37">
        <v>83068</v>
      </c>
      <c r="C72" s="23" t="s">
        <v>455</v>
      </c>
      <c r="D72" t="s">
        <v>81</v>
      </c>
      <c r="E72" t="s">
        <v>82</v>
      </c>
      <c r="F72" s="15">
        <v>-996</v>
      </c>
      <c r="G72" t="s">
        <v>275</v>
      </c>
      <c r="H72" t="s">
        <v>329</v>
      </c>
      <c r="I72" t="s">
        <v>277</v>
      </c>
      <c r="J72">
        <f>VLOOKUP(B72,自助退!B:F,5,FALSE)</f>
        <v>996</v>
      </c>
      <c r="K72" s="41" t="str">
        <f t="shared" si="1"/>
        <v/>
      </c>
    </row>
    <row r="73" spans="1:11" ht="14.25">
      <c r="A73" s="17">
        <v>42893.696111111109</v>
      </c>
      <c r="B73" s="37">
        <v>83355</v>
      </c>
      <c r="C73" s="23" t="s">
        <v>456</v>
      </c>
      <c r="D73" t="s">
        <v>457</v>
      </c>
      <c r="E73" t="s">
        <v>458</v>
      </c>
      <c r="F73" s="15">
        <v>-783</v>
      </c>
      <c r="G73" t="s">
        <v>275</v>
      </c>
      <c r="H73" t="s">
        <v>358</v>
      </c>
      <c r="I73" t="s">
        <v>277</v>
      </c>
      <c r="J73">
        <f>VLOOKUP(B73,自助退!B:F,5,FALSE)</f>
        <v>783</v>
      </c>
      <c r="K73" s="41" t="str">
        <f t="shared" si="1"/>
        <v/>
      </c>
    </row>
    <row r="74" spans="1:11" ht="14.25">
      <c r="A74" s="17">
        <v>42893.708715277775</v>
      </c>
      <c r="B74" s="37">
        <v>83856</v>
      </c>
      <c r="C74" s="23" t="s">
        <v>459</v>
      </c>
      <c r="D74" t="s">
        <v>90</v>
      </c>
      <c r="E74" t="s">
        <v>91</v>
      </c>
      <c r="F74" s="15">
        <v>-195</v>
      </c>
      <c r="G74" t="s">
        <v>275</v>
      </c>
      <c r="H74" t="s">
        <v>308</v>
      </c>
      <c r="I74" t="s">
        <v>277</v>
      </c>
      <c r="J74">
        <f>VLOOKUP(B74,自助退!B:F,5,FALSE)</f>
        <v>195</v>
      </c>
      <c r="K74" s="41" t="str">
        <f t="shared" si="1"/>
        <v/>
      </c>
    </row>
    <row r="75" spans="1:11" ht="14.25">
      <c r="A75" s="17">
        <v>42893.718159722222</v>
      </c>
      <c r="B75" s="37">
        <v>84150</v>
      </c>
      <c r="C75" s="23" t="s">
        <v>460</v>
      </c>
      <c r="D75" t="s">
        <v>461</v>
      </c>
      <c r="E75" t="s">
        <v>462</v>
      </c>
      <c r="F75" s="15">
        <v>-70</v>
      </c>
      <c r="G75" t="s">
        <v>275</v>
      </c>
      <c r="H75" t="s">
        <v>463</v>
      </c>
      <c r="I75" t="s">
        <v>277</v>
      </c>
      <c r="J75">
        <f>VLOOKUP(B75,自助退!B:F,5,FALSE)</f>
        <v>70</v>
      </c>
      <c r="K75" s="41" t="str">
        <f t="shared" si="1"/>
        <v/>
      </c>
    </row>
    <row r="76" spans="1:11" ht="14.25">
      <c r="A76" s="17">
        <v>42893.727766203701</v>
      </c>
      <c r="B76" s="37">
        <v>84404</v>
      </c>
      <c r="C76" s="23" t="s">
        <v>464</v>
      </c>
      <c r="D76" t="s">
        <v>465</v>
      </c>
      <c r="E76" t="s">
        <v>466</v>
      </c>
      <c r="F76" s="15">
        <v>-2245</v>
      </c>
      <c r="G76" t="s">
        <v>275</v>
      </c>
      <c r="H76" t="s">
        <v>408</v>
      </c>
      <c r="I76" t="s">
        <v>277</v>
      </c>
      <c r="J76">
        <f>VLOOKUP(B76,自助退!B:F,5,FALSE)</f>
        <v>2245</v>
      </c>
      <c r="K76" s="41" t="str">
        <f t="shared" si="1"/>
        <v/>
      </c>
    </row>
    <row r="77" spans="1:11" ht="14.25">
      <c r="A77" s="17">
        <v>42893.733067129629</v>
      </c>
      <c r="B77" s="37">
        <v>84548</v>
      </c>
      <c r="C77" s="23" t="s">
        <v>467</v>
      </c>
      <c r="D77" t="s">
        <v>468</v>
      </c>
      <c r="E77" t="s">
        <v>469</v>
      </c>
      <c r="F77" s="15">
        <v>-3500</v>
      </c>
      <c r="G77" t="s">
        <v>275</v>
      </c>
      <c r="H77" t="s">
        <v>408</v>
      </c>
      <c r="I77" t="s">
        <v>277</v>
      </c>
      <c r="J77">
        <f>VLOOKUP(B77,自助退!B:F,5,FALSE)</f>
        <v>3500</v>
      </c>
      <c r="K77" s="41" t="str">
        <f t="shared" si="1"/>
        <v/>
      </c>
    </row>
    <row r="78" spans="1:11" ht="14.25">
      <c r="A78" s="17">
        <v>42893.749224537038</v>
      </c>
      <c r="B78" s="37">
        <v>84832</v>
      </c>
      <c r="C78" s="23" t="s">
        <v>470</v>
      </c>
      <c r="D78" t="s">
        <v>471</v>
      </c>
      <c r="E78" t="s">
        <v>472</v>
      </c>
      <c r="F78" s="15">
        <v>-187</v>
      </c>
      <c r="G78" t="s">
        <v>275</v>
      </c>
      <c r="H78" t="s">
        <v>338</v>
      </c>
      <c r="I78" t="s">
        <v>277</v>
      </c>
      <c r="J78">
        <f>VLOOKUP(B78,自助退!B:F,5,FALSE)</f>
        <v>187</v>
      </c>
      <c r="K78" s="41" t="str">
        <f t="shared" si="1"/>
        <v/>
      </c>
    </row>
    <row r="79" spans="1:11" ht="14.25">
      <c r="A79" s="17">
        <v>42894.350995370369</v>
      </c>
      <c r="B79" s="37">
        <v>87250</v>
      </c>
      <c r="C79" s="23" t="s">
        <v>473</v>
      </c>
      <c r="D79" t="s">
        <v>474</v>
      </c>
      <c r="E79" t="s">
        <v>149</v>
      </c>
      <c r="F79" s="15">
        <v>-94</v>
      </c>
      <c r="G79" t="s">
        <v>275</v>
      </c>
      <c r="H79" t="s">
        <v>475</v>
      </c>
      <c r="I79" t="s">
        <v>277</v>
      </c>
      <c r="J79">
        <f>VLOOKUP(B79,自助退!B:F,5,FALSE)</f>
        <v>94</v>
      </c>
      <c r="K79" s="41" t="str">
        <f t="shared" si="1"/>
        <v/>
      </c>
    </row>
    <row r="80" spans="1:11" ht="14.25">
      <c r="A80" s="17">
        <v>42894.356111111112</v>
      </c>
      <c r="B80" s="37">
        <v>87586</v>
      </c>
      <c r="C80" s="23" t="s">
        <v>476</v>
      </c>
      <c r="D80" t="s">
        <v>477</v>
      </c>
      <c r="E80" t="s">
        <v>478</v>
      </c>
      <c r="F80" s="15">
        <v>-572</v>
      </c>
      <c r="G80" t="s">
        <v>275</v>
      </c>
      <c r="H80" t="s">
        <v>363</v>
      </c>
      <c r="I80" t="s">
        <v>277</v>
      </c>
      <c r="J80">
        <f>VLOOKUP(B80,自助退!B:F,5,FALSE)</f>
        <v>572</v>
      </c>
      <c r="K80" s="41" t="str">
        <f t="shared" si="1"/>
        <v/>
      </c>
    </row>
    <row r="81" spans="1:11" ht="14.25">
      <c r="A81" s="17">
        <v>42894.370381944442</v>
      </c>
      <c r="B81" s="37">
        <v>88641</v>
      </c>
      <c r="C81" s="23" t="s">
        <v>479</v>
      </c>
      <c r="D81" t="s">
        <v>480</v>
      </c>
      <c r="E81" t="s">
        <v>481</v>
      </c>
      <c r="F81" s="15">
        <v>-400</v>
      </c>
      <c r="G81" t="s">
        <v>275</v>
      </c>
      <c r="H81" t="s">
        <v>351</v>
      </c>
      <c r="I81" t="s">
        <v>277</v>
      </c>
      <c r="J81">
        <f>VLOOKUP(B81,自助退!B:F,5,FALSE)</f>
        <v>400</v>
      </c>
      <c r="K81" s="41" t="str">
        <f t="shared" si="1"/>
        <v/>
      </c>
    </row>
    <row r="82" spans="1:11" ht="14.25">
      <c r="A82" s="17">
        <v>42894.377372685187</v>
      </c>
      <c r="B82" s="37">
        <v>89241</v>
      </c>
      <c r="C82" s="23" t="s">
        <v>482</v>
      </c>
      <c r="D82" t="s">
        <v>113</v>
      </c>
      <c r="E82" t="s">
        <v>114</v>
      </c>
      <c r="F82" s="15">
        <v>-1606</v>
      </c>
      <c r="G82" t="s">
        <v>275</v>
      </c>
      <c r="H82" t="s">
        <v>483</v>
      </c>
      <c r="I82" t="s">
        <v>277</v>
      </c>
      <c r="J82">
        <f>VLOOKUP(B82,自助退!B:F,5,FALSE)</f>
        <v>1606</v>
      </c>
      <c r="K82" s="41" t="str">
        <f t="shared" si="1"/>
        <v/>
      </c>
    </row>
    <row r="83" spans="1:11" ht="14.25">
      <c r="A83" s="17">
        <v>42894.394502314812</v>
      </c>
      <c r="B83" s="37">
        <v>90590</v>
      </c>
      <c r="C83" s="23" t="s">
        <v>484</v>
      </c>
      <c r="D83" t="s">
        <v>147</v>
      </c>
      <c r="E83" t="s">
        <v>148</v>
      </c>
      <c r="F83" s="15">
        <v>-7</v>
      </c>
      <c r="G83" t="s">
        <v>275</v>
      </c>
      <c r="H83" t="s">
        <v>358</v>
      </c>
      <c r="I83" t="s">
        <v>277</v>
      </c>
      <c r="J83">
        <f>VLOOKUP(B83,自助退!B:F,5,FALSE)</f>
        <v>7</v>
      </c>
      <c r="K83" s="41" t="str">
        <f t="shared" si="1"/>
        <v/>
      </c>
    </row>
    <row r="84" spans="1:11" ht="14.25">
      <c r="A84" s="17">
        <v>42894.421331018515</v>
      </c>
      <c r="B84" s="37">
        <v>92656</v>
      </c>
      <c r="C84" s="23" t="s">
        <v>485</v>
      </c>
      <c r="D84" t="s">
        <v>77</v>
      </c>
      <c r="E84" t="s">
        <v>78</v>
      </c>
      <c r="F84" s="15">
        <v>-4017</v>
      </c>
      <c r="G84" t="s">
        <v>275</v>
      </c>
      <c r="H84" t="s">
        <v>486</v>
      </c>
      <c r="I84" t="s">
        <v>277</v>
      </c>
      <c r="J84">
        <f>VLOOKUP(B84,自助退!B:F,5,FALSE)</f>
        <v>4017</v>
      </c>
      <c r="K84" s="41" t="str">
        <f t="shared" si="1"/>
        <v/>
      </c>
    </row>
    <row r="85" spans="1:11" ht="14.25">
      <c r="A85" s="17">
        <v>42894.431967592594</v>
      </c>
      <c r="B85" s="37">
        <v>93533</v>
      </c>
      <c r="C85" s="23" t="s">
        <v>487</v>
      </c>
      <c r="D85" t="s">
        <v>150</v>
      </c>
      <c r="E85" t="s">
        <v>151</v>
      </c>
      <c r="F85" s="15">
        <v>-296</v>
      </c>
      <c r="G85" t="s">
        <v>275</v>
      </c>
      <c r="H85" t="s">
        <v>288</v>
      </c>
      <c r="I85" t="s">
        <v>277</v>
      </c>
      <c r="J85">
        <f>VLOOKUP(B85,自助退!B:F,5,FALSE)</f>
        <v>296</v>
      </c>
      <c r="K85" s="41" t="str">
        <f t="shared" si="1"/>
        <v/>
      </c>
    </row>
    <row r="86" spans="1:11" ht="14.25">
      <c r="A86" s="17">
        <v>42894.437696759262</v>
      </c>
      <c r="B86" s="37">
        <v>93949</v>
      </c>
      <c r="C86" s="23" t="s">
        <v>488</v>
      </c>
      <c r="D86" t="s">
        <v>142</v>
      </c>
      <c r="E86" t="s">
        <v>143</v>
      </c>
      <c r="F86" s="15">
        <v>-800</v>
      </c>
      <c r="G86" t="s">
        <v>275</v>
      </c>
      <c r="H86" t="s">
        <v>383</v>
      </c>
      <c r="I86" t="s">
        <v>277</v>
      </c>
      <c r="J86">
        <f>VLOOKUP(B86,自助退!B:F,5,FALSE)</f>
        <v>800</v>
      </c>
      <c r="K86" s="41" t="str">
        <f t="shared" si="1"/>
        <v/>
      </c>
    </row>
    <row r="87" spans="1:11" ht="14.25">
      <c r="A87" s="17">
        <v>42894.453877314816</v>
      </c>
      <c r="B87" s="37">
        <v>95093</v>
      </c>
      <c r="C87" s="23" t="s">
        <v>489</v>
      </c>
      <c r="D87" t="s">
        <v>490</v>
      </c>
      <c r="E87" t="s">
        <v>491</v>
      </c>
      <c r="F87" s="15">
        <v>-350</v>
      </c>
      <c r="G87" t="s">
        <v>275</v>
      </c>
      <c r="H87" t="s">
        <v>450</v>
      </c>
      <c r="I87" t="s">
        <v>277</v>
      </c>
      <c r="J87">
        <f>VLOOKUP(B87,自助退!B:F,5,FALSE)</f>
        <v>350</v>
      </c>
      <c r="K87" s="41" t="str">
        <f t="shared" si="1"/>
        <v/>
      </c>
    </row>
    <row r="88" spans="1:11" ht="14.25">
      <c r="A88" s="17">
        <v>42894.455752314818</v>
      </c>
      <c r="B88" s="37">
        <v>95233</v>
      </c>
      <c r="C88" s="23" t="s">
        <v>492</v>
      </c>
      <c r="D88" t="s">
        <v>493</v>
      </c>
      <c r="E88" t="s">
        <v>494</v>
      </c>
      <c r="F88" s="15">
        <v>-92</v>
      </c>
      <c r="G88" t="s">
        <v>275</v>
      </c>
      <c r="H88" t="s">
        <v>383</v>
      </c>
      <c r="I88" t="s">
        <v>277</v>
      </c>
      <c r="J88">
        <f>VLOOKUP(B88,自助退!B:F,5,FALSE)</f>
        <v>92</v>
      </c>
      <c r="K88" s="41" t="str">
        <f t="shared" si="1"/>
        <v/>
      </c>
    </row>
    <row r="89" spans="1:11" ht="14.25">
      <c r="A89" s="17">
        <v>42894.457314814812</v>
      </c>
      <c r="B89" s="37">
        <v>95337</v>
      </c>
      <c r="C89" s="23" t="s">
        <v>495</v>
      </c>
      <c r="D89" t="s">
        <v>60</v>
      </c>
      <c r="E89" t="s">
        <v>61</v>
      </c>
      <c r="F89" s="15">
        <v>-757</v>
      </c>
      <c r="G89" t="s">
        <v>275</v>
      </c>
      <c r="H89" t="s">
        <v>318</v>
      </c>
      <c r="I89" t="s">
        <v>277</v>
      </c>
      <c r="J89">
        <f>VLOOKUP(B89,自助退!B:F,5,FALSE)</f>
        <v>757</v>
      </c>
      <c r="K89" s="41" t="str">
        <f t="shared" si="1"/>
        <v/>
      </c>
    </row>
    <row r="90" spans="1:11" ht="14.25">
      <c r="A90" s="17">
        <v>42894.462280092594</v>
      </c>
      <c r="B90" s="37">
        <v>95688</v>
      </c>
      <c r="C90" s="23" t="s">
        <v>496</v>
      </c>
      <c r="D90" t="s">
        <v>497</v>
      </c>
      <c r="E90" t="s">
        <v>498</v>
      </c>
      <c r="F90" s="15">
        <v>-1887</v>
      </c>
      <c r="G90" t="s">
        <v>275</v>
      </c>
      <c r="H90" t="s">
        <v>383</v>
      </c>
      <c r="I90" t="s">
        <v>277</v>
      </c>
      <c r="J90">
        <f>VLOOKUP(B90,自助退!B:F,5,FALSE)</f>
        <v>1887</v>
      </c>
      <c r="K90" s="41" t="str">
        <f t="shared" si="1"/>
        <v/>
      </c>
    </row>
    <row r="91" spans="1:11" ht="14.25">
      <c r="A91" s="17">
        <v>42894.46230324074</v>
      </c>
      <c r="B91" s="37">
        <v>95690</v>
      </c>
      <c r="C91" s="23" t="s">
        <v>499</v>
      </c>
      <c r="D91" t="s">
        <v>500</v>
      </c>
      <c r="E91" t="s">
        <v>501</v>
      </c>
      <c r="F91" s="15">
        <v>-380</v>
      </c>
      <c r="G91" t="s">
        <v>275</v>
      </c>
      <c r="H91" t="s">
        <v>304</v>
      </c>
      <c r="I91" t="s">
        <v>277</v>
      </c>
      <c r="J91">
        <f>VLOOKUP(B91,自助退!B:F,5,FALSE)</f>
        <v>380</v>
      </c>
      <c r="K91" s="41" t="str">
        <f t="shared" si="1"/>
        <v/>
      </c>
    </row>
    <row r="92" spans="1:11" ht="14.25">
      <c r="A92" s="17">
        <v>42894.471689814818</v>
      </c>
      <c r="B92" s="37">
        <v>96279</v>
      </c>
      <c r="C92" s="23" t="s">
        <v>502</v>
      </c>
      <c r="D92" t="s">
        <v>503</v>
      </c>
      <c r="E92" t="s">
        <v>504</v>
      </c>
      <c r="F92" s="15">
        <v>-2700</v>
      </c>
      <c r="G92" t="s">
        <v>275</v>
      </c>
      <c r="H92" t="s">
        <v>450</v>
      </c>
      <c r="I92" t="s">
        <v>277</v>
      </c>
      <c r="J92">
        <f>VLOOKUP(B92,自助退!B:F,5,FALSE)</f>
        <v>2700</v>
      </c>
      <c r="K92" s="41" t="str">
        <f t="shared" si="1"/>
        <v/>
      </c>
    </row>
    <row r="93" spans="1:11" ht="14.25">
      <c r="A93" s="17">
        <v>42894.47446759259</v>
      </c>
      <c r="B93" s="37">
        <v>96467</v>
      </c>
      <c r="C93" s="23" t="s">
        <v>505</v>
      </c>
      <c r="D93" t="s">
        <v>506</v>
      </c>
      <c r="E93" t="s">
        <v>507</v>
      </c>
      <c r="F93" s="15">
        <v>-780</v>
      </c>
      <c r="G93" t="s">
        <v>275</v>
      </c>
      <c r="H93" t="s">
        <v>450</v>
      </c>
      <c r="I93" t="s">
        <v>277</v>
      </c>
      <c r="J93">
        <f>VLOOKUP(B93,自助退!B:F,5,FALSE)</f>
        <v>780</v>
      </c>
      <c r="K93" s="41" t="str">
        <f t="shared" si="1"/>
        <v/>
      </c>
    </row>
    <row r="94" spans="1:11" ht="14.25">
      <c r="A94" s="17">
        <v>42894.479375000003</v>
      </c>
      <c r="B94" s="37">
        <v>96773</v>
      </c>
      <c r="C94" s="23" t="s">
        <v>508</v>
      </c>
      <c r="D94" t="s">
        <v>154</v>
      </c>
      <c r="E94" t="s">
        <v>155</v>
      </c>
      <c r="F94" s="15">
        <v>-29</v>
      </c>
      <c r="G94" t="s">
        <v>275</v>
      </c>
      <c r="H94" t="s">
        <v>347</v>
      </c>
      <c r="I94" t="s">
        <v>277</v>
      </c>
      <c r="J94">
        <f>VLOOKUP(B94,自助退!B:F,5,FALSE)</f>
        <v>29</v>
      </c>
      <c r="K94" s="41" t="str">
        <f t="shared" si="1"/>
        <v/>
      </c>
    </row>
    <row r="95" spans="1:11" ht="14.25">
      <c r="A95" s="17">
        <v>42894.486319444448</v>
      </c>
      <c r="B95" s="37">
        <v>97140</v>
      </c>
      <c r="C95" s="23" t="s">
        <v>509</v>
      </c>
      <c r="D95" t="s">
        <v>510</v>
      </c>
      <c r="E95" t="s">
        <v>511</v>
      </c>
      <c r="F95" s="15">
        <v>-1265</v>
      </c>
      <c r="G95" t="s">
        <v>275</v>
      </c>
      <c r="H95" t="s">
        <v>416</v>
      </c>
      <c r="I95" t="s">
        <v>277</v>
      </c>
      <c r="J95">
        <f>VLOOKUP(B95,自助退!B:F,5,FALSE)</f>
        <v>1265</v>
      </c>
      <c r="K95" s="41" t="str">
        <f t="shared" si="1"/>
        <v/>
      </c>
    </row>
    <row r="96" spans="1:11" ht="14.25">
      <c r="A96" s="17">
        <v>42894.489131944443</v>
      </c>
      <c r="B96" s="37">
        <v>97280</v>
      </c>
      <c r="C96" s="23" t="s">
        <v>512</v>
      </c>
      <c r="D96" t="s">
        <v>513</v>
      </c>
      <c r="E96" t="s">
        <v>514</v>
      </c>
      <c r="F96" s="15">
        <v>-654</v>
      </c>
      <c r="G96" t="s">
        <v>275</v>
      </c>
      <c r="H96" t="s">
        <v>288</v>
      </c>
      <c r="I96" t="s">
        <v>277</v>
      </c>
      <c r="J96">
        <f>VLOOKUP(B96,自助退!B:F,5,FALSE)</f>
        <v>654</v>
      </c>
      <c r="K96" s="41" t="str">
        <f t="shared" si="1"/>
        <v/>
      </c>
    </row>
    <row r="97" spans="1:11" ht="14.25">
      <c r="A97" s="17">
        <v>42894.490833333337</v>
      </c>
      <c r="B97" s="37">
        <v>97373</v>
      </c>
      <c r="C97" s="23" t="s">
        <v>515</v>
      </c>
      <c r="D97" t="s">
        <v>145</v>
      </c>
      <c r="E97" t="s">
        <v>146</v>
      </c>
      <c r="F97" s="15">
        <v>-238</v>
      </c>
      <c r="G97" t="s">
        <v>275</v>
      </c>
      <c r="H97" t="s">
        <v>318</v>
      </c>
      <c r="I97" t="s">
        <v>277</v>
      </c>
      <c r="J97">
        <f>VLOOKUP(B97,自助退!B:F,5,FALSE)</f>
        <v>238</v>
      </c>
      <c r="K97" s="41" t="str">
        <f t="shared" si="1"/>
        <v/>
      </c>
    </row>
    <row r="98" spans="1:11" ht="14.25">
      <c r="A98" s="17">
        <v>42894.490891203706</v>
      </c>
      <c r="B98" s="37">
        <v>97376</v>
      </c>
      <c r="C98" s="23" t="s">
        <v>516</v>
      </c>
      <c r="D98" t="s">
        <v>517</v>
      </c>
      <c r="E98" t="s">
        <v>191</v>
      </c>
      <c r="F98" s="15">
        <v>-514</v>
      </c>
      <c r="G98" t="s">
        <v>275</v>
      </c>
      <c r="H98" t="s">
        <v>383</v>
      </c>
      <c r="I98" t="s">
        <v>277</v>
      </c>
      <c r="J98">
        <f>VLOOKUP(B98,自助退!B:F,5,FALSE)</f>
        <v>514</v>
      </c>
      <c r="K98" s="41" t="str">
        <f t="shared" si="1"/>
        <v/>
      </c>
    </row>
    <row r="99" spans="1:11" ht="14.25">
      <c r="A99" s="17">
        <v>42894.491331018522</v>
      </c>
      <c r="B99" s="37">
        <v>97394</v>
      </c>
      <c r="C99" s="23" t="s">
        <v>518</v>
      </c>
      <c r="D99" t="s">
        <v>147</v>
      </c>
      <c r="E99" t="s">
        <v>148</v>
      </c>
      <c r="F99" s="15">
        <v>-7</v>
      </c>
      <c r="G99" t="s">
        <v>275</v>
      </c>
      <c r="H99" t="s">
        <v>454</v>
      </c>
      <c r="I99" t="s">
        <v>277</v>
      </c>
      <c r="J99">
        <f>VLOOKUP(B99,自助退!B:F,5,FALSE)</f>
        <v>7</v>
      </c>
      <c r="K99" s="41" t="str">
        <f t="shared" si="1"/>
        <v/>
      </c>
    </row>
    <row r="100" spans="1:11" ht="14.25">
      <c r="A100" s="17">
        <v>42894.502337962964</v>
      </c>
      <c r="B100" s="37">
        <v>97821</v>
      </c>
      <c r="C100" s="23" t="s">
        <v>519</v>
      </c>
      <c r="D100" t="s">
        <v>520</v>
      </c>
      <c r="E100" t="s">
        <v>521</v>
      </c>
      <c r="F100" s="15">
        <v>-102</v>
      </c>
      <c r="G100" t="s">
        <v>275</v>
      </c>
      <c r="H100" t="s">
        <v>334</v>
      </c>
      <c r="I100" t="s">
        <v>277</v>
      </c>
      <c r="J100">
        <f>VLOOKUP(B100,自助退!B:F,5,FALSE)</f>
        <v>102</v>
      </c>
      <c r="K100" s="41" t="str">
        <f t="shared" si="1"/>
        <v/>
      </c>
    </row>
    <row r="101" spans="1:11" ht="14.25">
      <c r="A101" s="17">
        <v>42894.511863425927</v>
      </c>
      <c r="B101" s="37">
        <v>98039</v>
      </c>
      <c r="C101" s="23" t="s">
        <v>522</v>
      </c>
      <c r="D101" t="s">
        <v>523</v>
      </c>
      <c r="E101" t="s">
        <v>524</v>
      </c>
      <c r="F101" s="15">
        <v>-3000</v>
      </c>
      <c r="G101" t="s">
        <v>275</v>
      </c>
      <c r="H101" t="s">
        <v>316</v>
      </c>
      <c r="I101" t="s">
        <v>277</v>
      </c>
      <c r="J101">
        <f>VLOOKUP(B101,自助退!B:F,5,FALSE)</f>
        <v>3000</v>
      </c>
      <c r="K101" s="41" t="str">
        <f t="shared" si="1"/>
        <v/>
      </c>
    </row>
    <row r="102" spans="1:11" ht="14.25">
      <c r="A102" s="17">
        <v>42894.512314814812</v>
      </c>
      <c r="B102" s="37">
        <v>98047</v>
      </c>
      <c r="C102" s="23" t="s">
        <v>525</v>
      </c>
      <c r="D102" t="s">
        <v>526</v>
      </c>
      <c r="E102" t="s">
        <v>527</v>
      </c>
      <c r="F102" s="15">
        <v>-3000</v>
      </c>
      <c r="G102" t="s">
        <v>275</v>
      </c>
      <c r="H102" t="s">
        <v>316</v>
      </c>
      <c r="I102" t="s">
        <v>277</v>
      </c>
      <c r="J102">
        <f>VLOOKUP(B102,自助退!B:F,5,FALSE)</f>
        <v>3000</v>
      </c>
      <c r="K102" s="41" t="str">
        <f t="shared" si="1"/>
        <v/>
      </c>
    </row>
    <row r="103" spans="1:11" ht="14.25">
      <c r="A103" s="17">
        <v>42894.573969907404</v>
      </c>
      <c r="B103" s="37">
        <v>98698</v>
      </c>
      <c r="C103" s="23" t="s">
        <v>528</v>
      </c>
      <c r="D103" t="s">
        <v>116</v>
      </c>
      <c r="E103" t="s">
        <v>117</v>
      </c>
      <c r="F103" s="15">
        <v>-1600</v>
      </c>
      <c r="G103" t="s">
        <v>275</v>
      </c>
      <c r="H103" t="s">
        <v>283</v>
      </c>
      <c r="I103" t="s">
        <v>277</v>
      </c>
      <c r="J103">
        <f>VLOOKUP(B103,自助退!B:F,5,FALSE)</f>
        <v>1600</v>
      </c>
      <c r="K103" s="41" t="str">
        <f t="shared" si="1"/>
        <v/>
      </c>
    </row>
    <row r="104" spans="1:11" ht="14.25">
      <c r="A104" s="17">
        <v>42894.579837962963</v>
      </c>
      <c r="B104" s="37">
        <v>98769</v>
      </c>
      <c r="C104" s="23" t="s">
        <v>529</v>
      </c>
      <c r="D104" t="s">
        <v>120</v>
      </c>
      <c r="E104" t="s">
        <v>121</v>
      </c>
      <c r="F104" s="15">
        <v>-2990</v>
      </c>
      <c r="G104" t="s">
        <v>275</v>
      </c>
      <c r="H104" t="s">
        <v>414</v>
      </c>
      <c r="I104" t="s">
        <v>277</v>
      </c>
      <c r="J104">
        <f>VLOOKUP(B104,自助退!B:F,5,FALSE)</f>
        <v>2990</v>
      </c>
      <c r="K104" s="41" t="str">
        <f t="shared" si="1"/>
        <v/>
      </c>
    </row>
    <row r="105" spans="1:11" ht="14.25">
      <c r="A105" s="17">
        <v>42894.593043981484</v>
      </c>
      <c r="B105" s="37">
        <v>99142</v>
      </c>
      <c r="C105" s="23" t="s">
        <v>530</v>
      </c>
      <c r="D105" t="s">
        <v>163</v>
      </c>
      <c r="E105" t="s">
        <v>164</v>
      </c>
      <c r="F105" s="15">
        <v>-160</v>
      </c>
      <c r="G105" t="s">
        <v>275</v>
      </c>
      <c r="H105" t="s">
        <v>358</v>
      </c>
      <c r="I105" t="s">
        <v>277</v>
      </c>
      <c r="J105">
        <f>VLOOKUP(B105,自助退!B:F,5,FALSE)</f>
        <v>160</v>
      </c>
      <c r="K105" s="41" t="str">
        <f t="shared" si="1"/>
        <v/>
      </c>
    </row>
    <row r="106" spans="1:11" ht="14.25">
      <c r="A106" s="17">
        <v>42894.595914351848</v>
      </c>
      <c r="B106" s="37">
        <v>99271</v>
      </c>
      <c r="C106" s="23" t="s">
        <v>531</v>
      </c>
      <c r="D106" t="s">
        <v>532</v>
      </c>
      <c r="E106" t="s">
        <v>533</v>
      </c>
      <c r="F106" s="15">
        <v>-18</v>
      </c>
      <c r="G106" t="s">
        <v>275</v>
      </c>
      <c r="H106" t="s">
        <v>358</v>
      </c>
      <c r="I106" t="s">
        <v>277</v>
      </c>
      <c r="J106">
        <f>VLOOKUP(B106,自助退!B:F,5,FALSE)</f>
        <v>18</v>
      </c>
      <c r="K106" s="41" t="str">
        <f t="shared" si="1"/>
        <v/>
      </c>
    </row>
    <row r="107" spans="1:11" ht="14.25">
      <c r="A107" s="17">
        <v>42894.607129629629</v>
      </c>
      <c r="B107" s="37">
        <v>99837</v>
      </c>
      <c r="C107" s="23" t="s">
        <v>534</v>
      </c>
      <c r="D107" t="s">
        <v>535</v>
      </c>
      <c r="E107" t="s">
        <v>536</v>
      </c>
      <c r="F107" s="15">
        <v>-849</v>
      </c>
      <c r="G107" t="s">
        <v>275</v>
      </c>
      <c r="H107" t="s">
        <v>308</v>
      </c>
      <c r="I107" t="s">
        <v>277</v>
      </c>
      <c r="J107">
        <f>VLOOKUP(B107,自助退!B:F,5,FALSE)</f>
        <v>849</v>
      </c>
      <c r="K107" s="41" t="str">
        <f t="shared" si="1"/>
        <v/>
      </c>
    </row>
    <row r="108" spans="1:11" ht="14.25">
      <c r="A108" s="17">
        <v>42894.615173611113</v>
      </c>
      <c r="B108" s="37">
        <v>100240</v>
      </c>
      <c r="C108" s="23" t="s">
        <v>537</v>
      </c>
      <c r="D108" t="s">
        <v>157</v>
      </c>
      <c r="E108" t="s">
        <v>158</v>
      </c>
      <c r="F108" s="15">
        <v>-900</v>
      </c>
      <c r="G108" t="s">
        <v>275</v>
      </c>
      <c r="H108" t="s">
        <v>454</v>
      </c>
      <c r="I108" t="s">
        <v>277</v>
      </c>
      <c r="J108">
        <f>VLOOKUP(B108,自助退!B:F,5,FALSE)</f>
        <v>900</v>
      </c>
      <c r="K108" s="41" t="str">
        <f t="shared" si="1"/>
        <v/>
      </c>
    </row>
    <row r="109" spans="1:11" ht="14.25">
      <c r="A109" s="17">
        <v>42894.634687500002</v>
      </c>
      <c r="B109" s="37">
        <v>101356</v>
      </c>
      <c r="C109" s="23" t="s">
        <v>538</v>
      </c>
      <c r="D109" t="s">
        <v>539</v>
      </c>
      <c r="E109" t="s">
        <v>540</v>
      </c>
      <c r="F109" s="15">
        <v>-900</v>
      </c>
      <c r="G109" t="s">
        <v>275</v>
      </c>
      <c r="H109" t="s">
        <v>55</v>
      </c>
      <c r="I109" t="s">
        <v>277</v>
      </c>
      <c r="J109">
        <f>VLOOKUP(B109,自助退!B:F,5,FALSE)</f>
        <v>900</v>
      </c>
      <c r="K109" s="41" t="str">
        <f t="shared" si="1"/>
        <v/>
      </c>
    </row>
    <row r="110" spans="1:11" ht="14.25">
      <c r="A110" s="17">
        <v>42894.635150462964</v>
      </c>
      <c r="B110" s="37">
        <v>101380</v>
      </c>
      <c r="C110" s="23" t="s">
        <v>541</v>
      </c>
      <c r="D110" t="s">
        <v>542</v>
      </c>
      <c r="E110" t="s">
        <v>543</v>
      </c>
      <c r="F110" s="15">
        <v>-315</v>
      </c>
      <c r="G110" t="s">
        <v>275</v>
      </c>
      <c r="H110" t="s">
        <v>388</v>
      </c>
      <c r="I110" t="s">
        <v>277</v>
      </c>
      <c r="J110">
        <f>VLOOKUP(B110,自助退!B:F,5,FALSE)</f>
        <v>315</v>
      </c>
      <c r="K110" s="41" t="str">
        <f t="shared" si="1"/>
        <v/>
      </c>
    </row>
    <row r="111" spans="1:11" ht="14.25">
      <c r="A111" s="17">
        <v>42894.668622685182</v>
      </c>
      <c r="B111" s="37">
        <v>103194</v>
      </c>
      <c r="C111" s="23" t="s">
        <v>544</v>
      </c>
      <c r="D111" t="s">
        <v>168</v>
      </c>
      <c r="E111" t="s">
        <v>169</v>
      </c>
      <c r="F111" s="15">
        <v>-550</v>
      </c>
      <c r="G111" t="s">
        <v>275</v>
      </c>
      <c r="H111" t="s">
        <v>454</v>
      </c>
      <c r="I111" t="s">
        <v>277</v>
      </c>
      <c r="J111">
        <f>VLOOKUP(B111,自助退!B:F,5,FALSE)</f>
        <v>550</v>
      </c>
      <c r="K111" s="41" t="str">
        <f t="shared" si="1"/>
        <v/>
      </c>
    </row>
    <row r="112" spans="1:11" ht="14.25">
      <c r="A112" s="17">
        <v>42894.670023148145</v>
      </c>
      <c r="B112" s="37">
        <v>103262</v>
      </c>
      <c r="C112" s="23" t="s">
        <v>545</v>
      </c>
      <c r="D112" t="s">
        <v>168</v>
      </c>
      <c r="E112" t="s">
        <v>169</v>
      </c>
      <c r="F112" s="15">
        <v>-5000</v>
      </c>
      <c r="G112" t="s">
        <v>275</v>
      </c>
      <c r="H112" t="s">
        <v>454</v>
      </c>
      <c r="I112" t="s">
        <v>277</v>
      </c>
      <c r="J112">
        <f>VLOOKUP(B112,自助退!B:F,5,FALSE)</f>
        <v>5000</v>
      </c>
      <c r="K112" s="41" t="str">
        <f t="shared" si="1"/>
        <v/>
      </c>
    </row>
    <row r="113" spans="1:11" ht="14.25">
      <c r="A113" s="17">
        <v>42894.671076388891</v>
      </c>
      <c r="B113" s="37">
        <v>103289</v>
      </c>
      <c r="C113" s="23" t="s">
        <v>546</v>
      </c>
      <c r="D113" t="s">
        <v>547</v>
      </c>
      <c r="E113" t="s">
        <v>548</v>
      </c>
      <c r="F113" s="15">
        <v>-65</v>
      </c>
      <c r="G113" t="s">
        <v>275</v>
      </c>
      <c r="H113" t="s">
        <v>351</v>
      </c>
      <c r="I113" t="s">
        <v>277</v>
      </c>
      <c r="J113">
        <f>VLOOKUP(B113,自助退!B:F,5,FALSE)</f>
        <v>65</v>
      </c>
      <c r="K113" s="41" t="str">
        <f t="shared" si="1"/>
        <v/>
      </c>
    </row>
    <row r="114" spans="1:11" ht="14.25">
      <c r="A114" s="17">
        <v>42894.678726851853</v>
      </c>
      <c r="B114" s="37">
        <v>103595</v>
      </c>
      <c r="C114" s="23" t="s">
        <v>549</v>
      </c>
      <c r="D114" t="s">
        <v>170</v>
      </c>
      <c r="E114" t="s">
        <v>171</v>
      </c>
      <c r="F114" s="15">
        <v>-750</v>
      </c>
      <c r="G114" t="s">
        <v>275</v>
      </c>
      <c r="H114" t="s">
        <v>358</v>
      </c>
      <c r="I114" t="s">
        <v>277</v>
      </c>
      <c r="J114">
        <f>VLOOKUP(B114,自助退!B:F,5,FALSE)</f>
        <v>750</v>
      </c>
      <c r="K114" s="41" t="str">
        <f t="shared" si="1"/>
        <v/>
      </c>
    </row>
    <row r="115" spans="1:11" ht="14.25">
      <c r="A115" s="17">
        <v>42894.681319444448</v>
      </c>
      <c r="B115" s="37">
        <v>103694</v>
      </c>
      <c r="C115" s="23" t="s">
        <v>550</v>
      </c>
      <c r="D115" t="s">
        <v>140</v>
      </c>
      <c r="E115" t="s">
        <v>141</v>
      </c>
      <c r="F115" s="15">
        <v>-740</v>
      </c>
      <c r="G115" t="s">
        <v>275</v>
      </c>
      <c r="H115" t="s">
        <v>338</v>
      </c>
      <c r="I115" t="s">
        <v>277</v>
      </c>
      <c r="J115">
        <f>VLOOKUP(B115,自助退!B:F,5,FALSE)</f>
        <v>740</v>
      </c>
      <c r="K115" s="41" t="str">
        <f t="shared" si="1"/>
        <v/>
      </c>
    </row>
    <row r="116" spans="1:11" ht="14.25">
      <c r="A116" s="17">
        <v>42894.684178240743</v>
      </c>
      <c r="B116" s="37">
        <v>103816</v>
      </c>
      <c r="C116" s="23" t="s">
        <v>551</v>
      </c>
      <c r="D116" t="s">
        <v>552</v>
      </c>
      <c r="E116" t="s">
        <v>553</v>
      </c>
      <c r="F116" s="15">
        <v>-200</v>
      </c>
      <c r="G116" t="s">
        <v>275</v>
      </c>
      <c r="H116" t="s">
        <v>388</v>
      </c>
      <c r="I116" t="s">
        <v>277</v>
      </c>
      <c r="J116">
        <f>VLOOKUP(B116,自助退!B:F,5,FALSE)</f>
        <v>200</v>
      </c>
      <c r="K116" s="41" t="str">
        <f t="shared" si="1"/>
        <v/>
      </c>
    </row>
    <row r="117" spans="1:11" ht="14.25">
      <c r="A117" s="17">
        <v>42894.684537037036</v>
      </c>
      <c r="B117" s="37">
        <v>103836</v>
      </c>
      <c r="C117" s="23" t="s">
        <v>554</v>
      </c>
      <c r="D117" t="s">
        <v>555</v>
      </c>
      <c r="E117" t="s">
        <v>556</v>
      </c>
      <c r="F117" s="15">
        <v>-200</v>
      </c>
      <c r="G117" t="s">
        <v>275</v>
      </c>
      <c r="H117" t="s">
        <v>351</v>
      </c>
      <c r="I117" t="s">
        <v>277</v>
      </c>
      <c r="J117">
        <f>VLOOKUP(B117,自助退!B:F,5,FALSE)</f>
        <v>200</v>
      </c>
      <c r="K117" s="41" t="str">
        <f t="shared" si="1"/>
        <v/>
      </c>
    </row>
    <row r="118" spans="1:11" ht="14.25">
      <c r="A118" s="17">
        <v>42894.684733796297</v>
      </c>
      <c r="B118" s="37">
        <v>103846</v>
      </c>
      <c r="C118" s="23" t="s">
        <v>557</v>
      </c>
      <c r="D118" t="s">
        <v>555</v>
      </c>
      <c r="E118" t="s">
        <v>556</v>
      </c>
      <c r="F118" s="15">
        <v>-16</v>
      </c>
      <c r="G118" t="s">
        <v>275</v>
      </c>
      <c r="H118" t="s">
        <v>351</v>
      </c>
      <c r="I118" t="s">
        <v>277</v>
      </c>
      <c r="J118">
        <f>VLOOKUP(B118,自助退!B:F,5,FALSE)</f>
        <v>16</v>
      </c>
      <c r="K118" s="41" t="str">
        <f t="shared" si="1"/>
        <v/>
      </c>
    </row>
    <row r="119" spans="1:11" ht="14.25">
      <c r="A119" s="17">
        <v>42894.691157407404</v>
      </c>
      <c r="B119" s="37">
        <v>104101</v>
      </c>
      <c r="C119" s="23" t="s">
        <v>558</v>
      </c>
      <c r="D119" t="s">
        <v>559</v>
      </c>
      <c r="E119" t="s">
        <v>560</v>
      </c>
      <c r="F119" s="15">
        <v>-500</v>
      </c>
      <c r="G119" t="s">
        <v>275</v>
      </c>
      <c r="H119" t="s">
        <v>300</v>
      </c>
      <c r="I119" t="s">
        <v>277</v>
      </c>
      <c r="J119">
        <f>VLOOKUP(B119,自助退!B:F,5,FALSE)</f>
        <v>500</v>
      </c>
      <c r="K119" s="41" t="str">
        <f t="shared" si="1"/>
        <v/>
      </c>
    </row>
    <row r="120" spans="1:11" ht="14.25">
      <c r="A120" s="17">
        <v>42894.721412037034</v>
      </c>
      <c r="B120" s="37">
        <v>105028</v>
      </c>
      <c r="C120" s="23" t="s">
        <v>561</v>
      </c>
      <c r="D120" t="s">
        <v>562</v>
      </c>
      <c r="E120" t="s">
        <v>563</v>
      </c>
      <c r="F120" s="15">
        <v>-157</v>
      </c>
      <c r="G120" t="s">
        <v>275</v>
      </c>
      <c r="H120" t="s">
        <v>363</v>
      </c>
      <c r="I120" t="s">
        <v>277</v>
      </c>
      <c r="J120">
        <f>VLOOKUP(B120,自助退!B:F,5,FALSE)</f>
        <v>157</v>
      </c>
      <c r="K120" s="41" t="str">
        <f t="shared" si="1"/>
        <v/>
      </c>
    </row>
    <row r="121" spans="1:11" ht="14.25">
      <c r="A121" s="17">
        <v>42894.724062499998</v>
      </c>
      <c r="B121" s="37">
        <v>105107</v>
      </c>
      <c r="C121" s="23" t="s">
        <v>564</v>
      </c>
      <c r="D121" t="s">
        <v>172</v>
      </c>
      <c r="E121" t="s">
        <v>173</v>
      </c>
      <c r="F121" s="15">
        <v>-3996</v>
      </c>
      <c r="G121" t="s">
        <v>275</v>
      </c>
      <c r="H121" t="s">
        <v>334</v>
      </c>
      <c r="I121" t="s">
        <v>277</v>
      </c>
      <c r="J121">
        <f>VLOOKUP(B121,自助退!B:F,5,FALSE)</f>
        <v>3996</v>
      </c>
      <c r="K121" s="41" t="str">
        <f t="shared" si="1"/>
        <v/>
      </c>
    </row>
    <row r="122" spans="1:11" ht="14.25">
      <c r="A122" s="17">
        <v>42894.736180555556</v>
      </c>
      <c r="B122" s="37">
        <v>105351</v>
      </c>
      <c r="C122" s="23" t="s">
        <v>565</v>
      </c>
      <c r="D122" t="s">
        <v>152</v>
      </c>
      <c r="E122" t="s">
        <v>153</v>
      </c>
      <c r="F122" s="15">
        <v>-1000</v>
      </c>
      <c r="G122" t="s">
        <v>275</v>
      </c>
      <c r="H122" t="s">
        <v>363</v>
      </c>
      <c r="I122" t="s">
        <v>277</v>
      </c>
      <c r="J122">
        <f>VLOOKUP(B122,自助退!B:F,5,FALSE)</f>
        <v>1000</v>
      </c>
      <c r="K122" s="41" t="str">
        <f t="shared" si="1"/>
        <v/>
      </c>
    </row>
    <row r="123" spans="1:11" ht="14.25">
      <c r="A123" s="17">
        <v>42894.745717592596</v>
      </c>
      <c r="B123" s="37">
        <v>105462</v>
      </c>
      <c r="C123" s="23" t="s">
        <v>566</v>
      </c>
      <c r="D123" t="s">
        <v>174</v>
      </c>
      <c r="E123" t="s">
        <v>175</v>
      </c>
      <c r="F123" s="15">
        <v>-200</v>
      </c>
      <c r="G123" t="s">
        <v>275</v>
      </c>
      <c r="H123" t="s">
        <v>390</v>
      </c>
      <c r="I123" t="s">
        <v>277</v>
      </c>
      <c r="J123">
        <f>VLOOKUP(B123,自助退!B:F,5,FALSE)</f>
        <v>200</v>
      </c>
      <c r="K123" s="41" t="str">
        <f t="shared" si="1"/>
        <v/>
      </c>
    </row>
    <row r="124" spans="1:11" ht="14.25">
      <c r="A124" s="17">
        <v>42894.792592592596</v>
      </c>
      <c r="B124" s="37">
        <v>105701</v>
      </c>
      <c r="C124" s="23" t="s">
        <v>567</v>
      </c>
      <c r="D124" t="s">
        <v>568</v>
      </c>
      <c r="E124" t="s">
        <v>569</v>
      </c>
      <c r="F124" s="15">
        <v>-50</v>
      </c>
      <c r="G124" t="s">
        <v>275</v>
      </c>
      <c r="H124" t="s">
        <v>283</v>
      </c>
      <c r="I124" t="s">
        <v>277</v>
      </c>
      <c r="J124">
        <f>VLOOKUP(B124,自助退!B:F,5,FALSE)</f>
        <v>50</v>
      </c>
      <c r="K124" s="41" t="str">
        <f t="shared" si="1"/>
        <v/>
      </c>
    </row>
    <row r="125" spans="1:11" ht="14.25">
      <c r="A125" s="17">
        <v>42894.793923611112</v>
      </c>
      <c r="B125" s="37">
        <v>105705</v>
      </c>
      <c r="C125" s="23" t="s">
        <v>570</v>
      </c>
      <c r="D125" t="s">
        <v>568</v>
      </c>
      <c r="E125" t="s">
        <v>569</v>
      </c>
      <c r="F125" s="15">
        <v>-42</v>
      </c>
      <c r="G125" t="s">
        <v>275</v>
      </c>
      <c r="H125" t="s">
        <v>283</v>
      </c>
      <c r="I125" t="s">
        <v>277</v>
      </c>
      <c r="J125">
        <f>VLOOKUP(B125,自助退!B:F,5,FALSE)</f>
        <v>42</v>
      </c>
      <c r="K125" s="41" t="str">
        <f t="shared" si="1"/>
        <v/>
      </c>
    </row>
    <row r="126" spans="1:11" ht="14.25">
      <c r="A126" s="17">
        <v>42895.374050925922</v>
      </c>
      <c r="B126" s="37">
        <v>109795</v>
      </c>
      <c r="C126" s="23" t="s">
        <v>571</v>
      </c>
      <c r="D126" t="s">
        <v>68</v>
      </c>
      <c r="E126" t="s">
        <v>69</v>
      </c>
      <c r="F126" s="15">
        <v>-1337</v>
      </c>
      <c r="G126" t="s">
        <v>275</v>
      </c>
      <c r="H126" t="s">
        <v>363</v>
      </c>
      <c r="I126" t="s">
        <v>277</v>
      </c>
      <c r="J126">
        <f>VLOOKUP(B126,自助退!B:F,5,FALSE)</f>
        <v>1337</v>
      </c>
      <c r="K126" s="41" t="str">
        <f t="shared" si="1"/>
        <v/>
      </c>
    </row>
    <row r="127" spans="1:11" ht="14.25">
      <c r="A127" s="17">
        <v>42895.405104166668</v>
      </c>
      <c r="B127" s="37">
        <v>112193</v>
      </c>
      <c r="C127" s="23" t="s">
        <v>572</v>
      </c>
      <c r="D127" t="s">
        <v>573</v>
      </c>
      <c r="E127" t="s">
        <v>574</v>
      </c>
      <c r="F127" s="15">
        <v>-1994</v>
      </c>
      <c r="G127" t="s">
        <v>275</v>
      </c>
      <c r="H127" t="s">
        <v>323</v>
      </c>
      <c r="I127" t="s">
        <v>277</v>
      </c>
      <c r="J127">
        <f>VLOOKUP(B127,自助退!B:F,5,FALSE)</f>
        <v>1994</v>
      </c>
      <c r="K127" s="41" t="str">
        <f t="shared" si="1"/>
        <v/>
      </c>
    </row>
    <row r="128" spans="1:11" ht="14.25">
      <c r="A128" s="17">
        <v>42895.408599537041</v>
      </c>
      <c r="B128" s="37">
        <v>112476</v>
      </c>
      <c r="C128" s="23" t="s">
        <v>575</v>
      </c>
      <c r="D128" t="s">
        <v>576</v>
      </c>
      <c r="E128" t="s">
        <v>577</v>
      </c>
      <c r="F128" s="15">
        <v>-200</v>
      </c>
      <c r="G128" t="s">
        <v>275</v>
      </c>
      <c r="H128" t="s">
        <v>358</v>
      </c>
      <c r="I128" t="s">
        <v>277</v>
      </c>
      <c r="J128">
        <f>VLOOKUP(B128,自助退!B:F,5,FALSE)</f>
        <v>200</v>
      </c>
      <c r="K128" s="41" t="str">
        <f t="shared" si="1"/>
        <v/>
      </c>
    </row>
    <row r="129" spans="1:11" ht="14.25">
      <c r="A129" s="17">
        <v>42895.425324074073</v>
      </c>
      <c r="B129" s="37">
        <v>113774</v>
      </c>
      <c r="C129" s="23" t="s">
        <v>578</v>
      </c>
      <c r="D129" t="s">
        <v>579</v>
      </c>
      <c r="E129" t="s">
        <v>580</v>
      </c>
      <c r="F129" s="15">
        <v>-118</v>
      </c>
      <c r="G129" t="s">
        <v>275</v>
      </c>
      <c r="H129" t="s">
        <v>329</v>
      </c>
      <c r="I129" t="s">
        <v>277</v>
      </c>
      <c r="J129">
        <f>VLOOKUP(B129,自助退!B:F,5,FALSE)</f>
        <v>118</v>
      </c>
      <c r="K129" s="41" t="str">
        <f t="shared" si="1"/>
        <v/>
      </c>
    </row>
    <row r="130" spans="1:11" ht="14.25">
      <c r="A130" s="17">
        <v>42895.431967592594</v>
      </c>
      <c r="B130" s="37">
        <v>114213</v>
      </c>
      <c r="C130" s="23" t="s">
        <v>581</v>
      </c>
      <c r="D130" t="s">
        <v>582</v>
      </c>
      <c r="E130" t="s">
        <v>583</v>
      </c>
      <c r="F130" s="15">
        <v>-1000</v>
      </c>
      <c r="G130" t="s">
        <v>275</v>
      </c>
      <c r="H130" t="s">
        <v>323</v>
      </c>
      <c r="I130" t="s">
        <v>277</v>
      </c>
      <c r="J130">
        <f>VLOOKUP(B130,自助退!B:F,5,FALSE)</f>
        <v>1000</v>
      </c>
      <c r="K130" s="41" t="str">
        <f t="shared" si="1"/>
        <v/>
      </c>
    </row>
    <row r="131" spans="1:11" ht="14.25">
      <c r="A131" s="17">
        <v>42895.440393518518</v>
      </c>
      <c r="B131" s="37">
        <v>114820</v>
      </c>
      <c r="C131" s="23" t="s">
        <v>584</v>
      </c>
      <c r="D131" t="s">
        <v>122</v>
      </c>
      <c r="E131" t="s">
        <v>123</v>
      </c>
      <c r="F131" s="15">
        <v>-3894</v>
      </c>
      <c r="G131" t="s">
        <v>275</v>
      </c>
      <c r="H131" t="s">
        <v>318</v>
      </c>
      <c r="I131" t="s">
        <v>277</v>
      </c>
      <c r="J131">
        <f>VLOOKUP(B131,自助退!B:F,5,FALSE)</f>
        <v>3894</v>
      </c>
      <c r="K131" s="41" t="str">
        <f t="shared" ref="K131:K185" si="2">IF(F131=J131*-1,"",1)</f>
        <v/>
      </c>
    </row>
    <row r="132" spans="1:11" ht="14.25">
      <c r="A132" s="17">
        <v>42895.44127314815</v>
      </c>
      <c r="B132" s="37">
        <v>114869</v>
      </c>
      <c r="C132" s="23" t="s">
        <v>585</v>
      </c>
      <c r="D132" t="s">
        <v>586</v>
      </c>
      <c r="E132" t="s">
        <v>587</v>
      </c>
      <c r="F132" s="15">
        <v>-569</v>
      </c>
      <c r="G132" t="s">
        <v>275</v>
      </c>
      <c r="H132" t="s">
        <v>329</v>
      </c>
      <c r="I132" t="s">
        <v>277</v>
      </c>
      <c r="J132">
        <f>VLOOKUP(B132,自助退!B:F,5,FALSE)</f>
        <v>569</v>
      </c>
      <c r="K132" s="41" t="str">
        <f t="shared" si="2"/>
        <v/>
      </c>
    </row>
    <row r="133" spans="1:11" ht="14.25">
      <c r="A133" s="17">
        <v>42895.448125000003</v>
      </c>
      <c r="B133" s="37">
        <v>115343</v>
      </c>
      <c r="C133" s="23" t="s">
        <v>588</v>
      </c>
      <c r="D133" t="s">
        <v>589</v>
      </c>
      <c r="E133" t="s">
        <v>590</v>
      </c>
      <c r="F133" s="15">
        <v>-170</v>
      </c>
      <c r="G133" t="s">
        <v>275</v>
      </c>
      <c r="H133" t="s">
        <v>316</v>
      </c>
      <c r="I133" t="s">
        <v>277</v>
      </c>
      <c r="J133">
        <f>VLOOKUP(B133,自助退!B:F,5,FALSE)</f>
        <v>170</v>
      </c>
      <c r="K133" s="41" t="str">
        <f t="shared" si="2"/>
        <v/>
      </c>
    </row>
    <row r="134" spans="1:11" ht="14.25">
      <c r="A134" s="17">
        <v>42895.449004629627</v>
      </c>
      <c r="B134" s="37">
        <v>115392</v>
      </c>
      <c r="C134" s="23" t="s">
        <v>591</v>
      </c>
      <c r="D134" t="s">
        <v>592</v>
      </c>
      <c r="E134" t="s">
        <v>593</v>
      </c>
      <c r="F134" s="15">
        <v>-96</v>
      </c>
      <c r="G134" t="s">
        <v>275</v>
      </c>
      <c r="H134" t="s">
        <v>367</v>
      </c>
      <c r="I134" t="s">
        <v>277</v>
      </c>
      <c r="J134">
        <f>VLOOKUP(B134,自助退!B:F,5,FALSE)</f>
        <v>96</v>
      </c>
      <c r="K134" s="41" t="str">
        <f t="shared" si="2"/>
        <v/>
      </c>
    </row>
    <row r="135" spans="1:11" ht="14.25">
      <c r="A135" s="17">
        <v>42895.452210648145</v>
      </c>
      <c r="B135" s="37">
        <v>115607</v>
      </c>
      <c r="C135" s="23" t="s">
        <v>594</v>
      </c>
      <c r="D135" t="s">
        <v>595</v>
      </c>
      <c r="E135" t="s">
        <v>596</v>
      </c>
      <c r="F135" s="15">
        <v>-370</v>
      </c>
      <c r="G135" t="s">
        <v>275</v>
      </c>
      <c r="H135" t="s">
        <v>308</v>
      </c>
      <c r="I135" t="s">
        <v>277</v>
      </c>
      <c r="J135">
        <f>VLOOKUP(B135,自助退!B:F,5,FALSE)</f>
        <v>370</v>
      </c>
      <c r="K135" s="41" t="str">
        <f t="shared" si="2"/>
        <v/>
      </c>
    </row>
    <row r="136" spans="1:11" ht="14.25">
      <c r="A136" s="17">
        <v>42895.460543981484</v>
      </c>
      <c r="B136" s="37">
        <v>116078</v>
      </c>
      <c r="C136" s="23" t="s">
        <v>597</v>
      </c>
      <c r="D136" t="s">
        <v>178</v>
      </c>
      <c r="E136" t="s">
        <v>156</v>
      </c>
      <c r="F136" s="15">
        <v>-994</v>
      </c>
      <c r="G136" t="s">
        <v>275</v>
      </c>
      <c r="H136" t="s">
        <v>454</v>
      </c>
      <c r="I136" t="s">
        <v>277</v>
      </c>
      <c r="J136">
        <f>VLOOKUP(B136,自助退!B:F,5,FALSE)</f>
        <v>994</v>
      </c>
      <c r="K136" s="41" t="str">
        <f t="shared" si="2"/>
        <v/>
      </c>
    </row>
    <row r="137" spans="1:11" ht="14.25">
      <c r="A137" s="17">
        <v>42895.469282407408</v>
      </c>
      <c r="B137" s="37">
        <v>116597</v>
      </c>
      <c r="C137" s="23" t="s">
        <v>598</v>
      </c>
      <c r="D137" t="s">
        <v>599</v>
      </c>
      <c r="E137" t="s">
        <v>600</v>
      </c>
      <c r="F137" s="15">
        <v>-708</v>
      </c>
      <c r="G137" t="s">
        <v>275</v>
      </c>
      <c r="H137" t="s">
        <v>601</v>
      </c>
      <c r="I137" t="s">
        <v>277</v>
      </c>
      <c r="J137">
        <f>VLOOKUP(B137,自助退!B:F,5,FALSE)</f>
        <v>708</v>
      </c>
      <c r="K137" s="41" t="str">
        <f t="shared" si="2"/>
        <v/>
      </c>
    </row>
    <row r="138" spans="1:11" ht="14.25">
      <c r="A138" s="17">
        <v>42895.476203703707</v>
      </c>
      <c r="B138" s="37">
        <v>117040</v>
      </c>
      <c r="C138" s="23" t="s">
        <v>602</v>
      </c>
      <c r="D138" t="s">
        <v>603</v>
      </c>
      <c r="E138" t="s">
        <v>604</v>
      </c>
      <c r="F138" s="15">
        <v>-600</v>
      </c>
      <c r="G138" t="s">
        <v>275</v>
      </c>
      <c r="H138" t="s">
        <v>323</v>
      </c>
      <c r="I138" t="s">
        <v>277</v>
      </c>
      <c r="J138">
        <f>VLOOKUP(B138,自助退!B:F,5,FALSE)</f>
        <v>600</v>
      </c>
      <c r="K138" s="41" t="str">
        <f t="shared" si="2"/>
        <v/>
      </c>
    </row>
    <row r="139" spans="1:11" ht="14.25">
      <c r="A139" s="17">
        <v>42895.477222222224</v>
      </c>
      <c r="B139" s="37">
        <v>117115</v>
      </c>
      <c r="C139" s="23" t="s">
        <v>605</v>
      </c>
      <c r="D139" t="s">
        <v>606</v>
      </c>
      <c r="E139" t="s">
        <v>607</v>
      </c>
      <c r="F139" s="15">
        <v>-499</v>
      </c>
      <c r="G139" t="s">
        <v>275</v>
      </c>
      <c r="H139" t="s">
        <v>296</v>
      </c>
      <c r="I139" t="s">
        <v>277</v>
      </c>
      <c r="J139">
        <f>VLOOKUP(B139,自助退!B:F,5,FALSE)</f>
        <v>499</v>
      </c>
      <c r="K139" s="41" t="str">
        <f t="shared" si="2"/>
        <v/>
      </c>
    </row>
    <row r="140" spans="1:11" ht="14.25">
      <c r="A140" s="17">
        <v>42895.488645833335</v>
      </c>
      <c r="B140" s="37">
        <v>117635</v>
      </c>
      <c r="C140" s="23" t="s">
        <v>608</v>
      </c>
      <c r="D140" t="s">
        <v>184</v>
      </c>
      <c r="E140" t="s">
        <v>185</v>
      </c>
      <c r="F140" s="15">
        <v>-3000</v>
      </c>
      <c r="G140" t="s">
        <v>275</v>
      </c>
      <c r="H140" t="s">
        <v>383</v>
      </c>
      <c r="I140" t="s">
        <v>277</v>
      </c>
      <c r="J140">
        <f>VLOOKUP(B140,自助退!B:F,5,FALSE)</f>
        <v>3000</v>
      </c>
      <c r="K140" s="41" t="str">
        <f t="shared" si="2"/>
        <v/>
      </c>
    </row>
    <row r="141" spans="1:11" ht="14.25">
      <c r="A141" s="17">
        <v>42895.488946759258</v>
      </c>
      <c r="B141" s="37">
        <v>117651</v>
      </c>
      <c r="C141" s="23" t="s">
        <v>609</v>
      </c>
      <c r="D141" t="s">
        <v>161</v>
      </c>
      <c r="E141" t="s">
        <v>162</v>
      </c>
      <c r="F141" s="15">
        <v>-2709</v>
      </c>
      <c r="G141" t="s">
        <v>275</v>
      </c>
      <c r="H141" t="s">
        <v>363</v>
      </c>
      <c r="I141" t="s">
        <v>277</v>
      </c>
      <c r="J141">
        <f>VLOOKUP(B141,自助退!B:F,5,FALSE)</f>
        <v>2709</v>
      </c>
      <c r="K141" s="41" t="str">
        <f t="shared" si="2"/>
        <v/>
      </c>
    </row>
    <row r="142" spans="1:11" ht="14.25">
      <c r="A142" s="17">
        <v>42895.489212962966</v>
      </c>
      <c r="B142" s="37">
        <v>117662</v>
      </c>
      <c r="C142" s="23" t="s">
        <v>610</v>
      </c>
      <c r="D142" t="s">
        <v>159</v>
      </c>
      <c r="E142" t="s">
        <v>160</v>
      </c>
      <c r="F142" s="15">
        <v>-1615</v>
      </c>
      <c r="G142" t="s">
        <v>275</v>
      </c>
      <c r="H142" t="s">
        <v>363</v>
      </c>
      <c r="I142" t="s">
        <v>277</v>
      </c>
      <c r="J142">
        <f>VLOOKUP(B142,自助退!B:F,5,FALSE)</f>
        <v>1615</v>
      </c>
      <c r="K142" s="41" t="str">
        <f t="shared" si="2"/>
        <v/>
      </c>
    </row>
    <row r="143" spans="1:11" ht="14.25">
      <c r="A143" s="17">
        <v>42895.494872685187</v>
      </c>
      <c r="B143" s="37">
        <v>117916</v>
      </c>
      <c r="C143" s="23" t="s">
        <v>611</v>
      </c>
      <c r="D143" t="s">
        <v>612</v>
      </c>
      <c r="E143" t="s">
        <v>613</v>
      </c>
      <c r="F143" s="15">
        <v>-274</v>
      </c>
      <c r="G143" t="s">
        <v>275</v>
      </c>
      <c r="H143" t="s">
        <v>402</v>
      </c>
      <c r="I143" t="s">
        <v>277</v>
      </c>
      <c r="J143">
        <f>VLOOKUP(B143,自助退!B:F,5,FALSE)</f>
        <v>274</v>
      </c>
      <c r="K143" s="41" t="str">
        <f t="shared" si="2"/>
        <v/>
      </c>
    </row>
    <row r="144" spans="1:11" ht="14.25">
      <c r="A144" s="17">
        <v>42895.528703703705</v>
      </c>
      <c r="B144" s="37">
        <v>118491</v>
      </c>
      <c r="C144" s="23" t="s">
        <v>614</v>
      </c>
      <c r="D144" t="s">
        <v>135</v>
      </c>
      <c r="E144" t="s">
        <v>136</v>
      </c>
      <c r="F144" s="15">
        <v>-500</v>
      </c>
      <c r="G144" t="s">
        <v>275</v>
      </c>
      <c r="H144" t="s">
        <v>615</v>
      </c>
      <c r="I144" t="s">
        <v>277</v>
      </c>
      <c r="J144">
        <f>VLOOKUP(B144,自助退!B:F,5,FALSE)</f>
        <v>500</v>
      </c>
      <c r="K144" s="41" t="str">
        <f t="shared" si="2"/>
        <v/>
      </c>
    </row>
    <row r="145" spans="1:11" ht="14.25">
      <c r="A145" s="17">
        <v>42895.556585648148</v>
      </c>
      <c r="B145" s="37">
        <v>118670</v>
      </c>
      <c r="C145" s="23" t="s">
        <v>616</v>
      </c>
      <c r="D145" t="s">
        <v>166</v>
      </c>
      <c r="E145" t="s">
        <v>167</v>
      </c>
      <c r="F145" s="15">
        <v>-35</v>
      </c>
      <c r="G145" t="s">
        <v>275</v>
      </c>
      <c r="H145" t="s">
        <v>388</v>
      </c>
      <c r="I145" t="s">
        <v>277</v>
      </c>
      <c r="J145">
        <f>VLOOKUP(B145,自助退!B:F,5,FALSE)</f>
        <v>35</v>
      </c>
      <c r="K145" s="41" t="str">
        <f t="shared" si="2"/>
        <v/>
      </c>
    </row>
    <row r="146" spans="1:11" ht="14.25">
      <c r="A146" s="17">
        <v>42895.578101851854</v>
      </c>
      <c r="B146" s="37">
        <v>118904</v>
      </c>
      <c r="C146" s="23" t="s">
        <v>617</v>
      </c>
      <c r="D146" t="s">
        <v>66</v>
      </c>
      <c r="E146" t="s">
        <v>67</v>
      </c>
      <c r="F146" s="15">
        <v>-200</v>
      </c>
      <c r="G146" t="s">
        <v>275</v>
      </c>
      <c r="H146" t="s">
        <v>300</v>
      </c>
      <c r="I146" t="s">
        <v>277</v>
      </c>
      <c r="J146">
        <f>VLOOKUP(B146,自助退!B:F,5,FALSE)</f>
        <v>200</v>
      </c>
      <c r="K146" s="41" t="str">
        <f t="shared" si="2"/>
        <v/>
      </c>
    </row>
    <row r="147" spans="1:11" ht="14.25">
      <c r="A147" s="17">
        <v>42895.621840277781</v>
      </c>
      <c r="B147" s="37">
        <v>120741</v>
      </c>
      <c r="C147" s="23" t="s">
        <v>618</v>
      </c>
      <c r="D147" t="s">
        <v>619</v>
      </c>
      <c r="E147" t="s">
        <v>620</v>
      </c>
      <c r="F147" s="15">
        <v>-750</v>
      </c>
      <c r="G147" t="s">
        <v>275</v>
      </c>
      <c r="H147" t="s">
        <v>347</v>
      </c>
      <c r="I147" t="s">
        <v>277</v>
      </c>
      <c r="J147">
        <f>VLOOKUP(B147,自助退!B:F,5,FALSE)</f>
        <v>750</v>
      </c>
      <c r="K147" s="41" t="str">
        <f t="shared" si="2"/>
        <v/>
      </c>
    </row>
    <row r="148" spans="1:11" ht="14.25">
      <c r="A148" s="17">
        <v>42895.639143518521</v>
      </c>
      <c r="B148" s="37">
        <v>121604</v>
      </c>
      <c r="C148" s="23" t="s">
        <v>621</v>
      </c>
      <c r="D148" t="s">
        <v>181</v>
      </c>
      <c r="E148" t="s">
        <v>182</v>
      </c>
      <c r="F148" s="15">
        <v>-1800</v>
      </c>
      <c r="G148" t="s">
        <v>275</v>
      </c>
      <c r="H148" t="s">
        <v>388</v>
      </c>
      <c r="I148" t="s">
        <v>277</v>
      </c>
      <c r="J148">
        <f>VLOOKUP(B148,自助退!B:F,5,FALSE)</f>
        <v>1800</v>
      </c>
      <c r="K148" s="41" t="str">
        <f t="shared" si="2"/>
        <v/>
      </c>
    </row>
    <row r="149" spans="1:11" ht="14.25">
      <c r="A149" s="17">
        <v>42895.653449074074</v>
      </c>
      <c r="B149" s="37">
        <v>122349</v>
      </c>
      <c r="C149" s="23" t="s">
        <v>622</v>
      </c>
      <c r="D149" t="s">
        <v>623</v>
      </c>
      <c r="E149" t="s">
        <v>624</v>
      </c>
      <c r="F149" s="15">
        <v>-679</v>
      </c>
      <c r="G149" t="s">
        <v>275</v>
      </c>
      <c r="H149" t="s">
        <v>288</v>
      </c>
      <c r="I149" t="s">
        <v>277</v>
      </c>
      <c r="J149">
        <f>VLOOKUP(B149,自助退!B:F,5,FALSE)</f>
        <v>679</v>
      </c>
      <c r="K149" s="41" t="str">
        <f t="shared" si="2"/>
        <v/>
      </c>
    </row>
    <row r="150" spans="1:11" ht="14.25">
      <c r="A150" s="17">
        <v>42895.657581018517</v>
      </c>
      <c r="B150" s="37">
        <v>122543</v>
      </c>
      <c r="C150" s="23" t="s">
        <v>625</v>
      </c>
      <c r="D150" t="s">
        <v>626</v>
      </c>
      <c r="E150" t="s">
        <v>627</v>
      </c>
      <c r="F150" s="15">
        <v>-200</v>
      </c>
      <c r="G150" t="s">
        <v>275</v>
      </c>
      <c r="H150" t="s">
        <v>329</v>
      </c>
      <c r="I150" t="s">
        <v>277</v>
      </c>
      <c r="J150">
        <f>VLOOKUP(B150,自助退!B:F,5,FALSE)</f>
        <v>200</v>
      </c>
      <c r="K150" s="41" t="str">
        <f t="shared" si="2"/>
        <v/>
      </c>
    </row>
    <row r="151" spans="1:11" ht="14.25">
      <c r="A151" s="17">
        <v>42895.662060185183</v>
      </c>
      <c r="B151" s="37">
        <v>122756</v>
      </c>
      <c r="C151" s="23" t="s">
        <v>628</v>
      </c>
      <c r="D151" t="s">
        <v>629</v>
      </c>
      <c r="E151" t="s">
        <v>630</v>
      </c>
      <c r="F151" s="15">
        <v>-100</v>
      </c>
      <c r="G151" t="s">
        <v>275</v>
      </c>
      <c r="H151" t="s">
        <v>372</v>
      </c>
      <c r="I151" t="s">
        <v>277</v>
      </c>
      <c r="J151">
        <f>VLOOKUP(B151,自助退!B:F,5,FALSE)</f>
        <v>100</v>
      </c>
      <c r="K151" s="41" t="str">
        <f t="shared" si="2"/>
        <v/>
      </c>
    </row>
    <row r="152" spans="1:11" ht="14.25">
      <c r="A152" s="17">
        <v>42895.663043981483</v>
      </c>
      <c r="B152" s="37">
        <v>122797</v>
      </c>
      <c r="C152" s="23" t="s">
        <v>631</v>
      </c>
      <c r="D152" t="s">
        <v>632</v>
      </c>
      <c r="E152" t="s">
        <v>633</v>
      </c>
      <c r="F152" s="15">
        <v>-496</v>
      </c>
      <c r="G152" t="s">
        <v>275</v>
      </c>
      <c r="H152" t="s">
        <v>367</v>
      </c>
      <c r="I152" t="s">
        <v>277</v>
      </c>
      <c r="J152">
        <f>VLOOKUP(B152,自助退!B:F,5,FALSE)</f>
        <v>496</v>
      </c>
      <c r="K152" s="41" t="str">
        <f t="shared" si="2"/>
        <v/>
      </c>
    </row>
    <row r="153" spans="1:11" ht="14.25">
      <c r="A153" s="17">
        <v>42895.667349537034</v>
      </c>
      <c r="B153" s="37">
        <v>122998</v>
      </c>
      <c r="C153" s="23" t="s">
        <v>634</v>
      </c>
      <c r="D153" t="s">
        <v>635</v>
      </c>
      <c r="E153" t="s">
        <v>636</v>
      </c>
      <c r="F153" s="15">
        <v>-72</v>
      </c>
      <c r="G153" t="s">
        <v>275</v>
      </c>
      <c r="H153" t="s">
        <v>425</v>
      </c>
      <c r="I153" t="s">
        <v>277</v>
      </c>
      <c r="J153">
        <f>VLOOKUP(B153,自助退!B:F,5,FALSE)</f>
        <v>72</v>
      </c>
      <c r="K153" s="41" t="str">
        <f t="shared" si="2"/>
        <v/>
      </c>
    </row>
    <row r="154" spans="1:11" ht="14.25">
      <c r="A154" s="17">
        <v>42895.667546296296</v>
      </c>
      <c r="B154" s="37">
        <v>123005</v>
      </c>
      <c r="C154" s="23" t="s">
        <v>637</v>
      </c>
      <c r="D154" t="s">
        <v>638</v>
      </c>
      <c r="E154" t="s">
        <v>639</v>
      </c>
      <c r="F154" s="15">
        <v>-114</v>
      </c>
      <c r="G154" t="s">
        <v>275</v>
      </c>
      <c r="H154" t="s">
        <v>334</v>
      </c>
      <c r="I154" t="s">
        <v>277</v>
      </c>
      <c r="J154">
        <f>VLOOKUP(B154,自助退!B:F,5,FALSE)</f>
        <v>114</v>
      </c>
      <c r="K154" s="41" t="str">
        <f t="shared" si="2"/>
        <v/>
      </c>
    </row>
    <row r="155" spans="1:11" ht="14.25">
      <c r="A155" s="17">
        <v>42895.669189814813</v>
      </c>
      <c r="B155" s="37">
        <v>123067</v>
      </c>
      <c r="C155" s="23" t="s">
        <v>640</v>
      </c>
      <c r="D155" t="s">
        <v>641</v>
      </c>
      <c r="E155" t="s">
        <v>642</v>
      </c>
      <c r="F155" s="15">
        <v>-333</v>
      </c>
      <c r="G155" t="s">
        <v>275</v>
      </c>
      <c r="H155" t="s">
        <v>408</v>
      </c>
      <c r="I155" t="s">
        <v>277</v>
      </c>
      <c r="J155">
        <f>VLOOKUP(B155,自助退!B:F,5,FALSE)</f>
        <v>333</v>
      </c>
      <c r="K155" s="41" t="str">
        <f t="shared" si="2"/>
        <v/>
      </c>
    </row>
    <row r="156" spans="1:11" ht="14.25">
      <c r="A156" s="17">
        <v>42895.670555555553</v>
      </c>
      <c r="B156" s="37">
        <v>123128</v>
      </c>
      <c r="C156" s="23" t="s">
        <v>643</v>
      </c>
      <c r="D156" t="s">
        <v>187</v>
      </c>
      <c r="E156" t="s">
        <v>188</v>
      </c>
      <c r="F156" s="15">
        <v>-390</v>
      </c>
      <c r="G156" t="s">
        <v>275</v>
      </c>
      <c r="H156" t="s">
        <v>308</v>
      </c>
      <c r="I156" t="s">
        <v>277</v>
      </c>
      <c r="J156">
        <f>VLOOKUP(B156,自助退!B:F,5,FALSE)</f>
        <v>390</v>
      </c>
      <c r="K156" s="41" t="str">
        <f t="shared" si="2"/>
        <v/>
      </c>
    </row>
    <row r="157" spans="1:11" ht="14.25">
      <c r="A157" s="17">
        <v>42895.677974537037</v>
      </c>
      <c r="B157" s="37">
        <v>123425</v>
      </c>
      <c r="C157" s="23" t="s">
        <v>644</v>
      </c>
      <c r="D157" t="s">
        <v>645</v>
      </c>
      <c r="E157" t="s">
        <v>646</v>
      </c>
      <c r="F157" s="15">
        <v>-27</v>
      </c>
      <c r="G157" t="s">
        <v>275</v>
      </c>
      <c r="H157" t="s">
        <v>454</v>
      </c>
      <c r="I157" t="s">
        <v>277</v>
      </c>
      <c r="J157">
        <f>VLOOKUP(B157,自助退!B:F,5,FALSE)</f>
        <v>27</v>
      </c>
      <c r="K157" s="41" t="str">
        <f t="shared" si="2"/>
        <v/>
      </c>
    </row>
    <row r="158" spans="1:11" ht="14.25">
      <c r="A158" s="17">
        <v>42895.681828703702</v>
      </c>
      <c r="B158" s="37">
        <v>123579</v>
      </c>
      <c r="C158" s="23" t="s">
        <v>647</v>
      </c>
      <c r="D158" t="s">
        <v>648</v>
      </c>
      <c r="E158" t="s">
        <v>649</v>
      </c>
      <c r="F158" s="15">
        <v>-1742</v>
      </c>
      <c r="G158" t="s">
        <v>275</v>
      </c>
      <c r="H158" t="s">
        <v>334</v>
      </c>
      <c r="I158" t="s">
        <v>277</v>
      </c>
      <c r="J158">
        <f>VLOOKUP(B158,自助退!B:F,5,FALSE)</f>
        <v>1742</v>
      </c>
      <c r="K158" s="41" t="str">
        <f t="shared" si="2"/>
        <v/>
      </c>
    </row>
    <row r="159" spans="1:11" ht="14.25">
      <c r="A159" s="17">
        <v>42895.69085648148</v>
      </c>
      <c r="B159" s="37">
        <v>124024</v>
      </c>
      <c r="C159" s="23" t="s">
        <v>650</v>
      </c>
      <c r="D159" t="s">
        <v>651</v>
      </c>
      <c r="E159" t="s">
        <v>652</v>
      </c>
      <c r="F159" s="15">
        <v>-20</v>
      </c>
      <c r="G159" t="s">
        <v>275</v>
      </c>
      <c r="H159" t="s">
        <v>454</v>
      </c>
      <c r="I159" t="s">
        <v>277</v>
      </c>
      <c r="J159">
        <f>VLOOKUP(B159,自助退!B:F,5,FALSE)</f>
        <v>20</v>
      </c>
      <c r="K159" s="41" t="str">
        <f t="shared" si="2"/>
        <v/>
      </c>
    </row>
    <row r="160" spans="1:11" ht="14.25">
      <c r="A160" s="17">
        <v>42895.696273148147</v>
      </c>
      <c r="B160" s="37">
        <v>124206</v>
      </c>
      <c r="C160" s="23" t="s">
        <v>653</v>
      </c>
      <c r="D160" t="s">
        <v>179</v>
      </c>
      <c r="E160" t="s">
        <v>180</v>
      </c>
      <c r="F160" s="15">
        <v>-100</v>
      </c>
      <c r="G160" t="s">
        <v>275</v>
      </c>
      <c r="H160" t="s">
        <v>402</v>
      </c>
      <c r="I160" t="s">
        <v>277</v>
      </c>
      <c r="J160">
        <f>VLOOKUP(B160,自助退!B:F,5,FALSE)</f>
        <v>100</v>
      </c>
      <c r="K160" s="41" t="str">
        <f t="shared" si="2"/>
        <v/>
      </c>
    </row>
    <row r="161" spans="1:11" ht="14.25">
      <c r="A161" s="17">
        <v>42895.701655092591</v>
      </c>
      <c r="B161" s="37">
        <v>124407</v>
      </c>
      <c r="C161" s="23" t="s">
        <v>654</v>
      </c>
      <c r="D161" t="s">
        <v>655</v>
      </c>
      <c r="E161" t="s">
        <v>656</v>
      </c>
      <c r="F161" s="15">
        <v>-29</v>
      </c>
      <c r="G161" t="s">
        <v>275</v>
      </c>
      <c r="H161" t="s">
        <v>408</v>
      </c>
      <c r="I161" t="s">
        <v>277</v>
      </c>
      <c r="J161">
        <f>VLOOKUP(B161,自助退!B:F,5,FALSE)</f>
        <v>29</v>
      </c>
      <c r="K161" s="41" t="str">
        <f t="shared" si="2"/>
        <v/>
      </c>
    </row>
    <row r="162" spans="1:11" ht="14.25">
      <c r="A162" s="17">
        <v>42895.705243055556</v>
      </c>
      <c r="B162" s="37">
        <v>124536</v>
      </c>
      <c r="C162" s="23" t="s">
        <v>657</v>
      </c>
      <c r="D162" t="s">
        <v>658</v>
      </c>
      <c r="E162" t="s">
        <v>659</v>
      </c>
      <c r="F162" s="15">
        <v>-640</v>
      </c>
      <c r="G162" t="s">
        <v>275</v>
      </c>
      <c r="H162" t="s">
        <v>463</v>
      </c>
      <c r="I162" t="s">
        <v>277</v>
      </c>
      <c r="J162">
        <f>VLOOKUP(B162,自助退!B:F,5,FALSE)</f>
        <v>640</v>
      </c>
      <c r="K162" s="41" t="str">
        <f t="shared" si="2"/>
        <v/>
      </c>
    </row>
    <row r="163" spans="1:11" ht="14.25">
      <c r="A163" s="17">
        <v>42895.708009259259</v>
      </c>
      <c r="B163" s="37">
        <v>124628</v>
      </c>
      <c r="C163" s="23" t="s">
        <v>660</v>
      </c>
      <c r="D163" t="s">
        <v>661</v>
      </c>
      <c r="E163" t="s">
        <v>662</v>
      </c>
      <c r="F163" s="15">
        <v>-200</v>
      </c>
      <c r="G163" t="s">
        <v>275</v>
      </c>
      <c r="H163" t="s">
        <v>351</v>
      </c>
      <c r="I163" t="s">
        <v>277</v>
      </c>
      <c r="J163">
        <f>VLOOKUP(B163,自助退!B:F,5,FALSE)</f>
        <v>200</v>
      </c>
      <c r="K163" s="41" t="str">
        <f t="shared" si="2"/>
        <v/>
      </c>
    </row>
    <row r="164" spans="1:11" ht="14.25">
      <c r="A164" s="17">
        <v>42895.713240740741</v>
      </c>
      <c r="B164" s="37">
        <v>124803</v>
      </c>
      <c r="C164" s="23" t="s">
        <v>663</v>
      </c>
      <c r="D164" t="s">
        <v>664</v>
      </c>
      <c r="E164" t="s">
        <v>665</v>
      </c>
      <c r="F164" s="15">
        <v>-732</v>
      </c>
      <c r="G164" t="s">
        <v>275</v>
      </c>
      <c r="H164" t="s">
        <v>340</v>
      </c>
      <c r="I164" t="s">
        <v>277</v>
      </c>
      <c r="J164">
        <f>VLOOKUP(B164,自助退!B:F,5,FALSE)</f>
        <v>732</v>
      </c>
      <c r="K164" s="41" t="str">
        <f t="shared" si="2"/>
        <v/>
      </c>
    </row>
    <row r="165" spans="1:11" ht="14.25">
      <c r="A165" s="17">
        <v>42895.716157407405</v>
      </c>
      <c r="B165" s="37">
        <v>124909</v>
      </c>
      <c r="C165" s="23" t="s">
        <v>666</v>
      </c>
      <c r="D165" t="s">
        <v>667</v>
      </c>
      <c r="E165" t="s">
        <v>668</v>
      </c>
      <c r="F165" s="15">
        <v>-56</v>
      </c>
      <c r="G165" t="s">
        <v>275</v>
      </c>
      <c r="H165" t="s">
        <v>288</v>
      </c>
      <c r="I165" t="s">
        <v>277</v>
      </c>
      <c r="J165">
        <f>VLOOKUP(B165,自助退!B:F,5,FALSE)</f>
        <v>56</v>
      </c>
      <c r="K165" s="41" t="str">
        <f t="shared" si="2"/>
        <v/>
      </c>
    </row>
    <row r="166" spans="1:11" ht="14.25">
      <c r="A166" s="17">
        <v>42895.731550925928</v>
      </c>
      <c r="B166" s="37">
        <v>125260</v>
      </c>
      <c r="C166" s="23" t="s">
        <v>669</v>
      </c>
      <c r="D166" t="s">
        <v>670</v>
      </c>
      <c r="E166" t="s">
        <v>671</v>
      </c>
      <c r="F166" s="15">
        <v>-1400</v>
      </c>
      <c r="G166" t="s">
        <v>275</v>
      </c>
      <c r="H166" t="s">
        <v>475</v>
      </c>
      <c r="I166" t="s">
        <v>277</v>
      </c>
      <c r="J166">
        <f>VLOOKUP(B166,自助退!B:F,5,FALSE)</f>
        <v>1400</v>
      </c>
      <c r="K166" s="41" t="str">
        <f t="shared" si="2"/>
        <v/>
      </c>
    </row>
    <row r="167" spans="1:11" ht="14.25">
      <c r="A167" s="17">
        <v>42896.358020833337</v>
      </c>
      <c r="B167" s="37">
        <v>127628</v>
      </c>
      <c r="C167" s="23" t="s">
        <v>672</v>
      </c>
      <c r="D167" t="s">
        <v>673</v>
      </c>
      <c r="E167" t="s">
        <v>674</v>
      </c>
      <c r="F167" s="15">
        <v>-115</v>
      </c>
      <c r="G167" t="s">
        <v>275</v>
      </c>
      <c r="H167" t="s">
        <v>615</v>
      </c>
      <c r="I167" t="s">
        <v>277</v>
      </c>
      <c r="J167">
        <f>VLOOKUP(B167,自助退!B:F,5,FALSE)</f>
        <v>115</v>
      </c>
      <c r="K167" s="41" t="str">
        <f t="shared" si="2"/>
        <v/>
      </c>
    </row>
    <row r="168" spans="1:11" ht="14.25">
      <c r="A168" s="17">
        <v>42896.358460648145</v>
      </c>
      <c r="B168" s="37">
        <v>127649</v>
      </c>
      <c r="C168" s="23" t="s">
        <v>675</v>
      </c>
      <c r="D168" t="s">
        <v>676</v>
      </c>
      <c r="E168" t="s">
        <v>677</v>
      </c>
      <c r="F168" s="15">
        <v>-139</v>
      </c>
      <c r="G168" t="s">
        <v>275</v>
      </c>
      <c r="H168" t="s">
        <v>615</v>
      </c>
      <c r="I168" t="s">
        <v>277</v>
      </c>
      <c r="J168">
        <f>VLOOKUP(B168,自助退!B:F,5,FALSE)</f>
        <v>139</v>
      </c>
      <c r="K168" s="41" t="str">
        <f t="shared" si="2"/>
        <v/>
      </c>
    </row>
    <row r="169" spans="1:11" ht="14.25">
      <c r="A169" s="17">
        <v>42896.410231481481</v>
      </c>
      <c r="B169" s="37">
        <v>129745</v>
      </c>
      <c r="C169" s="23" t="s">
        <v>678</v>
      </c>
      <c r="D169" t="s">
        <v>679</v>
      </c>
      <c r="E169" t="s">
        <v>680</v>
      </c>
      <c r="F169" s="15">
        <v>-503</v>
      </c>
      <c r="G169" t="s">
        <v>275</v>
      </c>
      <c r="H169" t="s">
        <v>308</v>
      </c>
      <c r="I169" t="s">
        <v>277</v>
      </c>
      <c r="J169">
        <f>VLOOKUP(B169,自助退!B:F,5,FALSE)</f>
        <v>503</v>
      </c>
      <c r="K169" s="41" t="str">
        <f t="shared" si="2"/>
        <v/>
      </c>
    </row>
    <row r="170" spans="1:11" ht="14.25">
      <c r="A170" s="17">
        <v>42896.41747685185</v>
      </c>
      <c r="B170" s="37">
        <v>130044</v>
      </c>
      <c r="C170" s="23" t="s">
        <v>681</v>
      </c>
      <c r="D170" t="s">
        <v>682</v>
      </c>
      <c r="E170" t="s">
        <v>683</v>
      </c>
      <c r="F170" s="15">
        <v>-632</v>
      </c>
      <c r="G170" t="s">
        <v>275</v>
      </c>
      <c r="H170" t="s">
        <v>308</v>
      </c>
      <c r="I170" t="s">
        <v>277</v>
      </c>
      <c r="J170">
        <f>VLOOKUP(B170,自助退!B:F,5,FALSE)</f>
        <v>632</v>
      </c>
      <c r="K170" s="41" t="str">
        <f t="shared" si="2"/>
        <v/>
      </c>
    </row>
    <row r="171" spans="1:11" ht="14.25">
      <c r="A171" s="17">
        <v>42896.445972222224</v>
      </c>
      <c r="B171" s="37">
        <v>131073</v>
      </c>
      <c r="C171" s="23" t="s">
        <v>684</v>
      </c>
      <c r="D171" t="s">
        <v>685</v>
      </c>
      <c r="E171" t="s">
        <v>686</v>
      </c>
      <c r="F171" s="15">
        <v>-950</v>
      </c>
      <c r="G171" t="s">
        <v>275</v>
      </c>
      <c r="H171" t="s">
        <v>296</v>
      </c>
      <c r="I171" t="s">
        <v>277</v>
      </c>
      <c r="J171">
        <f>VLOOKUP(B171,自助退!B:F,5,FALSE)</f>
        <v>950</v>
      </c>
      <c r="K171" s="41" t="str">
        <f t="shared" si="2"/>
        <v/>
      </c>
    </row>
    <row r="172" spans="1:11" ht="14.25">
      <c r="A172" s="17">
        <v>42896.449363425927</v>
      </c>
      <c r="B172" s="37">
        <v>131191</v>
      </c>
      <c r="C172" s="23" t="s">
        <v>687</v>
      </c>
      <c r="D172" t="s">
        <v>88</v>
      </c>
      <c r="E172" t="s">
        <v>89</v>
      </c>
      <c r="F172" s="15">
        <v>-9600</v>
      </c>
      <c r="G172" t="s">
        <v>275</v>
      </c>
      <c r="H172" t="s">
        <v>318</v>
      </c>
      <c r="I172" t="s">
        <v>277</v>
      </c>
      <c r="J172">
        <f>VLOOKUP(B172,自助退!B:F,5,FALSE)</f>
        <v>9600</v>
      </c>
      <c r="K172" s="41" t="str">
        <f t="shared" si="2"/>
        <v/>
      </c>
    </row>
    <row r="173" spans="1:11" ht="14.25">
      <c r="A173" s="17">
        <v>42896.455289351848</v>
      </c>
      <c r="B173" s="37">
        <v>131363</v>
      </c>
      <c r="C173" s="23" t="s">
        <v>688</v>
      </c>
      <c r="D173" t="s">
        <v>689</v>
      </c>
      <c r="E173" t="s">
        <v>690</v>
      </c>
      <c r="F173" s="15">
        <v>-100</v>
      </c>
      <c r="G173" t="s">
        <v>275</v>
      </c>
      <c r="H173" t="s">
        <v>416</v>
      </c>
      <c r="I173" t="s">
        <v>277</v>
      </c>
      <c r="J173">
        <f>VLOOKUP(B173,自助退!B:F,5,FALSE)</f>
        <v>100</v>
      </c>
      <c r="K173" s="41" t="str">
        <f t="shared" si="2"/>
        <v/>
      </c>
    </row>
    <row r="174" spans="1:11" ht="14.25">
      <c r="A174" s="17">
        <v>42896.589236111111</v>
      </c>
      <c r="B174" s="37">
        <v>133363</v>
      </c>
      <c r="C174" s="23" t="s">
        <v>691</v>
      </c>
      <c r="D174" t="s">
        <v>692</v>
      </c>
      <c r="E174" t="s">
        <v>693</v>
      </c>
      <c r="F174" s="15">
        <v>-400</v>
      </c>
      <c r="G174" t="s">
        <v>275</v>
      </c>
      <c r="H174" t="s">
        <v>323</v>
      </c>
      <c r="I174" t="s">
        <v>277</v>
      </c>
      <c r="J174">
        <f>VLOOKUP(B174,自助退!B:F,5,FALSE)</f>
        <v>400</v>
      </c>
      <c r="K174" s="41" t="str">
        <f t="shared" si="2"/>
        <v/>
      </c>
    </row>
    <row r="175" spans="1:11" ht="14.25">
      <c r="A175" s="17">
        <v>42896.596435185187</v>
      </c>
      <c r="B175" s="37">
        <v>133453</v>
      </c>
      <c r="C175" s="23" t="s">
        <v>694</v>
      </c>
      <c r="D175" t="s">
        <v>695</v>
      </c>
      <c r="E175" t="s">
        <v>696</v>
      </c>
      <c r="F175" s="15">
        <v>-862</v>
      </c>
      <c r="G175" t="s">
        <v>275</v>
      </c>
      <c r="H175" t="s">
        <v>347</v>
      </c>
      <c r="I175" t="s">
        <v>277</v>
      </c>
      <c r="J175">
        <f>VLOOKUP(B175,自助退!B:F,5,FALSE)</f>
        <v>862</v>
      </c>
      <c r="K175" s="41" t="str">
        <f t="shared" si="2"/>
        <v/>
      </c>
    </row>
    <row r="176" spans="1:11" ht="14.25">
      <c r="A176" s="17">
        <v>42896.597824074073</v>
      </c>
      <c r="B176" s="37">
        <v>133466</v>
      </c>
      <c r="C176" s="23" t="s">
        <v>697</v>
      </c>
      <c r="D176" t="s">
        <v>698</v>
      </c>
      <c r="E176" t="s">
        <v>699</v>
      </c>
      <c r="F176" s="15">
        <v>-86</v>
      </c>
      <c r="G176" t="s">
        <v>275</v>
      </c>
      <c r="H176" t="s">
        <v>283</v>
      </c>
      <c r="I176" t="s">
        <v>277</v>
      </c>
      <c r="J176">
        <f>VLOOKUP(B176,自助退!B:F,5,FALSE)</f>
        <v>86</v>
      </c>
      <c r="K176" s="41" t="str">
        <f t="shared" si="2"/>
        <v/>
      </c>
    </row>
    <row r="177" spans="1:11" ht="14.25">
      <c r="A177" s="17">
        <v>42896.612025462964</v>
      </c>
      <c r="B177" s="37">
        <v>133716</v>
      </c>
      <c r="C177" s="23" t="s">
        <v>700</v>
      </c>
      <c r="D177" t="s">
        <v>701</v>
      </c>
      <c r="E177" t="s">
        <v>702</v>
      </c>
      <c r="F177" s="15">
        <v>-465</v>
      </c>
      <c r="G177" t="s">
        <v>275</v>
      </c>
      <c r="H177" t="s">
        <v>475</v>
      </c>
      <c r="I177" t="s">
        <v>277</v>
      </c>
      <c r="J177">
        <f>VLOOKUP(B177,自助退!B:F,5,FALSE)</f>
        <v>465</v>
      </c>
      <c r="K177" s="41" t="str">
        <f t="shared" si="2"/>
        <v/>
      </c>
    </row>
    <row r="178" spans="1:11" ht="14.25">
      <c r="A178" s="17">
        <v>42896.618171296293</v>
      </c>
      <c r="B178" s="37">
        <v>133813</v>
      </c>
      <c r="C178" s="23" t="s">
        <v>703</v>
      </c>
      <c r="D178" t="s">
        <v>704</v>
      </c>
      <c r="E178" t="s">
        <v>705</v>
      </c>
      <c r="F178" s="15">
        <v>-42</v>
      </c>
      <c r="G178" t="s">
        <v>275</v>
      </c>
      <c r="H178" t="s">
        <v>463</v>
      </c>
      <c r="I178" t="s">
        <v>277</v>
      </c>
      <c r="J178">
        <f>VLOOKUP(B178,自助退!B:F,5,FALSE)</f>
        <v>42</v>
      </c>
      <c r="K178" s="41" t="str">
        <f t="shared" si="2"/>
        <v/>
      </c>
    </row>
    <row r="179" spans="1:11" ht="14.25">
      <c r="A179" s="17">
        <v>42896.656886574077</v>
      </c>
      <c r="B179" s="37">
        <v>134577</v>
      </c>
      <c r="C179" s="23" t="s">
        <v>706</v>
      </c>
      <c r="D179" t="s">
        <v>56</v>
      </c>
      <c r="E179" t="s">
        <v>57</v>
      </c>
      <c r="F179" s="15">
        <v>-700</v>
      </c>
      <c r="G179" t="s">
        <v>275</v>
      </c>
      <c r="H179" t="s">
        <v>318</v>
      </c>
      <c r="I179" t="s">
        <v>277</v>
      </c>
      <c r="J179">
        <f>VLOOKUP(B179,自助退!B:F,5,FALSE)</f>
        <v>700</v>
      </c>
      <c r="K179" s="41" t="str">
        <f t="shared" si="2"/>
        <v/>
      </c>
    </row>
    <row r="180" spans="1:11" ht="14.25">
      <c r="A180" s="17">
        <v>42896.657164351855</v>
      </c>
      <c r="B180" s="37">
        <v>134584</v>
      </c>
      <c r="C180" s="23" t="s">
        <v>707</v>
      </c>
      <c r="D180" t="s">
        <v>56</v>
      </c>
      <c r="E180" t="s">
        <v>57</v>
      </c>
      <c r="F180" s="15">
        <v>-200</v>
      </c>
      <c r="G180" t="s">
        <v>275</v>
      </c>
      <c r="H180" t="s">
        <v>318</v>
      </c>
      <c r="I180" t="s">
        <v>277</v>
      </c>
      <c r="J180">
        <f>VLOOKUP(B180,自助退!B:F,5,FALSE)</f>
        <v>200</v>
      </c>
      <c r="K180" s="41" t="str">
        <f t="shared" si="2"/>
        <v/>
      </c>
    </row>
    <row r="181" spans="1:11" ht="14.25">
      <c r="A181" s="17">
        <v>42896.657384259262</v>
      </c>
      <c r="B181" s="37">
        <v>134589</v>
      </c>
      <c r="C181" s="23" t="s">
        <v>708</v>
      </c>
      <c r="D181" t="s">
        <v>709</v>
      </c>
      <c r="E181" t="s">
        <v>710</v>
      </c>
      <c r="F181" s="15">
        <v>-845</v>
      </c>
      <c r="G181" t="s">
        <v>275</v>
      </c>
      <c r="H181" t="s">
        <v>475</v>
      </c>
      <c r="I181" t="s">
        <v>277</v>
      </c>
      <c r="J181">
        <f>VLOOKUP(B181,自助退!B:F,5,FALSE)</f>
        <v>845</v>
      </c>
      <c r="K181" s="41" t="str">
        <f t="shared" si="2"/>
        <v/>
      </c>
    </row>
    <row r="182" spans="1:11" ht="14.25">
      <c r="A182" s="17">
        <v>42896.680752314816</v>
      </c>
      <c r="B182" s="37">
        <v>135004</v>
      </c>
      <c r="C182" s="23" t="s">
        <v>711</v>
      </c>
      <c r="D182" t="s">
        <v>712</v>
      </c>
      <c r="E182" t="s">
        <v>713</v>
      </c>
      <c r="F182" s="15">
        <v>-595</v>
      </c>
      <c r="G182" t="s">
        <v>275</v>
      </c>
      <c r="H182" t="s">
        <v>463</v>
      </c>
      <c r="I182" t="s">
        <v>277</v>
      </c>
      <c r="J182">
        <f>VLOOKUP(B182,自助退!B:F,5,FALSE)</f>
        <v>595</v>
      </c>
      <c r="K182" s="41" t="str">
        <f t="shared" si="2"/>
        <v/>
      </c>
    </row>
    <row r="183" spans="1:11" ht="14.25">
      <c r="A183" s="17">
        <v>42897.024756944447</v>
      </c>
      <c r="B183" s="37">
        <v>135952</v>
      </c>
      <c r="C183" s="23"/>
      <c r="D183" t="s">
        <v>714</v>
      </c>
      <c r="E183" t="s">
        <v>715</v>
      </c>
      <c r="F183" s="15">
        <v>-1990</v>
      </c>
      <c r="G183" t="s">
        <v>275</v>
      </c>
      <c r="H183" t="s">
        <v>486</v>
      </c>
      <c r="I183" t="s">
        <v>716</v>
      </c>
      <c r="J183">
        <f>VLOOKUP(B183,自助退!B:F,5,FALSE)</f>
        <v>1990</v>
      </c>
      <c r="K183" s="41" t="str">
        <f t="shared" si="2"/>
        <v/>
      </c>
    </row>
    <row r="184" spans="1:11" ht="14.25">
      <c r="A184" s="17">
        <v>42897.453634259262</v>
      </c>
      <c r="B184" s="37">
        <v>137308</v>
      </c>
      <c r="C184" s="23" t="s">
        <v>717</v>
      </c>
      <c r="D184" t="s">
        <v>718</v>
      </c>
      <c r="E184" t="s">
        <v>186</v>
      </c>
      <c r="F184" s="15">
        <v>-65</v>
      </c>
      <c r="G184" t="s">
        <v>275</v>
      </c>
      <c r="H184" t="s">
        <v>318</v>
      </c>
      <c r="I184" t="s">
        <v>277</v>
      </c>
      <c r="J184">
        <f>VLOOKUP(B184,自助退!B:F,5,FALSE)</f>
        <v>65</v>
      </c>
      <c r="K184" s="41" t="str">
        <f t="shared" si="2"/>
        <v/>
      </c>
    </row>
    <row r="185" spans="1:11" ht="14.25">
      <c r="A185" s="17">
        <v>42897.770960648151</v>
      </c>
      <c r="B185" s="37">
        <v>138827</v>
      </c>
      <c r="C185" s="23"/>
      <c r="D185" t="s">
        <v>719</v>
      </c>
      <c r="E185" t="s">
        <v>720</v>
      </c>
      <c r="F185" s="15">
        <v>-611</v>
      </c>
      <c r="G185" t="s">
        <v>275</v>
      </c>
      <c r="H185" t="s">
        <v>486</v>
      </c>
      <c r="I185" t="s">
        <v>716</v>
      </c>
      <c r="J185">
        <f>VLOOKUP(B185,自助退!B:F,5,FALSE)</f>
        <v>611</v>
      </c>
      <c r="K185" s="41" t="str">
        <f t="shared" si="2"/>
        <v/>
      </c>
    </row>
    <row r="186" spans="1:11">
      <c r="A186" s="17"/>
      <c r="B186" s="23"/>
      <c r="C186" s="23"/>
    </row>
    <row r="187" spans="1:11">
      <c r="A187" s="17"/>
      <c r="B187" s="23"/>
      <c r="C187" s="23"/>
    </row>
    <row r="188" spans="1:11">
      <c r="A188" s="17"/>
      <c r="B188" s="23"/>
      <c r="C188" s="23"/>
    </row>
    <row r="189" spans="1:11">
      <c r="A189" s="17"/>
      <c r="B189" s="23"/>
      <c r="C189" s="23"/>
    </row>
  </sheetData>
  <autoFilter ref="A1:K185"/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62"/>
  <sheetViews>
    <sheetView zoomScale="80" zoomScaleNormal="80" workbookViewId="0">
      <selection activeCell="J1" sqref="J1"/>
    </sheetView>
  </sheetViews>
  <sheetFormatPr defaultRowHeight="13.5"/>
  <cols>
    <col min="1" max="1" width="20.75" customWidth="1"/>
    <col min="2" max="2" width="12.25" style="23" customWidth="1"/>
    <col min="3" max="3" width="13.5" customWidth="1"/>
    <col min="4" max="4" width="17.25" bestFit="1" customWidth="1"/>
    <col min="5" max="5" width="6.375" customWidth="1"/>
    <col min="6" max="6" width="10.625" style="44" bestFit="1" customWidth="1"/>
    <col min="10" max="11" width="9.375" bestFit="1" customWidth="1"/>
    <col min="12" max="13" width="18.375" bestFit="1" customWidth="1"/>
    <col min="15" max="15" width="7.125" bestFit="1" customWidth="1"/>
    <col min="16" max="16" width="11" style="44" customWidth="1"/>
  </cols>
  <sheetData>
    <row r="1" spans="1:17">
      <c r="A1" s="17" t="s">
        <v>38</v>
      </c>
      <c r="B1" s="23" t="s">
        <v>44</v>
      </c>
      <c r="C1" t="s">
        <v>47</v>
      </c>
      <c r="D1" t="s">
        <v>39</v>
      </c>
      <c r="E1" t="s">
        <v>40</v>
      </c>
      <c r="F1" s="44" t="s">
        <v>41</v>
      </c>
      <c r="G1" t="s">
        <v>46</v>
      </c>
      <c r="H1" t="s">
        <v>42</v>
      </c>
      <c r="I1" t="s">
        <v>48</v>
      </c>
      <c r="J1" t="s">
        <v>49</v>
      </c>
      <c r="K1" t="s">
        <v>50</v>
      </c>
      <c r="L1" t="s">
        <v>52</v>
      </c>
      <c r="M1" t="s">
        <v>53</v>
      </c>
      <c r="N1" s="19" t="s">
        <v>1661</v>
      </c>
      <c r="O1" s="19" t="s">
        <v>1662</v>
      </c>
      <c r="P1" s="48" t="s">
        <v>1664</v>
      </c>
      <c r="Q1" s="19" t="s">
        <v>1665</v>
      </c>
    </row>
    <row r="2" spans="1:17" ht="14.25" hidden="1">
      <c r="A2" s="17">
        <v>42888.784062500003</v>
      </c>
      <c r="B2" s="23">
        <v>5776</v>
      </c>
      <c r="C2" t="s">
        <v>272</v>
      </c>
      <c r="D2" t="s">
        <v>273</v>
      </c>
      <c r="F2" s="45">
        <v>10</v>
      </c>
      <c r="G2" t="s">
        <v>275</v>
      </c>
      <c r="H2" t="s">
        <v>275</v>
      </c>
      <c r="I2" t="s">
        <v>721</v>
      </c>
      <c r="J2" t="s">
        <v>51</v>
      </c>
      <c r="K2" t="s">
        <v>722</v>
      </c>
      <c r="L2" t="s">
        <v>723</v>
      </c>
      <c r="M2" t="s">
        <v>724</v>
      </c>
      <c r="N2">
        <f>VLOOKUP(B2,HIS退!B:F,5,FALSE)</f>
        <v>-10</v>
      </c>
      <c r="O2" t="str">
        <f>IF(N2=F2*-1,"",1)</f>
        <v/>
      </c>
      <c r="P2" s="44">
        <f>VLOOKUP(C2,银行退!C:L,10,FALSE)</f>
        <v>10</v>
      </c>
      <c r="Q2" t="str">
        <f>IF(P2=F2,"",1)</f>
        <v/>
      </c>
    </row>
    <row r="3" spans="1:17" ht="14.25" hidden="1">
      <c r="A3" s="17">
        <v>42888.938356481478</v>
      </c>
      <c r="B3" s="23">
        <v>5983</v>
      </c>
      <c r="C3" t="s">
        <v>278</v>
      </c>
      <c r="D3" t="s">
        <v>62</v>
      </c>
      <c r="F3" s="45">
        <v>1</v>
      </c>
      <c r="G3" t="s">
        <v>275</v>
      </c>
      <c r="H3" t="s">
        <v>275</v>
      </c>
      <c r="I3" t="s">
        <v>721</v>
      </c>
      <c r="J3" t="s">
        <v>51</v>
      </c>
      <c r="K3" t="s">
        <v>722</v>
      </c>
      <c r="L3" t="s">
        <v>725</v>
      </c>
      <c r="M3" t="s">
        <v>726</v>
      </c>
      <c r="N3">
        <f>VLOOKUP(B3,HIS退!B:F,5,FALSE)</f>
        <v>-1</v>
      </c>
      <c r="O3" t="str">
        <f t="shared" ref="O3:O66" si="0">IF(N3=F3*-1,"",1)</f>
        <v/>
      </c>
      <c r="P3" s="44">
        <f>VLOOKUP(C3,银行退!C:L,10,FALSE)</f>
        <v>1</v>
      </c>
      <c r="Q3" t="str">
        <f t="shared" ref="Q3:Q66" si="1">IF(P3=F3,"",1)</f>
        <v/>
      </c>
    </row>
    <row r="4" spans="1:17" ht="14.25" hidden="1">
      <c r="A4" s="17">
        <v>42889.97625</v>
      </c>
      <c r="B4" s="23">
        <v>15088</v>
      </c>
      <c r="C4" t="s">
        <v>279</v>
      </c>
      <c r="D4" t="s">
        <v>62</v>
      </c>
      <c r="F4" s="45">
        <v>1</v>
      </c>
      <c r="G4" t="s">
        <v>275</v>
      </c>
      <c r="H4" t="s">
        <v>275</v>
      </c>
      <c r="I4" t="s">
        <v>721</v>
      </c>
      <c r="J4" t="s">
        <v>721</v>
      </c>
      <c r="K4" t="s">
        <v>722</v>
      </c>
      <c r="L4" t="s">
        <v>727</v>
      </c>
      <c r="M4" t="s">
        <v>728</v>
      </c>
      <c r="N4">
        <f>VLOOKUP(B4,HIS退!B:F,5,FALSE)</f>
        <v>-1</v>
      </c>
      <c r="O4" t="str">
        <f t="shared" si="0"/>
        <v/>
      </c>
      <c r="P4" s="44">
        <f>VLOOKUP(C4,银行退!C:L,10,FALSE)</f>
        <v>1</v>
      </c>
      <c r="Q4" t="str">
        <f t="shared" si="1"/>
        <v/>
      </c>
    </row>
    <row r="5" spans="1:17" ht="14.25" hidden="1">
      <c r="A5" s="17">
        <v>42890.165185185186</v>
      </c>
      <c r="B5" s="23">
        <v>15317</v>
      </c>
      <c r="C5" t="s">
        <v>281</v>
      </c>
      <c r="D5" t="s">
        <v>62</v>
      </c>
      <c r="F5" s="45">
        <v>1</v>
      </c>
      <c r="G5" t="s">
        <v>275</v>
      </c>
      <c r="H5" t="s">
        <v>275</v>
      </c>
      <c r="I5" t="s">
        <v>721</v>
      </c>
      <c r="J5" t="s">
        <v>51</v>
      </c>
      <c r="K5" t="s">
        <v>722</v>
      </c>
      <c r="L5" t="s">
        <v>730</v>
      </c>
      <c r="M5" t="s">
        <v>731</v>
      </c>
      <c r="N5">
        <f>VLOOKUP(B5,HIS退!B:F,5,FALSE)</f>
        <v>-1</v>
      </c>
      <c r="O5" t="str">
        <f t="shared" si="0"/>
        <v/>
      </c>
      <c r="P5" s="44">
        <f>VLOOKUP(C5,银行退!C:L,10,FALSE)</f>
        <v>1</v>
      </c>
      <c r="Q5" t="str">
        <f t="shared" si="1"/>
        <v/>
      </c>
    </row>
    <row r="6" spans="1:17" ht="14.25" hidden="1">
      <c r="A6" s="17">
        <v>42890.16646990741</v>
      </c>
      <c r="B6" s="23">
        <v>15319</v>
      </c>
      <c r="C6" t="s">
        <v>282</v>
      </c>
      <c r="D6" t="s">
        <v>64</v>
      </c>
      <c r="F6" s="45">
        <v>9999</v>
      </c>
      <c r="G6" t="s">
        <v>275</v>
      </c>
      <c r="H6" t="s">
        <v>275</v>
      </c>
      <c r="I6" t="s">
        <v>721</v>
      </c>
      <c r="J6" t="s">
        <v>51</v>
      </c>
      <c r="K6" t="s">
        <v>722</v>
      </c>
      <c r="L6" t="s">
        <v>732</v>
      </c>
      <c r="M6" t="s">
        <v>733</v>
      </c>
      <c r="N6">
        <f>VLOOKUP(B6,HIS退!B:F,5,FALSE)</f>
        <v>-9999</v>
      </c>
      <c r="O6" t="str">
        <f t="shared" si="0"/>
        <v/>
      </c>
      <c r="P6" s="44">
        <f>VLOOKUP(C6,银行退!C:L,10,FALSE)</f>
        <v>9999</v>
      </c>
      <c r="Q6" t="str">
        <f t="shared" si="1"/>
        <v/>
      </c>
    </row>
    <row r="7" spans="1:17" ht="14.25" hidden="1">
      <c r="A7" s="17">
        <v>42890.625868055555</v>
      </c>
      <c r="B7" s="23">
        <v>17645</v>
      </c>
      <c r="C7" t="s">
        <v>284</v>
      </c>
      <c r="D7" t="s">
        <v>58</v>
      </c>
      <c r="F7" s="45">
        <v>757</v>
      </c>
      <c r="G7" t="s">
        <v>275</v>
      </c>
      <c r="H7" t="s">
        <v>275</v>
      </c>
      <c r="I7" t="s">
        <v>721</v>
      </c>
      <c r="J7" t="s">
        <v>734</v>
      </c>
      <c r="K7" t="s">
        <v>722</v>
      </c>
      <c r="L7" t="s">
        <v>735</v>
      </c>
      <c r="M7" t="s">
        <v>736</v>
      </c>
      <c r="N7">
        <f>VLOOKUP(B7,HIS退!B:F,5,FALSE)</f>
        <v>-757</v>
      </c>
      <c r="O7" t="str">
        <f t="shared" si="0"/>
        <v/>
      </c>
      <c r="P7" s="44">
        <f>VLOOKUP(C7,银行退!C:L,10,FALSE)</f>
        <v>757</v>
      </c>
      <c r="Q7" t="str">
        <f t="shared" si="1"/>
        <v/>
      </c>
    </row>
    <row r="8" spans="1:17" ht="14.25" hidden="1">
      <c r="A8" s="17">
        <v>42891.492569444446</v>
      </c>
      <c r="B8" s="23">
        <v>31433</v>
      </c>
      <c r="C8" t="s">
        <v>285</v>
      </c>
      <c r="D8" t="s">
        <v>286</v>
      </c>
      <c r="F8" s="45">
        <v>1000</v>
      </c>
      <c r="G8" t="s">
        <v>275</v>
      </c>
      <c r="H8" t="s">
        <v>275</v>
      </c>
      <c r="I8" t="s">
        <v>721</v>
      </c>
      <c r="J8" t="s">
        <v>51</v>
      </c>
      <c r="K8" t="s">
        <v>722</v>
      </c>
      <c r="L8" t="s">
        <v>738</v>
      </c>
      <c r="M8" t="s">
        <v>739</v>
      </c>
      <c r="N8">
        <f>VLOOKUP(B8,HIS退!B:F,5,FALSE)</f>
        <v>-1000</v>
      </c>
      <c r="O8" t="str">
        <f t="shared" si="0"/>
        <v/>
      </c>
      <c r="P8" s="44">
        <f>VLOOKUP(C8,银行退!C:L,10,FALSE)</f>
        <v>1000</v>
      </c>
      <c r="Q8" t="str">
        <f t="shared" si="1"/>
        <v/>
      </c>
    </row>
    <row r="9" spans="1:17" ht="14.25">
      <c r="A9" s="17">
        <v>42891.499525462961</v>
      </c>
      <c r="B9" s="23">
        <v>31839</v>
      </c>
      <c r="D9" t="s">
        <v>740</v>
      </c>
      <c r="F9" s="45">
        <v>1200</v>
      </c>
      <c r="G9" t="s">
        <v>275</v>
      </c>
      <c r="H9" t="s">
        <v>275</v>
      </c>
      <c r="I9" t="s">
        <v>729</v>
      </c>
      <c r="J9" t="s">
        <v>716</v>
      </c>
      <c r="K9" t="s">
        <v>722</v>
      </c>
      <c r="L9" t="s">
        <v>741</v>
      </c>
      <c r="M9" t="s">
        <v>742</v>
      </c>
      <c r="N9" t="e">
        <f>VLOOKUP(B9,HIS退!B:F,5,FALSE)</f>
        <v>#N/A</v>
      </c>
      <c r="O9" t="e">
        <f t="shared" si="0"/>
        <v>#N/A</v>
      </c>
      <c r="P9" s="44" t="e">
        <f>VLOOKUP(C9,银行退!C:L,10,FALSE)</f>
        <v>#N/A</v>
      </c>
      <c r="Q9" t="e">
        <f t="shared" si="1"/>
        <v>#N/A</v>
      </c>
    </row>
    <row r="10" spans="1:17" ht="14.25">
      <c r="A10" s="17">
        <v>42891.53601851852</v>
      </c>
      <c r="B10" s="23">
        <v>32899</v>
      </c>
      <c r="D10" t="s">
        <v>75</v>
      </c>
      <c r="F10" s="45">
        <v>931</v>
      </c>
      <c r="G10" t="s">
        <v>275</v>
      </c>
      <c r="H10" t="s">
        <v>275</v>
      </c>
      <c r="I10" t="s">
        <v>729</v>
      </c>
      <c r="J10" t="s">
        <v>716</v>
      </c>
      <c r="K10" t="s">
        <v>722</v>
      </c>
      <c r="L10" t="s">
        <v>743</v>
      </c>
      <c r="M10" t="s">
        <v>744</v>
      </c>
      <c r="N10" t="e">
        <f>VLOOKUP(B10,HIS退!B:F,5,FALSE)</f>
        <v>#N/A</v>
      </c>
      <c r="O10" t="e">
        <f t="shared" si="0"/>
        <v>#N/A</v>
      </c>
      <c r="P10" s="44" t="e">
        <f>VLOOKUP(C10,银行退!C:L,10,FALSE)</f>
        <v>#N/A</v>
      </c>
      <c r="Q10" t="e">
        <f t="shared" si="1"/>
        <v>#N/A</v>
      </c>
    </row>
    <row r="11" spans="1:17" ht="14.25">
      <c r="A11" s="17">
        <v>42891.655821759261</v>
      </c>
      <c r="B11" s="23">
        <v>37538</v>
      </c>
      <c r="D11" t="s">
        <v>73</v>
      </c>
      <c r="F11" s="45">
        <v>758</v>
      </c>
      <c r="G11" t="s">
        <v>275</v>
      </c>
      <c r="H11" t="s">
        <v>275</v>
      </c>
      <c r="I11" t="s">
        <v>729</v>
      </c>
      <c r="J11" t="s">
        <v>716</v>
      </c>
      <c r="K11" t="s">
        <v>722</v>
      </c>
      <c r="L11" t="s">
        <v>745</v>
      </c>
      <c r="M11" t="s">
        <v>746</v>
      </c>
      <c r="N11" t="e">
        <f>VLOOKUP(B11,HIS退!B:F,5,FALSE)</f>
        <v>#N/A</v>
      </c>
      <c r="O11" t="e">
        <f t="shared" si="0"/>
        <v>#N/A</v>
      </c>
      <c r="P11" s="44" t="e">
        <f>VLOOKUP(C11,银行退!C:L,10,FALSE)</f>
        <v>#N/A</v>
      </c>
      <c r="Q11" t="e">
        <f t="shared" si="1"/>
        <v>#N/A</v>
      </c>
    </row>
    <row r="12" spans="1:17" ht="14.25" hidden="1">
      <c r="A12" s="17">
        <v>42892.366747685184</v>
      </c>
      <c r="B12" s="23">
        <v>45527</v>
      </c>
      <c r="C12" t="s">
        <v>289</v>
      </c>
      <c r="D12" t="s">
        <v>290</v>
      </c>
      <c r="F12" s="45">
        <v>10</v>
      </c>
      <c r="G12" t="s">
        <v>275</v>
      </c>
      <c r="H12" t="s">
        <v>275</v>
      </c>
      <c r="I12" t="s">
        <v>721</v>
      </c>
      <c r="J12" t="s">
        <v>51</v>
      </c>
      <c r="K12" t="s">
        <v>722</v>
      </c>
      <c r="L12" t="s">
        <v>747</v>
      </c>
      <c r="M12" t="s">
        <v>748</v>
      </c>
      <c r="N12">
        <f>VLOOKUP(B12,HIS退!B:F,5,FALSE)</f>
        <v>-10</v>
      </c>
      <c r="O12" t="str">
        <f t="shared" si="0"/>
        <v/>
      </c>
      <c r="P12" s="44">
        <f>VLOOKUP(C12,银行退!C:L,10,FALSE)</f>
        <v>10</v>
      </c>
      <c r="Q12" t="str">
        <f t="shared" si="1"/>
        <v/>
      </c>
    </row>
    <row r="13" spans="1:17" ht="14.25" hidden="1">
      <c r="A13" s="17">
        <v>42892.41065972222</v>
      </c>
      <c r="B13" s="23">
        <v>48938</v>
      </c>
      <c r="C13" t="s">
        <v>293</v>
      </c>
      <c r="D13" t="s">
        <v>294</v>
      </c>
      <c r="F13" s="45">
        <v>945</v>
      </c>
      <c r="G13" t="s">
        <v>275</v>
      </c>
      <c r="H13" t="s">
        <v>275</v>
      </c>
      <c r="I13" t="s">
        <v>721</v>
      </c>
      <c r="J13" t="s">
        <v>51</v>
      </c>
      <c r="K13" t="s">
        <v>722</v>
      </c>
      <c r="L13" t="s">
        <v>749</v>
      </c>
      <c r="M13" t="s">
        <v>750</v>
      </c>
      <c r="N13">
        <f>VLOOKUP(B13,HIS退!B:F,5,FALSE)</f>
        <v>-945</v>
      </c>
      <c r="O13" t="str">
        <f t="shared" si="0"/>
        <v/>
      </c>
      <c r="P13" s="44">
        <f>VLOOKUP(C13,银行退!C:L,10,FALSE)</f>
        <v>945</v>
      </c>
      <c r="Q13" t="str">
        <f t="shared" si="1"/>
        <v/>
      </c>
    </row>
    <row r="14" spans="1:17" ht="14.25" hidden="1">
      <c r="A14" s="17">
        <v>42892.421064814815</v>
      </c>
      <c r="B14" s="23">
        <v>49715</v>
      </c>
      <c r="C14" t="s">
        <v>297</v>
      </c>
      <c r="D14" t="s">
        <v>298</v>
      </c>
      <c r="F14" s="45">
        <v>694</v>
      </c>
      <c r="G14" t="s">
        <v>275</v>
      </c>
      <c r="H14" t="s">
        <v>275</v>
      </c>
      <c r="I14" t="s">
        <v>721</v>
      </c>
      <c r="J14" t="s">
        <v>51</v>
      </c>
      <c r="K14" t="s">
        <v>722</v>
      </c>
      <c r="L14" t="s">
        <v>751</v>
      </c>
      <c r="M14" t="s">
        <v>752</v>
      </c>
      <c r="N14">
        <f>VLOOKUP(B14,HIS退!B:F,5,FALSE)</f>
        <v>-694</v>
      </c>
      <c r="O14" t="str">
        <f t="shared" si="0"/>
        <v/>
      </c>
      <c r="P14" s="44">
        <f>VLOOKUP(C14,银行退!C:L,10,FALSE)</f>
        <v>694</v>
      </c>
      <c r="Q14" t="str">
        <f t="shared" si="1"/>
        <v/>
      </c>
    </row>
    <row r="15" spans="1:17" ht="14.25" hidden="1">
      <c r="A15" s="17">
        <v>42892.423958333333</v>
      </c>
      <c r="B15" s="23">
        <v>49974</v>
      </c>
      <c r="C15" t="s">
        <v>301</v>
      </c>
      <c r="D15" t="s">
        <v>302</v>
      </c>
      <c r="F15" s="45">
        <v>247</v>
      </c>
      <c r="G15" t="s">
        <v>275</v>
      </c>
      <c r="H15" t="s">
        <v>275</v>
      </c>
      <c r="I15" t="s">
        <v>721</v>
      </c>
      <c r="J15" t="s">
        <v>51</v>
      </c>
      <c r="K15" t="s">
        <v>722</v>
      </c>
      <c r="L15" t="s">
        <v>753</v>
      </c>
      <c r="M15" t="s">
        <v>754</v>
      </c>
      <c r="N15">
        <f>VLOOKUP(B15,HIS退!B:F,5,FALSE)</f>
        <v>-247</v>
      </c>
      <c r="O15" t="str">
        <f t="shared" si="0"/>
        <v/>
      </c>
      <c r="P15" s="44">
        <f>VLOOKUP(C15,银行退!C:L,10,FALSE)</f>
        <v>247</v>
      </c>
      <c r="Q15" t="str">
        <f t="shared" si="1"/>
        <v/>
      </c>
    </row>
    <row r="16" spans="1:17" ht="14.25" hidden="1">
      <c r="A16" s="17">
        <v>42892.467928240738</v>
      </c>
      <c r="B16" s="23">
        <v>53313</v>
      </c>
      <c r="C16" t="s">
        <v>305</v>
      </c>
      <c r="D16" t="s">
        <v>306</v>
      </c>
      <c r="F16" s="45">
        <v>1170</v>
      </c>
      <c r="G16" t="s">
        <v>275</v>
      </c>
      <c r="H16" t="s">
        <v>275</v>
      </c>
      <c r="I16" t="s">
        <v>721</v>
      </c>
      <c r="J16" t="s">
        <v>51</v>
      </c>
      <c r="K16" t="s">
        <v>722</v>
      </c>
      <c r="L16" t="s">
        <v>755</v>
      </c>
      <c r="M16" t="s">
        <v>756</v>
      </c>
      <c r="N16">
        <f>VLOOKUP(B16,HIS退!B:F,5,FALSE)</f>
        <v>-1170</v>
      </c>
      <c r="O16" t="str">
        <f t="shared" si="0"/>
        <v/>
      </c>
      <c r="P16" s="44">
        <f>VLOOKUP(C16,银行退!C:L,10,FALSE)</f>
        <v>1170</v>
      </c>
      <c r="Q16" t="str">
        <f t="shared" si="1"/>
        <v/>
      </c>
    </row>
    <row r="17" spans="1:17" ht="14.25" hidden="1">
      <c r="A17" s="17">
        <v>42892.473726851851</v>
      </c>
      <c r="B17" s="23">
        <v>53711</v>
      </c>
      <c r="C17" t="s">
        <v>309</v>
      </c>
      <c r="D17" t="s">
        <v>79</v>
      </c>
      <c r="F17" s="45">
        <v>747</v>
      </c>
      <c r="G17" t="s">
        <v>275</v>
      </c>
      <c r="H17" t="s">
        <v>275</v>
      </c>
      <c r="I17" t="s">
        <v>721</v>
      </c>
      <c r="J17" t="s">
        <v>51</v>
      </c>
      <c r="K17" t="s">
        <v>722</v>
      </c>
      <c r="L17" t="s">
        <v>757</v>
      </c>
      <c r="M17" t="s">
        <v>758</v>
      </c>
      <c r="N17">
        <f>VLOOKUP(B17,HIS退!B:F,5,FALSE)</f>
        <v>-747</v>
      </c>
      <c r="O17" t="str">
        <f t="shared" si="0"/>
        <v/>
      </c>
      <c r="P17" s="44">
        <f>VLOOKUP(C17,银行退!C:L,10,FALSE)</f>
        <v>747</v>
      </c>
      <c r="Q17" t="str">
        <f t="shared" si="1"/>
        <v/>
      </c>
    </row>
    <row r="18" spans="1:17" ht="14.25" hidden="1">
      <c r="A18" s="17">
        <v>42892.475416666668</v>
      </c>
      <c r="B18" s="23">
        <v>53801</v>
      </c>
      <c r="C18" t="s">
        <v>310</v>
      </c>
      <c r="D18" t="s">
        <v>311</v>
      </c>
      <c r="F18" s="45">
        <v>4000</v>
      </c>
      <c r="G18" t="s">
        <v>275</v>
      </c>
      <c r="H18" t="s">
        <v>275</v>
      </c>
      <c r="I18" t="s">
        <v>721</v>
      </c>
      <c r="J18" t="s">
        <v>51</v>
      </c>
      <c r="K18" t="s">
        <v>722</v>
      </c>
      <c r="L18" t="s">
        <v>759</v>
      </c>
      <c r="M18" t="s">
        <v>760</v>
      </c>
      <c r="N18">
        <f>VLOOKUP(B18,HIS退!B:F,5,FALSE)</f>
        <v>-4000</v>
      </c>
      <c r="O18" t="str">
        <f t="shared" si="0"/>
        <v/>
      </c>
      <c r="P18" s="44">
        <f>VLOOKUP(C18,银行退!C:L,10,FALSE)</f>
        <v>4000</v>
      </c>
      <c r="Q18" t="str">
        <f t="shared" si="1"/>
        <v/>
      </c>
    </row>
    <row r="19" spans="1:17" ht="14.25" hidden="1">
      <c r="A19" s="17">
        <v>42892.498182870368</v>
      </c>
      <c r="B19" s="23">
        <v>55026</v>
      </c>
      <c r="C19" t="s">
        <v>313</v>
      </c>
      <c r="D19" t="s">
        <v>314</v>
      </c>
      <c r="F19" s="45">
        <v>147</v>
      </c>
      <c r="G19" t="s">
        <v>275</v>
      </c>
      <c r="H19" t="s">
        <v>275</v>
      </c>
      <c r="I19" t="s">
        <v>721</v>
      </c>
      <c r="J19" t="s">
        <v>51</v>
      </c>
      <c r="K19" t="s">
        <v>722</v>
      </c>
      <c r="L19" t="s">
        <v>761</v>
      </c>
      <c r="M19" t="s">
        <v>762</v>
      </c>
      <c r="N19">
        <f>VLOOKUP(B19,HIS退!B:F,5,FALSE)</f>
        <v>-147</v>
      </c>
      <c r="O19" t="str">
        <f t="shared" si="0"/>
        <v/>
      </c>
      <c r="P19" s="44">
        <f>VLOOKUP(C19,银行退!C:L,10,FALSE)</f>
        <v>147</v>
      </c>
      <c r="Q19" t="str">
        <f t="shared" si="1"/>
        <v/>
      </c>
    </row>
    <row r="20" spans="1:17" ht="14.25" hidden="1">
      <c r="A20" s="17">
        <v>42892.503854166665</v>
      </c>
      <c r="B20" s="23">
        <v>55305</v>
      </c>
      <c r="C20" t="s">
        <v>317</v>
      </c>
      <c r="D20" t="s">
        <v>99</v>
      </c>
      <c r="F20" s="45">
        <v>870</v>
      </c>
      <c r="G20" t="s">
        <v>275</v>
      </c>
      <c r="H20" t="s">
        <v>275</v>
      </c>
      <c r="I20" t="s">
        <v>721</v>
      </c>
      <c r="J20" t="s">
        <v>51</v>
      </c>
      <c r="K20" t="s">
        <v>722</v>
      </c>
      <c r="L20" t="s">
        <v>763</v>
      </c>
      <c r="M20" t="s">
        <v>764</v>
      </c>
      <c r="N20">
        <f>VLOOKUP(B20,HIS退!B:F,5,FALSE)</f>
        <v>-870</v>
      </c>
      <c r="O20" t="str">
        <f t="shared" si="0"/>
        <v/>
      </c>
      <c r="P20" s="44">
        <f>VLOOKUP(C20,银行退!C:L,10,FALSE)</f>
        <v>870</v>
      </c>
      <c r="Q20" t="str">
        <f t="shared" si="1"/>
        <v/>
      </c>
    </row>
    <row r="21" spans="1:17" ht="14.25" hidden="1">
      <c r="A21" s="17">
        <v>42892.507430555554</v>
      </c>
      <c r="B21" s="23">
        <v>55426</v>
      </c>
      <c r="C21" t="s">
        <v>319</v>
      </c>
      <c r="D21" t="s">
        <v>320</v>
      </c>
      <c r="F21" s="45">
        <v>6</v>
      </c>
      <c r="G21" t="s">
        <v>275</v>
      </c>
      <c r="H21" t="s">
        <v>275</v>
      </c>
      <c r="I21" t="s">
        <v>721</v>
      </c>
      <c r="J21" t="s">
        <v>51</v>
      </c>
      <c r="K21" t="s">
        <v>722</v>
      </c>
      <c r="L21" t="s">
        <v>765</v>
      </c>
      <c r="M21" t="s">
        <v>766</v>
      </c>
      <c r="N21">
        <f>VLOOKUP(B21,HIS退!B:F,5,FALSE)</f>
        <v>-6</v>
      </c>
      <c r="O21" t="str">
        <f t="shared" si="0"/>
        <v/>
      </c>
      <c r="P21" s="44">
        <f>VLOOKUP(C21,银行退!C:L,10,FALSE)</f>
        <v>6</v>
      </c>
      <c r="Q21" t="str">
        <f t="shared" si="1"/>
        <v/>
      </c>
    </row>
    <row r="22" spans="1:17" ht="14.25" hidden="1">
      <c r="A22" s="17">
        <v>42892.508136574077</v>
      </c>
      <c r="B22" s="23">
        <v>55443</v>
      </c>
      <c r="C22" t="s">
        <v>322</v>
      </c>
      <c r="D22" t="s">
        <v>97</v>
      </c>
      <c r="F22" s="45">
        <v>350</v>
      </c>
      <c r="G22" t="s">
        <v>275</v>
      </c>
      <c r="H22" t="s">
        <v>275</v>
      </c>
      <c r="I22" t="s">
        <v>721</v>
      </c>
      <c r="J22" t="s">
        <v>51</v>
      </c>
      <c r="K22" t="s">
        <v>722</v>
      </c>
      <c r="L22" t="s">
        <v>767</v>
      </c>
      <c r="M22" t="s">
        <v>768</v>
      </c>
      <c r="N22">
        <f>VLOOKUP(B22,HIS退!B:F,5,FALSE)</f>
        <v>-350</v>
      </c>
      <c r="O22" t="str">
        <f t="shared" si="0"/>
        <v/>
      </c>
      <c r="P22" s="44">
        <f>VLOOKUP(C22,银行退!C:L,10,FALSE)</f>
        <v>350</v>
      </c>
      <c r="Q22" t="str">
        <f t="shared" si="1"/>
        <v/>
      </c>
    </row>
    <row r="23" spans="1:17" ht="14.25" hidden="1">
      <c r="A23" s="17">
        <v>42892.511493055557</v>
      </c>
      <c r="B23" s="23">
        <v>55541</v>
      </c>
      <c r="C23" t="s">
        <v>324</v>
      </c>
      <c r="D23" t="s">
        <v>325</v>
      </c>
      <c r="F23" s="45">
        <v>2626</v>
      </c>
      <c r="G23" t="s">
        <v>275</v>
      </c>
      <c r="H23" t="s">
        <v>275</v>
      </c>
      <c r="I23" t="s">
        <v>721</v>
      </c>
      <c r="J23" t="s">
        <v>51</v>
      </c>
      <c r="K23" t="s">
        <v>722</v>
      </c>
      <c r="L23" t="s">
        <v>769</v>
      </c>
      <c r="M23" t="s">
        <v>770</v>
      </c>
      <c r="N23">
        <f>VLOOKUP(B23,HIS退!B:F,5,FALSE)</f>
        <v>-2626</v>
      </c>
      <c r="O23" t="str">
        <f t="shared" si="0"/>
        <v/>
      </c>
      <c r="P23" s="44">
        <f>VLOOKUP(C23,银行退!C:L,10,FALSE)</f>
        <v>2626</v>
      </c>
      <c r="Q23" t="str">
        <f t="shared" si="1"/>
        <v/>
      </c>
    </row>
    <row r="24" spans="1:17" ht="14.25" hidden="1">
      <c r="A24" s="17">
        <v>42892.514201388891</v>
      </c>
      <c r="B24" s="23">
        <v>55595</v>
      </c>
      <c r="C24" t="s">
        <v>327</v>
      </c>
      <c r="D24" t="s">
        <v>84</v>
      </c>
      <c r="F24" s="45">
        <v>624</v>
      </c>
      <c r="G24" t="s">
        <v>275</v>
      </c>
      <c r="H24" t="s">
        <v>275</v>
      </c>
      <c r="I24" t="s">
        <v>721</v>
      </c>
      <c r="J24" t="s">
        <v>51</v>
      </c>
      <c r="K24" t="s">
        <v>722</v>
      </c>
      <c r="L24" t="s">
        <v>771</v>
      </c>
      <c r="M24" t="s">
        <v>772</v>
      </c>
      <c r="N24">
        <f>VLOOKUP(B24,HIS退!B:F,5,FALSE)</f>
        <v>-624</v>
      </c>
      <c r="O24" t="str">
        <f t="shared" si="0"/>
        <v/>
      </c>
      <c r="P24" s="44">
        <f>VLOOKUP(C24,银行退!C:L,10,FALSE)</f>
        <v>624</v>
      </c>
      <c r="Q24" t="str">
        <f t="shared" si="1"/>
        <v/>
      </c>
    </row>
    <row r="25" spans="1:17" ht="14.25" hidden="1">
      <c r="A25" s="17">
        <v>42892.525405092594</v>
      </c>
      <c r="B25" s="23">
        <v>55817</v>
      </c>
      <c r="C25" t="s">
        <v>328</v>
      </c>
      <c r="D25" t="s">
        <v>92</v>
      </c>
      <c r="F25" s="45">
        <v>192</v>
      </c>
      <c r="G25" t="s">
        <v>275</v>
      </c>
      <c r="H25" t="s">
        <v>275</v>
      </c>
      <c r="I25" t="s">
        <v>721</v>
      </c>
      <c r="J25" t="s">
        <v>51</v>
      </c>
      <c r="K25" t="s">
        <v>722</v>
      </c>
      <c r="L25" t="s">
        <v>773</v>
      </c>
      <c r="M25" t="s">
        <v>774</v>
      </c>
      <c r="N25">
        <f>VLOOKUP(B25,HIS退!B:F,5,FALSE)</f>
        <v>-192</v>
      </c>
      <c r="O25" t="str">
        <f t="shared" si="0"/>
        <v/>
      </c>
      <c r="P25" s="44">
        <f>VLOOKUP(C25,银行退!C:L,10,FALSE)</f>
        <v>192</v>
      </c>
      <c r="Q25" t="str">
        <f t="shared" si="1"/>
        <v/>
      </c>
    </row>
    <row r="26" spans="1:17" ht="14.25" hidden="1">
      <c r="A26" s="17">
        <v>42892.527395833335</v>
      </c>
      <c r="B26" s="23">
        <v>55843</v>
      </c>
      <c r="C26" t="s">
        <v>330</v>
      </c>
      <c r="D26" t="s">
        <v>331</v>
      </c>
      <c r="F26" s="45">
        <v>964</v>
      </c>
      <c r="G26" t="s">
        <v>275</v>
      </c>
      <c r="H26" t="s">
        <v>275</v>
      </c>
      <c r="I26" t="s">
        <v>721</v>
      </c>
      <c r="J26" t="s">
        <v>51</v>
      </c>
      <c r="K26" t="s">
        <v>722</v>
      </c>
      <c r="L26" t="s">
        <v>775</v>
      </c>
      <c r="M26" t="s">
        <v>776</v>
      </c>
      <c r="N26">
        <f>VLOOKUP(B26,HIS退!B:F,5,FALSE)</f>
        <v>-964</v>
      </c>
      <c r="O26" t="str">
        <f t="shared" si="0"/>
        <v/>
      </c>
      <c r="P26" s="44">
        <f>VLOOKUP(C26,银行退!C:L,10,FALSE)</f>
        <v>964</v>
      </c>
      <c r="Q26" t="str">
        <f t="shared" si="1"/>
        <v/>
      </c>
    </row>
    <row r="27" spans="1:17" ht="14.25" hidden="1">
      <c r="A27" s="17">
        <v>42892.561597222222</v>
      </c>
      <c r="B27" s="23">
        <v>56233</v>
      </c>
      <c r="C27" t="s">
        <v>333</v>
      </c>
      <c r="D27" t="s">
        <v>104</v>
      </c>
      <c r="F27" s="45">
        <v>804</v>
      </c>
      <c r="G27" t="s">
        <v>275</v>
      </c>
      <c r="H27" t="s">
        <v>275</v>
      </c>
      <c r="I27" t="s">
        <v>721</v>
      </c>
      <c r="J27" t="s">
        <v>51</v>
      </c>
      <c r="K27" t="s">
        <v>722</v>
      </c>
      <c r="L27" t="s">
        <v>777</v>
      </c>
      <c r="M27" t="s">
        <v>778</v>
      </c>
      <c r="N27">
        <f>VLOOKUP(B27,HIS退!B:F,5,FALSE)</f>
        <v>-804</v>
      </c>
      <c r="O27" t="str">
        <f t="shared" si="0"/>
        <v/>
      </c>
      <c r="P27" s="44">
        <f>VLOOKUP(C27,银行退!C:L,10,FALSE)</f>
        <v>804</v>
      </c>
      <c r="Q27" t="str">
        <f t="shared" si="1"/>
        <v/>
      </c>
    </row>
    <row r="28" spans="1:17" ht="14.25" hidden="1">
      <c r="A28" s="17">
        <v>42892.602465277778</v>
      </c>
      <c r="B28" s="23">
        <v>57259</v>
      </c>
      <c r="C28" t="s">
        <v>335</v>
      </c>
      <c r="D28" t="s">
        <v>336</v>
      </c>
      <c r="F28" s="45">
        <v>44</v>
      </c>
      <c r="G28" t="s">
        <v>275</v>
      </c>
      <c r="H28" t="s">
        <v>275</v>
      </c>
      <c r="I28" t="s">
        <v>721</v>
      </c>
      <c r="J28" t="s">
        <v>51</v>
      </c>
      <c r="K28" t="s">
        <v>722</v>
      </c>
      <c r="L28" t="s">
        <v>779</v>
      </c>
      <c r="M28" t="s">
        <v>780</v>
      </c>
      <c r="N28">
        <f>VLOOKUP(B28,HIS退!B:F,5,FALSE)</f>
        <v>-44</v>
      </c>
      <c r="O28" t="str">
        <f t="shared" si="0"/>
        <v/>
      </c>
      <c r="P28" s="44">
        <f>VLOOKUP(C28,银行退!C:L,10,FALSE)</f>
        <v>44</v>
      </c>
      <c r="Q28" t="str">
        <f t="shared" si="1"/>
        <v/>
      </c>
    </row>
    <row r="29" spans="1:17" ht="14.25" hidden="1">
      <c r="A29" s="17">
        <v>42892.605624999997</v>
      </c>
      <c r="B29" s="23">
        <v>57425</v>
      </c>
      <c r="C29" t="s">
        <v>339</v>
      </c>
      <c r="D29" t="s">
        <v>86</v>
      </c>
      <c r="F29" s="45">
        <v>950</v>
      </c>
      <c r="G29" t="s">
        <v>275</v>
      </c>
      <c r="H29" t="s">
        <v>275</v>
      </c>
      <c r="I29" t="s">
        <v>721</v>
      </c>
      <c r="J29" t="s">
        <v>51</v>
      </c>
      <c r="K29" t="s">
        <v>722</v>
      </c>
      <c r="L29" t="s">
        <v>781</v>
      </c>
      <c r="M29" t="s">
        <v>782</v>
      </c>
      <c r="N29">
        <f>VLOOKUP(B29,HIS退!B:F,5,FALSE)</f>
        <v>-950</v>
      </c>
      <c r="O29" t="str">
        <f t="shared" si="0"/>
        <v/>
      </c>
      <c r="P29" s="44">
        <f>VLOOKUP(C29,银行退!C:L,10,FALSE)</f>
        <v>950</v>
      </c>
      <c r="Q29" t="str">
        <f t="shared" si="1"/>
        <v/>
      </c>
    </row>
    <row r="30" spans="1:17" ht="14.25" hidden="1">
      <c r="A30" s="17">
        <v>42892.620416666665</v>
      </c>
      <c r="B30" s="23">
        <v>58259</v>
      </c>
      <c r="C30" t="s">
        <v>341</v>
      </c>
      <c r="D30" t="s">
        <v>342</v>
      </c>
      <c r="F30" s="45">
        <v>100</v>
      </c>
      <c r="G30" t="s">
        <v>275</v>
      </c>
      <c r="H30" t="s">
        <v>275</v>
      </c>
      <c r="I30" t="s">
        <v>721</v>
      </c>
      <c r="J30" t="s">
        <v>51</v>
      </c>
      <c r="K30" t="s">
        <v>722</v>
      </c>
      <c r="L30" t="s">
        <v>783</v>
      </c>
      <c r="M30" t="s">
        <v>784</v>
      </c>
      <c r="N30">
        <f>VLOOKUP(B30,HIS退!B:F,5,FALSE)</f>
        <v>-100</v>
      </c>
      <c r="O30" t="str">
        <f t="shared" si="0"/>
        <v/>
      </c>
      <c r="P30" s="44">
        <f>VLOOKUP(C30,银行退!C:L,10,FALSE)</f>
        <v>100</v>
      </c>
      <c r="Q30" t="str">
        <f t="shared" si="1"/>
        <v/>
      </c>
    </row>
    <row r="31" spans="1:17" ht="14.25" hidden="1">
      <c r="A31" s="17">
        <v>42892.620891203704</v>
      </c>
      <c r="B31" s="23">
        <v>58283</v>
      </c>
      <c r="C31" t="s">
        <v>344</v>
      </c>
      <c r="D31" t="s">
        <v>345</v>
      </c>
      <c r="F31" s="45">
        <v>12</v>
      </c>
      <c r="G31" t="s">
        <v>275</v>
      </c>
      <c r="H31" t="s">
        <v>275</v>
      </c>
      <c r="I31" t="s">
        <v>721</v>
      </c>
      <c r="J31" t="s">
        <v>51</v>
      </c>
      <c r="K31" t="s">
        <v>722</v>
      </c>
      <c r="L31" t="s">
        <v>785</v>
      </c>
      <c r="M31" t="s">
        <v>786</v>
      </c>
      <c r="N31">
        <f>VLOOKUP(B31,HIS退!B:F,5,FALSE)</f>
        <v>-12</v>
      </c>
      <c r="O31" t="str">
        <f t="shared" si="0"/>
        <v/>
      </c>
      <c r="P31" s="44">
        <f>VLOOKUP(C31,银行退!C:L,10,FALSE)</f>
        <v>12</v>
      </c>
      <c r="Q31" t="str">
        <f t="shared" si="1"/>
        <v/>
      </c>
    </row>
    <row r="32" spans="1:17" ht="14.25" hidden="1">
      <c r="A32" s="17">
        <v>42892.624756944446</v>
      </c>
      <c r="B32" s="23">
        <v>58520</v>
      </c>
      <c r="C32" t="s">
        <v>348</v>
      </c>
      <c r="D32" t="s">
        <v>349</v>
      </c>
      <c r="F32" s="45">
        <v>343</v>
      </c>
      <c r="G32" t="s">
        <v>275</v>
      </c>
      <c r="H32" t="s">
        <v>275</v>
      </c>
      <c r="I32" t="s">
        <v>721</v>
      </c>
      <c r="J32" t="s">
        <v>51</v>
      </c>
      <c r="K32" t="s">
        <v>722</v>
      </c>
      <c r="L32" t="s">
        <v>787</v>
      </c>
      <c r="M32" t="s">
        <v>788</v>
      </c>
      <c r="N32">
        <f>VLOOKUP(B32,HIS退!B:F,5,FALSE)</f>
        <v>-343</v>
      </c>
      <c r="O32" t="str">
        <f t="shared" si="0"/>
        <v/>
      </c>
      <c r="P32" s="44">
        <f>VLOOKUP(C32,银行退!C:L,10,FALSE)</f>
        <v>343</v>
      </c>
      <c r="Q32" t="str">
        <f t="shared" si="1"/>
        <v/>
      </c>
    </row>
    <row r="33" spans="1:17" ht="14.25" hidden="1">
      <c r="A33" s="17">
        <v>42892.646539351852</v>
      </c>
      <c r="B33" s="23">
        <v>59821</v>
      </c>
      <c r="C33" t="s">
        <v>352</v>
      </c>
      <c r="D33" t="s">
        <v>353</v>
      </c>
      <c r="F33" s="45">
        <v>300</v>
      </c>
      <c r="G33" t="s">
        <v>275</v>
      </c>
      <c r="H33" t="s">
        <v>275</v>
      </c>
      <c r="I33" t="s">
        <v>721</v>
      </c>
      <c r="J33" t="s">
        <v>51</v>
      </c>
      <c r="K33" t="s">
        <v>722</v>
      </c>
      <c r="L33" t="s">
        <v>789</v>
      </c>
      <c r="M33" t="s">
        <v>790</v>
      </c>
      <c r="N33">
        <f>VLOOKUP(B33,HIS退!B:F,5,FALSE)</f>
        <v>-300</v>
      </c>
      <c r="O33" t="str">
        <f t="shared" si="0"/>
        <v/>
      </c>
      <c r="P33" s="44">
        <f>VLOOKUP(C33,银行退!C:L,10,FALSE)</f>
        <v>300</v>
      </c>
      <c r="Q33" t="str">
        <f t="shared" si="1"/>
        <v/>
      </c>
    </row>
    <row r="34" spans="1:17" ht="14.25" hidden="1">
      <c r="A34" s="17">
        <v>42892.662060185183</v>
      </c>
      <c r="B34" s="23">
        <v>60689</v>
      </c>
      <c r="C34" t="s">
        <v>355</v>
      </c>
      <c r="D34" t="s">
        <v>356</v>
      </c>
      <c r="F34" s="45">
        <v>65</v>
      </c>
      <c r="G34" t="s">
        <v>275</v>
      </c>
      <c r="H34" t="s">
        <v>275</v>
      </c>
      <c r="I34" t="s">
        <v>721</v>
      </c>
      <c r="J34" t="s">
        <v>51</v>
      </c>
      <c r="K34" t="s">
        <v>722</v>
      </c>
      <c r="L34" t="s">
        <v>791</v>
      </c>
      <c r="M34" t="s">
        <v>792</v>
      </c>
      <c r="N34">
        <f>VLOOKUP(B34,HIS退!B:F,5,FALSE)</f>
        <v>-65</v>
      </c>
      <c r="O34" t="str">
        <f t="shared" si="0"/>
        <v/>
      </c>
      <c r="P34" s="44">
        <f>VLOOKUP(C34,银行退!C:L,10,FALSE)</f>
        <v>65</v>
      </c>
      <c r="Q34" t="str">
        <f t="shared" si="1"/>
        <v/>
      </c>
    </row>
    <row r="35" spans="1:17" ht="14.25" hidden="1">
      <c r="A35" s="17">
        <v>42892.665231481478</v>
      </c>
      <c r="B35" s="23">
        <v>60869</v>
      </c>
      <c r="C35" t="s">
        <v>359</v>
      </c>
      <c r="D35" t="s">
        <v>360</v>
      </c>
      <c r="F35" s="45">
        <v>179</v>
      </c>
      <c r="G35" t="s">
        <v>275</v>
      </c>
      <c r="H35" t="s">
        <v>275</v>
      </c>
      <c r="I35" t="s">
        <v>721</v>
      </c>
      <c r="J35" t="s">
        <v>51</v>
      </c>
      <c r="K35" t="s">
        <v>722</v>
      </c>
      <c r="L35" t="s">
        <v>793</v>
      </c>
      <c r="M35" t="s">
        <v>794</v>
      </c>
      <c r="N35">
        <f>VLOOKUP(B35,HIS退!B:F,5,FALSE)</f>
        <v>-179</v>
      </c>
      <c r="O35" t="str">
        <f t="shared" si="0"/>
        <v/>
      </c>
      <c r="P35" s="44">
        <f>VLOOKUP(C35,银行退!C:L,10,FALSE)</f>
        <v>179</v>
      </c>
      <c r="Q35" t="str">
        <f t="shared" si="1"/>
        <v/>
      </c>
    </row>
    <row r="36" spans="1:17" ht="14.25" hidden="1">
      <c r="A36" s="17">
        <v>42892.666851851849</v>
      </c>
      <c r="B36" s="23">
        <v>60960</v>
      </c>
      <c r="C36" t="s">
        <v>362</v>
      </c>
      <c r="D36" t="s">
        <v>108</v>
      </c>
      <c r="F36" s="45">
        <v>2996</v>
      </c>
      <c r="G36" t="s">
        <v>275</v>
      </c>
      <c r="H36" t="s">
        <v>275</v>
      </c>
      <c r="I36" t="s">
        <v>721</v>
      </c>
      <c r="J36" t="s">
        <v>51</v>
      </c>
      <c r="K36" t="s">
        <v>722</v>
      </c>
      <c r="L36" t="s">
        <v>795</v>
      </c>
      <c r="M36" t="s">
        <v>796</v>
      </c>
      <c r="N36">
        <f>VLOOKUP(B36,HIS退!B:F,5,FALSE)</f>
        <v>-2996</v>
      </c>
      <c r="O36" t="str">
        <f t="shared" si="0"/>
        <v/>
      </c>
      <c r="P36" s="44">
        <f>VLOOKUP(C36,银行退!C:L,10,FALSE)</f>
        <v>2996</v>
      </c>
      <c r="Q36" t="str">
        <f t="shared" si="1"/>
        <v/>
      </c>
    </row>
    <row r="37" spans="1:17" ht="14.25" hidden="1">
      <c r="A37" s="17">
        <v>42892.670590277776</v>
      </c>
      <c r="B37" s="23">
        <v>61138</v>
      </c>
      <c r="C37" t="s">
        <v>364</v>
      </c>
      <c r="D37" t="s">
        <v>365</v>
      </c>
      <c r="F37" s="45">
        <v>500</v>
      </c>
      <c r="G37" t="s">
        <v>275</v>
      </c>
      <c r="H37" t="s">
        <v>275</v>
      </c>
      <c r="I37" t="s">
        <v>721</v>
      </c>
      <c r="J37" t="s">
        <v>51</v>
      </c>
      <c r="K37" t="s">
        <v>722</v>
      </c>
      <c r="L37" t="s">
        <v>797</v>
      </c>
      <c r="M37" t="s">
        <v>798</v>
      </c>
      <c r="N37">
        <f>VLOOKUP(B37,HIS退!B:F,5,FALSE)</f>
        <v>-500</v>
      </c>
      <c r="O37" t="str">
        <f t="shared" si="0"/>
        <v/>
      </c>
      <c r="P37" s="44">
        <f>VLOOKUP(C37,银行退!C:L,10,FALSE)</f>
        <v>500</v>
      </c>
      <c r="Q37" t="str">
        <f t="shared" si="1"/>
        <v/>
      </c>
    </row>
    <row r="38" spans="1:17" ht="14.25" hidden="1">
      <c r="A38" s="17">
        <v>42892.67423611111</v>
      </c>
      <c r="B38" s="23">
        <v>61283</v>
      </c>
      <c r="C38" t="s">
        <v>368</v>
      </c>
      <c r="D38" t="s">
        <v>369</v>
      </c>
      <c r="F38" s="45">
        <v>2000</v>
      </c>
      <c r="G38" t="s">
        <v>275</v>
      </c>
      <c r="H38" t="s">
        <v>275</v>
      </c>
      <c r="I38" t="s">
        <v>721</v>
      </c>
      <c r="J38" t="s">
        <v>51</v>
      </c>
      <c r="K38" t="s">
        <v>722</v>
      </c>
      <c r="L38" t="s">
        <v>799</v>
      </c>
      <c r="M38" t="s">
        <v>800</v>
      </c>
      <c r="N38">
        <f>VLOOKUP(B38,HIS退!B:F,5,FALSE)</f>
        <v>-2000</v>
      </c>
      <c r="O38" t="str">
        <f t="shared" si="0"/>
        <v/>
      </c>
      <c r="P38" s="44">
        <f>VLOOKUP(C38,银行退!C:L,10,FALSE)</f>
        <v>2000</v>
      </c>
      <c r="Q38" t="str">
        <f t="shared" si="1"/>
        <v/>
      </c>
    </row>
    <row r="39" spans="1:17" ht="14.25" hidden="1">
      <c r="A39" s="17">
        <v>42892.675081018519</v>
      </c>
      <c r="B39" s="23">
        <v>61323</v>
      </c>
      <c r="C39" t="s">
        <v>371</v>
      </c>
      <c r="D39" t="s">
        <v>95</v>
      </c>
      <c r="F39" s="45">
        <v>132</v>
      </c>
      <c r="G39" t="s">
        <v>275</v>
      </c>
      <c r="H39" t="s">
        <v>275</v>
      </c>
      <c r="I39" t="s">
        <v>721</v>
      </c>
      <c r="J39" t="s">
        <v>51</v>
      </c>
      <c r="K39" t="s">
        <v>722</v>
      </c>
      <c r="L39" t="s">
        <v>801</v>
      </c>
      <c r="M39" t="s">
        <v>802</v>
      </c>
      <c r="N39">
        <f>VLOOKUP(B39,HIS退!B:F,5,FALSE)</f>
        <v>-132</v>
      </c>
      <c r="O39" t="str">
        <f t="shared" si="0"/>
        <v/>
      </c>
      <c r="P39" s="44">
        <f>VLOOKUP(C39,银行退!C:L,10,FALSE)</f>
        <v>132</v>
      </c>
      <c r="Q39" t="str">
        <f t="shared" si="1"/>
        <v/>
      </c>
    </row>
    <row r="40" spans="1:17" ht="14.25" hidden="1">
      <c r="A40" s="17">
        <v>42892.675543981481</v>
      </c>
      <c r="B40" s="23">
        <v>61346</v>
      </c>
      <c r="C40" t="s">
        <v>373</v>
      </c>
      <c r="D40" t="s">
        <v>369</v>
      </c>
      <c r="F40" s="45">
        <v>1</v>
      </c>
      <c r="G40" t="s">
        <v>275</v>
      </c>
      <c r="H40" t="s">
        <v>275</v>
      </c>
      <c r="I40" t="s">
        <v>721</v>
      </c>
      <c r="J40" t="s">
        <v>51</v>
      </c>
      <c r="K40" t="s">
        <v>722</v>
      </c>
      <c r="L40" t="s">
        <v>803</v>
      </c>
      <c r="M40" t="s">
        <v>804</v>
      </c>
      <c r="N40">
        <f>VLOOKUP(B40,HIS退!B:F,5,FALSE)</f>
        <v>-1</v>
      </c>
      <c r="O40" t="str">
        <f t="shared" si="0"/>
        <v/>
      </c>
      <c r="P40" s="44">
        <f>VLOOKUP(C40,银行退!C:L,10,FALSE)</f>
        <v>1</v>
      </c>
      <c r="Q40" t="str">
        <f t="shared" si="1"/>
        <v/>
      </c>
    </row>
    <row r="41" spans="1:17" ht="14.25" hidden="1">
      <c r="A41" s="17">
        <v>42892.677384259259</v>
      </c>
      <c r="B41" s="23">
        <v>61435</v>
      </c>
      <c r="C41" t="s">
        <v>374</v>
      </c>
      <c r="D41" t="s">
        <v>375</v>
      </c>
      <c r="F41" s="45">
        <v>50</v>
      </c>
      <c r="G41" t="s">
        <v>275</v>
      </c>
      <c r="H41" t="s">
        <v>275</v>
      </c>
      <c r="I41" t="s">
        <v>721</v>
      </c>
      <c r="J41" t="s">
        <v>51</v>
      </c>
      <c r="K41" t="s">
        <v>722</v>
      </c>
      <c r="L41" t="s">
        <v>805</v>
      </c>
      <c r="M41" t="s">
        <v>806</v>
      </c>
      <c r="N41">
        <f>VLOOKUP(B41,HIS退!B:F,5,FALSE)</f>
        <v>-50</v>
      </c>
      <c r="O41" t="str">
        <f t="shared" si="0"/>
        <v/>
      </c>
      <c r="P41" s="44">
        <f>VLOOKUP(C41,银行退!C:L,10,FALSE)</f>
        <v>50</v>
      </c>
      <c r="Q41" t="str">
        <f t="shared" si="1"/>
        <v/>
      </c>
    </row>
    <row r="42" spans="1:17" ht="14.25">
      <c r="A42" s="17">
        <v>42892.684687499997</v>
      </c>
      <c r="B42" s="23">
        <v>61735</v>
      </c>
      <c r="D42" t="s">
        <v>94</v>
      </c>
      <c r="F42" s="45">
        <v>70</v>
      </c>
      <c r="G42" t="s">
        <v>275</v>
      </c>
      <c r="H42" t="s">
        <v>275</v>
      </c>
      <c r="I42" t="s">
        <v>729</v>
      </c>
      <c r="J42" t="s">
        <v>716</v>
      </c>
      <c r="K42" t="s">
        <v>722</v>
      </c>
      <c r="L42" t="s">
        <v>807</v>
      </c>
      <c r="M42" t="s">
        <v>808</v>
      </c>
      <c r="N42" t="e">
        <f>VLOOKUP(B42,HIS退!B:F,5,FALSE)</f>
        <v>#N/A</v>
      </c>
      <c r="O42" t="e">
        <f t="shared" si="0"/>
        <v>#N/A</v>
      </c>
      <c r="P42" s="44" t="e">
        <f>VLOOKUP(C42,银行退!C:L,10,FALSE)</f>
        <v>#N/A</v>
      </c>
      <c r="Q42" t="e">
        <f t="shared" si="1"/>
        <v>#N/A</v>
      </c>
    </row>
    <row r="43" spans="1:17" ht="14.25" hidden="1">
      <c r="A43" s="17">
        <v>42892.691053240742</v>
      </c>
      <c r="B43" s="23">
        <v>62016</v>
      </c>
      <c r="C43" t="s">
        <v>377</v>
      </c>
      <c r="D43" t="s">
        <v>378</v>
      </c>
      <c r="F43" s="45">
        <v>879</v>
      </c>
      <c r="G43" t="s">
        <v>275</v>
      </c>
      <c r="H43" t="s">
        <v>275</v>
      </c>
      <c r="I43" t="s">
        <v>721</v>
      </c>
      <c r="J43" t="s">
        <v>51</v>
      </c>
      <c r="K43" t="s">
        <v>722</v>
      </c>
      <c r="L43" t="s">
        <v>809</v>
      </c>
      <c r="M43" t="s">
        <v>810</v>
      </c>
      <c r="N43">
        <f>VLOOKUP(B43,HIS退!B:F,5,FALSE)</f>
        <v>-879</v>
      </c>
      <c r="O43" t="str">
        <f t="shared" si="0"/>
        <v/>
      </c>
      <c r="P43" s="44">
        <f>VLOOKUP(C43,银行退!C:L,10,FALSE)</f>
        <v>879</v>
      </c>
      <c r="Q43" t="str">
        <f t="shared" si="1"/>
        <v/>
      </c>
    </row>
    <row r="44" spans="1:17" ht="14.25">
      <c r="A44" s="17">
        <v>42892.69604166667</v>
      </c>
      <c r="B44" s="23">
        <v>62260</v>
      </c>
      <c r="D44" t="s">
        <v>811</v>
      </c>
      <c r="F44" s="45">
        <v>9800</v>
      </c>
      <c r="G44" t="s">
        <v>275</v>
      </c>
      <c r="H44" t="s">
        <v>275</v>
      </c>
      <c r="I44" t="s">
        <v>729</v>
      </c>
      <c r="J44" t="s">
        <v>716</v>
      </c>
      <c r="K44" t="s">
        <v>722</v>
      </c>
      <c r="L44" t="s">
        <v>812</v>
      </c>
      <c r="M44" t="s">
        <v>813</v>
      </c>
      <c r="N44" t="e">
        <f>VLOOKUP(B44,HIS退!B:F,5,FALSE)</f>
        <v>#N/A</v>
      </c>
      <c r="O44" t="e">
        <f t="shared" si="0"/>
        <v>#N/A</v>
      </c>
      <c r="P44" s="44" t="e">
        <f>VLOOKUP(C44,银行退!C:L,10,FALSE)</f>
        <v>#N/A</v>
      </c>
      <c r="Q44" t="e">
        <f t="shared" si="1"/>
        <v>#N/A</v>
      </c>
    </row>
    <row r="45" spans="1:17" ht="14.25">
      <c r="A45" s="17">
        <v>42892.701944444445</v>
      </c>
      <c r="B45" s="23">
        <v>62517</v>
      </c>
      <c r="D45" t="s">
        <v>814</v>
      </c>
      <c r="F45" s="45">
        <v>52</v>
      </c>
      <c r="G45" t="s">
        <v>275</v>
      </c>
      <c r="H45" t="s">
        <v>275</v>
      </c>
      <c r="I45" t="s">
        <v>729</v>
      </c>
      <c r="J45" t="s">
        <v>716</v>
      </c>
      <c r="K45" t="s">
        <v>722</v>
      </c>
      <c r="L45" t="s">
        <v>815</v>
      </c>
      <c r="M45" t="s">
        <v>816</v>
      </c>
      <c r="N45" t="e">
        <f>VLOOKUP(B45,HIS退!B:F,5,FALSE)</f>
        <v>#N/A</v>
      </c>
      <c r="O45" t="e">
        <f t="shared" si="0"/>
        <v>#N/A</v>
      </c>
      <c r="P45" s="44" t="e">
        <f>VLOOKUP(C45,银行退!C:L,10,FALSE)</f>
        <v>#N/A</v>
      </c>
      <c r="Q45" t="e">
        <f t="shared" si="1"/>
        <v>#N/A</v>
      </c>
    </row>
    <row r="46" spans="1:17" ht="14.25" hidden="1">
      <c r="A46" s="17">
        <v>42892.708124999997</v>
      </c>
      <c r="B46" s="23">
        <v>62723</v>
      </c>
      <c r="C46" t="s">
        <v>380</v>
      </c>
      <c r="D46" t="s">
        <v>381</v>
      </c>
      <c r="F46" s="45">
        <v>752</v>
      </c>
      <c r="G46" t="s">
        <v>275</v>
      </c>
      <c r="H46" t="s">
        <v>275</v>
      </c>
      <c r="I46" t="s">
        <v>721</v>
      </c>
      <c r="J46" t="s">
        <v>51</v>
      </c>
      <c r="K46" t="s">
        <v>722</v>
      </c>
      <c r="L46" t="s">
        <v>817</v>
      </c>
      <c r="M46" t="s">
        <v>818</v>
      </c>
      <c r="N46">
        <f>VLOOKUP(B46,HIS退!B:F,5,FALSE)</f>
        <v>-752</v>
      </c>
      <c r="O46" t="str">
        <f t="shared" si="0"/>
        <v/>
      </c>
      <c r="P46" s="44">
        <f>VLOOKUP(C46,银行退!C:L,10,FALSE)</f>
        <v>752</v>
      </c>
      <c r="Q46" t="str">
        <f t="shared" si="1"/>
        <v/>
      </c>
    </row>
    <row r="47" spans="1:17" ht="14.25">
      <c r="A47" s="17">
        <v>42892.712708333333</v>
      </c>
      <c r="B47" s="23">
        <v>62876</v>
      </c>
      <c r="D47" t="s">
        <v>819</v>
      </c>
      <c r="F47" s="45">
        <v>352</v>
      </c>
      <c r="G47" t="s">
        <v>275</v>
      </c>
      <c r="H47" t="s">
        <v>275</v>
      </c>
      <c r="I47" t="s">
        <v>729</v>
      </c>
      <c r="J47" t="s">
        <v>716</v>
      </c>
      <c r="K47" t="s">
        <v>722</v>
      </c>
      <c r="L47" t="s">
        <v>820</v>
      </c>
      <c r="M47" t="s">
        <v>821</v>
      </c>
      <c r="N47" t="e">
        <f>VLOOKUP(B47,HIS退!B:F,5,FALSE)</f>
        <v>#N/A</v>
      </c>
      <c r="O47" t="e">
        <f t="shared" si="0"/>
        <v>#N/A</v>
      </c>
      <c r="P47" s="44" t="e">
        <f>VLOOKUP(C47,银行退!C:L,10,FALSE)</f>
        <v>#N/A</v>
      </c>
      <c r="Q47" t="e">
        <f t="shared" si="1"/>
        <v>#N/A</v>
      </c>
    </row>
    <row r="48" spans="1:17" ht="14.25">
      <c r="A48" s="17">
        <v>42892.719525462962</v>
      </c>
      <c r="B48" s="23">
        <v>63064</v>
      </c>
      <c r="D48" t="s">
        <v>822</v>
      </c>
      <c r="F48" s="45">
        <v>200</v>
      </c>
      <c r="G48" t="s">
        <v>275</v>
      </c>
      <c r="H48" t="s">
        <v>275</v>
      </c>
      <c r="I48" t="s">
        <v>729</v>
      </c>
      <c r="J48" t="s">
        <v>716</v>
      </c>
      <c r="K48" t="s">
        <v>722</v>
      </c>
      <c r="L48" t="s">
        <v>823</v>
      </c>
      <c r="M48" t="s">
        <v>824</v>
      </c>
      <c r="N48" t="e">
        <f>VLOOKUP(B48,HIS退!B:F,5,FALSE)</f>
        <v>#N/A</v>
      </c>
      <c r="O48" t="e">
        <f t="shared" si="0"/>
        <v>#N/A</v>
      </c>
      <c r="P48" s="44" t="e">
        <f>VLOOKUP(C48,银行退!C:L,10,FALSE)</f>
        <v>#N/A</v>
      </c>
      <c r="Q48" t="e">
        <f t="shared" si="1"/>
        <v>#N/A</v>
      </c>
    </row>
    <row r="49" spans="1:17" ht="14.25" hidden="1">
      <c r="A49" s="17">
        <v>42892.729155092595</v>
      </c>
      <c r="B49" s="23">
        <v>63328</v>
      </c>
      <c r="C49" t="s">
        <v>384</v>
      </c>
      <c r="D49" t="s">
        <v>385</v>
      </c>
      <c r="F49" s="45">
        <v>300</v>
      </c>
      <c r="G49" t="s">
        <v>275</v>
      </c>
      <c r="H49" t="s">
        <v>275</v>
      </c>
      <c r="I49" t="s">
        <v>721</v>
      </c>
      <c r="J49" t="s">
        <v>51</v>
      </c>
      <c r="K49" t="s">
        <v>722</v>
      </c>
      <c r="L49" t="s">
        <v>825</v>
      </c>
      <c r="M49" t="s">
        <v>826</v>
      </c>
      <c r="N49">
        <f>VLOOKUP(B49,HIS退!B:F,5,FALSE)</f>
        <v>-300</v>
      </c>
      <c r="O49" t="str">
        <f t="shared" si="0"/>
        <v/>
      </c>
      <c r="P49" s="44">
        <f>VLOOKUP(C49,银行退!C:L,10,FALSE)</f>
        <v>300</v>
      </c>
      <c r="Q49" t="str">
        <f t="shared" si="1"/>
        <v/>
      </c>
    </row>
    <row r="50" spans="1:17" ht="14.25" hidden="1">
      <c r="A50" s="17">
        <v>42892.73128472222</v>
      </c>
      <c r="B50" s="23">
        <v>63358</v>
      </c>
      <c r="C50" t="s">
        <v>387</v>
      </c>
      <c r="D50" t="s">
        <v>106</v>
      </c>
      <c r="F50" s="45">
        <v>5613</v>
      </c>
      <c r="G50" t="s">
        <v>275</v>
      </c>
      <c r="H50" t="s">
        <v>275</v>
      </c>
      <c r="I50" t="s">
        <v>721</v>
      </c>
      <c r="J50" t="s">
        <v>51</v>
      </c>
      <c r="K50" t="s">
        <v>722</v>
      </c>
      <c r="L50" t="s">
        <v>827</v>
      </c>
      <c r="M50" t="s">
        <v>828</v>
      </c>
      <c r="N50">
        <f>VLOOKUP(B50,HIS退!B:F,5,FALSE)</f>
        <v>-5613</v>
      </c>
      <c r="O50" t="str">
        <f t="shared" si="0"/>
        <v/>
      </c>
      <c r="P50" s="44">
        <f>VLOOKUP(C50,银行退!C:L,10,FALSE)</f>
        <v>5613</v>
      </c>
      <c r="Q50" t="str">
        <f t="shared" si="1"/>
        <v/>
      </c>
    </row>
    <row r="51" spans="1:17" ht="14.25" hidden="1">
      <c r="A51" s="17">
        <v>42892.738136574073</v>
      </c>
      <c r="B51" s="23">
        <v>63473</v>
      </c>
      <c r="C51" t="s">
        <v>389</v>
      </c>
      <c r="D51" t="s">
        <v>101</v>
      </c>
      <c r="F51" s="45">
        <v>1400</v>
      </c>
      <c r="G51" t="s">
        <v>275</v>
      </c>
      <c r="H51" t="s">
        <v>275</v>
      </c>
      <c r="I51" t="s">
        <v>721</v>
      </c>
      <c r="J51" t="s">
        <v>51</v>
      </c>
      <c r="K51" t="s">
        <v>722</v>
      </c>
      <c r="L51" t="s">
        <v>829</v>
      </c>
      <c r="M51" t="s">
        <v>830</v>
      </c>
      <c r="N51">
        <f>VLOOKUP(B51,HIS退!B:F,5,FALSE)</f>
        <v>-1400</v>
      </c>
      <c r="O51" t="str">
        <f t="shared" si="0"/>
        <v/>
      </c>
      <c r="P51" s="44">
        <f>VLOOKUP(C51,银行退!C:L,10,FALSE)</f>
        <v>1400</v>
      </c>
      <c r="Q51" t="str">
        <f t="shared" si="1"/>
        <v/>
      </c>
    </row>
    <row r="52" spans="1:17" ht="14.25">
      <c r="A52" s="17">
        <v>42893.301574074074</v>
      </c>
      <c r="B52" s="23">
        <v>64730</v>
      </c>
      <c r="D52" t="s">
        <v>103</v>
      </c>
      <c r="F52" s="45">
        <v>4000</v>
      </c>
      <c r="G52" t="s">
        <v>275</v>
      </c>
      <c r="H52" t="s">
        <v>275</v>
      </c>
      <c r="I52" t="s">
        <v>729</v>
      </c>
      <c r="J52" t="s">
        <v>716</v>
      </c>
      <c r="K52" t="s">
        <v>722</v>
      </c>
      <c r="L52" t="s">
        <v>831</v>
      </c>
      <c r="M52" t="s">
        <v>832</v>
      </c>
      <c r="N52" t="e">
        <f>VLOOKUP(B52,HIS退!B:F,5,FALSE)</f>
        <v>#N/A</v>
      </c>
      <c r="O52" t="e">
        <f t="shared" si="0"/>
        <v>#N/A</v>
      </c>
      <c r="P52" s="44" t="e">
        <f>VLOOKUP(C52,银行退!C:L,10,FALSE)</f>
        <v>#N/A</v>
      </c>
      <c r="Q52" t="e">
        <f t="shared" si="1"/>
        <v>#N/A</v>
      </c>
    </row>
    <row r="53" spans="1:17" ht="14.25">
      <c r="A53" s="17">
        <v>42893.337199074071</v>
      </c>
      <c r="B53" s="23">
        <v>65515</v>
      </c>
      <c r="D53" t="s">
        <v>819</v>
      </c>
      <c r="F53" s="45">
        <v>352</v>
      </c>
      <c r="G53" t="s">
        <v>275</v>
      </c>
      <c r="H53" t="s">
        <v>275</v>
      </c>
      <c r="I53" t="s">
        <v>729</v>
      </c>
      <c r="J53" t="s">
        <v>716</v>
      </c>
      <c r="K53" t="s">
        <v>722</v>
      </c>
      <c r="L53" t="s">
        <v>833</v>
      </c>
      <c r="M53" t="s">
        <v>834</v>
      </c>
      <c r="N53" t="e">
        <f>VLOOKUP(B53,HIS退!B:F,5,FALSE)</f>
        <v>#N/A</v>
      </c>
      <c r="O53" t="e">
        <f t="shared" si="0"/>
        <v>#N/A</v>
      </c>
      <c r="P53" s="44" t="e">
        <f>VLOOKUP(C53,银行退!C:L,10,FALSE)</f>
        <v>#N/A</v>
      </c>
      <c r="Q53" t="e">
        <f t="shared" si="1"/>
        <v>#N/A</v>
      </c>
    </row>
    <row r="54" spans="1:17" ht="14.25" hidden="1">
      <c r="A54" s="17">
        <v>42893.345347222225</v>
      </c>
      <c r="B54" s="23">
        <v>65926</v>
      </c>
      <c r="C54" t="s">
        <v>391</v>
      </c>
      <c r="D54" t="s">
        <v>392</v>
      </c>
      <c r="F54" s="45">
        <v>129</v>
      </c>
      <c r="G54" t="s">
        <v>275</v>
      </c>
      <c r="H54" t="s">
        <v>275</v>
      </c>
      <c r="I54" t="s">
        <v>721</v>
      </c>
      <c r="J54" t="s">
        <v>51</v>
      </c>
      <c r="K54" t="s">
        <v>722</v>
      </c>
      <c r="L54" t="s">
        <v>835</v>
      </c>
      <c r="M54" t="s">
        <v>836</v>
      </c>
      <c r="N54">
        <f>VLOOKUP(B54,HIS退!B:F,5,FALSE)</f>
        <v>-129</v>
      </c>
      <c r="O54" t="str">
        <f t="shared" si="0"/>
        <v/>
      </c>
      <c r="P54" s="44">
        <f>VLOOKUP(C54,银行退!C:L,10,FALSE)</f>
        <v>129</v>
      </c>
      <c r="Q54" t="str">
        <f t="shared" si="1"/>
        <v/>
      </c>
    </row>
    <row r="55" spans="1:17" ht="14.25" hidden="1">
      <c r="A55" s="17">
        <v>42893.41851851852</v>
      </c>
      <c r="B55" s="23">
        <v>71370</v>
      </c>
      <c r="C55" t="s">
        <v>393</v>
      </c>
      <c r="D55" t="s">
        <v>394</v>
      </c>
      <c r="F55" s="45">
        <v>510</v>
      </c>
      <c r="G55" t="s">
        <v>275</v>
      </c>
      <c r="H55" t="s">
        <v>275</v>
      </c>
      <c r="I55" t="s">
        <v>721</v>
      </c>
      <c r="J55" t="s">
        <v>51</v>
      </c>
      <c r="K55" t="s">
        <v>722</v>
      </c>
      <c r="L55" t="s">
        <v>837</v>
      </c>
      <c r="M55" t="s">
        <v>838</v>
      </c>
      <c r="N55">
        <f>VLOOKUP(B55,HIS退!B:F,5,FALSE)</f>
        <v>-510</v>
      </c>
      <c r="O55" t="str">
        <f t="shared" si="0"/>
        <v/>
      </c>
      <c r="P55" s="44">
        <f>VLOOKUP(C55,银行退!C:L,10,FALSE)</f>
        <v>510</v>
      </c>
      <c r="Q55" t="str">
        <f t="shared" si="1"/>
        <v/>
      </c>
    </row>
    <row r="56" spans="1:17" ht="14.25" hidden="1">
      <c r="A56" s="17">
        <v>42893.42659722222</v>
      </c>
      <c r="B56" s="23">
        <v>72013</v>
      </c>
      <c r="C56" t="s">
        <v>396</v>
      </c>
      <c r="D56" t="s">
        <v>397</v>
      </c>
      <c r="F56" s="45">
        <v>247</v>
      </c>
      <c r="G56" t="s">
        <v>275</v>
      </c>
      <c r="H56" t="s">
        <v>275</v>
      </c>
      <c r="I56" t="s">
        <v>721</v>
      </c>
      <c r="J56" t="s">
        <v>51</v>
      </c>
      <c r="K56" t="s">
        <v>722</v>
      </c>
      <c r="L56" t="s">
        <v>839</v>
      </c>
      <c r="M56" t="s">
        <v>840</v>
      </c>
      <c r="N56">
        <f>VLOOKUP(B56,HIS退!B:F,5,FALSE)</f>
        <v>-247</v>
      </c>
      <c r="O56" t="str">
        <f t="shared" si="0"/>
        <v/>
      </c>
      <c r="P56" s="44">
        <f>VLOOKUP(C56,银行退!C:L,10,FALSE)</f>
        <v>247</v>
      </c>
      <c r="Q56" t="str">
        <f t="shared" si="1"/>
        <v/>
      </c>
    </row>
    <row r="57" spans="1:17" ht="14.25" hidden="1">
      <c r="A57" s="17">
        <v>42893.435057870367</v>
      </c>
      <c r="B57" s="23">
        <v>72685</v>
      </c>
      <c r="C57" t="s">
        <v>399</v>
      </c>
      <c r="D57" t="s">
        <v>400</v>
      </c>
      <c r="F57" s="45">
        <v>1100</v>
      </c>
      <c r="G57" t="s">
        <v>275</v>
      </c>
      <c r="H57" t="s">
        <v>275</v>
      </c>
      <c r="I57" t="s">
        <v>721</v>
      </c>
      <c r="J57" t="s">
        <v>51</v>
      </c>
      <c r="K57" t="s">
        <v>722</v>
      </c>
      <c r="L57" t="s">
        <v>841</v>
      </c>
      <c r="M57" t="s">
        <v>842</v>
      </c>
      <c r="N57">
        <f>VLOOKUP(B57,HIS退!B:F,5,FALSE)</f>
        <v>-1100</v>
      </c>
      <c r="O57" t="str">
        <f t="shared" si="0"/>
        <v/>
      </c>
      <c r="P57" s="44">
        <f>VLOOKUP(C57,银行退!C:L,10,FALSE)</f>
        <v>1100</v>
      </c>
      <c r="Q57" t="str">
        <f t="shared" si="1"/>
        <v/>
      </c>
    </row>
    <row r="58" spans="1:17" ht="14.25" hidden="1">
      <c r="A58" s="17">
        <v>42893.460509259261</v>
      </c>
      <c r="B58" s="23">
        <v>74413</v>
      </c>
      <c r="C58" t="s">
        <v>403</v>
      </c>
      <c r="D58" t="s">
        <v>124</v>
      </c>
      <c r="F58" s="45">
        <v>48</v>
      </c>
      <c r="G58" t="s">
        <v>275</v>
      </c>
      <c r="H58" t="s">
        <v>275</v>
      </c>
      <c r="I58" t="s">
        <v>721</v>
      </c>
      <c r="J58" t="s">
        <v>51</v>
      </c>
      <c r="K58" t="s">
        <v>722</v>
      </c>
      <c r="L58" t="s">
        <v>843</v>
      </c>
      <c r="M58" t="s">
        <v>844</v>
      </c>
      <c r="N58">
        <f>VLOOKUP(B58,HIS退!B:F,5,FALSE)</f>
        <v>-48</v>
      </c>
      <c r="O58" t="str">
        <f t="shared" si="0"/>
        <v/>
      </c>
      <c r="P58" s="44">
        <f>VLOOKUP(C58,银行退!C:L,10,FALSE)</f>
        <v>48</v>
      </c>
      <c r="Q58" t="str">
        <f t="shared" si="1"/>
        <v/>
      </c>
    </row>
    <row r="59" spans="1:17" ht="14.25">
      <c r="A59" s="17">
        <v>42893.463252314818</v>
      </c>
      <c r="B59" s="23">
        <v>74617</v>
      </c>
      <c r="D59" t="s">
        <v>110</v>
      </c>
      <c r="F59" s="45">
        <v>1436</v>
      </c>
      <c r="G59" t="s">
        <v>275</v>
      </c>
      <c r="H59" t="s">
        <v>275</v>
      </c>
      <c r="I59" t="s">
        <v>729</v>
      </c>
      <c r="J59" t="s">
        <v>716</v>
      </c>
      <c r="K59" t="s">
        <v>722</v>
      </c>
      <c r="L59" t="s">
        <v>845</v>
      </c>
      <c r="M59" t="s">
        <v>846</v>
      </c>
      <c r="N59" t="e">
        <f>VLOOKUP(B59,HIS退!B:F,5,FALSE)</f>
        <v>#N/A</v>
      </c>
      <c r="O59" t="e">
        <f t="shared" si="0"/>
        <v>#N/A</v>
      </c>
      <c r="P59" s="44" t="e">
        <f>VLOOKUP(C59,银行退!C:L,10,FALSE)</f>
        <v>#N/A</v>
      </c>
      <c r="Q59" t="e">
        <f t="shared" si="1"/>
        <v>#N/A</v>
      </c>
    </row>
    <row r="60" spans="1:17" ht="14.25" hidden="1">
      <c r="A60" s="17">
        <v>42893.464259259257</v>
      </c>
      <c r="B60" s="23">
        <v>74656</v>
      </c>
      <c r="C60" t="s">
        <v>404</v>
      </c>
      <c r="D60" t="s">
        <v>405</v>
      </c>
      <c r="F60" s="45">
        <v>70</v>
      </c>
      <c r="G60" t="s">
        <v>275</v>
      </c>
      <c r="H60" t="s">
        <v>275</v>
      </c>
      <c r="I60" t="s">
        <v>721</v>
      </c>
      <c r="J60" t="s">
        <v>51</v>
      </c>
      <c r="K60" t="s">
        <v>722</v>
      </c>
      <c r="L60" t="s">
        <v>847</v>
      </c>
      <c r="M60" t="s">
        <v>848</v>
      </c>
      <c r="N60">
        <f>VLOOKUP(B60,HIS退!B:F,5,FALSE)</f>
        <v>-70</v>
      </c>
      <c r="O60" t="str">
        <f t="shared" si="0"/>
        <v/>
      </c>
      <c r="P60" s="44">
        <f>VLOOKUP(C60,银行退!C:L,10,FALSE)</f>
        <v>70</v>
      </c>
      <c r="Q60" t="str">
        <f t="shared" si="1"/>
        <v/>
      </c>
    </row>
    <row r="61" spans="1:17" ht="14.25" hidden="1">
      <c r="A61" s="17">
        <v>42893.468194444446</v>
      </c>
      <c r="B61" s="23">
        <v>74883</v>
      </c>
      <c r="C61" t="s">
        <v>407</v>
      </c>
      <c r="D61" t="s">
        <v>131</v>
      </c>
      <c r="F61" s="45">
        <v>1900</v>
      </c>
      <c r="G61" t="s">
        <v>275</v>
      </c>
      <c r="H61" t="s">
        <v>275</v>
      </c>
      <c r="I61" t="s">
        <v>721</v>
      </c>
      <c r="J61" t="s">
        <v>51</v>
      </c>
      <c r="K61" t="s">
        <v>722</v>
      </c>
      <c r="L61" t="s">
        <v>849</v>
      </c>
      <c r="M61" t="s">
        <v>850</v>
      </c>
      <c r="N61">
        <f>VLOOKUP(B61,HIS退!B:F,5,FALSE)</f>
        <v>-1900</v>
      </c>
      <c r="O61" t="str">
        <f t="shared" si="0"/>
        <v/>
      </c>
      <c r="P61" s="44">
        <f>VLOOKUP(C61,银行退!C:L,10,FALSE)</f>
        <v>1900</v>
      </c>
      <c r="Q61" t="str">
        <f t="shared" si="1"/>
        <v/>
      </c>
    </row>
    <row r="62" spans="1:17" ht="14.25">
      <c r="A62" s="17">
        <v>42893.469513888886</v>
      </c>
      <c r="B62" s="23">
        <v>74964</v>
      </c>
      <c r="D62" t="s">
        <v>54</v>
      </c>
      <c r="F62" s="45">
        <v>9398</v>
      </c>
      <c r="G62" t="s">
        <v>275</v>
      </c>
      <c r="H62" t="s">
        <v>275</v>
      </c>
      <c r="I62" t="s">
        <v>729</v>
      </c>
      <c r="J62" t="s">
        <v>716</v>
      </c>
      <c r="K62" t="s">
        <v>722</v>
      </c>
      <c r="L62" t="s">
        <v>851</v>
      </c>
      <c r="M62" t="s">
        <v>852</v>
      </c>
      <c r="N62" t="e">
        <f>VLOOKUP(B62,HIS退!B:F,5,FALSE)</f>
        <v>#N/A</v>
      </c>
      <c r="O62" t="e">
        <f t="shared" si="0"/>
        <v>#N/A</v>
      </c>
      <c r="P62" s="44" t="e">
        <f>VLOOKUP(C62,银行退!C:L,10,FALSE)</f>
        <v>#N/A</v>
      </c>
      <c r="Q62" t="e">
        <f t="shared" si="1"/>
        <v>#N/A</v>
      </c>
    </row>
    <row r="63" spans="1:17" ht="14.25">
      <c r="A63" s="17">
        <v>42893.471192129633</v>
      </c>
      <c r="B63" s="23">
        <v>0</v>
      </c>
      <c r="D63" t="s">
        <v>54</v>
      </c>
      <c r="F63" s="45">
        <v>9398</v>
      </c>
      <c r="G63" t="s">
        <v>275</v>
      </c>
      <c r="H63" t="s">
        <v>275</v>
      </c>
      <c r="I63" t="s">
        <v>737</v>
      </c>
      <c r="J63" t="s">
        <v>737</v>
      </c>
      <c r="K63" t="s">
        <v>722</v>
      </c>
      <c r="L63" t="s">
        <v>853</v>
      </c>
      <c r="M63" t="s">
        <v>854</v>
      </c>
      <c r="N63" t="e">
        <f>VLOOKUP(B63,HIS退!B:F,5,FALSE)</f>
        <v>#N/A</v>
      </c>
      <c r="O63" t="e">
        <f t="shared" si="0"/>
        <v>#N/A</v>
      </c>
      <c r="P63" s="44" t="e">
        <f>VLOOKUP(C63,银行退!C:L,10,FALSE)</f>
        <v>#N/A</v>
      </c>
      <c r="Q63" t="e">
        <f t="shared" si="1"/>
        <v>#N/A</v>
      </c>
    </row>
    <row r="64" spans="1:17" ht="14.25" hidden="1">
      <c r="A64" s="17">
        <v>42893.481319444443</v>
      </c>
      <c r="B64" s="23">
        <v>75636</v>
      </c>
      <c r="C64" t="s">
        <v>409</v>
      </c>
      <c r="D64" t="s">
        <v>133</v>
      </c>
      <c r="F64" s="45">
        <v>1100</v>
      </c>
      <c r="G64" t="s">
        <v>275</v>
      </c>
      <c r="H64" t="s">
        <v>275</v>
      </c>
      <c r="I64" t="s">
        <v>721</v>
      </c>
      <c r="J64" t="s">
        <v>51</v>
      </c>
      <c r="K64" t="s">
        <v>722</v>
      </c>
      <c r="L64" t="s">
        <v>855</v>
      </c>
      <c r="M64" t="s">
        <v>856</v>
      </c>
      <c r="N64">
        <f>VLOOKUP(B64,HIS退!B:F,5,FALSE)</f>
        <v>-1100</v>
      </c>
      <c r="O64" t="str">
        <f t="shared" si="0"/>
        <v/>
      </c>
      <c r="P64" s="44">
        <f>VLOOKUP(C64,银行退!C:L,10,FALSE)</f>
        <v>1100</v>
      </c>
      <c r="Q64" t="str">
        <f t="shared" si="1"/>
        <v/>
      </c>
    </row>
    <row r="65" spans="1:17" ht="14.25" hidden="1">
      <c r="A65" s="17">
        <v>42893.511030092595</v>
      </c>
      <c r="B65" s="23">
        <v>76729</v>
      </c>
      <c r="C65" t="s">
        <v>410</v>
      </c>
      <c r="D65" t="s">
        <v>129</v>
      </c>
      <c r="F65" s="45">
        <v>1494</v>
      </c>
      <c r="G65" t="s">
        <v>275</v>
      </c>
      <c r="H65" t="s">
        <v>275</v>
      </c>
      <c r="I65" t="s">
        <v>721</v>
      </c>
      <c r="J65" t="s">
        <v>51</v>
      </c>
      <c r="K65" t="s">
        <v>722</v>
      </c>
      <c r="L65" t="s">
        <v>857</v>
      </c>
      <c r="M65" t="s">
        <v>858</v>
      </c>
      <c r="N65">
        <f>VLOOKUP(B65,HIS退!B:F,5,FALSE)</f>
        <v>-1494</v>
      </c>
      <c r="O65" t="str">
        <f t="shared" si="0"/>
        <v/>
      </c>
      <c r="P65" s="44">
        <f>VLOOKUP(C65,银行退!C:L,10,FALSE)</f>
        <v>1494</v>
      </c>
      <c r="Q65" t="str">
        <f t="shared" si="1"/>
        <v/>
      </c>
    </row>
    <row r="66" spans="1:17" ht="14.25" hidden="1">
      <c r="A66" s="17">
        <v>42893.51253472222</v>
      </c>
      <c r="B66" s="23">
        <v>76749</v>
      </c>
      <c r="C66" t="s">
        <v>411</v>
      </c>
      <c r="D66" t="s">
        <v>412</v>
      </c>
      <c r="F66" s="45">
        <v>115</v>
      </c>
      <c r="G66" t="s">
        <v>275</v>
      </c>
      <c r="H66" t="s">
        <v>275</v>
      </c>
      <c r="I66" t="s">
        <v>721</v>
      </c>
      <c r="J66" t="s">
        <v>51</v>
      </c>
      <c r="K66" t="s">
        <v>722</v>
      </c>
      <c r="L66" t="s">
        <v>859</v>
      </c>
      <c r="M66" t="s">
        <v>860</v>
      </c>
      <c r="N66">
        <f>VLOOKUP(B66,HIS退!B:F,5,FALSE)</f>
        <v>-115</v>
      </c>
      <c r="O66" t="str">
        <f t="shared" si="0"/>
        <v/>
      </c>
      <c r="P66" s="44">
        <f>VLOOKUP(C66,银行退!C:L,10,FALSE)</f>
        <v>115</v>
      </c>
      <c r="Q66" t="str">
        <f t="shared" si="1"/>
        <v/>
      </c>
    </row>
    <row r="67" spans="1:17" ht="14.25" hidden="1">
      <c r="A67" s="17">
        <v>42893.513067129628</v>
      </c>
      <c r="B67" s="23">
        <v>76761</v>
      </c>
      <c r="C67" t="s">
        <v>415</v>
      </c>
      <c r="D67" t="s">
        <v>70</v>
      </c>
      <c r="F67" s="45">
        <v>1231</v>
      </c>
      <c r="G67" t="s">
        <v>275</v>
      </c>
      <c r="H67" t="s">
        <v>275</v>
      </c>
      <c r="I67" t="s">
        <v>721</v>
      </c>
      <c r="J67" t="s">
        <v>51</v>
      </c>
      <c r="K67" t="s">
        <v>722</v>
      </c>
      <c r="L67" t="s">
        <v>861</v>
      </c>
      <c r="M67" t="s">
        <v>862</v>
      </c>
      <c r="N67">
        <f>VLOOKUP(B67,HIS退!B:F,5,FALSE)</f>
        <v>-1231</v>
      </c>
      <c r="O67" t="str">
        <f t="shared" ref="O67:O130" si="2">IF(N67=F67*-1,"",1)</f>
        <v/>
      </c>
      <c r="P67" s="44">
        <f>VLOOKUP(C67,银行退!C:L,10,FALSE)</f>
        <v>1231</v>
      </c>
      <c r="Q67" t="str">
        <f t="shared" ref="Q67:Q130" si="3">IF(P67=F67,"",1)</f>
        <v/>
      </c>
    </row>
    <row r="68" spans="1:17" ht="14.25" hidden="1">
      <c r="A68" s="17">
        <v>42893.513761574075</v>
      </c>
      <c r="B68" s="23">
        <v>76767</v>
      </c>
      <c r="C68" t="s">
        <v>417</v>
      </c>
      <c r="D68" t="s">
        <v>418</v>
      </c>
      <c r="F68" s="45">
        <v>115</v>
      </c>
      <c r="G68" t="s">
        <v>275</v>
      </c>
      <c r="H68" t="s">
        <v>275</v>
      </c>
      <c r="I68" t="s">
        <v>721</v>
      </c>
      <c r="J68" t="s">
        <v>51</v>
      </c>
      <c r="K68" t="s">
        <v>722</v>
      </c>
      <c r="L68" t="s">
        <v>863</v>
      </c>
      <c r="M68" t="s">
        <v>864</v>
      </c>
      <c r="N68">
        <f>VLOOKUP(B68,HIS退!B:F,5,FALSE)</f>
        <v>-115</v>
      </c>
      <c r="O68" t="str">
        <f t="shared" si="2"/>
        <v/>
      </c>
      <c r="P68" s="44">
        <f>VLOOKUP(C68,银行退!C:L,10,FALSE)</f>
        <v>115</v>
      </c>
      <c r="Q68" t="str">
        <f t="shared" si="3"/>
        <v/>
      </c>
    </row>
    <row r="69" spans="1:17" ht="14.25" hidden="1">
      <c r="A69" s="17">
        <v>42893.514293981483</v>
      </c>
      <c r="B69" s="23">
        <v>76772</v>
      </c>
      <c r="C69" t="s">
        <v>420</v>
      </c>
      <c r="D69" t="s">
        <v>70</v>
      </c>
      <c r="F69" s="45">
        <v>123</v>
      </c>
      <c r="G69" t="s">
        <v>275</v>
      </c>
      <c r="H69" t="s">
        <v>275</v>
      </c>
      <c r="I69" t="s">
        <v>721</v>
      </c>
      <c r="J69" t="s">
        <v>51</v>
      </c>
      <c r="K69" t="s">
        <v>722</v>
      </c>
      <c r="L69" t="s">
        <v>865</v>
      </c>
      <c r="M69" t="s">
        <v>866</v>
      </c>
      <c r="N69">
        <f>VLOOKUP(B69,HIS退!B:F,5,FALSE)</f>
        <v>-123</v>
      </c>
      <c r="O69" t="str">
        <f t="shared" si="2"/>
        <v/>
      </c>
      <c r="P69" s="44">
        <f>VLOOKUP(C69,银行退!C:L,10,FALSE)</f>
        <v>123</v>
      </c>
      <c r="Q69" t="str">
        <f t="shared" si="3"/>
        <v/>
      </c>
    </row>
    <row r="70" spans="1:17" ht="14.25" hidden="1">
      <c r="A70" s="17">
        <v>42893.514849537038</v>
      </c>
      <c r="B70" s="23">
        <v>76777</v>
      </c>
      <c r="C70" t="s">
        <v>421</v>
      </c>
      <c r="D70" t="s">
        <v>70</v>
      </c>
      <c r="F70" s="45">
        <v>12</v>
      </c>
      <c r="G70" t="s">
        <v>275</v>
      </c>
      <c r="H70" t="s">
        <v>275</v>
      </c>
      <c r="I70" t="s">
        <v>721</v>
      </c>
      <c r="J70" t="s">
        <v>51</v>
      </c>
      <c r="K70" t="s">
        <v>722</v>
      </c>
      <c r="L70" t="s">
        <v>867</v>
      </c>
      <c r="M70" t="s">
        <v>868</v>
      </c>
      <c r="N70">
        <f>VLOOKUP(B70,HIS退!B:F,5,FALSE)</f>
        <v>-12</v>
      </c>
      <c r="O70" t="str">
        <f t="shared" si="2"/>
        <v/>
      </c>
      <c r="P70" s="44">
        <f>VLOOKUP(C70,银行退!C:L,10,FALSE)</f>
        <v>12</v>
      </c>
      <c r="Q70" t="str">
        <f t="shared" si="3"/>
        <v/>
      </c>
    </row>
    <row r="71" spans="1:17" ht="14.25" hidden="1">
      <c r="A71" s="17">
        <v>42893.515219907407</v>
      </c>
      <c r="B71" s="23">
        <v>76783</v>
      </c>
      <c r="C71" t="s">
        <v>422</v>
      </c>
      <c r="D71" t="s">
        <v>423</v>
      </c>
      <c r="F71" s="45">
        <v>179</v>
      </c>
      <c r="G71" t="s">
        <v>275</v>
      </c>
      <c r="H71" t="s">
        <v>275</v>
      </c>
      <c r="I71" t="s">
        <v>721</v>
      </c>
      <c r="J71" t="s">
        <v>51</v>
      </c>
      <c r="K71" t="s">
        <v>722</v>
      </c>
      <c r="L71" t="s">
        <v>869</v>
      </c>
      <c r="M71" t="s">
        <v>870</v>
      </c>
      <c r="N71">
        <f>VLOOKUP(B71,HIS退!B:F,5,FALSE)</f>
        <v>-179</v>
      </c>
      <c r="O71" t="str">
        <f t="shared" si="2"/>
        <v/>
      </c>
      <c r="P71" s="44">
        <f>VLOOKUP(C71,银行退!C:L,10,FALSE)</f>
        <v>179</v>
      </c>
      <c r="Q71" t="str">
        <f t="shared" si="3"/>
        <v/>
      </c>
    </row>
    <row r="72" spans="1:17" ht="14.25" hidden="1">
      <c r="A72" s="17">
        <v>42893.5153587963</v>
      </c>
      <c r="B72" s="23">
        <v>76785</v>
      </c>
      <c r="C72" t="s">
        <v>426</v>
      </c>
      <c r="D72" t="s">
        <v>70</v>
      </c>
      <c r="F72" s="45">
        <v>12</v>
      </c>
      <c r="G72" t="s">
        <v>275</v>
      </c>
      <c r="H72" t="s">
        <v>275</v>
      </c>
      <c r="I72" t="s">
        <v>721</v>
      </c>
      <c r="J72" t="s">
        <v>51</v>
      </c>
      <c r="K72" t="s">
        <v>722</v>
      </c>
      <c r="L72" t="s">
        <v>871</v>
      </c>
      <c r="M72" t="s">
        <v>872</v>
      </c>
      <c r="N72">
        <f>VLOOKUP(B72,HIS退!B:F,5,FALSE)</f>
        <v>-12</v>
      </c>
      <c r="O72" t="str">
        <f t="shared" si="2"/>
        <v/>
      </c>
      <c r="P72" s="44">
        <f>VLOOKUP(C72,银行退!C:L,10,FALSE)</f>
        <v>12</v>
      </c>
      <c r="Q72" t="str">
        <f t="shared" si="3"/>
        <v/>
      </c>
    </row>
    <row r="73" spans="1:17" ht="14.25" hidden="1">
      <c r="A73" s="17">
        <v>42893.516655092593</v>
      </c>
      <c r="B73" s="23">
        <v>76805</v>
      </c>
      <c r="C73" t="s">
        <v>427</v>
      </c>
      <c r="D73" t="s">
        <v>70</v>
      </c>
      <c r="F73" s="45">
        <v>48</v>
      </c>
      <c r="G73" t="s">
        <v>275</v>
      </c>
      <c r="H73" t="s">
        <v>275</v>
      </c>
      <c r="I73" t="s">
        <v>721</v>
      </c>
      <c r="J73" t="s">
        <v>51</v>
      </c>
      <c r="K73" t="s">
        <v>722</v>
      </c>
      <c r="L73" t="s">
        <v>873</v>
      </c>
      <c r="M73" t="s">
        <v>874</v>
      </c>
      <c r="N73">
        <f>VLOOKUP(B73,HIS退!B:F,5,FALSE)</f>
        <v>-48</v>
      </c>
      <c r="O73" t="str">
        <f t="shared" si="2"/>
        <v/>
      </c>
      <c r="P73" s="44">
        <f>VLOOKUP(C73,银行退!C:L,10,FALSE)</f>
        <v>48</v>
      </c>
      <c r="Q73" t="str">
        <f t="shared" si="3"/>
        <v/>
      </c>
    </row>
    <row r="74" spans="1:17" ht="14.25">
      <c r="A74" s="17">
        <v>42893.518321759257</v>
      </c>
      <c r="B74" s="23">
        <v>76822</v>
      </c>
      <c r="D74" t="s">
        <v>126</v>
      </c>
      <c r="F74" s="45">
        <v>6000</v>
      </c>
      <c r="G74" t="s">
        <v>275</v>
      </c>
      <c r="H74" t="s">
        <v>275</v>
      </c>
      <c r="I74" t="s">
        <v>729</v>
      </c>
      <c r="J74" t="s">
        <v>716</v>
      </c>
      <c r="K74" t="s">
        <v>722</v>
      </c>
      <c r="L74" t="s">
        <v>875</v>
      </c>
      <c r="M74" t="s">
        <v>876</v>
      </c>
      <c r="N74" t="e">
        <f>VLOOKUP(B74,HIS退!B:F,5,FALSE)</f>
        <v>#N/A</v>
      </c>
      <c r="O74" t="e">
        <f t="shared" si="2"/>
        <v>#N/A</v>
      </c>
      <c r="P74" s="44" t="e">
        <f>VLOOKUP(C74,银行退!C:L,10,FALSE)</f>
        <v>#N/A</v>
      </c>
      <c r="Q74" t="e">
        <f t="shared" si="3"/>
        <v>#N/A</v>
      </c>
    </row>
    <row r="75" spans="1:17" ht="14.25" hidden="1">
      <c r="A75" s="17">
        <v>42893.52648148148</v>
      </c>
      <c r="B75" s="23">
        <v>76935</v>
      </c>
      <c r="C75" t="s">
        <v>428</v>
      </c>
      <c r="D75" t="s">
        <v>111</v>
      </c>
      <c r="F75" s="45">
        <v>62</v>
      </c>
      <c r="G75" t="s">
        <v>275</v>
      </c>
      <c r="H75" t="s">
        <v>275</v>
      </c>
      <c r="I75" t="s">
        <v>721</v>
      </c>
      <c r="J75" t="s">
        <v>51</v>
      </c>
      <c r="K75" t="s">
        <v>722</v>
      </c>
      <c r="L75" t="s">
        <v>877</v>
      </c>
      <c r="M75" t="s">
        <v>878</v>
      </c>
      <c r="N75">
        <f>VLOOKUP(B75,HIS退!B:F,5,FALSE)</f>
        <v>-62</v>
      </c>
      <c r="O75" t="str">
        <f t="shared" si="2"/>
        <v/>
      </c>
      <c r="P75" s="44">
        <f>VLOOKUP(C75,银行退!C:L,10,FALSE)</f>
        <v>62</v>
      </c>
      <c r="Q75" t="str">
        <f t="shared" si="3"/>
        <v/>
      </c>
    </row>
    <row r="76" spans="1:17" ht="14.25" hidden="1">
      <c r="A76" s="17">
        <v>42893.532627314817</v>
      </c>
      <c r="B76" s="23">
        <v>77001</v>
      </c>
      <c r="C76" t="s">
        <v>429</v>
      </c>
      <c r="D76" t="s">
        <v>430</v>
      </c>
      <c r="F76" s="45">
        <v>100</v>
      </c>
      <c r="G76" t="s">
        <v>275</v>
      </c>
      <c r="H76" t="s">
        <v>275</v>
      </c>
      <c r="I76" t="s">
        <v>721</v>
      </c>
      <c r="J76" t="s">
        <v>51</v>
      </c>
      <c r="K76" t="s">
        <v>722</v>
      </c>
      <c r="L76" t="s">
        <v>879</v>
      </c>
      <c r="M76" t="s">
        <v>880</v>
      </c>
      <c r="N76">
        <f>VLOOKUP(B76,HIS退!B:F,5,FALSE)</f>
        <v>-100</v>
      </c>
      <c r="O76" t="str">
        <f t="shared" si="2"/>
        <v/>
      </c>
      <c r="P76" s="44">
        <f>VLOOKUP(C76,银行退!C:L,10,FALSE)</f>
        <v>100</v>
      </c>
      <c r="Q76" t="str">
        <f t="shared" si="3"/>
        <v/>
      </c>
    </row>
    <row r="77" spans="1:17" ht="14.25">
      <c r="A77" s="17">
        <v>42893.535532407404</v>
      </c>
      <c r="B77" s="23">
        <v>77020</v>
      </c>
      <c r="D77" t="s">
        <v>881</v>
      </c>
      <c r="F77" s="45">
        <v>1000</v>
      </c>
      <c r="G77" t="s">
        <v>275</v>
      </c>
      <c r="H77" t="s">
        <v>275</v>
      </c>
      <c r="I77" t="s">
        <v>729</v>
      </c>
      <c r="J77" t="s">
        <v>716</v>
      </c>
      <c r="K77" t="s">
        <v>722</v>
      </c>
      <c r="L77" t="s">
        <v>882</v>
      </c>
      <c r="M77" t="s">
        <v>883</v>
      </c>
      <c r="N77" t="e">
        <f>VLOOKUP(B77,HIS退!B:F,5,FALSE)</f>
        <v>#N/A</v>
      </c>
      <c r="O77" t="e">
        <f t="shared" si="2"/>
        <v>#N/A</v>
      </c>
      <c r="P77" s="44" t="e">
        <f>VLOOKUP(C77,银行退!C:L,10,FALSE)</f>
        <v>#N/A</v>
      </c>
      <c r="Q77" t="e">
        <f t="shared" si="3"/>
        <v>#N/A</v>
      </c>
    </row>
    <row r="78" spans="1:17" ht="14.25">
      <c r="A78" s="17">
        <v>42893.538680555554</v>
      </c>
      <c r="B78" s="23">
        <v>77043</v>
      </c>
      <c r="D78" t="s">
        <v>884</v>
      </c>
      <c r="F78" s="45">
        <v>1009</v>
      </c>
      <c r="G78" t="s">
        <v>275</v>
      </c>
      <c r="H78" t="s">
        <v>275</v>
      </c>
      <c r="I78" t="s">
        <v>729</v>
      </c>
      <c r="J78" t="s">
        <v>716</v>
      </c>
      <c r="K78" t="s">
        <v>722</v>
      </c>
      <c r="L78" t="s">
        <v>885</v>
      </c>
      <c r="M78" t="s">
        <v>886</v>
      </c>
      <c r="N78" t="e">
        <f>VLOOKUP(B78,HIS退!B:F,5,FALSE)</f>
        <v>#N/A</v>
      </c>
      <c r="O78" t="e">
        <f t="shared" si="2"/>
        <v>#N/A</v>
      </c>
      <c r="P78" s="44" t="e">
        <f>VLOOKUP(C78,银行退!C:L,10,FALSE)</f>
        <v>#N/A</v>
      </c>
      <c r="Q78" t="e">
        <f t="shared" si="3"/>
        <v>#N/A</v>
      </c>
    </row>
    <row r="79" spans="1:17" ht="14.25" hidden="1">
      <c r="A79" s="17">
        <v>42893.540520833332</v>
      </c>
      <c r="B79" s="23">
        <v>77058</v>
      </c>
      <c r="C79" t="s">
        <v>432</v>
      </c>
      <c r="D79" t="s">
        <v>433</v>
      </c>
      <c r="F79" s="45">
        <v>21</v>
      </c>
      <c r="G79" t="s">
        <v>275</v>
      </c>
      <c r="H79" t="s">
        <v>275</v>
      </c>
      <c r="I79" t="s">
        <v>721</v>
      </c>
      <c r="J79" t="s">
        <v>51</v>
      </c>
      <c r="K79" t="s">
        <v>722</v>
      </c>
      <c r="L79" t="s">
        <v>887</v>
      </c>
      <c r="M79" t="s">
        <v>888</v>
      </c>
      <c r="N79">
        <f>VLOOKUP(B79,HIS退!B:F,5,FALSE)</f>
        <v>-21</v>
      </c>
      <c r="O79" t="str">
        <f t="shared" si="2"/>
        <v/>
      </c>
      <c r="P79" s="44">
        <f>VLOOKUP(C79,银行退!C:L,10,FALSE)</f>
        <v>21</v>
      </c>
      <c r="Q79" t="str">
        <f t="shared" si="3"/>
        <v/>
      </c>
    </row>
    <row r="80" spans="1:17" ht="14.25" hidden="1">
      <c r="A80" s="17">
        <v>42893.578449074077</v>
      </c>
      <c r="B80" s="23">
        <v>77460</v>
      </c>
      <c r="C80" t="s">
        <v>435</v>
      </c>
      <c r="D80" t="s">
        <v>436</v>
      </c>
      <c r="F80" s="45">
        <v>300</v>
      </c>
      <c r="G80" t="s">
        <v>275</v>
      </c>
      <c r="H80" t="s">
        <v>275</v>
      </c>
      <c r="I80" t="s">
        <v>721</v>
      </c>
      <c r="J80" t="s">
        <v>51</v>
      </c>
      <c r="K80" t="s">
        <v>722</v>
      </c>
      <c r="L80" t="s">
        <v>889</v>
      </c>
      <c r="M80" t="s">
        <v>890</v>
      </c>
      <c r="N80">
        <f>VLOOKUP(B80,HIS退!B:F,5,FALSE)</f>
        <v>-300</v>
      </c>
      <c r="O80" t="str">
        <f t="shared" si="2"/>
        <v/>
      </c>
      <c r="P80" s="44">
        <f>VLOOKUP(C80,银行退!C:L,10,FALSE)</f>
        <v>300</v>
      </c>
      <c r="Q80" t="str">
        <f t="shared" si="3"/>
        <v/>
      </c>
    </row>
    <row r="81" spans="1:17" ht="14.25" hidden="1">
      <c r="A81" s="17">
        <v>42893.607002314813</v>
      </c>
      <c r="B81" s="23">
        <v>78717</v>
      </c>
      <c r="C81" t="s">
        <v>438</v>
      </c>
      <c r="D81" t="s">
        <v>439</v>
      </c>
      <c r="F81" s="45">
        <v>100</v>
      </c>
      <c r="G81" t="s">
        <v>275</v>
      </c>
      <c r="H81" t="s">
        <v>275</v>
      </c>
      <c r="I81" t="s">
        <v>721</v>
      </c>
      <c r="J81" t="s">
        <v>51</v>
      </c>
      <c r="K81" t="s">
        <v>722</v>
      </c>
      <c r="L81" t="s">
        <v>891</v>
      </c>
      <c r="M81" t="s">
        <v>892</v>
      </c>
      <c r="N81">
        <f>VLOOKUP(B81,HIS退!B:F,5,FALSE)</f>
        <v>-100</v>
      </c>
      <c r="O81" t="str">
        <f t="shared" si="2"/>
        <v/>
      </c>
      <c r="P81" s="44">
        <f>VLOOKUP(C81,银行退!C:L,10,FALSE)</f>
        <v>100</v>
      </c>
      <c r="Q81" t="str">
        <f t="shared" si="3"/>
        <v/>
      </c>
    </row>
    <row r="82" spans="1:17" ht="14.25">
      <c r="A82" s="17">
        <v>42893.623171296298</v>
      </c>
      <c r="B82" s="23">
        <v>79689</v>
      </c>
      <c r="D82" t="s">
        <v>893</v>
      </c>
      <c r="F82" s="45">
        <v>153</v>
      </c>
      <c r="G82" t="s">
        <v>275</v>
      </c>
      <c r="H82" t="s">
        <v>275</v>
      </c>
      <c r="I82" t="s">
        <v>729</v>
      </c>
      <c r="J82" t="s">
        <v>716</v>
      </c>
      <c r="K82" t="s">
        <v>722</v>
      </c>
      <c r="L82" t="s">
        <v>894</v>
      </c>
      <c r="M82" t="s">
        <v>895</v>
      </c>
      <c r="N82" t="e">
        <f>VLOOKUP(B82,HIS退!B:F,5,FALSE)</f>
        <v>#N/A</v>
      </c>
      <c r="O82" t="e">
        <f t="shared" si="2"/>
        <v>#N/A</v>
      </c>
      <c r="P82" s="44" t="e">
        <f>VLOOKUP(C82,银行退!C:L,10,FALSE)</f>
        <v>#N/A</v>
      </c>
      <c r="Q82" t="e">
        <f t="shared" si="3"/>
        <v>#N/A</v>
      </c>
    </row>
    <row r="83" spans="1:17" ht="14.25" hidden="1">
      <c r="A83" s="17">
        <v>42893.623900462961</v>
      </c>
      <c r="B83" s="23">
        <v>79719</v>
      </c>
      <c r="C83" t="s">
        <v>441</v>
      </c>
      <c r="D83" t="s">
        <v>442</v>
      </c>
      <c r="F83" s="45">
        <v>100</v>
      </c>
      <c r="G83" t="s">
        <v>275</v>
      </c>
      <c r="H83" t="s">
        <v>275</v>
      </c>
      <c r="I83" t="s">
        <v>721</v>
      </c>
      <c r="J83" t="s">
        <v>51</v>
      </c>
      <c r="K83" t="s">
        <v>722</v>
      </c>
      <c r="L83" t="s">
        <v>896</v>
      </c>
      <c r="M83" t="s">
        <v>897</v>
      </c>
      <c r="N83">
        <f>VLOOKUP(B83,HIS退!B:F,5,FALSE)</f>
        <v>-100</v>
      </c>
      <c r="O83" t="str">
        <f t="shared" si="2"/>
        <v/>
      </c>
      <c r="P83" s="44">
        <f>VLOOKUP(C83,银行退!C:L,10,FALSE)</f>
        <v>100</v>
      </c>
      <c r="Q83" t="str">
        <f t="shared" si="3"/>
        <v/>
      </c>
    </row>
    <row r="84" spans="1:17" ht="14.25" hidden="1">
      <c r="A84" s="17">
        <v>42893.627118055556</v>
      </c>
      <c r="B84" s="23">
        <v>79915</v>
      </c>
      <c r="C84" t="s">
        <v>444</v>
      </c>
      <c r="D84" t="s">
        <v>127</v>
      </c>
      <c r="F84" s="45">
        <v>57</v>
      </c>
      <c r="G84" t="s">
        <v>275</v>
      </c>
      <c r="H84" t="s">
        <v>275</v>
      </c>
      <c r="I84" t="s">
        <v>721</v>
      </c>
      <c r="J84" t="s">
        <v>51</v>
      </c>
      <c r="K84" t="s">
        <v>722</v>
      </c>
      <c r="L84" t="s">
        <v>898</v>
      </c>
      <c r="M84" t="s">
        <v>899</v>
      </c>
      <c r="N84">
        <f>VLOOKUP(B84,HIS退!B:F,5,FALSE)</f>
        <v>-57</v>
      </c>
      <c r="O84" t="str">
        <f t="shared" si="2"/>
        <v/>
      </c>
      <c r="P84" s="44">
        <f>VLOOKUP(C84,银行退!C:L,10,FALSE)</f>
        <v>57</v>
      </c>
      <c r="Q84" t="str">
        <f t="shared" si="3"/>
        <v/>
      </c>
    </row>
    <row r="85" spans="1:17" ht="14.25" hidden="1">
      <c r="A85" s="17">
        <v>42893.64025462963</v>
      </c>
      <c r="B85" s="23">
        <v>80689</v>
      </c>
      <c r="C85" t="s">
        <v>445</v>
      </c>
      <c r="D85" t="s">
        <v>118</v>
      </c>
      <c r="F85" s="45">
        <v>500</v>
      </c>
      <c r="G85" t="s">
        <v>275</v>
      </c>
      <c r="H85" t="s">
        <v>275</v>
      </c>
      <c r="I85" t="s">
        <v>721</v>
      </c>
      <c r="J85" t="s">
        <v>51</v>
      </c>
      <c r="K85" t="s">
        <v>722</v>
      </c>
      <c r="L85" t="s">
        <v>900</v>
      </c>
      <c r="M85" t="s">
        <v>901</v>
      </c>
      <c r="N85">
        <f>VLOOKUP(B85,HIS退!B:F,5,FALSE)</f>
        <v>-500</v>
      </c>
      <c r="O85" t="str">
        <f t="shared" si="2"/>
        <v/>
      </c>
      <c r="P85" s="44">
        <f>VLOOKUP(C85,银行退!C:L,10,FALSE)</f>
        <v>500</v>
      </c>
      <c r="Q85" t="str">
        <f t="shared" si="3"/>
        <v/>
      </c>
    </row>
    <row r="86" spans="1:17" ht="14.25" hidden="1">
      <c r="A86" s="17">
        <v>42893.641226851854</v>
      </c>
      <c r="B86" s="23">
        <v>80764</v>
      </c>
      <c r="C86" t="s">
        <v>446</v>
      </c>
      <c r="D86" t="s">
        <v>447</v>
      </c>
      <c r="F86" s="45">
        <v>304</v>
      </c>
      <c r="G86" t="s">
        <v>275</v>
      </c>
      <c r="H86" t="s">
        <v>275</v>
      </c>
      <c r="I86" t="s">
        <v>721</v>
      </c>
      <c r="J86" t="s">
        <v>51</v>
      </c>
      <c r="K86" t="s">
        <v>722</v>
      </c>
      <c r="L86" t="s">
        <v>902</v>
      </c>
      <c r="M86" t="s">
        <v>903</v>
      </c>
      <c r="N86">
        <f>VLOOKUP(B86,HIS退!B:F,5,FALSE)</f>
        <v>-304</v>
      </c>
      <c r="O86" t="str">
        <f t="shared" si="2"/>
        <v/>
      </c>
      <c r="P86" s="44">
        <f>VLOOKUP(C86,银行退!C:L,10,FALSE)</f>
        <v>304</v>
      </c>
      <c r="Q86" t="str">
        <f t="shared" si="3"/>
        <v/>
      </c>
    </row>
    <row r="87" spans="1:17" ht="14.25" hidden="1">
      <c r="A87" s="17">
        <v>42893.648379629631</v>
      </c>
      <c r="B87" s="23">
        <v>81158</v>
      </c>
      <c r="C87" t="s">
        <v>449</v>
      </c>
      <c r="D87" t="s">
        <v>137</v>
      </c>
      <c r="F87" s="45">
        <v>374</v>
      </c>
      <c r="G87" t="s">
        <v>275</v>
      </c>
      <c r="H87" t="s">
        <v>275</v>
      </c>
      <c r="I87" t="s">
        <v>721</v>
      </c>
      <c r="J87" t="s">
        <v>51</v>
      </c>
      <c r="K87" t="s">
        <v>722</v>
      </c>
      <c r="L87" t="s">
        <v>904</v>
      </c>
      <c r="M87" t="s">
        <v>905</v>
      </c>
      <c r="N87">
        <f>VLOOKUP(B87,HIS退!B:F,5,FALSE)</f>
        <v>-374</v>
      </c>
      <c r="O87" t="str">
        <f t="shared" si="2"/>
        <v/>
      </c>
      <c r="P87" s="44">
        <f>VLOOKUP(C87,银行退!C:L,10,FALSE)</f>
        <v>374</v>
      </c>
      <c r="Q87" t="str">
        <f t="shared" si="3"/>
        <v/>
      </c>
    </row>
    <row r="88" spans="1:17" ht="14.25" hidden="1">
      <c r="A88" s="17">
        <v>42893.678287037037</v>
      </c>
      <c r="B88" s="23">
        <v>82620</v>
      </c>
      <c r="C88" t="s">
        <v>451</v>
      </c>
      <c r="D88" t="s">
        <v>452</v>
      </c>
      <c r="F88" s="45">
        <v>34</v>
      </c>
      <c r="G88" t="s">
        <v>275</v>
      </c>
      <c r="H88" t="s">
        <v>275</v>
      </c>
      <c r="I88" t="s">
        <v>721</v>
      </c>
      <c r="J88" t="s">
        <v>51</v>
      </c>
      <c r="K88" t="s">
        <v>722</v>
      </c>
      <c r="L88" t="s">
        <v>906</v>
      </c>
      <c r="M88" t="s">
        <v>907</v>
      </c>
      <c r="N88">
        <f>VLOOKUP(B88,HIS退!B:F,5,FALSE)</f>
        <v>-34</v>
      </c>
      <c r="O88" t="str">
        <f t="shared" si="2"/>
        <v/>
      </c>
      <c r="P88" s="44">
        <f>VLOOKUP(C88,银行退!C:L,10,FALSE)</f>
        <v>34</v>
      </c>
      <c r="Q88" t="str">
        <f t="shared" si="3"/>
        <v/>
      </c>
    </row>
    <row r="89" spans="1:17" ht="14.25" hidden="1">
      <c r="A89" s="17">
        <v>42893.688726851855</v>
      </c>
      <c r="B89" s="23">
        <v>83068</v>
      </c>
      <c r="C89" t="s">
        <v>455</v>
      </c>
      <c r="D89" t="s">
        <v>81</v>
      </c>
      <c r="F89" s="45">
        <v>996</v>
      </c>
      <c r="G89" t="s">
        <v>275</v>
      </c>
      <c r="H89" t="s">
        <v>275</v>
      </c>
      <c r="I89" t="s">
        <v>721</v>
      </c>
      <c r="J89" t="s">
        <v>51</v>
      </c>
      <c r="K89" t="s">
        <v>722</v>
      </c>
      <c r="L89" t="s">
        <v>908</v>
      </c>
      <c r="M89" t="s">
        <v>909</v>
      </c>
      <c r="N89">
        <f>VLOOKUP(B89,HIS退!B:F,5,FALSE)</f>
        <v>-996</v>
      </c>
      <c r="O89" t="str">
        <f t="shared" si="2"/>
        <v/>
      </c>
      <c r="P89" s="44">
        <f>VLOOKUP(C89,银行退!C:L,10,FALSE)</f>
        <v>996</v>
      </c>
      <c r="Q89" t="str">
        <f t="shared" si="3"/>
        <v/>
      </c>
    </row>
    <row r="90" spans="1:17" ht="14.25">
      <c r="A90" s="17">
        <v>42893.692430555559</v>
      </c>
      <c r="B90" s="23">
        <v>83216</v>
      </c>
      <c r="D90" t="s">
        <v>139</v>
      </c>
      <c r="F90" s="45">
        <v>515</v>
      </c>
      <c r="G90" t="s">
        <v>275</v>
      </c>
      <c r="H90" t="s">
        <v>275</v>
      </c>
      <c r="I90" t="s">
        <v>729</v>
      </c>
      <c r="J90" t="s">
        <v>716</v>
      </c>
      <c r="K90" t="s">
        <v>722</v>
      </c>
      <c r="L90" t="s">
        <v>910</v>
      </c>
      <c r="M90" t="s">
        <v>911</v>
      </c>
      <c r="N90" t="e">
        <f>VLOOKUP(B90,HIS退!B:F,5,FALSE)</f>
        <v>#N/A</v>
      </c>
      <c r="O90" t="e">
        <f t="shared" si="2"/>
        <v>#N/A</v>
      </c>
      <c r="P90" s="44" t="e">
        <f>VLOOKUP(C90,银行退!C:L,10,FALSE)</f>
        <v>#N/A</v>
      </c>
      <c r="Q90" t="e">
        <f t="shared" si="3"/>
        <v>#N/A</v>
      </c>
    </row>
    <row r="91" spans="1:17" ht="14.25" hidden="1">
      <c r="A91" s="17">
        <v>42893.696030092593</v>
      </c>
      <c r="B91" s="23">
        <v>83355</v>
      </c>
      <c r="C91" t="s">
        <v>456</v>
      </c>
      <c r="D91" t="s">
        <v>457</v>
      </c>
      <c r="F91" s="45">
        <v>783</v>
      </c>
      <c r="G91" t="s">
        <v>275</v>
      </c>
      <c r="H91" t="s">
        <v>275</v>
      </c>
      <c r="I91" t="s">
        <v>721</v>
      </c>
      <c r="J91" t="s">
        <v>51</v>
      </c>
      <c r="K91" t="s">
        <v>722</v>
      </c>
      <c r="L91" t="s">
        <v>912</v>
      </c>
      <c r="M91" t="s">
        <v>913</v>
      </c>
      <c r="N91">
        <f>VLOOKUP(B91,HIS退!B:F,5,FALSE)</f>
        <v>-783</v>
      </c>
      <c r="O91" t="str">
        <f t="shared" si="2"/>
        <v/>
      </c>
      <c r="P91" s="44">
        <f>VLOOKUP(C91,银行退!C:L,10,FALSE)</f>
        <v>783</v>
      </c>
      <c r="Q91" t="str">
        <f t="shared" si="3"/>
        <v/>
      </c>
    </row>
    <row r="92" spans="1:17" ht="14.25">
      <c r="A92" s="17">
        <v>42893.698067129626</v>
      </c>
      <c r="B92" s="23">
        <v>83418</v>
      </c>
      <c r="D92" t="s">
        <v>914</v>
      </c>
      <c r="F92" s="45">
        <v>1</v>
      </c>
      <c r="G92" t="s">
        <v>275</v>
      </c>
      <c r="H92" t="s">
        <v>275</v>
      </c>
      <c r="I92" t="s">
        <v>729</v>
      </c>
      <c r="J92" t="s">
        <v>716</v>
      </c>
      <c r="K92" t="s">
        <v>722</v>
      </c>
      <c r="L92" t="s">
        <v>915</v>
      </c>
      <c r="M92" t="s">
        <v>916</v>
      </c>
      <c r="N92" t="e">
        <f>VLOOKUP(B92,HIS退!B:F,5,FALSE)</f>
        <v>#N/A</v>
      </c>
      <c r="O92" t="e">
        <f t="shared" si="2"/>
        <v>#N/A</v>
      </c>
      <c r="P92" s="44" t="e">
        <f>VLOOKUP(C92,银行退!C:L,10,FALSE)</f>
        <v>#N/A</v>
      </c>
      <c r="Q92" t="e">
        <f t="shared" si="3"/>
        <v>#N/A</v>
      </c>
    </row>
    <row r="93" spans="1:17" ht="14.25" hidden="1">
      <c r="A93" s="17">
        <v>42893.708622685182</v>
      </c>
      <c r="B93" s="23">
        <v>83856</v>
      </c>
      <c r="C93" t="s">
        <v>459</v>
      </c>
      <c r="D93" t="s">
        <v>90</v>
      </c>
      <c r="F93" s="45">
        <v>195</v>
      </c>
      <c r="G93" t="s">
        <v>275</v>
      </c>
      <c r="H93" t="s">
        <v>275</v>
      </c>
      <c r="I93" t="s">
        <v>721</v>
      </c>
      <c r="J93" t="s">
        <v>51</v>
      </c>
      <c r="K93" t="s">
        <v>722</v>
      </c>
      <c r="L93" t="s">
        <v>917</v>
      </c>
      <c r="M93" t="s">
        <v>918</v>
      </c>
      <c r="N93">
        <f>VLOOKUP(B93,HIS退!B:F,5,FALSE)</f>
        <v>-195</v>
      </c>
      <c r="O93" t="str">
        <f t="shared" si="2"/>
        <v/>
      </c>
      <c r="P93" s="44">
        <f>VLOOKUP(C93,银行退!C:L,10,FALSE)</f>
        <v>195</v>
      </c>
      <c r="Q93" t="str">
        <f t="shared" si="3"/>
        <v/>
      </c>
    </row>
    <row r="94" spans="1:17" ht="14.25" hidden="1">
      <c r="A94" s="17">
        <v>42893.71806712963</v>
      </c>
      <c r="B94" s="23">
        <v>84150</v>
      </c>
      <c r="C94" t="s">
        <v>460</v>
      </c>
      <c r="D94" t="s">
        <v>461</v>
      </c>
      <c r="F94" s="45">
        <v>70</v>
      </c>
      <c r="G94" t="s">
        <v>275</v>
      </c>
      <c r="H94" t="s">
        <v>275</v>
      </c>
      <c r="I94" t="s">
        <v>721</v>
      </c>
      <c r="J94" t="s">
        <v>51</v>
      </c>
      <c r="K94" t="s">
        <v>722</v>
      </c>
      <c r="L94" t="s">
        <v>919</v>
      </c>
      <c r="M94" t="s">
        <v>920</v>
      </c>
      <c r="N94">
        <f>VLOOKUP(B94,HIS退!B:F,5,FALSE)</f>
        <v>-70</v>
      </c>
      <c r="O94" t="str">
        <f t="shared" si="2"/>
        <v/>
      </c>
      <c r="P94" s="44">
        <f>VLOOKUP(C94,银行退!C:L,10,FALSE)</f>
        <v>70</v>
      </c>
      <c r="Q94" t="str">
        <f t="shared" si="3"/>
        <v/>
      </c>
    </row>
    <row r="95" spans="1:17" ht="14.25">
      <c r="A95" s="17">
        <v>42893.720266203702</v>
      </c>
      <c r="B95" s="23">
        <v>84208</v>
      </c>
      <c r="D95" t="s">
        <v>921</v>
      </c>
      <c r="F95" s="45">
        <v>96</v>
      </c>
      <c r="G95" t="s">
        <v>275</v>
      </c>
      <c r="H95" t="s">
        <v>275</v>
      </c>
      <c r="I95" t="s">
        <v>729</v>
      </c>
      <c r="J95" t="s">
        <v>716</v>
      </c>
      <c r="K95" t="s">
        <v>722</v>
      </c>
      <c r="L95" t="s">
        <v>922</v>
      </c>
      <c r="M95" t="s">
        <v>923</v>
      </c>
      <c r="N95" t="e">
        <f>VLOOKUP(B95,HIS退!B:F,5,FALSE)</f>
        <v>#N/A</v>
      </c>
      <c r="O95" t="e">
        <f t="shared" si="2"/>
        <v>#N/A</v>
      </c>
      <c r="P95" s="44" t="e">
        <f>VLOOKUP(C95,银行退!C:L,10,FALSE)</f>
        <v>#N/A</v>
      </c>
      <c r="Q95" t="e">
        <f t="shared" si="3"/>
        <v>#N/A</v>
      </c>
    </row>
    <row r="96" spans="1:17" ht="14.25">
      <c r="A96" s="17">
        <v>42893.720509259256</v>
      </c>
      <c r="B96" s="23">
        <v>0</v>
      </c>
      <c r="D96" t="s">
        <v>921</v>
      </c>
      <c r="F96" s="45">
        <v>96</v>
      </c>
      <c r="G96" t="s">
        <v>275</v>
      </c>
      <c r="H96" t="s">
        <v>275</v>
      </c>
      <c r="I96" t="s">
        <v>737</v>
      </c>
      <c r="J96" t="s">
        <v>737</v>
      </c>
      <c r="K96" t="s">
        <v>722</v>
      </c>
      <c r="L96" t="s">
        <v>924</v>
      </c>
      <c r="M96" t="s">
        <v>925</v>
      </c>
      <c r="N96" t="e">
        <f>VLOOKUP(B96,HIS退!B:F,5,FALSE)</f>
        <v>#N/A</v>
      </c>
      <c r="O96" t="e">
        <f t="shared" si="2"/>
        <v>#N/A</v>
      </c>
      <c r="P96" s="44" t="e">
        <f>VLOOKUP(C96,银行退!C:L,10,FALSE)</f>
        <v>#N/A</v>
      </c>
      <c r="Q96" t="e">
        <f t="shared" si="3"/>
        <v>#N/A</v>
      </c>
    </row>
    <row r="97" spans="1:17" ht="14.25" hidden="1">
      <c r="A97" s="17">
        <v>42893.727673611109</v>
      </c>
      <c r="B97" s="23">
        <v>84404</v>
      </c>
      <c r="C97" t="s">
        <v>464</v>
      </c>
      <c r="D97" t="s">
        <v>465</v>
      </c>
      <c r="F97" s="45">
        <v>2245</v>
      </c>
      <c r="G97" t="s">
        <v>275</v>
      </c>
      <c r="H97" t="s">
        <v>275</v>
      </c>
      <c r="I97" t="s">
        <v>721</v>
      </c>
      <c r="J97" t="s">
        <v>51</v>
      </c>
      <c r="K97" t="s">
        <v>722</v>
      </c>
      <c r="L97" t="s">
        <v>926</v>
      </c>
      <c r="M97" t="s">
        <v>927</v>
      </c>
      <c r="N97">
        <f>VLOOKUP(B97,HIS退!B:F,5,FALSE)</f>
        <v>-2245</v>
      </c>
      <c r="O97" t="str">
        <f t="shared" si="2"/>
        <v/>
      </c>
      <c r="P97" s="44">
        <f>VLOOKUP(C97,银行退!C:L,10,FALSE)</f>
        <v>2245</v>
      </c>
      <c r="Q97" t="str">
        <f t="shared" si="3"/>
        <v/>
      </c>
    </row>
    <row r="98" spans="1:17" ht="14.25" hidden="1">
      <c r="A98" s="17">
        <v>42893.732974537037</v>
      </c>
      <c r="B98" s="23">
        <v>84548</v>
      </c>
      <c r="C98" t="s">
        <v>467</v>
      </c>
      <c r="D98" t="s">
        <v>468</v>
      </c>
      <c r="F98" s="45">
        <v>3500</v>
      </c>
      <c r="G98" t="s">
        <v>275</v>
      </c>
      <c r="H98" t="s">
        <v>275</v>
      </c>
      <c r="I98" t="s">
        <v>721</v>
      </c>
      <c r="J98" t="s">
        <v>51</v>
      </c>
      <c r="K98" t="s">
        <v>722</v>
      </c>
      <c r="L98" t="s">
        <v>928</v>
      </c>
      <c r="M98" t="s">
        <v>929</v>
      </c>
      <c r="N98">
        <f>VLOOKUP(B98,HIS退!B:F,5,FALSE)</f>
        <v>-3500</v>
      </c>
      <c r="O98" t="str">
        <f t="shared" si="2"/>
        <v/>
      </c>
      <c r="P98" s="44">
        <f>VLOOKUP(C98,银行退!C:L,10,FALSE)</f>
        <v>3500</v>
      </c>
      <c r="Q98" t="str">
        <f t="shared" si="3"/>
        <v/>
      </c>
    </row>
    <row r="99" spans="1:17" ht="14.25" hidden="1">
      <c r="A99" s="17">
        <v>42893.749131944445</v>
      </c>
      <c r="B99" s="23">
        <v>84832</v>
      </c>
      <c r="C99" t="s">
        <v>470</v>
      </c>
      <c r="D99" t="s">
        <v>471</v>
      </c>
      <c r="F99" s="45">
        <v>187</v>
      </c>
      <c r="G99" t="s">
        <v>275</v>
      </c>
      <c r="H99" t="s">
        <v>275</v>
      </c>
      <c r="I99" t="s">
        <v>721</v>
      </c>
      <c r="J99" t="s">
        <v>51</v>
      </c>
      <c r="K99" t="s">
        <v>722</v>
      </c>
      <c r="L99" t="s">
        <v>930</v>
      </c>
      <c r="M99" t="s">
        <v>931</v>
      </c>
      <c r="N99">
        <f>VLOOKUP(B99,HIS退!B:F,5,FALSE)</f>
        <v>-187</v>
      </c>
      <c r="O99" t="str">
        <f t="shared" si="2"/>
        <v/>
      </c>
      <c r="P99" s="44">
        <f>VLOOKUP(C99,银行退!C:L,10,FALSE)</f>
        <v>187</v>
      </c>
      <c r="Q99" t="str">
        <f t="shared" si="3"/>
        <v/>
      </c>
    </row>
    <row r="100" spans="1:17" ht="14.25" hidden="1">
      <c r="A100" s="17">
        <v>42894.35087962963</v>
      </c>
      <c r="B100" s="23">
        <v>87250</v>
      </c>
      <c r="C100" t="s">
        <v>473</v>
      </c>
      <c r="D100" t="s">
        <v>474</v>
      </c>
      <c r="F100" s="45">
        <v>94</v>
      </c>
      <c r="G100" t="s">
        <v>275</v>
      </c>
      <c r="H100" t="s">
        <v>275</v>
      </c>
      <c r="I100" t="s">
        <v>721</v>
      </c>
      <c r="J100" t="s">
        <v>51</v>
      </c>
      <c r="K100" t="s">
        <v>722</v>
      </c>
      <c r="L100" t="s">
        <v>932</v>
      </c>
      <c r="M100" t="s">
        <v>933</v>
      </c>
      <c r="N100">
        <f>VLOOKUP(B100,HIS退!B:F,5,FALSE)</f>
        <v>-94</v>
      </c>
      <c r="O100" t="str">
        <f t="shared" si="2"/>
        <v/>
      </c>
      <c r="P100" s="44">
        <f>VLOOKUP(C100,银行退!C:L,10,FALSE)</f>
        <v>94</v>
      </c>
      <c r="Q100" t="str">
        <f t="shared" si="3"/>
        <v/>
      </c>
    </row>
    <row r="101" spans="1:17" ht="14.25" hidden="1">
      <c r="A101" s="17">
        <v>42894.356006944443</v>
      </c>
      <c r="B101" s="23">
        <v>87586</v>
      </c>
      <c r="C101" t="s">
        <v>476</v>
      </c>
      <c r="D101" t="s">
        <v>477</v>
      </c>
      <c r="F101" s="45">
        <v>572</v>
      </c>
      <c r="G101" t="s">
        <v>275</v>
      </c>
      <c r="H101" t="s">
        <v>275</v>
      </c>
      <c r="I101" t="s">
        <v>721</v>
      </c>
      <c r="J101" t="s">
        <v>51</v>
      </c>
      <c r="K101" t="s">
        <v>722</v>
      </c>
      <c r="L101" t="s">
        <v>934</v>
      </c>
      <c r="M101" t="s">
        <v>935</v>
      </c>
      <c r="N101">
        <f>VLOOKUP(B101,HIS退!B:F,5,FALSE)</f>
        <v>-572</v>
      </c>
      <c r="O101" t="str">
        <f t="shared" si="2"/>
        <v/>
      </c>
      <c r="P101" s="44">
        <f>VLOOKUP(C101,银行退!C:L,10,FALSE)</f>
        <v>572</v>
      </c>
      <c r="Q101" t="str">
        <f t="shared" si="3"/>
        <v/>
      </c>
    </row>
    <row r="102" spans="1:17" ht="14.25" hidden="1">
      <c r="A102" s="17">
        <v>42894.37027777778</v>
      </c>
      <c r="B102" s="23">
        <v>88641</v>
      </c>
      <c r="C102" t="s">
        <v>479</v>
      </c>
      <c r="D102" t="s">
        <v>480</v>
      </c>
      <c r="F102" s="45">
        <v>400</v>
      </c>
      <c r="G102" t="s">
        <v>275</v>
      </c>
      <c r="H102" t="s">
        <v>275</v>
      </c>
      <c r="I102" t="s">
        <v>721</v>
      </c>
      <c r="J102" t="s">
        <v>51</v>
      </c>
      <c r="K102" t="s">
        <v>722</v>
      </c>
      <c r="L102" t="s">
        <v>936</v>
      </c>
      <c r="M102" t="s">
        <v>937</v>
      </c>
      <c r="N102">
        <f>VLOOKUP(B102,HIS退!B:F,5,FALSE)</f>
        <v>-400</v>
      </c>
      <c r="O102" t="str">
        <f t="shared" si="2"/>
        <v/>
      </c>
      <c r="P102" s="44">
        <f>VLOOKUP(C102,银行退!C:L,10,FALSE)</f>
        <v>400</v>
      </c>
      <c r="Q102" t="str">
        <f t="shared" si="3"/>
        <v/>
      </c>
    </row>
    <row r="103" spans="1:17" ht="14.25" hidden="1">
      <c r="A103" s="17">
        <v>42894.377268518518</v>
      </c>
      <c r="B103" s="23">
        <v>89241</v>
      </c>
      <c r="C103" t="s">
        <v>482</v>
      </c>
      <c r="D103" t="s">
        <v>113</v>
      </c>
      <c r="F103" s="45">
        <v>1606</v>
      </c>
      <c r="G103" t="s">
        <v>275</v>
      </c>
      <c r="H103" t="s">
        <v>275</v>
      </c>
      <c r="I103" t="s">
        <v>721</v>
      </c>
      <c r="J103" t="s">
        <v>51</v>
      </c>
      <c r="K103" t="s">
        <v>722</v>
      </c>
      <c r="L103" t="s">
        <v>938</v>
      </c>
      <c r="M103" t="s">
        <v>939</v>
      </c>
      <c r="N103">
        <f>VLOOKUP(B103,HIS退!B:F,5,FALSE)</f>
        <v>-1606</v>
      </c>
      <c r="O103" t="str">
        <f t="shared" si="2"/>
        <v/>
      </c>
      <c r="P103" s="44">
        <f>VLOOKUP(C103,银行退!C:L,10,FALSE)</f>
        <v>1606</v>
      </c>
      <c r="Q103" t="str">
        <f t="shared" si="3"/>
        <v/>
      </c>
    </row>
    <row r="104" spans="1:17" ht="14.25" hidden="1">
      <c r="A104" s="17">
        <v>42894.39439814815</v>
      </c>
      <c r="B104" s="23">
        <v>90590</v>
      </c>
      <c r="C104" t="s">
        <v>484</v>
      </c>
      <c r="D104" t="s">
        <v>147</v>
      </c>
      <c r="F104" s="45">
        <v>7</v>
      </c>
      <c r="G104" t="s">
        <v>275</v>
      </c>
      <c r="H104" t="s">
        <v>275</v>
      </c>
      <c r="I104" t="s">
        <v>721</v>
      </c>
      <c r="J104" t="s">
        <v>51</v>
      </c>
      <c r="K104" t="s">
        <v>722</v>
      </c>
      <c r="L104" t="s">
        <v>940</v>
      </c>
      <c r="M104" t="s">
        <v>941</v>
      </c>
      <c r="N104">
        <f>VLOOKUP(B104,HIS退!B:F,5,FALSE)</f>
        <v>-7</v>
      </c>
      <c r="O104" t="str">
        <f t="shared" si="2"/>
        <v/>
      </c>
      <c r="P104" s="44">
        <f>VLOOKUP(C104,银行退!C:L,10,FALSE)</f>
        <v>7</v>
      </c>
      <c r="Q104" t="str">
        <f t="shared" si="3"/>
        <v/>
      </c>
    </row>
    <row r="105" spans="1:17" ht="14.25" hidden="1">
      <c r="A105" s="17">
        <v>42894.421226851853</v>
      </c>
      <c r="B105" s="23">
        <v>92656</v>
      </c>
      <c r="C105" t="s">
        <v>485</v>
      </c>
      <c r="D105" t="s">
        <v>77</v>
      </c>
      <c r="F105" s="45">
        <v>4017</v>
      </c>
      <c r="G105" t="s">
        <v>275</v>
      </c>
      <c r="H105" t="s">
        <v>275</v>
      </c>
      <c r="I105" t="s">
        <v>721</v>
      </c>
      <c r="J105" t="s">
        <v>51</v>
      </c>
      <c r="K105" t="s">
        <v>722</v>
      </c>
      <c r="L105" t="s">
        <v>942</v>
      </c>
      <c r="M105" t="s">
        <v>943</v>
      </c>
      <c r="N105">
        <f>VLOOKUP(B105,HIS退!B:F,5,FALSE)</f>
        <v>-4017</v>
      </c>
      <c r="O105" t="str">
        <f t="shared" si="2"/>
        <v/>
      </c>
      <c r="P105" s="44">
        <f>VLOOKUP(C105,银行退!C:L,10,FALSE)</f>
        <v>4017</v>
      </c>
      <c r="Q105" t="str">
        <f t="shared" si="3"/>
        <v/>
      </c>
    </row>
    <row r="106" spans="1:17" ht="14.25" hidden="1">
      <c r="A106" s="17">
        <v>42894.431863425925</v>
      </c>
      <c r="B106" s="23">
        <v>93533</v>
      </c>
      <c r="C106" t="s">
        <v>487</v>
      </c>
      <c r="D106" t="s">
        <v>150</v>
      </c>
      <c r="F106" s="45">
        <v>296</v>
      </c>
      <c r="G106" t="s">
        <v>275</v>
      </c>
      <c r="H106" t="s">
        <v>275</v>
      </c>
      <c r="I106" t="s">
        <v>721</v>
      </c>
      <c r="J106" t="s">
        <v>51</v>
      </c>
      <c r="K106" t="s">
        <v>722</v>
      </c>
      <c r="L106" t="s">
        <v>944</v>
      </c>
      <c r="M106" t="s">
        <v>945</v>
      </c>
      <c r="N106">
        <f>VLOOKUP(B106,HIS退!B:F,5,FALSE)</f>
        <v>-296</v>
      </c>
      <c r="O106" t="str">
        <f t="shared" si="2"/>
        <v/>
      </c>
      <c r="P106" s="44">
        <f>VLOOKUP(C106,银行退!C:L,10,FALSE)</f>
        <v>296</v>
      </c>
      <c r="Q106" t="str">
        <f t="shared" si="3"/>
        <v/>
      </c>
    </row>
    <row r="107" spans="1:17" ht="14.25" hidden="1">
      <c r="A107" s="17">
        <v>42894.437581018516</v>
      </c>
      <c r="B107" s="23">
        <v>93949</v>
      </c>
      <c r="C107" t="s">
        <v>488</v>
      </c>
      <c r="D107" t="s">
        <v>142</v>
      </c>
      <c r="F107" s="45">
        <v>800</v>
      </c>
      <c r="G107" t="s">
        <v>275</v>
      </c>
      <c r="H107" t="s">
        <v>275</v>
      </c>
      <c r="I107" t="s">
        <v>721</v>
      </c>
      <c r="J107" t="s">
        <v>51</v>
      </c>
      <c r="K107" t="s">
        <v>722</v>
      </c>
      <c r="L107" t="s">
        <v>946</v>
      </c>
      <c r="M107" t="s">
        <v>947</v>
      </c>
      <c r="N107">
        <f>VLOOKUP(B107,HIS退!B:F,5,FALSE)</f>
        <v>-800</v>
      </c>
      <c r="O107" t="str">
        <f t="shared" si="2"/>
        <v/>
      </c>
      <c r="P107" s="44">
        <f>VLOOKUP(C107,银行退!C:L,10,FALSE)</f>
        <v>800</v>
      </c>
      <c r="Q107" t="str">
        <f t="shared" si="3"/>
        <v/>
      </c>
    </row>
    <row r="108" spans="1:17" ht="14.25">
      <c r="A108" s="17">
        <v>42894.451261574075</v>
      </c>
      <c r="B108" s="23">
        <v>94915</v>
      </c>
      <c r="D108" t="s">
        <v>948</v>
      </c>
      <c r="F108" s="45">
        <v>342</v>
      </c>
      <c r="G108" t="s">
        <v>275</v>
      </c>
      <c r="H108" t="s">
        <v>275</v>
      </c>
      <c r="I108" t="s">
        <v>729</v>
      </c>
      <c r="J108" t="s">
        <v>716</v>
      </c>
      <c r="K108" t="s">
        <v>722</v>
      </c>
      <c r="L108" t="s">
        <v>949</v>
      </c>
      <c r="M108" t="s">
        <v>950</v>
      </c>
      <c r="N108" t="e">
        <f>VLOOKUP(B108,HIS退!B:F,5,FALSE)</f>
        <v>#N/A</v>
      </c>
      <c r="O108" t="e">
        <f t="shared" si="2"/>
        <v>#N/A</v>
      </c>
      <c r="P108" s="44" t="e">
        <f>VLOOKUP(C108,银行退!C:L,10,FALSE)</f>
        <v>#N/A</v>
      </c>
      <c r="Q108" t="e">
        <f t="shared" si="3"/>
        <v>#N/A</v>
      </c>
    </row>
    <row r="109" spans="1:17" ht="14.25" hidden="1">
      <c r="A109" s="17">
        <v>42894.453761574077</v>
      </c>
      <c r="B109" s="23">
        <v>95093</v>
      </c>
      <c r="C109" t="s">
        <v>489</v>
      </c>
      <c r="D109" t="s">
        <v>490</v>
      </c>
      <c r="F109" s="45">
        <v>350</v>
      </c>
      <c r="G109" t="s">
        <v>275</v>
      </c>
      <c r="H109" t="s">
        <v>275</v>
      </c>
      <c r="I109" t="s">
        <v>721</v>
      </c>
      <c r="J109" t="s">
        <v>51</v>
      </c>
      <c r="K109" t="s">
        <v>722</v>
      </c>
      <c r="L109" t="s">
        <v>951</v>
      </c>
      <c r="M109" t="s">
        <v>952</v>
      </c>
      <c r="N109">
        <f>VLOOKUP(B109,HIS退!B:F,5,FALSE)</f>
        <v>-350</v>
      </c>
      <c r="O109" t="str">
        <f t="shared" si="2"/>
        <v/>
      </c>
      <c r="P109" s="44">
        <f>VLOOKUP(C109,银行退!C:L,10,FALSE)</f>
        <v>350</v>
      </c>
      <c r="Q109" t="str">
        <f t="shared" si="3"/>
        <v/>
      </c>
    </row>
    <row r="110" spans="1:17" ht="14.25" hidden="1">
      <c r="A110" s="17">
        <v>42894.455636574072</v>
      </c>
      <c r="B110" s="23">
        <v>95233</v>
      </c>
      <c r="C110" t="s">
        <v>492</v>
      </c>
      <c r="D110" t="s">
        <v>493</v>
      </c>
      <c r="F110" s="45">
        <v>92</v>
      </c>
      <c r="G110" t="s">
        <v>275</v>
      </c>
      <c r="H110" t="s">
        <v>275</v>
      </c>
      <c r="I110" t="s">
        <v>721</v>
      </c>
      <c r="J110" t="s">
        <v>51</v>
      </c>
      <c r="K110" t="s">
        <v>722</v>
      </c>
      <c r="L110" t="s">
        <v>953</v>
      </c>
      <c r="M110" t="s">
        <v>954</v>
      </c>
      <c r="N110">
        <f>VLOOKUP(B110,HIS退!B:F,5,FALSE)</f>
        <v>-92</v>
      </c>
      <c r="O110" t="str">
        <f t="shared" si="2"/>
        <v/>
      </c>
      <c r="P110" s="44">
        <f>VLOOKUP(C110,银行退!C:L,10,FALSE)</f>
        <v>92</v>
      </c>
      <c r="Q110" t="str">
        <f t="shared" si="3"/>
        <v/>
      </c>
    </row>
    <row r="111" spans="1:17" ht="14.25" hidden="1">
      <c r="A111" s="17">
        <v>42894.457199074073</v>
      </c>
      <c r="B111" s="23">
        <v>95337</v>
      </c>
      <c r="C111" t="s">
        <v>495</v>
      </c>
      <c r="D111" t="s">
        <v>60</v>
      </c>
      <c r="F111" s="45">
        <v>757</v>
      </c>
      <c r="G111" t="s">
        <v>275</v>
      </c>
      <c r="H111" t="s">
        <v>275</v>
      </c>
      <c r="I111" t="s">
        <v>721</v>
      </c>
      <c r="J111" t="s">
        <v>51</v>
      </c>
      <c r="K111" t="s">
        <v>722</v>
      </c>
      <c r="L111" t="s">
        <v>955</v>
      </c>
      <c r="M111" t="s">
        <v>956</v>
      </c>
      <c r="N111">
        <f>VLOOKUP(B111,HIS退!B:F,5,FALSE)</f>
        <v>-757</v>
      </c>
      <c r="O111" t="str">
        <f t="shared" si="2"/>
        <v/>
      </c>
      <c r="P111" s="44">
        <f>VLOOKUP(C111,银行退!C:L,10,FALSE)</f>
        <v>757</v>
      </c>
      <c r="Q111" t="str">
        <f t="shared" si="3"/>
        <v/>
      </c>
    </row>
    <row r="112" spans="1:17" ht="14.25" hidden="1">
      <c r="A112" s="17">
        <v>42894.462164351855</v>
      </c>
      <c r="B112" s="23">
        <v>95688</v>
      </c>
      <c r="C112" t="s">
        <v>496</v>
      </c>
      <c r="D112" t="s">
        <v>497</v>
      </c>
      <c r="F112" s="45">
        <v>1887</v>
      </c>
      <c r="G112" t="s">
        <v>275</v>
      </c>
      <c r="H112" t="s">
        <v>275</v>
      </c>
      <c r="I112" t="s">
        <v>721</v>
      </c>
      <c r="J112" t="s">
        <v>51</v>
      </c>
      <c r="K112" t="s">
        <v>722</v>
      </c>
      <c r="L112" t="s">
        <v>957</v>
      </c>
      <c r="M112" t="s">
        <v>958</v>
      </c>
      <c r="N112">
        <f>VLOOKUP(B112,HIS退!B:F,5,FALSE)</f>
        <v>-1887</v>
      </c>
      <c r="O112" t="str">
        <f t="shared" si="2"/>
        <v/>
      </c>
      <c r="P112" s="44">
        <f>VLOOKUP(C112,银行退!C:L,10,FALSE)</f>
        <v>1887</v>
      </c>
      <c r="Q112" t="str">
        <f t="shared" si="3"/>
        <v/>
      </c>
    </row>
    <row r="113" spans="1:17" ht="14.25" hidden="1">
      <c r="A113" s="17">
        <v>42894.462175925924</v>
      </c>
      <c r="B113" s="23">
        <v>95690</v>
      </c>
      <c r="C113" t="s">
        <v>499</v>
      </c>
      <c r="D113" t="s">
        <v>500</v>
      </c>
      <c r="F113" s="45">
        <v>380</v>
      </c>
      <c r="G113" t="s">
        <v>275</v>
      </c>
      <c r="H113" t="s">
        <v>275</v>
      </c>
      <c r="I113" t="s">
        <v>721</v>
      </c>
      <c r="J113" t="s">
        <v>51</v>
      </c>
      <c r="K113" t="s">
        <v>722</v>
      </c>
      <c r="L113" t="s">
        <v>959</v>
      </c>
      <c r="M113" t="s">
        <v>960</v>
      </c>
      <c r="N113">
        <f>VLOOKUP(B113,HIS退!B:F,5,FALSE)</f>
        <v>-380</v>
      </c>
      <c r="O113" t="str">
        <f t="shared" si="2"/>
        <v/>
      </c>
      <c r="P113" s="44">
        <f>VLOOKUP(C113,银行退!C:L,10,FALSE)</f>
        <v>380</v>
      </c>
      <c r="Q113" t="str">
        <f t="shared" si="3"/>
        <v/>
      </c>
    </row>
    <row r="114" spans="1:17" ht="14.25">
      <c r="A114" s="17">
        <v>42894.469930555555</v>
      </c>
      <c r="B114" s="23">
        <v>96169</v>
      </c>
      <c r="D114" t="s">
        <v>961</v>
      </c>
      <c r="F114" s="45">
        <v>90</v>
      </c>
      <c r="G114" t="s">
        <v>275</v>
      </c>
      <c r="H114" t="s">
        <v>275</v>
      </c>
      <c r="I114" t="s">
        <v>729</v>
      </c>
      <c r="J114" t="s">
        <v>716</v>
      </c>
      <c r="K114" t="s">
        <v>722</v>
      </c>
      <c r="L114" t="s">
        <v>962</v>
      </c>
      <c r="M114" t="s">
        <v>963</v>
      </c>
      <c r="N114" t="e">
        <f>VLOOKUP(B114,HIS退!B:F,5,FALSE)</f>
        <v>#N/A</v>
      </c>
      <c r="O114" t="e">
        <f t="shared" si="2"/>
        <v>#N/A</v>
      </c>
      <c r="P114" s="44" t="e">
        <f>VLOOKUP(C114,银行退!C:L,10,FALSE)</f>
        <v>#N/A</v>
      </c>
      <c r="Q114" t="e">
        <f t="shared" si="3"/>
        <v>#N/A</v>
      </c>
    </row>
    <row r="115" spans="1:17" ht="14.25">
      <c r="A115" s="17">
        <v>42894.470081018517</v>
      </c>
      <c r="B115" s="23">
        <v>0</v>
      </c>
      <c r="D115" t="s">
        <v>961</v>
      </c>
      <c r="F115" s="45">
        <v>90</v>
      </c>
      <c r="G115" t="s">
        <v>275</v>
      </c>
      <c r="H115" t="s">
        <v>275</v>
      </c>
      <c r="I115" t="s">
        <v>737</v>
      </c>
      <c r="J115" t="s">
        <v>737</v>
      </c>
      <c r="K115" t="s">
        <v>722</v>
      </c>
      <c r="L115" t="s">
        <v>964</v>
      </c>
      <c r="M115" t="s">
        <v>965</v>
      </c>
      <c r="N115" t="e">
        <f>VLOOKUP(B115,HIS退!B:F,5,FALSE)</f>
        <v>#N/A</v>
      </c>
      <c r="O115" t="e">
        <f t="shared" si="2"/>
        <v>#N/A</v>
      </c>
      <c r="P115" s="44" t="e">
        <f>VLOOKUP(C115,银行退!C:L,10,FALSE)</f>
        <v>#N/A</v>
      </c>
      <c r="Q115" t="e">
        <f t="shared" si="3"/>
        <v>#N/A</v>
      </c>
    </row>
    <row r="116" spans="1:17" ht="14.25">
      <c r="A116" s="17">
        <v>42894.47047453704</v>
      </c>
      <c r="B116" s="23">
        <v>0</v>
      </c>
      <c r="D116" t="s">
        <v>961</v>
      </c>
      <c r="F116" s="45">
        <v>90</v>
      </c>
      <c r="G116" t="s">
        <v>275</v>
      </c>
      <c r="H116" t="s">
        <v>275</v>
      </c>
      <c r="I116" t="s">
        <v>737</v>
      </c>
      <c r="J116" t="s">
        <v>737</v>
      </c>
      <c r="K116" t="s">
        <v>722</v>
      </c>
      <c r="L116" t="s">
        <v>966</v>
      </c>
      <c r="M116" t="s">
        <v>967</v>
      </c>
      <c r="N116" t="e">
        <f>VLOOKUP(B116,HIS退!B:F,5,FALSE)</f>
        <v>#N/A</v>
      </c>
      <c r="O116" t="e">
        <f t="shared" si="2"/>
        <v>#N/A</v>
      </c>
      <c r="P116" s="44" t="e">
        <f>VLOOKUP(C116,银行退!C:L,10,FALSE)</f>
        <v>#N/A</v>
      </c>
      <c r="Q116" t="e">
        <f t="shared" si="3"/>
        <v>#N/A</v>
      </c>
    </row>
    <row r="117" spans="1:17" ht="14.25" hidden="1">
      <c r="A117" s="17">
        <v>42894.471574074072</v>
      </c>
      <c r="B117" s="23">
        <v>96279</v>
      </c>
      <c r="C117" t="s">
        <v>502</v>
      </c>
      <c r="D117" t="s">
        <v>503</v>
      </c>
      <c r="F117" s="45">
        <v>2700</v>
      </c>
      <c r="G117" t="s">
        <v>275</v>
      </c>
      <c r="H117" t="s">
        <v>275</v>
      </c>
      <c r="I117" t="s">
        <v>721</v>
      </c>
      <c r="J117" t="s">
        <v>51</v>
      </c>
      <c r="K117" t="s">
        <v>722</v>
      </c>
      <c r="L117" t="s">
        <v>968</v>
      </c>
      <c r="M117" t="s">
        <v>969</v>
      </c>
      <c r="N117">
        <f>VLOOKUP(B117,HIS退!B:F,5,FALSE)</f>
        <v>-2700</v>
      </c>
      <c r="O117" t="str">
        <f t="shared" si="2"/>
        <v/>
      </c>
      <c r="P117" s="44">
        <f>VLOOKUP(C117,银行退!C:L,10,FALSE)</f>
        <v>2700</v>
      </c>
      <c r="Q117" t="str">
        <f t="shared" si="3"/>
        <v/>
      </c>
    </row>
    <row r="118" spans="1:17" ht="14.25" hidden="1">
      <c r="A118" s="17">
        <v>42894.474351851852</v>
      </c>
      <c r="B118" s="23">
        <v>96467</v>
      </c>
      <c r="C118" t="s">
        <v>505</v>
      </c>
      <c r="D118" t="s">
        <v>506</v>
      </c>
      <c r="F118" s="45">
        <v>780</v>
      </c>
      <c r="G118" t="s">
        <v>275</v>
      </c>
      <c r="H118" t="s">
        <v>275</v>
      </c>
      <c r="I118" t="s">
        <v>721</v>
      </c>
      <c r="J118" t="s">
        <v>51</v>
      </c>
      <c r="K118" t="s">
        <v>722</v>
      </c>
      <c r="L118" t="s">
        <v>970</v>
      </c>
      <c r="M118" t="s">
        <v>971</v>
      </c>
      <c r="N118">
        <f>VLOOKUP(B118,HIS退!B:F,5,FALSE)</f>
        <v>-780</v>
      </c>
      <c r="O118" t="str">
        <f t="shared" si="2"/>
        <v/>
      </c>
      <c r="P118" s="44">
        <f>VLOOKUP(C118,银行退!C:L,10,FALSE)</f>
        <v>780</v>
      </c>
      <c r="Q118" t="str">
        <f t="shared" si="3"/>
        <v/>
      </c>
    </row>
    <row r="119" spans="1:17" ht="14.25" hidden="1">
      <c r="A119" s="17">
        <v>42894.479259259257</v>
      </c>
      <c r="B119" s="23">
        <v>96773</v>
      </c>
      <c r="C119" t="s">
        <v>508</v>
      </c>
      <c r="D119" t="s">
        <v>154</v>
      </c>
      <c r="F119" s="45">
        <v>29</v>
      </c>
      <c r="G119" t="s">
        <v>275</v>
      </c>
      <c r="H119" t="s">
        <v>275</v>
      </c>
      <c r="I119" t="s">
        <v>721</v>
      </c>
      <c r="J119" t="s">
        <v>51</v>
      </c>
      <c r="K119" t="s">
        <v>722</v>
      </c>
      <c r="L119" t="s">
        <v>972</v>
      </c>
      <c r="M119" t="s">
        <v>973</v>
      </c>
      <c r="N119">
        <f>VLOOKUP(B119,HIS退!B:F,5,FALSE)</f>
        <v>-29</v>
      </c>
      <c r="O119" t="str">
        <f t="shared" si="2"/>
        <v/>
      </c>
      <c r="P119" s="44">
        <f>VLOOKUP(C119,银行退!C:L,10,FALSE)</f>
        <v>29</v>
      </c>
      <c r="Q119" t="str">
        <f t="shared" si="3"/>
        <v/>
      </c>
    </row>
    <row r="120" spans="1:17" ht="14.25" hidden="1">
      <c r="A120" s="17">
        <v>42894.486203703702</v>
      </c>
      <c r="B120" s="23">
        <v>97140</v>
      </c>
      <c r="C120" t="s">
        <v>509</v>
      </c>
      <c r="D120" t="s">
        <v>510</v>
      </c>
      <c r="F120" s="45">
        <v>1265</v>
      </c>
      <c r="G120" t="s">
        <v>275</v>
      </c>
      <c r="H120" t="s">
        <v>275</v>
      </c>
      <c r="I120" t="s">
        <v>721</v>
      </c>
      <c r="J120" t="s">
        <v>51</v>
      </c>
      <c r="K120" t="s">
        <v>722</v>
      </c>
      <c r="L120" t="s">
        <v>974</v>
      </c>
      <c r="M120" t="s">
        <v>975</v>
      </c>
      <c r="N120">
        <f>VLOOKUP(B120,HIS退!B:F,5,FALSE)</f>
        <v>-1265</v>
      </c>
      <c r="O120" t="str">
        <f t="shared" si="2"/>
        <v/>
      </c>
      <c r="P120" s="44">
        <f>VLOOKUP(C120,银行退!C:L,10,FALSE)</f>
        <v>1265</v>
      </c>
      <c r="Q120" t="str">
        <f t="shared" si="3"/>
        <v/>
      </c>
    </row>
    <row r="121" spans="1:17" ht="14.25">
      <c r="A121" s="17">
        <v>42894.488171296296</v>
      </c>
      <c r="B121" s="23">
        <v>97241</v>
      </c>
      <c r="D121" t="s">
        <v>976</v>
      </c>
      <c r="F121" s="45">
        <v>135</v>
      </c>
      <c r="G121" t="s">
        <v>275</v>
      </c>
      <c r="H121" t="s">
        <v>275</v>
      </c>
      <c r="I121" t="s">
        <v>729</v>
      </c>
      <c r="J121" t="s">
        <v>716</v>
      </c>
      <c r="K121" t="s">
        <v>722</v>
      </c>
      <c r="L121" t="s">
        <v>977</v>
      </c>
      <c r="M121" t="s">
        <v>978</v>
      </c>
      <c r="N121" t="e">
        <f>VLOOKUP(B121,HIS退!B:F,5,FALSE)</f>
        <v>#N/A</v>
      </c>
      <c r="O121" t="e">
        <f t="shared" si="2"/>
        <v>#N/A</v>
      </c>
      <c r="P121" s="44" t="e">
        <f>VLOOKUP(C121,银行退!C:L,10,FALSE)</f>
        <v>#N/A</v>
      </c>
      <c r="Q121" t="e">
        <f t="shared" si="3"/>
        <v>#N/A</v>
      </c>
    </row>
    <row r="122" spans="1:17" ht="14.25">
      <c r="A122" s="17">
        <v>42894.488645833335</v>
      </c>
      <c r="B122" s="23">
        <v>0</v>
      </c>
      <c r="D122" t="s">
        <v>976</v>
      </c>
      <c r="F122" s="45">
        <v>135</v>
      </c>
      <c r="G122" t="s">
        <v>275</v>
      </c>
      <c r="H122" t="s">
        <v>275</v>
      </c>
      <c r="I122" t="s">
        <v>737</v>
      </c>
      <c r="J122" t="s">
        <v>737</v>
      </c>
      <c r="K122" t="s">
        <v>722</v>
      </c>
      <c r="L122" t="s">
        <v>979</v>
      </c>
      <c r="M122" t="s">
        <v>980</v>
      </c>
      <c r="N122" t="e">
        <f>VLOOKUP(B122,HIS退!B:F,5,FALSE)</f>
        <v>#N/A</v>
      </c>
      <c r="O122" t="e">
        <f t="shared" si="2"/>
        <v>#N/A</v>
      </c>
      <c r="P122" s="44" t="e">
        <f>VLOOKUP(C122,银行退!C:L,10,FALSE)</f>
        <v>#N/A</v>
      </c>
      <c r="Q122" t="e">
        <f t="shared" si="3"/>
        <v>#N/A</v>
      </c>
    </row>
    <row r="123" spans="1:17" ht="14.25" hidden="1">
      <c r="A123" s="17">
        <v>42894.489016203705</v>
      </c>
      <c r="B123" s="23">
        <v>97280</v>
      </c>
      <c r="C123" t="s">
        <v>512</v>
      </c>
      <c r="D123" t="s">
        <v>513</v>
      </c>
      <c r="F123" s="45">
        <v>654</v>
      </c>
      <c r="G123" t="s">
        <v>275</v>
      </c>
      <c r="H123" t="s">
        <v>275</v>
      </c>
      <c r="I123" t="s">
        <v>721</v>
      </c>
      <c r="J123" t="s">
        <v>51</v>
      </c>
      <c r="K123" t="s">
        <v>722</v>
      </c>
      <c r="L123" t="s">
        <v>981</v>
      </c>
      <c r="M123" t="s">
        <v>982</v>
      </c>
      <c r="N123">
        <f>VLOOKUP(B123,HIS退!B:F,5,FALSE)</f>
        <v>-654</v>
      </c>
      <c r="O123" t="str">
        <f t="shared" si="2"/>
        <v/>
      </c>
      <c r="P123" s="44">
        <f>VLOOKUP(C123,银行退!C:L,10,FALSE)</f>
        <v>654</v>
      </c>
      <c r="Q123" t="str">
        <f t="shared" si="3"/>
        <v/>
      </c>
    </row>
    <row r="124" spans="1:17" ht="14.25" hidden="1">
      <c r="A124" s="17">
        <v>42894.490717592591</v>
      </c>
      <c r="B124" s="23">
        <v>97373</v>
      </c>
      <c r="C124" t="s">
        <v>515</v>
      </c>
      <c r="D124" t="s">
        <v>145</v>
      </c>
      <c r="F124" s="45">
        <v>238</v>
      </c>
      <c r="G124" t="s">
        <v>275</v>
      </c>
      <c r="H124" t="s">
        <v>275</v>
      </c>
      <c r="I124" t="s">
        <v>721</v>
      </c>
      <c r="J124" t="s">
        <v>51</v>
      </c>
      <c r="K124" t="s">
        <v>722</v>
      </c>
      <c r="L124" t="s">
        <v>983</v>
      </c>
      <c r="M124" t="s">
        <v>984</v>
      </c>
      <c r="N124">
        <f>VLOOKUP(B124,HIS退!B:F,5,FALSE)</f>
        <v>-238</v>
      </c>
      <c r="O124" t="str">
        <f t="shared" si="2"/>
        <v/>
      </c>
      <c r="P124" s="44">
        <f>VLOOKUP(C124,银行退!C:L,10,FALSE)</f>
        <v>238</v>
      </c>
      <c r="Q124" t="str">
        <f t="shared" si="3"/>
        <v/>
      </c>
    </row>
    <row r="125" spans="1:17" ht="14.25" hidden="1">
      <c r="A125" s="17">
        <v>42894.49077546296</v>
      </c>
      <c r="B125" s="23">
        <v>97376</v>
      </c>
      <c r="C125" t="s">
        <v>516</v>
      </c>
      <c r="D125" t="s">
        <v>517</v>
      </c>
      <c r="F125" s="45">
        <v>514</v>
      </c>
      <c r="G125" t="s">
        <v>275</v>
      </c>
      <c r="H125" t="s">
        <v>275</v>
      </c>
      <c r="I125" t="s">
        <v>721</v>
      </c>
      <c r="J125" t="s">
        <v>51</v>
      </c>
      <c r="K125" t="s">
        <v>722</v>
      </c>
      <c r="L125" t="s">
        <v>985</v>
      </c>
      <c r="M125" t="s">
        <v>986</v>
      </c>
      <c r="N125">
        <f>VLOOKUP(B125,HIS退!B:F,5,FALSE)</f>
        <v>-514</v>
      </c>
      <c r="O125" t="str">
        <f t="shared" si="2"/>
        <v/>
      </c>
      <c r="P125" s="44">
        <f>VLOOKUP(C125,银行退!C:L,10,FALSE)</f>
        <v>514</v>
      </c>
      <c r="Q125" t="str">
        <f t="shared" si="3"/>
        <v/>
      </c>
    </row>
    <row r="126" spans="1:17" ht="14.25" hidden="1">
      <c r="A126" s="17">
        <v>42894.491226851853</v>
      </c>
      <c r="B126" s="23">
        <v>97394</v>
      </c>
      <c r="C126" t="s">
        <v>518</v>
      </c>
      <c r="D126" t="s">
        <v>147</v>
      </c>
      <c r="F126" s="45">
        <v>7</v>
      </c>
      <c r="G126" t="s">
        <v>275</v>
      </c>
      <c r="H126" t="s">
        <v>275</v>
      </c>
      <c r="I126" t="s">
        <v>721</v>
      </c>
      <c r="J126" t="s">
        <v>51</v>
      </c>
      <c r="K126" t="s">
        <v>722</v>
      </c>
      <c r="L126" t="s">
        <v>987</v>
      </c>
      <c r="M126" t="s">
        <v>988</v>
      </c>
      <c r="N126">
        <f>VLOOKUP(B126,HIS退!B:F,5,FALSE)</f>
        <v>-7</v>
      </c>
      <c r="O126" t="str">
        <f t="shared" si="2"/>
        <v/>
      </c>
      <c r="P126" s="44">
        <f>VLOOKUP(C126,银行退!C:L,10,FALSE)</f>
        <v>7</v>
      </c>
      <c r="Q126" t="str">
        <f t="shared" si="3"/>
        <v/>
      </c>
    </row>
    <row r="127" spans="1:17" ht="14.25" hidden="1">
      <c r="A127" s="17">
        <v>42894.502233796295</v>
      </c>
      <c r="B127" s="23">
        <v>97821</v>
      </c>
      <c r="C127" t="s">
        <v>519</v>
      </c>
      <c r="D127" t="s">
        <v>520</v>
      </c>
      <c r="F127" s="45">
        <v>102</v>
      </c>
      <c r="G127" t="s">
        <v>275</v>
      </c>
      <c r="H127" t="s">
        <v>275</v>
      </c>
      <c r="I127" t="s">
        <v>721</v>
      </c>
      <c r="J127" t="s">
        <v>51</v>
      </c>
      <c r="K127" t="s">
        <v>722</v>
      </c>
      <c r="L127" t="s">
        <v>989</v>
      </c>
      <c r="M127" t="s">
        <v>990</v>
      </c>
      <c r="N127">
        <f>VLOOKUP(B127,HIS退!B:F,5,FALSE)</f>
        <v>-102</v>
      </c>
      <c r="O127" t="str">
        <f t="shared" si="2"/>
        <v/>
      </c>
      <c r="P127" s="44">
        <f>VLOOKUP(C127,银行退!C:L,10,FALSE)</f>
        <v>102</v>
      </c>
      <c r="Q127" t="str">
        <f t="shared" si="3"/>
        <v/>
      </c>
    </row>
    <row r="128" spans="1:17" ht="14.25" hidden="1">
      <c r="A128" s="17">
        <v>42894.511747685188</v>
      </c>
      <c r="B128" s="23">
        <v>98039</v>
      </c>
      <c r="C128" t="s">
        <v>522</v>
      </c>
      <c r="D128" t="s">
        <v>523</v>
      </c>
      <c r="F128" s="45">
        <v>3000</v>
      </c>
      <c r="G128" t="s">
        <v>275</v>
      </c>
      <c r="H128" t="s">
        <v>275</v>
      </c>
      <c r="I128" t="s">
        <v>721</v>
      </c>
      <c r="J128" t="s">
        <v>51</v>
      </c>
      <c r="K128" t="s">
        <v>722</v>
      </c>
      <c r="L128" t="s">
        <v>991</v>
      </c>
      <c r="M128" t="s">
        <v>992</v>
      </c>
      <c r="N128">
        <f>VLOOKUP(B128,HIS退!B:F,5,FALSE)</f>
        <v>-3000</v>
      </c>
      <c r="O128" t="str">
        <f t="shared" si="2"/>
        <v/>
      </c>
      <c r="P128" s="44">
        <f>VLOOKUP(C128,银行退!C:L,10,FALSE)</f>
        <v>3000</v>
      </c>
      <c r="Q128" t="str">
        <f t="shared" si="3"/>
        <v/>
      </c>
    </row>
    <row r="129" spans="1:17" ht="14.25" hidden="1">
      <c r="A129" s="17">
        <v>42894.512199074074</v>
      </c>
      <c r="B129" s="23">
        <v>98047</v>
      </c>
      <c r="C129" t="s">
        <v>525</v>
      </c>
      <c r="D129" t="s">
        <v>526</v>
      </c>
      <c r="F129" s="45">
        <v>3000</v>
      </c>
      <c r="G129" t="s">
        <v>275</v>
      </c>
      <c r="H129" t="s">
        <v>275</v>
      </c>
      <c r="I129" t="s">
        <v>721</v>
      </c>
      <c r="J129" t="s">
        <v>51</v>
      </c>
      <c r="K129" t="s">
        <v>722</v>
      </c>
      <c r="L129" t="s">
        <v>993</v>
      </c>
      <c r="M129" t="s">
        <v>994</v>
      </c>
      <c r="N129">
        <f>VLOOKUP(B129,HIS退!B:F,5,FALSE)</f>
        <v>-3000</v>
      </c>
      <c r="O129" t="str">
        <f t="shared" si="2"/>
        <v/>
      </c>
      <c r="P129" s="44">
        <f>VLOOKUP(C129,银行退!C:L,10,FALSE)</f>
        <v>3000</v>
      </c>
      <c r="Q129" t="str">
        <f t="shared" si="3"/>
        <v/>
      </c>
    </row>
    <row r="130" spans="1:17" ht="14.25">
      <c r="A130" s="17">
        <v>42894.525243055556</v>
      </c>
      <c r="B130" s="23">
        <v>98237</v>
      </c>
      <c r="D130" t="s">
        <v>165</v>
      </c>
      <c r="F130" s="45">
        <v>294</v>
      </c>
      <c r="G130" t="s">
        <v>275</v>
      </c>
      <c r="H130" t="s">
        <v>275</v>
      </c>
      <c r="I130" t="s">
        <v>729</v>
      </c>
      <c r="J130" t="s">
        <v>716</v>
      </c>
      <c r="K130" t="s">
        <v>722</v>
      </c>
      <c r="L130" t="s">
        <v>995</v>
      </c>
      <c r="M130" t="s">
        <v>996</v>
      </c>
      <c r="N130" t="e">
        <f>VLOOKUP(B130,HIS退!B:F,5,FALSE)</f>
        <v>#N/A</v>
      </c>
      <c r="O130" t="e">
        <f t="shared" si="2"/>
        <v>#N/A</v>
      </c>
      <c r="P130" s="44" t="e">
        <f>VLOOKUP(C130,银行退!C:L,10,FALSE)</f>
        <v>#N/A</v>
      </c>
      <c r="Q130" t="e">
        <f t="shared" si="3"/>
        <v>#N/A</v>
      </c>
    </row>
    <row r="131" spans="1:17" ht="14.25">
      <c r="A131" s="17">
        <v>42894.537199074075</v>
      </c>
      <c r="B131" s="23">
        <v>98383</v>
      </c>
      <c r="D131" t="s">
        <v>165</v>
      </c>
      <c r="F131" s="45">
        <v>76</v>
      </c>
      <c r="G131" t="s">
        <v>275</v>
      </c>
      <c r="H131" t="s">
        <v>275</v>
      </c>
      <c r="I131" t="s">
        <v>729</v>
      </c>
      <c r="J131" t="s">
        <v>716</v>
      </c>
      <c r="K131" t="s">
        <v>722</v>
      </c>
      <c r="L131" t="s">
        <v>997</v>
      </c>
      <c r="M131" t="s">
        <v>998</v>
      </c>
      <c r="N131" t="e">
        <f>VLOOKUP(B131,HIS退!B:F,5,FALSE)</f>
        <v>#N/A</v>
      </c>
      <c r="O131" t="e">
        <f t="shared" ref="O131:O194" si="4">IF(N131=F131*-1,"",1)</f>
        <v>#N/A</v>
      </c>
      <c r="P131" s="44" t="e">
        <f>VLOOKUP(C131,银行退!C:L,10,FALSE)</f>
        <v>#N/A</v>
      </c>
      <c r="Q131" t="e">
        <f t="shared" ref="Q131:Q194" si="5">IF(P131=F131,"",1)</f>
        <v>#N/A</v>
      </c>
    </row>
    <row r="132" spans="1:17" ht="14.25">
      <c r="A132" s="17">
        <v>42894.537754629629</v>
      </c>
      <c r="B132" s="23">
        <v>0</v>
      </c>
      <c r="D132" t="s">
        <v>165</v>
      </c>
      <c r="F132" s="45">
        <v>76</v>
      </c>
      <c r="G132" t="s">
        <v>275</v>
      </c>
      <c r="H132" t="s">
        <v>275</v>
      </c>
      <c r="I132" t="s">
        <v>737</v>
      </c>
      <c r="J132" t="s">
        <v>737</v>
      </c>
      <c r="K132" t="s">
        <v>722</v>
      </c>
      <c r="L132" t="s">
        <v>999</v>
      </c>
      <c r="M132" t="s">
        <v>1000</v>
      </c>
      <c r="N132" t="e">
        <f>VLOOKUP(B132,HIS退!B:F,5,FALSE)</f>
        <v>#N/A</v>
      </c>
      <c r="O132" t="e">
        <f t="shared" si="4"/>
        <v>#N/A</v>
      </c>
      <c r="P132" s="44" t="e">
        <f>VLOOKUP(C132,银行退!C:L,10,FALSE)</f>
        <v>#N/A</v>
      </c>
      <c r="Q132" t="e">
        <f t="shared" si="5"/>
        <v>#N/A</v>
      </c>
    </row>
    <row r="133" spans="1:17" ht="14.25">
      <c r="A133" s="17">
        <v>42894.555127314816</v>
      </c>
      <c r="B133" s="23">
        <v>98483</v>
      </c>
      <c r="D133" t="s">
        <v>1001</v>
      </c>
      <c r="F133" s="45">
        <v>924</v>
      </c>
      <c r="G133" t="s">
        <v>275</v>
      </c>
      <c r="H133" t="s">
        <v>275</v>
      </c>
      <c r="I133" t="s">
        <v>729</v>
      </c>
      <c r="J133" t="s">
        <v>716</v>
      </c>
      <c r="K133" t="s">
        <v>722</v>
      </c>
      <c r="L133" t="s">
        <v>1002</v>
      </c>
      <c r="M133" t="s">
        <v>1003</v>
      </c>
      <c r="N133" t="e">
        <f>VLOOKUP(B133,HIS退!B:F,5,FALSE)</f>
        <v>#N/A</v>
      </c>
      <c r="O133" t="e">
        <f t="shared" si="4"/>
        <v>#N/A</v>
      </c>
      <c r="P133" s="44" t="e">
        <f>VLOOKUP(C133,银行退!C:L,10,FALSE)</f>
        <v>#N/A</v>
      </c>
      <c r="Q133" t="e">
        <f t="shared" si="5"/>
        <v>#N/A</v>
      </c>
    </row>
    <row r="134" spans="1:17" ht="14.25" hidden="1">
      <c r="A134" s="17">
        <v>42894.573842592596</v>
      </c>
      <c r="B134" s="23">
        <v>98698</v>
      </c>
      <c r="C134" t="s">
        <v>528</v>
      </c>
      <c r="D134" t="s">
        <v>116</v>
      </c>
      <c r="F134" s="45">
        <v>1600</v>
      </c>
      <c r="G134" t="s">
        <v>275</v>
      </c>
      <c r="H134" t="s">
        <v>275</v>
      </c>
      <c r="I134" t="s">
        <v>721</v>
      </c>
      <c r="J134" t="s">
        <v>51</v>
      </c>
      <c r="K134" t="s">
        <v>722</v>
      </c>
      <c r="L134" t="s">
        <v>1004</v>
      </c>
      <c r="M134" t="s">
        <v>1005</v>
      </c>
      <c r="N134">
        <f>VLOOKUP(B134,HIS退!B:F,5,FALSE)</f>
        <v>-1600</v>
      </c>
      <c r="O134" t="str">
        <f t="shared" si="4"/>
        <v/>
      </c>
      <c r="P134" s="44">
        <f>VLOOKUP(C134,银行退!C:L,10,FALSE)</f>
        <v>1600</v>
      </c>
      <c r="Q134" t="str">
        <f t="shared" si="5"/>
        <v/>
      </c>
    </row>
    <row r="135" spans="1:17" ht="14.25">
      <c r="A135" s="17">
        <v>42894.579039351855</v>
      </c>
      <c r="B135" s="23">
        <v>98758</v>
      </c>
      <c r="D135" t="s">
        <v>1006</v>
      </c>
      <c r="F135" s="45">
        <v>103</v>
      </c>
      <c r="G135" t="s">
        <v>275</v>
      </c>
      <c r="H135" t="s">
        <v>275</v>
      </c>
      <c r="I135" t="s">
        <v>729</v>
      </c>
      <c r="J135" t="s">
        <v>716</v>
      </c>
      <c r="K135" t="s">
        <v>722</v>
      </c>
      <c r="L135" t="s">
        <v>1007</v>
      </c>
      <c r="M135" t="s">
        <v>1008</v>
      </c>
      <c r="N135" t="e">
        <f>VLOOKUP(B135,HIS退!B:F,5,FALSE)</f>
        <v>#N/A</v>
      </c>
      <c r="O135" t="e">
        <f t="shared" si="4"/>
        <v>#N/A</v>
      </c>
      <c r="P135" s="44" t="e">
        <f>VLOOKUP(C135,银行退!C:L,10,FALSE)</f>
        <v>#N/A</v>
      </c>
      <c r="Q135" t="e">
        <f t="shared" si="5"/>
        <v>#N/A</v>
      </c>
    </row>
    <row r="136" spans="1:17" ht="14.25">
      <c r="A136" s="17">
        <v>42894.579386574071</v>
      </c>
      <c r="B136" s="23">
        <v>0</v>
      </c>
      <c r="D136" t="s">
        <v>1006</v>
      </c>
      <c r="F136" s="45">
        <v>103</v>
      </c>
      <c r="G136" t="s">
        <v>275</v>
      </c>
      <c r="H136" t="s">
        <v>275</v>
      </c>
      <c r="I136" t="s">
        <v>737</v>
      </c>
      <c r="J136" t="s">
        <v>737</v>
      </c>
      <c r="K136" t="s">
        <v>722</v>
      </c>
      <c r="L136" t="s">
        <v>1009</v>
      </c>
      <c r="M136" t="s">
        <v>1010</v>
      </c>
      <c r="N136" t="e">
        <f>VLOOKUP(B136,HIS退!B:F,5,FALSE)</f>
        <v>#N/A</v>
      </c>
      <c r="O136" t="e">
        <f t="shared" si="4"/>
        <v>#N/A</v>
      </c>
      <c r="P136" s="44" t="e">
        <f>VLOOKUP(C136,银行退!C:L,10,FALSE)</f>
        <v>#N/A</v>
      </c>
      <c r="Q136" t="e">
        <f t="shared" si="5"/>
        <v>#N/A</v>
      </c>
    </row>
    <row r="137" spans="1:17" ht="14.25" hidden="1">
      <c r="A137" s="17">
        <v>42894.579710648148</v>
      </c>
      <c r="B137" s="23">
        <v>98769</v>
      </c>
      <c r="C137" t="s">
        <v>529</v>
      </c>
      <c r="D137" t="s">
        <v>120</v>
      </c>
      <c r="F137" s="45">
        <v>2990</v>
      </c>
      <c r="G137" t="s">
        <v>275</v>
      </c>
      <c r="H137" t="s">
        <v>275</v>
      </c>
      <c r="I137" t="s">
        <v>721</v>
      </c>
      <c r="J137" t="s">
        <v>51</v>
      </c>
      <c r="K137" t="s">
        <v>722</v>
      </c>
      <c r="L137" t="s">
        <v>1011</v>
      </c>
      <c r="M137" t="s">
        <v>1012</v>
      </c>
      <c r="N137">
        <f>VLOOKUP(B137,HIS退!B:F,5,FALSE)</f>
        <v>-2990</v>
      </c>
      <c r="O137" t="str">
        <f t="shared" si="4"/>
        <v/>
      </c>
      <c r="P137" s="44">
        <f>VLOOKUP(C137,银行退!C:L,10,FALSE)</f>
        <v>2990</v>
      </c>
      <c r="Q137" t="str">
        <f t="shared" si="5"/>
        <v/>
      </c>
    </row>
    <row r="138" spans="1:17" ht="14.25" hidden="1">
      <c r="A138" s="17">
        <v>42894.592928240738</v>
      </c>
      <c r="B138" s="23">
        <v>99142</v>
      </c>
      <c r="C138" t="s">
        <v>530</v>
      </c>
      <c r="D138" t="s">
        <v>163</v>
      </c>
      <c r="F138" s="45">
        <v>160</v>
      </c>
      <c r="G138" t="s">
        <v>275</v>
      </c>
      <c r="H138" t="s">
        <v>275</v>
      </c>
      <c r="I138" t="s">
        <v>721</v>
      </c>
      <c r="J138" t="s">
        <v>51</v>
      </c>
      <c r="K138" t="s">
        <v>722</v>
      </c>
      <c r="L138" t="s">
        <v>1013</v>
      </c>
      <c r="M138" t="s">
        <v>1014</v>
      </c>
      <c r="N138">
        <f>VLOOKUP(B138,HIS退!B:F,5,FALSE)</f>
        <v>-160</v>
      </c>
      <c r="O138" t="str">
        <f t="shared" si="4"/>
        <v/>
      </c>
      <c r="P138" s="44">
        <f>VLOOKUP(C138,银行退!C:L,10,FALSE)</f>
        <v>160</v>
      </c>
      <c r="Q138" t="str">
        <f t="shared" si="5"/>
        <v/>
      </c>
    </row>
    <row r="139" spans="1:17" ht="14.25" hidden="1">
      <c r="A139" s="17">
        <v>42894.59579861111</v>
      </c>
      <c r="B139" s="23">
        <v>99271</v>
      </c>
      <c r="C139" t="s">
        <v>531</v>
      </c>
      <c r="D139" t="s">
        <v>532</v>
      </c>
      <c r="F139" s="45">
        <v>18</v>
      </c>
      <c r="G139" t="s">
        <v>275</v>
      </c>
      <c r="H139" t="s">
        <v>275</v>
      </c>
      <c r="I139" t="s">
        <v>721</v>
      </c>
      <c r="J139" t="s">
        <v>51</v>
      </c>
      <c r="K139" t="s">
        <v>722</v>
      </c>
      <c r="L139" t="s">
        <v>1015</v>
      </c>
      <c r="M139" t="s">
        <v>1016</v>
      </c>
      <c r="N139">
        <f>VLOOKUP(B139,HIS退!B:F,5,FALSE)</f>
        <v>-18</v>
      </c>
      <c r="O139" t="str">
        <f t="shared" si="4"/>
        <v/>
      </c>
      <c r="P139" s="44">
        <f>VLOOKUP(C139,银行退!C:L,10,FALSE)</f>
        <v>18</v>
      </c>
      <c r="Q139" t="str">
        <f t="shared" si="5"/>
        <v/>
      </c>
    </row>
    <row r="140" spans="1:17" ht="14.25" hidden="1">
      <c r="A140" s="17">
        <v>42894.60701388889</v>
      </c>
      <c r="B140" s="23">
        <v>99837</v>
      </c>
      <c r="C140" t="s">
        <v>534</v>
      </c>
      <c r="D140" t="s">
        <v>535</v>
      </c>
      <c r="F140" s="45">
        <v>849</v>
      </c>
      <c r="G140" t="s">
        <v>275</v>
      </c>
      <c r="H140" t="s">
        <v>275</v>
      </c>
      <c r="I140" t="s">
        <v>721</v>
      </c>
      <c r="J140" t="s">
        <v>51</v>
      </c>
      <c r="K140" t="s">
        <v>722</v>
      </c>
      <c r="L140" t="s">
        <v>1017</v>
      </c>
      <c r="M140" t="s">
        <v>1018</v>
      </c>
      <c r="N140">
        <f>VLOOKUP(B140,HIS退!B:F,5,FALSE)</f>
        <v>-849</v>
      </c>
      <c r="O140" t="str">
        <f t="shared" si="4"/>
        <v/>
      </c>
      <c r="P140" s="44">
        <f>VLOOKUP(C140,银行退!C:L,10,FALSE)</f>
        <v>849</v>
      </c>
      <c r="Q140" t="str">
        <f t="shared" si="5"/>
        <v/>
      </c>
    </row>
    <row r="141" spans="1:17" ht="14.25" hidden="1">
      <c r="A141" s="17">
        <v>42894.615057870367</v>
      </c>
      <c r="B141" s="23">
        <v>100240</v>
      </c>
      <c r="C141" t="s">
        <v>537</v>
      </c>
      <c r="D141" t="s">
        <v>157</v>
      </c>
      <c r="F141" s="45">
        <v>900</v>
      </c>
      <c r="G141" t="s">
        <v>275</v>
      </c>
      <c r="H141" t="s">
        <v>275</v>
      </c>
      <c r="I141" t="s">
        <v>721</v>
      </c>
      <c r="J141" t="s">
        <v>51</v>
      </c>
      <c r="K141" t="s">
        <v>722</v>
      </c>
      <c r="L141" t="s">
        <v>1019</v>
      </c>
      <c r="M141" t="s">
        <v>1020</v>
      </c>
      <c r="N141">
        <f>VLOOKUP(B141,HIS退!B:F,5,FALSE)</f>
        <v>-900</v>
      </c>
      <c r="O141" t="str">
        <f t="shared" si="4"/>
        <v/>
      </c>
      <c r="P141" s="44">
        <f>VLOOKUP(C141,银行退!C:L,10,FALSE)</f>
        <v>900</v>
      </c>
      <c r="Q141" t="str">
        <f t="shared" si="5"/>
        <v/>
      </c>
    </row>
    <row r="142" spans="1:17" ht="14.25" hidden="1">
      <c r="A142" s="17">
        <v>42894.634571759256</v>
      </c>
      <c r="B142" s="23">
        <v>101356</v>
      </c>
      <c r="C142" t="s">
        <v>538</v>
      </c>
      <c r="D142" t="s">
        <v>539</v>
      </c>
      <c r="F142" s="45">
        <v>900</v>
      </c>
      <c r="G142" t="s">
        <v>37</v>
      </c>
      <c r="H142" t="s">
        <v>275</v>
      </c>
      <c r="I142" t="s">
        <v>721</v>
      </c>
      <c r="J142" t="s">
        <v>51</v>
      </c>
      <c r="K142" t="s">
        <v>722</v>
      </c>
      <c r="L142" t="s">
        <v>1021</v>
      </c>
      <c r="M142" t="s">
        <v>1022</v>
      </c>
      <c r="N142">
        <f>VLOOKUP(B142,HIS退!B:F,5,FALSE)</f>
        <v>-900</v>
      </c>
      <c r="O142" t="str">
        <f t="shared" si="4"/>
        <v/>
      </c>
      <c r="P142" s="44">
        <f>VLOOKUP(C142,银行退!C:L,10,FALSE)</f>
        <v>900</v>
      </c>
      <c r="Q142" t="str">
        <f t="shared" si="5"/>
        <v/>
      </c>
    </row>
    <row r="143" spans="1:17" ht="14.25" hidden="1">
      <c r="A143" s="17">
        <v>42894.635034722225</v>
      </c>
      <c r="B143" s="23">
        <v>101380</v>
      </c>
      <c r="C143" t="s">
        <v>541</v>
      </c>
      <c r="D143" t="s">
        <v>542</v>
      </c>
      <c r="F143" s="45">
        <v>315</v>
      </c>
      <c r="G143" t="s">
        <v>275</v>
      </c>
      <c r="H143" t="s">
        <v>275</v>
      </c>
      <c r="I143" t="s">
        <v>721</v>
      </c>
      <c r="J143" t="s">
        <v>51</v>
      </c>
      <c r="K143" t="s">
        <v>722</v>
      </c>
      <c r="L143" t="s">
        <v>1023</v>
      </c>
      <c r="M143" t="s">
        <v>1024</v>
      </c>
      <c r="N143">
        <f>VLOOKUP(B143,HIS退!B:F,5,FALSE)</f>
        <v>-315</v>
      </c>
      <c r="O143" t="str">
        <f t="shared" si="4"/>
        <v/>
      </c>
      <c r="P143" s="44">
        <f>VLOOKUP(C143,银行退!C:L,10,FALSE)</f>
        <v>315</v>
      </c>
      <c r="Q143" t="str">
        <f t="shared" si="5"/>
        <v/>
      </c>
    </row>
    <row r="144" spans="1:17" ht="14.25" hidden="1">
      <c r="A144" s="17">
        <v>42894.668495370373</v>
      </c>
      <c r="B144" s="23">
        <v>103194</v>
      </c>
      <c r="C144" t="s">
        <v>544</v>
      </c>
      <c r="D144" t="s">
        <v>168</v>
      </c>
      <c r="F144" s="45">
        <v>550</v>
      </c>
      <c r="G144" t="s">
        <v>275</v>
      </c>
      <c r="H144" t="s">
        <v>275</v>
      </c>
      <c r="I144" t="s">
        <v>721</v>
      </c>
      <c r="J144" t="s">
        <v>51</v>
      </c>
      <c r="K144" t="s">
        <v>722</v>
      </c>
      <c r="L144" t="s">
        <v>1025</v>
      </c>
      <c r="M144" t="s">
        <v>1026</v>
      </c>
      <c r="N144">
        <f>VLOOKUP(B144,HIS退!B:F,5,FALSE)</f>
        <v>-550</v>
      </c>
      <c r="O144" t="str">
        <f t="shared" si="4"/>
        <v/>
      </c>
      <c r="P144" s="44">
        <f>VLOOKUP(C144,银行退!C:L,10,FALSE)</f>
        <v>550</v>
      </c>
      <c r="Q144" t="str">
        <f t="shared" si="5"/>
        <v/>
      </c>
    </row>
    <row r="145" spans="1:17" ht="14.25" hidden="1">
      <c r="A145" s="17">
        <v>42894.669907407406</v>
      </c>
      <c r="B145" s="23">
        <v>103262</v>
      </c>
      <c r="C145" t="s">
        <v>545</v>
      </c>
      <c r="D145" t="s">
        <v>168</v>
      </c>
      <c r="F145" s="45">
        <v>5000</v>
      </c>
      <c r="G145" t="s">
        <v>275</v>
      </c>
      <c r="H145" t="s">
        <v>275</v>
      </c>
      <c r="I145" t="s">
        <v>721</v>
      </c>
      <c r="J145" t="s">
        <v>51</v>
      </c>
      <c r="K145" t="s">
        <v>722</v>
      </c>
      <c r="L145" t="s">
        <v>1027</v>
      </c>
      <c r="M145" t="s">
        <v>1028</v>
      </c>
      <c r="N145">
        <f>VLOOKUP(B145,HIS退!B:F,5,FALSE)</f>
        <v>-5000</v>
      </c>
      <c r="O145" t="str">
        <f t="shared" si="4"/>
        <v/>
      </c>
      <c r="P145" s="44">
        <f>VLOOKUP(C145,银行退!C:L,10,FALSE)</f>
        <v>5000</v>
      </c>
      <c r="Q145" t="str">
        <f t="shared" si="5"/>
        <v/>
      </c>
    </row>
    <row r="146" spans="1:17" ht="14.25" hidden="1">
      <c r="A146" s="17">
        <v>42894.670960648145</v>
      </c>
      <c r="B146" s="23">
        <v>103289</v>
      </c>
      <c r="C146" t="s">
        <v>546</v>
      </c>
      <c r="D146" t="s">
        <v>547</v>
      </c>
      <c r="F146" s="45">
        <v>65</v>
      </c>
      <c r="G146" t="s">
        <v>275</v>
      </c>
      <c r="H146" t="s">
        <v>275</v>
      </c>
      <c r="I146" t="s">
        <v>721</v>
      </c>
      <c r="J146" t="s">
        <v>51</v>
      </c>
      <c r="K146" t="s">
        <v>722</v>
      </c>
      <c r="L146" t="s">
        <v>1029</v>
      </c>
      <c r="M146" t="s">
        <v>1030</v>
      </c>
      <c r="N146">
        <f>VLOOKUP(B146,HIS退!B:F,5,FALSE)</f>
        <v>-65</v>
      </c>
      <c r="O146" t="str">
        <f t="shared" si="4"/>
        <v/>
      </c>
      <c r="P146" s="44">
        <f>VLOOKUP(C146,银行退!C:L,10,FALSE)</f>
        <v>65</v>
      </c>
      <c r="Q146" t="str">
        <f t="shared" si="5"/>
        <v/>
      </c>
    </row>
    <row r="147" spans="1:17" ht="14.25" hidden="1">
      <c r="A147" s="17">
        <v>42894.678599537037</v>
      </c>
      <c r="B147" s="23">
        <v>103595</v>
      </c>
      <c r="C147" t="s">
        <v>549</v>
      </c>
      <c r="D147" t="s">
        <v>170</v>
      </c>
      <c r="F147" s="45">
        <v>750</v>
      </c>
      <c r="G147" t="s">
        <v>275</v>
      </c>
      <c r="H147" t="s">
        <v>275</v>
      </c>
      <c r="I147" t="s">
        <v>721</v>
      </c>
      <c r="J147" t="s">
        <v>51</v>
      </c>
      <c r="K147" t="s">
        <v>722</v>
      </c>
      <c r="L147" t="s">
        <v>1031</v>
      </c>
      <c r="M147" t="s">
        <v>1032</v>
      </c>
      <c r="N147">
        <f>VLOOKUP(B147,HIS退!B:F,5,FALSE)</f>
        <v>-750</v>
      </c>
      <c r="O147" t="str">
        <f t="shared" si="4"/>
        <v/>
      </c>
      <c r="P147" s="44">
        <f>VLOOKUP(C147,银行退!C:L,10,FALSE)</f>
        <v>750</v>
      </c>
      <c r="Q147" t="str">
        <f t="shared" si="5"/>
        <v/>
      </c>
    </row>
    <row r="148" spans="1:17" ht="14.25" hidden="1">
      <c r="A148" s="17">
        <v>42894.681203703702</v>
      </c>
      <c r="B148" s="23">
        <v>103694</v>
      </c>
      <c r="C148" t="s">
        <v>550</v>
      </c>
      <c r="D148" t="s">
        <v>140</v>
      </c>
      <c r="F148" s="45">
        <v>740</v>
      </c>
      <c r="G148" t="s">
        <v>275</v>
      </c>
      <c r="H148" t="s">
        <v>275</v>
      </c>
      <c r="I148" t="s">
        <v>721</v>
      </c>
      <c r="J148" t="s">
        <v>51</v>
      </c>
      <c r="K148" t="s">
        <v>722</v>
      </c>
      <c r="L148" t="s">
        <v>1033</v>
      </c>
      <c r="M148" t="s">
        <v>1034</v>
      </c>
      <c r="N148">
        <f>VLOOKUP(B148,HIS退!B:F,5,FALSE)</f>
        <v>-740</v>
      </c>
      <c r="O148" t="str">
        <f t="shared" si="4"/>
        <v/>
      </c>
      <c r="P148" s="44">
        <f>VLOOKUP(C148,银行退!C:L,10,FALSE)</f>
        <v>740</v>
      </c>
      <c r="Q148" t="str">
        <f t="shared" si="5"/>
        <v/>
      </c>
    </row>
    <row r="149" spans="1:17" ht="14.25" hidden="1">
      <c r="A149" s="17">
        <v>42894.684062499997</v>
      </c>
      <c r="B149" s="23">
        <v>103816</v>
      </c>
      <c r="C149" t="s">
        <v>551</v>
      </c>
      <c r="D149" t="s">
        <v>552</v>
      </c>
      <c r="F149" s="45">
        <v>200</v>
      </c>
      <c r="G149" t="s">
        <v>275</v>
      </c>
      <c r="H149" t="s">
        <v>275</v>
      </c>
      <c r="I149" t="s">
        <v>721</v>
      </c>
      <c r="J149" t="s">
        <v>51</v>
      </c>
      <c r="K149" t="s">
        <v>722</v>
      </c>
      <c r="L149" t="s">
        <v>1035</v>
      </c>
      <c r="M149" t="s">
        <v>1036</v>
      </c>
      <c r="N149">
        <f>VLOOKUP(B149,HIS退!B:F,5,FALSE)</f>
        <v>-200</v>
      </c>
      <c r="O149" t="str">
        <f t="shared" si="4"/>
        <v/>
      </c>
      <c r="P149" s="44">
        <f>VLOOKUP(C149,银行退!C:L,10,FALSE)</f>
        <v>200</v>
      </c>
      <c r="Q149" t="str">
        <f t="shared" si="5"/>
        <v/>
      </c>
    </row>
    <row r="150" spans="1:17" ht="14.25" hidden="1">
      <c r="A150" s="17">
        <v>42894.68440972222</v>
      </c>
      <c r="B150" s="23">
        <v>103836</v>
      </c>
      <c r="C150" t="s">
        <v>554</v>
      </c>
      <c r="D150" t="s">
        <v>555</v>
      </c>
      <c r="F150" s="45">
        <v>200</v>
      </c>
      <c r="G150" t="s">
        <v>275</v>
      </c>
      <c r="H150" t="s">
        <v>275</v>
      </c>
      <c r="I150" t="s">
        <v>721</v>
      </c>
      <c r="J150" t="s">
        <v>51</v>
      </c>
      <c r="K150" t="s">
        <v>722</v>
      </c>
      <c r="L150" t="s">
        <v>1037</v>
      </c>
      <c r="M150" t="s">
        <v>1038</v>
      </c>
      <c r="N150">
        <f>VLOOKUP(B150,HIS退!B:F,5,FALSE)</f>
        <v>-200</v>
      </c>
      <c r="O150" t="str">
        <f t="shared" si="4"/>
        <v/>
      </c>
      <c r="P150" s="44">
        <f>VLOOKUP(C150,银行退!C:L,10,FALSE)</f>
        <v>200</v>
      </c>
      <c r="Q150" t="str">
        <f t="shared" si="5"/>
        <v/>
      </c>
    </row>
    <row r="151" spans="1:17" ht="14.25" hidden="1">
      <c r="A151" s="17">
        <v>42894.684606481482</v>
      </c>
      <c r="B151" s="23">
        <v>103846</v>
      </c>
      <c r="C151" t="s">
        <v>557</v>
      </c>
      <c r="D151" t="s">
        <v>555</v>
      </c>
      <c r="F151" s="45">
        <v>16</v>
      </c>
      <c r="G151" t="s">
        <v>275</v>
      </c>
      <c r="H151" t="s">
        <v>275</v>
      </c>
      <c r="I151" t="s">
        <v>721</v>
      </c>
      <c r="J151" t="s">
        <v>51</v>
      </c>
      <c r="K151" t="s">
        <v>722</v>
      </c>
      <c r="L151" t="s">
        <v>1039</v>
      </c>
      <c r="M151" t="s">
        <v>1040</v>
      </c>
      <c r="N151">
        <f>VLOOKUP(B151,HIS退!B:F,5,FALSE)</f>
        <v>-16</v>
      </c>
      <c r="O151" t="str">
        <f t="shared" si="4"/>
        <v/>
      </c>
      <c r="P151" s="44">
        <f>VLOOKUP(C151,银行退!C:L,10,FALSE)</f>
        <v>16</v>
      </c>
      <c r="Q151" t="str">
        <f t="shared" si="5"/>
        <v/>
      </c>
    </row>
    <row r="152" spans="1:17" ht="14.25" hidden="1">
      <c r="A152" s="17">
        <v>42894.691041666665</v>
      </c>
      <c r="B152" s="23">
        <v>104101</v>
      </c>
      <c r="C152" t="s">
        <v>558</v>
      </c>
      <c r="D152" t="s">
        <v>559</v>
      </c>
      <c r="F152" s="45">
        <v>500</v>
      </c>
      <c r="G152" t="s">
        <v>275</v>
      </c>
      <c r="H152" t="s">
        <v>275</v>
      </c>
      <c r="I152" t="s">
        <v>721</v>
      </c>
      <c r="J152" t="s">
        <v>51</v>
      </c>
      <c r="K152" t="s">
        <v>722</v>
      </c>
      <c r="L152" t="s">
        <v>1041</v>
      </c>
      <c r="M152" t="s">
        <v>1042</v>
      </c>
      <c r="N152">
        <f>VLOOKUP(B152,HIS退!B:F,5,FALSE)</f>
        <v>-500</v>
      </c>
      <c r="O152" t="str">
        <f t="shared" si="4"/>
        <v/>
      </c>
      <c r="P152" s="44">
        <f>VLOOKUP(C152,银行退!C:L,10,FALSE)</f>
        <v>500</v>
      </c>
      <c r="Q152" t="str">
        <f t="shared" si="5"/>
        <v/>
      </c>
    </row>
    <row r="153" spans="1:17" ht="14.25">
      <c r="A153" s="17">
        <v>42894.697175925925</v>
      </c>
      <c r="B153" s="23">
        <v>104324</v>
      </c>
      <c r="D153" t="s">
        <v>115</v>
      </c>
      <c r="F153" s="45">
        <v>3744</v>
      </c>
      <c r="G153" t="s">
        <v>275</v>
      </c>
      <c r="H153" t="s">
        <v>275</v>
      </c>
      <c r="I153" t="s">
        <v>729</v>
      </c>
      <c r="J153" t="s">
        <v>716</v>
      </c>
      <c r="K153" t="s">
        <v>722</v>
      </c>
      <c r="L153" t="s">
        <v>1043</v>
      </c>
      <c r="M153" t="s">
        <v>1044</v>
      </c>
      <c r="N153" t="e">
        <f>VLOOKUP(B153,HIS退!B:F,5,FALSE)</f>
        <v>#N/A</v>
      </c>
      <c r="O153" t="e">
        <f t="shared" si="4"/>
        <v>#N/A</v>
      </c>
      <c r="P153" s="44" t="e">
        <f>VLOOKUP(C153,银行退!C:L,10,FALSE)</f>
        <v>#N/A</v>
      </c>
      <c r="Q153" t="e">
        <f t="shared" si="5"/>
        <v>#N/A</v>
      </c>
    </row>
    <row r="154" spans="1:17" ht="14.25">
      <c r="A154" s="17">
        <v>42894.697511574072</v>
      </c>
      <c r="B154" s="23">
        <v>0</v>
      </c>
      <c r="D154" t="s">
        <v>115</v>
      </c>
      <c r="F154" s="45">
        <v>3744</v>
      </c>
      <c r="G154" t="s">
        <v>275</v>
      </c>
      <c r="H154" t="s">
        <v>275</v>
      </c>
      <c r="I154" t="s">
        <v>737</v>
      </c>
      <c r="J154" t="s">
        <v>737</v>
      </c>
      <c r="K154" t="s">
        <v>722</v>
      </c>
      <c r="L154" t="s">
        <v>1045</v>
      </c>
      <c r="M154" t="s">
        <v>1046</v>
      </c>
      <c r="N154" t="e">
        <f>VLOOKUP(B154,HIS退!B:F,5,FALSE)</f>
        <v>#N/A</v>
      </c>
      <c r="O154" t="e">
        <f t="shared" si="4"/>
        <v>#N/A</v>
      </c>
      <c r="P154" s="44" t="e">
        <f>VLOOKUP(C154,银行退!C:L,10,FALSE)</f>
        <v>#N/A</v>
      </c>
      <c r="Q154" t="e">
        <f t="shared" si="5"/>
        <v>#N/A</v>
      </c>
    </row>
    <row r="155" spans="1:17" ht="14.25" hidden="1">
      <c r="A155" s="17">
        <v>42894.721296296295</v>
      </c>
      <c r="B155" s="23">
        <v>105028</v>
      </c>
      <c r="C155" t="s">
        <v>561</v>
      </c>
      <c r="D155" t="s">
        <v>562</v>
      </c>
      <c r="F155" s="45">
        <v>157</v>
      </c>
      <c r="G155" t="s">
        <v>275</v>
      </c>
      <c r="H155" t="s">
        <v>275</v>
      </c>
      <c r="I155" t="s">
        <v>721</v>
      </c>
      <c r="J155" t="s">
        <v>51</v>
      </c>
      <c r="K155" t="s">
        <v>722</v>
      </c>
      <c r="L155" t="s">
        <v>1047</v>
      </c>
      <c r="M155" t="s">
        <v>1048</v>
      </c>
      <c r="N155">
        <f>VLOOKUP(B155,HIS退!B:F,5,FALSE)</f>
        <v>-157</v>
      </c>
      <c r="O155" t="str">
        <f t="shared" si="4"/>
        <v/>
      </c>
      <c r="P155" s="44">
        <f>VLOOKUP(C155,银行退!C:L,10,FALSE)</f>
        <v>157</v>
      </c>
      <c r="Q155" t="str">
        <f t="shared" si="5"/>
        <v/>
      </c>
    </row>
    <row r="156" spans="1:17" ht="14.25" hidden="1">
      <c r="A156" s="17">
        <v>42894.723935185182</v>
      </c>
      <c r="B156" s="23">
        <v>105107</v>
      </c>
      <c r="C156" t="s">
        <v>564</v>
      </c>
      <c r="D156" t="s">
        <v>172</v>
      </c>
      <c r="F156" s="45">
        <v>3996</v>
      </c>
      <c r="G156" t="s">
        <v>275</v>
      </c>
      <c r="H156" t="s">
        <v>275</v>
      </c>
      <c r="I156" t="s">
        <v>721</v>
      </c>
      <c r="J156" t="s">
        <v>51</v>
      </c>
      <c r="K156" t="s">
        <v>722</v>
      </c>
      <c r="L156" t="s">
        <v>1049</v>
      </c>
      <c r="M156" t="s">
        <v>1050</v>
      </c>
      <c r="N156">
        <f>VLOOKUP(B156,HIS退!B:F,5,FALSE)</f>
        <v>-3996</v>
      </c>
      <c r="O156" t="str">
        <f t="shared" si="4"/>
        <v/>
      </c>
      <c r="P156" s="44">
        <f>VLOOKUP(C156,银行退!C:L,10,FALSE)</f>
        <v>3996</v>
      </c>
      <c r="Q156" t="str">
        <f t="shared" si="5"/>
        <v/>
      </c>
    </row>
    <row r="157" spans="1:17" ht="14.25" hidden="1">
      <c r="A157" s="17">
        <v>42894.73605324074</v>
      </c>
      <c r="B157" s="23">
        <v>105351</v>
      </c>
      <c r="C157" t="s">
        <v>565</v>
      </c>
      <c r="D157" t="s">
        <v>152</v>
      </c>
      <c r="F157" s="45">
        <v>1000</v>
      </c>
      <c r="G157" t="s">
        <v>275</v>
      </c>
      <c r="H157" t="s">
        <v>275</v>
      </c>
      <c r="I157" t="s">
        <v>721</v>
      </c>
      <c r="J157" t="s">
        <v>51</v>
      </c>
      <c r="K157" t="s">
        <v>722</v>
      </c>
      <c r="L157" t="s">
        <v>1051</v>
      </c>
      <c r="M157" t="s">
        <v>1052</v>
      </c>
      <c r="N157">
        <f>VLOOKUP(B157,HIS退!B:F,5,FALSE)</f>
        <v>-1000</v>
      </c>
      <c r="O157" t="str">
        <f t="shared" si="4"/>
        <v/>
      </c>
      <c r="P157" s="44">
        <f>VLOOKUP(C157,银行退!C:L,10,FALSE)</f>
        <v>1000</v>
      </c>
      <c r="Q157" t="str">
        <f t="shared" si="5"/>
        <v/>
      </c>
    </row>
    <row r="158" spans="1:17" ht="14.25" hidden="1">
      <c r="A158" s="17">
        <v>42894.74559027778</v>
      </c>
      <c r="B158" s="23">
        <v>105462</v>
      </c>
      <c r="C158" t="s">
        <v>566</v>
      </c>
      <c r="D158" t="s">
        <v>174</v>
      </c>
      <c r="F158" s="45">
        <v>200</v>
      </c>
      <c r="G158" t="s">
        <v>275</v>
      </c>
      <c r="H158" t="s">
        <v>275</v>
      </c>
      <c r="I158" t="s">
        <v>721</v>
      </c>
      <c r="J158" t="s">
        <v>51</v>
      </c>
      <c r="K158" t="s">
        <v>722</v>
      </c>
      <c r="L158" t="s">
        <v>1053</v>
      </c>
      <c r="M158" t="s">
        <v>1054</v>
      </c>
      <c r="N158">
        <f>VLOOKUP(B158,HIS退!B:F,5,FALSE)</f>
        <v>-200</v>
      </c>
      <c r="O158" t="str">
        <f t="shared" si="4"/>
        <v/>
      </c>
      <c r="P158" s="44">
        <f>VLOOKUP(C158,银行退!C:L,10,FALSE)</f>
        <v>200</v>
      </c>
      <c r="Q158" t="str">
        <f t="shared" si="5"/>
        <v/>
      </c>
    </row>
    <row r="159" spans="1:17" ht="14.25" hidden="1">
      <c r="A159" s="17">
        <v>42894.79246527778</v>
      </c>
      <c r="B159" s="23">
        <v>105701</v>
      </c>
      <c r="C159" t="s">
        <v>567</v>
      </c>
      <c r="D159" t="s">
        <v>568</v>
      </c>
      <c r="F159" s="45">
        <v>50</v>
      </c>
      <c r="G159" t="s">
        <v>275</v>
      </c>
      <c r="H159" t="s">
        <v>275</v>
      </c>
      <c r="I159" t="s">
        <v>721</v>
      </c>
      <c r="J159" t="s">
        <v>51</v>
      </c>
      <c r="K159" t="s">
        <v>722</v>
      </c>
      <c r="L159" t="s">
        <v>1055</v>
      </c>
      <c r="M159" t="s">
        <v>1056</v>
      </c>
      <c r="N159">
        <f>VLOOKUP(B159,HIS退!B:F,5,FALSE)</f>
        <v>-50</v>
      </c>
      <c r="O159" t="str">
        <f t="shared" si="4"/>
        <v/>
      </c>
      <c r="P159" s="44">
        <f>VLOOKUP(C159,银行退!C:L,10,FALSE)</f>
        <v>50</v>
      </c>
      <c r="Q159" t="str">
        <f t="shared" si="5"/>
        <v/>
      </c>
    </row>
    <row r="160" spans="1:17" ht="14.25" hidden="1">
      <c r="A160" s="17">
        <v>42894.793796296297</v>
      </c>
      <c r="B160" s="23">
        <v>105705</v>
      </c>
      <c r="C160" t="s">
        <v>570</v>
      </c>
      <c r="D160" t="s">
        <v>568</v>
      </c>
      <c r="F160" s="45">
        <v>42</v>
      </c>
      <c r="G160" t="s">
        <v>275</v>
      </c>
      <c r="H160" t="s">
        <v>275</v>
      </c>
      <c r="I160" t="s">
        <v>721</v>
      </c>
      <c r="J160" t="s">
        <v>51</v>
      </c>
      <c r="K160" t="s">
        <v>722</v>
      </c>
      <c r="L160" t="s">
        <v>1057</v>
      </c>
      <c r="M160" t="s">
        <v>1058</v>
      </c>
      <c r="N160">
        <f>VLOOKUP(B160,HIS退!B:F,5,FALSE)</f>
        <v>-42</v>
      </c>
      <c r="O160" t="str">
        <f t="shared" si="4"/>
        <v/>
      </c>
      <c r="P160" s="44">
        <f>VLOOKUP(C160,银行退!C:L,10,FALSE)</f>
        <v>42</v>
      </c>
      <c r="Q160" t="str">
        <f t="shared" si="5"/>
        <v/>
      </c>
    </row>
    <row r="161" spans="1:17" ht="14.25" hidden="1">
      <c r="A161" s="17">
        <v>42895.373900462961</v>
      </c>
      <c r="B161" s="23">
        <v>109795</v>
      </c>
      <c r="C161" t="s">
        <v>571</v>
      </c>
      <c r="D161" t="s">
        <v>68</v>
      </c>
      <c r="F161" s="45">
        <v>1337</v>
      </c>
      <c r="G161" t="s">
        <v>275</v>
      </c>
      <c r="H161" t="s">
        <v>275</v>
      </c>
      <c r="I161" t="s">
        <v>721</v>
      </c>
      <c r="J161" t="s">
        <v>51</v>
      </c>
      <c r="K161" t="s">
        <v>722</v>
      </c>
      <c r="L161" t="s">
        <v>1059</v>
      </c>
      <c r="M161" t="s">
        <v>1060</v>
      </c>
      <c r="N161">
        <f>VLOOKUP(B161,HIS退!B:F,5,FALSE)</f>
        <v>-1337</v>
      </c>
      <c r="O161" t="str">
        <f t="shared" si="4"/>
        <v/>
      </c>
      <c r="P161" s="44">
        <f>VLOOKUP(C161,银行退!C:L,10,FALSE)</f>
        <v>1337</v>
      </c>
      <c r="Q161" t="str">
        <f t="shared" si="5"/>
        <v/>
      </c>
    </row>
    <row r="162" spans="1:17" ht="14.25">
      <c r="A162" s="17">
        <v>42895.382916666669</v>
      </c>
      <c r="B162" s="23">
        <v>110458</v>
      </c>
      <c r="D162" t="s">
        <v>1061</v>
      </c>
      <c r="F162" s="45">
        <v>388</v>
      </c>
      <c r="G162" t="s">
        <v>275</v>
      </c>
      <c r="H162" t="s">
        <v>275</v>
      </c>
      <c r="I162" t="s">
        <v>729</v>
      </c>
      <c r="J162" t="s">
        <v>716</v>
      </c>
      <c r="K162" t="s">
        <v>722</v>
      </c>
      <c r="L162" t="s">
        <v>1062</v>
      </c>
      <c r="M162" t="s">
        <v>1063</v>
      </c>
      <c r="N162" t="e">
        <f>VLOOKUP(B162,HIS退!B:F,5,FALSE)</f>
        <v>#N/A</v>
      </c>
      <c r="O162" t="e">
        <f t="shared" si="4"/>
        <v>#N/A</v>
      </c>
      <c r="P162" s="44" t="e">
        <f>VLOOKUP(C162,银行退!C:L,10,FALSE)</f>
        <v>#N/A</v>
      </c>
      <c r="Q162" t="e">
        <f t="shared" si="5"/>
        <v>#N/A</v>
      </c>
    </row>
    <row r="163" spans="1:17" ht="14.25">
      <c r="A163" s="17">
        <v>42895.389548611114</v>
      </c>
      <c r="B163" s="23">
        <v>110963</v>
      </c>
      <c r="D163" t="s">
        <v>72</v>
      </c>
      <c r="F163" s="45">
        <v>500</v>
      </c>
      <c r="G163" t="s">
        <v>275</v>
      </c>
      <c r="H163" t="s">
        <v>275</v>
      </c>
      <c r="I163" t="s">
        <v>729</v>
      </c>
      <c r="J163" t="s">
        <v>716</v>
      </c>
      <c r="K163" t="s">
        <v>722</v>
      </c>
      <c r="L163" t="s">
        <v>1064</v>
      </c>
      <c r="M163" t="s">
        <v>1065</v>
      </c>
      <c r="N163" t="e">
        <f>VLOOKUP(B163,HIS退!B:F,5,FALSE)</f>
        <v>#N/A</v>
      </c>
      <c r="O163" t="e">
        <f t="shared" si="4"/>
        <v>#N/A</v>
      </c>
      <c r="P163" s="44" t="e">
        <f>VLOOKUP(C163,银行退!C:L,10,FALSE)</f>
        <v>#N/A</v>
      </c>
      <c r="Q163" t="e">
        <f t="shared" si="5"/>
        <v>#N/A</v>
      </c>
    </row>
    <row r="164" spans="1:17" ht="14.25">
      <c r="A164" s="17">
        <v>42895.389733796299</v>
      </c>
      <c r="B164" s="23">
        <v>0</v>
      </c>
      <c r="D164" t="s">
        <v>72</v>
      </c>
      <c r="F164" s="45">
        <v>500</v>
      </c>
      <c r="G164" t="s">
        <v>275</v>
      </c>
      <c r="H164" t="s">
        <v>275</v>
      </c>
      <c r="I164" t="s">
        <v>737</v>
      </c>
      <c r="J164" t="s">
        <v>737</v>
      </c>
      <c r="K164" t="s">
        <v>722</v>
      </c>
      <c r="L164" t="s">
        <v>1066</v>
      </c>
      <c r="M164" t="s">
        <v>1067</v>
      </c>
      <c r="N164" t="e">
        <f>VLOOKUP(B164,HIS退!B:F,5,FALSE)</f>
        <v>#N/A</v>
      </c>
      <c r="O164" t="e">
        <f t="shared" si="4"/>
        <v>#N/A</v>
      </c>
      <c r="P164" s="44" t="e">
        <f>VLOOKUP(C164,银行退!C:L,10,FALSE)</f>
        <v>#N/A</v>
      </c>
      <c r="Q164" t="e">
        <f t="shared" si="5"/>
        <v>#N/A</v>
      </c>
    </row>
    <row r="165" spans="1:17" ht="14.25">
      <c r="A165" s="17">
        <v>42895.389872685184</v>
      </c>
      <c r="B165" s="23">
        <v>0</v>
      </c>
      <c r="D165" t="s">
        <v>72</v>
      </c>
      <c r="F165" s="45">
        <v>500</v>
      </c>
      <c r="G165" t="s">
        <v>275</v>
      </c>
      <c r="H165" t="s">
        <v>275</v>
      </c>
      <c r="I165" t="s">
        <v>737</v>
      </c>
      <c r="J165" t="s">
        <v>737</v>
      </c>
      <c r="K165" t="s">
        <v>722</v>
      </c>
      <c r="L165" t="s">
        <v>1068</v>
      </c>
      <c r="M165" t="s">
        <v>1069</v>
      </c>
      <c r="N165" t="e">
        <f>VLOOKUP(B165,HIS退!B:F,5,FALSE)</f>
        <v>#N/A</v>
      </c>
      <c r="O165" t="e">
        <f t="shared" si="4"/>
        <v>#N/A</v>
      </c>
      <c r="P165" s="44" t="e">
        <f>VLOOKUP(C165,银行退!C:L,10,FALSE)</f>
        <v>#N/A</v>
      </c>
      <c r="Q165" t="e">
        <f t="shared" si="5"/>
        <v>#N/A</v>
      </c>
    </row>
    <row r="166" spans="1:17" ht="14.25">
      <c r="A166" s="17">
        <v>42895.390057870369</v>
      </c>
      <c r="B166" s="23">
        <v>0</v>
      </c>
      <c r="D166" t="s">
        <v>72</v>
      </c>
      <c r="F166" s="45">
        <v>500</v>
      </c>
      <c r="G166" t="s">
        <v>275</v>
      </c>
      <c r="H166" t="s">
        <v>275</v>
      </c>
      <c r="I166" t="s">
        <v>737</v>
      </c>
      <c r="J166" t="s">
        <v>737</v>
      </c>
      <c r="K166" t="s">
        <v>722</v>
      </c>
      <c r="L166" t="s">
        <v>1070</v>
      </c>
      <c r="M166" t="s">
        <v>1071</v>
      </c>
      <c r="N166" t="e">
        <f>VLOOKUP(B166,HIS退!B:F,5,FALSE)</f>
        <v>#N/A</v>
      </c>
      <c r="O166" t="e">
        <f t="shared" si="4"/>
        <v>#N/A</v>
      </c>
      <c r="P166" s="44" t="e">
        <f>VLOOKUP(C166,银行退!C:L,10,FALSE)</f>
        <v>#N/A</v>
      </c>
      <c r="Q166" t="e">
        <f t="shared" si="5"/>
        <v>#N/A</v>
      </c>
    </row>
    <row r="167" spans="1:17" ht="14.25" hidden="1">
      <c r="A167" s="17">
        <v>42895.404965277776</v>
      </c>
      <c r="B167" s="23">
        <v>112193</v>
      </c>
      <c r="C167" t="s">
        <v>572</v>
      </c>
      <c r="D167" t="s">
        <v>573</v>
      </c>
      <c r="F167" s="45">
        <v>1994</v>
      </c>
      <c r="G167" t="s">
        <v>275</v>
      </c>
      <c r="H167" t="s">
        <v>275</v>
      </c>
      <c r="I167" t="s">
        <v>721</v>
      </c>
      <c r="J167" t="s">
        <v>51</v>
      </c>
      <c r="K167" t="s">
        <v>722</v>
      </c>
      <c r="L167" t="s">
        <v>1072</v>
      </c>
      <c r="M167" t="s">
        <v>1073</v>
      </c>
      <c r="N167">
        <f>VLOOKUP(B167,HIS退!B:F,5,FALSE)</f>
        <v>-1994</v>
      </c>
      <c r="O167" t="str">
        <f t="shared" si="4"/>
        <v/>
      </c>
      <c r="P167" s="44">
        <f>VLOOKUP(C167,银行退!C:L,10,FALSE)</f>
        <v>1994</v>
      </c>
      <c r="Q167" t="str">
        <f t="shared" si="5"/>
        <v/>
      </c>
    </row>
    <row r="168" spans="1:17" ht="14.25" hidden="1">
      <c r="A168" s="17">
        <v>42895.408460648148</v>
      </c>
      <c r="B168" s="23">
        <v>112476</v>
      </c>
      <c r="C168" t="s">
        <v>575</v>
      </c>
      <c r="D168" t="s">
        <v>576</v>
      </c>
      <c r="F168" s="45">
        <v>200</v>
      </c>
      <c r="G168" t="s">
        <v>275</v>
      </c>
      <c r="H168" t="s">
        <v>275</v>
      </c>
      <c r="I168" t="s">
        <v>721</v>
      </c>
      <c r="J168" t="s">
        <v>51</v>
      </c>
      <c r="K168" t="s">
        <v>722</v>
      </c>
      <c r="L168" t="s">
        <v>1074</v>
      </c>
      <c r="M168" t="s">
        <v>1075</v>
      </c>
      <c r="N168">
        <f>VLOOKUP(B168,HIS退!B:F,5,FALSE)</f>
        <v>-200</v>
      </c>
      <c r="O168" t="str">
        <f t="shared" si="4"/>
        <v/>
      </c>
      <c r="P168" s="44">
        <f>VLOOKUP(C168,银行退!C:L,10,FALSE)</f>
        <v>200</v>
      </c>
      <c r="Q168" t="str">
        <f t="shared" si="5"/>
        <v/>
      </c>
    </row>
    <row r="169" spans="1:17" ht="14.25">
      <c r="A169" s="17">
        <v>42895.421238425923</v>
      </c>
      <c r="B169" s="23">
        <v>113484</v>
      </c>
      <c r="D169" t="s">
        <v>115</v>
      </c>
      <c r="F169" s="45">
        <v>3000</v>
      </c>
      <c r="G169" t="s">
        <v>275</v>
      </c>
      <c r="H169" t="s">
        <v>275</v>
      </c>
      <c r="I169" t="s">
        <v>729</v>
      </c>
      <c r="J169" t="s">
        <v>716</v>
      </c>
      <c r="K169" t="s">
        <v>722</v>
      </c>
      <c r="L169" t="s">
        <v>1076</v>
      </c>
      <c r="M169" t="s">
        <v>1077</v>
      </c>
      <c r="N169" t="e">
        <f>VLOOKUP(B169,HIS退!B:F,5,FALSE)</f>
        <v>#N/A</v>
      </c>
      <c r="O169" t="e">
        <f t="shared" si="4"/>
        <v>#N/A</v>
      </c>
      <c r="P169" s="44" t="e">
        <f>VLOOKUP(C169,银行退!C:L,10,FALSE)</f>
        <v>#N/A</v>
      </c>
      <c r="Q169" t="e">
        <f t="shared" si="5"/>
        <v>#N/A</v>
      </c>
    </row>
    <row r="170" spans="1:17" ht="14.25">
      <c r="A170" s="17">
        <v>42895.422002314815</v>
      </c>
      <c r="B170" s="23">
        <v>0</v>
      </c>
      <c r="D170" t="s">
        <v>115</v>
      </c>
      <c r="F170" s="45">
        <v>3000</v>
      </c>
      <c r="G170" t="s">
        <v>275</v>
      </c>
      <c r="H170" t="s">
        <v>275</v>
      </c>
      <c r="I170" t="s">
        <v>737</v>
      </c>
      <c r="J170" t="s">
        <v>737</v>
      </c>
      <c r="K170" t="s">
        <v>722</v>
      </c>
      <c r="L170" t="s">
        <v>1078</v>
      </c>
      <c r="M170" t="s">
        <v>1079</v>
      </c>
      <c r="N170" t="e">
        <f>VLOOKUP(B170,HIS退!B:F,5,FALSE)</f>
        <v>#N/A</v>
      </c>
      <c r="O170" t="e">
        <f t="shared" si="4"/>
        <v>#N/A</v>
      </c>
      <c r="P170" s="44" t="e">
        <f>VLOOKUP(C170,银行退!C:L,10,FALSE)</f>
        <v>#N/A</v>
      </c>
      <c r="Q170" t="e">
        <f t="shared" si="5"/>
        <v>#N/A</v>
      </c>
    </row>
    <row r="171" spans="1:17" ht="14.25" hidden="1">
      <c r="A171" s="17">
        <v>42895.425185185188</v>
      </c>
      <c r="B171" s="23">
        <v>113774</v>
      </c>
      <c r="C171" t="s">
        <v>578</v>
      </c>
      <c r="D171" t="s">
        <v>579</v>
      </c>
      <c r="F171" s="45">
        <v>118</v>
      </c>
      <c r="G171" t="s">
        <v>275</v>
      </c>
      <c r="H171" t="s">
        <v>275</v>
      </c>
      <c r="I171" t="s">
        <v>721</v>
      </c>
      <c r="J171" t="s">
        <v>51</v>
      </c>
      <c r="K171" t="s">
        <v>722</v>
      </c>
      <c r="L171" t="s">
        <v>1080</v>
      </c>
      <c r="M171" t="s">
        <v>1081</v>
      </c>
      <c r="N171">
        <f>VLOOKUP(B171,HIS退!B:F,5,FALSE)</f>
        <v>-118</v>
      </c>
      <c r="O171" t="str">
        <f t="shared" si="4"/>
        <v/>
      </c>
      <c r="P171" s="44">
        <f>VLOOKUP(C171,银行退!C:L,10,FALSE)</f>
        <v>118</v>
      </c>
      <c r="Q171" t="str">
        <f t="shared" si="5"/>
        <v/>
      </c>
    </row>
    <row r="172" spans="1:17" ht="14.25" hidden="1">
      <c r="A172" s="17">
        <v>42895.431817129633</v>
      </c>
      <c r="B172" s="23">
        <v>114213</v>
      </c>
      <c r="C172" t="s">
        <v>581</v>
      </c>
      <c r="D172" t="s">
        <v>582</v>
      </c>
      <c r="F172" s="45">
        <v>1000</v>
      </c>
      <c r="G172" t="s">
        <v>275</v>
      </c>
      <c r="H172" t="s">
        <v>275</v>
      </c>
      <c r="I172" t="s">
        <v>721</v>
      </c>
      <c r="J172" t="s">
        <v>51</v>
      </c>
      <c r="K172" t="s">
        <v>722</v>
      </c>
      <c r="L172" t="s">
        <v>1082</v>
      </c>
      <c r="M172" t="s">
        <v>1083</v>
      </c>
      <c r="N172">
        <f>VLOOKUP(B172,HIS退!B:F,5,FALSE)</f>
        <v>-1000</v>
      </c>
      <c r="O172" t="str">
        <f t="shared" si="4"/>
        <v/>
      </c>
      <c r="P172" s="44">
        <f>VLOOKUP(C172,银行退!C:L,10,FALSE)</f>
        <v>1000</v>
      </c>
      <c r="Q172" t="str">
        <f t="shared" si="5"/>
        <v/>
      </c>
    </row>
    <row r="173" spans="1:17" ht="14.25">
      <c r="A173" s="17">
        <v>42895.433298611111</v>
      </c>
      <c r="B173" s="23">
        <v>114313</v>
      </c>
      <c r="D173" t="s">
        <v>1084</v>
      </c>
      <c r="F173" s="45">
        <v>67</v>
      </c>
      <c r="G173" t="s">
        <v>275</v>
      </c>
      <c r="H173" t="s">
        <v>275</v>
      </c>
      <c r="I173" t="s">
        <v>729</v>
      </c>
      <c r="J173" t="s">
        <v>716</v>
      </c>
      <c r="K173" t="s">
        <v>722</v>
      </c>
      <c r="L173" t="s">
        <v>1085</v>
      </c>
      <c r="M173" t="s">
        <v>1086</v>
      </c>
      <c r="N173" t="e">
        <f>VLOOKUP(B173,HIS退!B:F,5,FALSE)</f>
        <v>#N/A</v>
      </c>
      <c r="O173" t="e">
        <f t="shared" si="4"/>
        <v>#N/A</v>
      </c>
      <c r="P173" s="44" t="e">
        <f>VLOOKUP(C173,银行退!C:L,10,FALSE)</f>
        <v>#N/A</v>
      </c>
      <c r="Q173" t="e">
        <f t="shared" si="5"/>
        <v>#N/A</v>
      </c>
    </row>
    <row r="174" spans="1:17" ht="14.25">
      <c r="A174" s="17">
        <v>42895.433564814812</v>
      </c>
      <c r="B174" s="23">
        <v>0</v>
      </c>
      <c r="D174" t="s">
        <v>1084</v>
      </c>
      <c r="F174" s="45">
        <v>67</v>
      </c>
      <c r="G174" t="s">
        <v>275</v>
      </c>
      <c r="H174" t="s">
        <v>275</v>
      </c>
      <c r="I174" t="s">
        <v>737</v>
      </c>
      <c r="J174" t="s">
        <v>737</v>
      </c>
      <c r="K174" t="s">
        <v>722</v>
      </c>
      <c r="L174" t="s">
        <v>1087</v>
      </c>
      <c r="M174" t="s">
        <v>1088</v>
      </c>
      <c r="N174" t="e">
        <f>VLOOKUP(B174,HIS退!B:F,5,FALSE)</f>
        <v>#N/A</v>
      </c>
      <c r="O174" t="e">
        <f t="shared" si="4"/>
        <v>#N/A</v>
      </c>
      <c r="P174" s="44" t="e">
        <f>VLOOKUP(C174,银行退!C:L,10,FALSE)</f>
        <v>#N/A</v>
      </c>
      <c r="Q174" t="e">
        <f t="shared" si="5"/>
        <v>#N/A</v>
      </c>
    </row>
    <row r="175" spans="1:17" ht="14.25" hidden="1">
      <c r="A175" s="17">
        <v>42895.440243055556</v>
      </c>
      <c r="B175" s="23">
        <v>114820</v>
      </c>
      <c r="C175" t="s">
        <v>584</v>
      </c>
      <c r="D175" t="s">
        <v>122</v>
      </c>
      <c r="F175" s="45">
        <v>3894</v>
      </c>
      <c r="G175" t="s">
        <v>275</v>
      </c>
      <c r="H175" t="s">
        <v>275</v>
      </c>
      <c r="I175" t="s">
        <v>721</v>
      </c>
      <c r="J175" t="s">
        <v>51</v>
      </c>
      <c r="K175" t="s">
        <v>722</v>
      </c>
      <c r="L175" t="s">
        <v>1089</v>
      </c>
      <c r="M175" t="s">
        <v>1090</v>
      </c>
      <c r="N175">
        <f>VLOOKUP(B175,HIS退!B:F,5,FALSE)</f>
        <v>-3894</v>
      </c>
      <c r="O175" t="str">
        <f t="shared" si="4"/>
        <v/>
      </c>
      <c r="P175" s="44">
        <f>VLOOKUP(C175,银行退!C:L,10,FALSE)</f>
        <v>3894</v>
      </c>
      <c r="Q175" t="str">
        <f t="shared" si="5"/>
        <v/>
      </c>
    </row>
    <row r="176" spans="1:17" ht="14.25" hidden="1">
      <c r="A176" s="17">
        <v>42895.441134259258</v>
      </c>
      <c r="B176" s="23">
        <v>114869</v>
      </c>
      <c r="C176" t="s">
        <v>585</v>
      </c>
      <c r="D176" t="s">
        <v>586</v>
      </c>
      <c r="F176" s="45">
        <v>569</v>
      </c>
      <c r="G176" t="s">
        <v>275</v>
      </c>
      <c r="H176" t="s">
        <v>275</v>
      </c>
      <c r="I176" t="s">
        <v>721</v>
      </c>
      <c r="J176" t="s">
        <v>51</v>
      </c>
      <c r="K176" t="s">
        <v>722</v>
      </c>
      <c r="L176" t="s">
        <v>1091</v>
      </c>
      <c r="M176" t="s">
        <v>1092</v>
      </c>
      <c r="N176">
        <f>VLOOKUP(B176,HIS退!B:F,5,FALSE)</f>
        <v>-569</v>
      </c>
      <c r="O176" t="str">
        <f t="shared" si="4"/>
        <v/>
      </c>
      <c r="P176" s="44">
        <f>VLOOKUP(C176,银行退!C:L,10,FALSE)</f>
        <v>569</v>
      </c>
      <c r="Q176" t="str">
        <f t="shared" si="5"/>
        <v/>
      </c>
    </row>
    <row r="177" spans="1:17" ht="14.25" hidden="1">
      <c r="A177" s="17">
        <v>42895.447974537034</v>
      </c>
      <c r="B177" s="23">
        <v>115343</v>
      </c>
      <c r="C177" t="s">
        <v>588</v>
      </c>
      <c r="D177" t="s">
        <v>589</v>
      </c>
      <c r="F177" s="45">
        <v>170</v>
      </c>
      <c r="G177" t="s">
        <v>275</v>
      </c>
      <c r="H177" t="s">
        <v>275</v>
      </c>
      <c r="I177" t="s">
        <v>721</v>
      </c>
      <c r="J177" t="s">
        <v>51</v>
      </c>
      <c r="K177" t="s">
        <v>722</v>
      </c>
      <c r="L177" t="s">
        <v>1093</v>
      </c>
      <c r="M177" t="s">
        <v>1094</v>
      </c>
      <c r="N177">
        <f>VLOOKUP(B177,HIS退!B:F,5,FALSE)</f>
        <v>-170</v>
      </c>
      <c r="O177" t="str">
        <f t="shared" si="4"/>
        <v/>
      </c>
      <c r="P177" s="44">
        <f>VLOOKUP(C177,银行退!C:L,10,FALSE)</f>
        <v>170</v>
      </c>
      <c r="Q177" t="str">
        <f t="shared" si="5"/>
        <v/>
      </c>
    </row>
    <row r="178" spans="1:17" ht="14.25" hidden="1">
      <c r="A178" s="17">
        <v>42895.448854166665</v>
      </c>
      <c r="B178" s="23">
        <v>115392</v>
      </c>
      <c r="C178" t="s">
        <v>591</v>
      </c>
      <c r="D178" t="s">
        <v>592</v>
      </c>
      <c r="F178" s="45">
        <v>96</v>
      </c>
      <c r="G178" t="s">
        <v>275</v>
      </c>
      <c r="H178" t="s">
        <v>275</v>
      </c>
      <c r="I178" t="s">
        <v>721</v>
      </c>
      <c r="J178" t="s">
        <v>51</v>
      </c>
      <c r="K178" t="s">
        <v>722</v>
      </c>
      <c r="L178" t="s">
        <v>1095</v>
      </c>
      <c r="M178" t="s">
        <v>1096</v>
      </c>
      <c r="N178">
        <f>VLOOKUP(B178,HIS退!B:F,5,FALSE)</f>
        <v>-96</v>
      </c>
      <c r="O178" t="str">
        <f t="shared" si="4"/>
        <v/>
      </c>
      <c r="P178" s="44">
        <f>VLOOKUP(C178,银行退!C:L,10,FALSE)</f>
        <v>96</v>
      </c>
      <c r="Q178" t="str">
        <f t="shared" si="5"/>
        <v/>
      </c>
    </row>
    <row r="179" spans="1:17" ht="14.25" hidden="1">
      <c r="A179" s="17">
        <v>42895.45207175926</v>
      </c>
      <c r="B179" s="23">
        <v>115607</v>
      </c>
      <c r="C179" t="s">
        <v>594</v>
      </c>
      <c r="D179" t="s">
        <v>595</v>
      </c>
      <c r="F179" s="45">
        <v>370</v>
      </c>
      <c r="G179" t="s">
        <v>275</v>
      </c>
      <c r="H179" t="s">
        <v>275</v>
      </c>
      <c r="I179" t="s">
        <v>721</v>
      </c>
      <c r="J179" t="s">
        <v>51</v>
      </c>
      <c r="K179" t="s">
        <v>722</v>
      </c>
      <c r="L179" t="s">
        <v>1097</v>
      </c>
      <c r="M179" t="s">
        <v>1098</v>
      </c>
      <c r="N179">
        <f>VLOOKUP(B179,HIS退!B:F,5,FALSE)</f>
        <v>-370</v>
      </c>
      <c r="O179" t="str">
        <f t="shared" si="4"/>
        <v/>
      </c>
      <c r="P179" s="44">
        <f>VLOOKUP(C179,银行退!C:L,10,FALSE)</f>
        <v>370</v>
      </c>
      <c r="Q179" t="str">
        <f t="shared" si="5"/>
        <v/>
      </c>
    </row>
    <row r="180" spans="1:17" ht="14.25" hidden="1">
      <c r="A180" s="17">
        <v>42895.460393518515</v>
      </c>
      <c r="B180" s="23">
        <v>116078</v>
      </c>
      <c r="C180" t="s">
        <v>597</v>
      </c>
      <c r="D180" t="s">
        <v>178</v>
      </c>
      <c r="F180" s="45">
        <v>994</v>
      </c>
      <c r="G180" t="s">
        <v>275</v>
      </c>
      <c r="H180" t="s">
        <v>275</v>
      </c>
      <c r="I180" t="s">
        <v>721</v>
      </c>
      <c r="J180" t="s">
        <v>51</v>
      </c>
      <c r="K180" t="s">
        <v>722</v>
      </c>
      <c r="L180" t="s">
        <v>1099</v>
      </c>
      <c r="M180" t="s">
        <v>1100</v>
      </c>
      <c r="N180">
        <f>VLOOKUP(B180,HIS退!B:F,5,FALSE)</f>
        <v>-994</v>
      </c>
      <c r="O180" t="str">
        <f t="shared" si="4"/>
        <v/>
      </c>
      <c r="P180" s="44">
        <f>VLOOKUP(C180,银行退!C:L,10,FALSE)</f>
        <v>994</v>
      </c>
      <c r="Q180" t="str">
        <f t="shared" si="5"/>
        <v/>
      </c>
    </row>
    <row r="181" spans="1:17" ht="14.25" hidden="1">
      <c r="A181" s="17">
        <v>42895.469131944446</v>
      </c>
      <c r="B181" s="23">
        <v>116597</v>
      </c>
      <c r="C181" t="s">
        <v>598</v>
      </c>
      <c r="D181" t="s">
        <v>599</v>
      </c>
      <c r="F181" s="45">
        <v>708</v>
      </c>
      <c r="G181" t="s">
        <v>275</v>
      </c>
      <c r="H181" t="s">
        <v>275</v>
      </c>
      <c r="I181" t="s">
        <v>721</v>
      </c>
      <c r="J181" t="s">
        <v>51</v>
      </c>
      <c r="K181" t="s">
        <v>722</v>
      </c>
      <c r="L181" t="s">
        <v>1101</v>
      </c>
      <c r="M181" t="s">
        <v>1102</v>
      </c>
      <c r="N181">
        <f>VLOOKUP(B181,HIS退!B:F,5,FALSE)</f>
        <v>-708</v>
      </c>
      <c r="O181" t="str">
        <f t="shared" si="4"/>
        <v/>
      </c>
      <c r="P181" s="44">
        <f>VLOOKUP(C181,银行退!C:L,10,FALSE)</f>
        <v>708</v>
      </c>
      <c r="Q181" t="str">
        <f t="shared" si="5"/>
        <v/>
      </c>
    </row>
    <row r="182" spans="1:17" ht="14.25" hidden="1">
      <c r="A182" s="17">
        <v>42895.476053240738</v>
      </c>
      <c r="B182" s="23">
        <v>117040</v>
      </c>
      <c r="C182" t="s">
        <v>602</v>
      </c>
      <c r="D182" t="s">
        <v>603</v>
      </c>
      <c r="F182" s="45">
        <v>600</v>
      </c>
      <c r="G182" t="s">
        <v>275</v>
      </c>
      <c r="H182" t="s">
        <v>275</v>
      </c>
      <c r="I182" t="s">
        <v>721</v>
      </c>
      <c r="J182" t="s">
        <v>51</v>
      </c>
      <c r="K182" t="s">
        <v>722</v>
      </c>
      <c r="L182" t="s">
        <v>1103</v>
      </c>
      <c r="M182" t="s">
        <v>1104</v>
      </c>
      <c r="N182">
        <f>VLOOKUP(B182,HIS退!B:F,5,FALSE)</f>
        <v>-600</v>
      </c>
      <c r="O182" t="str">
        <f t="shared" si="4"/>
        <v/>
      </c>
      <c r="P182" s="44">
        <f>VLOOKUP(C182,银行退!C:L,10,FALSE)</f>
        <v>600</v>
      </c>
      <c r="Q182" t="str">
        <f t="shared" si="5"/>
        <v/>
      </c>
    </row>
    <row r="183" spans="1:17" ht="14.25">
      <c r="A183" s="17">
        <v>42895.476377314815</v>
      </c>
      <c r="B183" s="23">
        <v>117068</v>
      </c>
      <c r="D183" t="s">
        <v>144</v>
      </c>
      <c r="F183" s="45">
        <v>9000</v>
      </c>
      <c r="G183" t="s">
        <v>275</v>
      </c>
      <c r="H183" t="s">
        <v>275</v>
      </c>
      <c r="I183" t="s">
        <v>729</v>
      </c>
      <c r="J183" t="s">
        <v>716</v>
      </c>
      <c r="K183" t="s">
        <v>722</v>
      </c>
      <c r="L183" t="s">
        <v>1105</v>
      </c>
      <c r="M183" t="s">
        <v>1106</v>
      </c>
      <c r="N183" t="e">
        <f>VLOOKUP(B183,HIS退!B:F,5,FALSE)</f>
        <v>#N/A</v>
      </c>
      <c r="O183" t="e">
        <f t="shared" si="4"/>
        <v>#N/A</v>
      </c>
      <c r="P183" s="44" t="e">
        <f>VLOOKUP(C183,银行退!C:L,10,FALSE)</f>
        <v>#N/A</v>
      </c>
      <c r="Q183" t="e">
        <f t="shared" si="5"/>
        <v>#N/A</v>
      </c>
    </row>
    <row r="184" spans="1:17" ht="14.25" hidden="1">
      <c r="A184" s="17">
        <v>42895.477071759262</v>
      </c>
      <c r="B184" s="23">
        <v>117115</v>
      </c>
      <c r="C184" t="s">
        <v>605</v>
      </c>
      <c r="D184" t="s">
        <v>606</v>
      </c>
      <c r="F184" s="45">
        <v>499</v>
      </c>
      <c r="G184" t="s">
        <v>275</v>
      </c>
      <c r="H184" t="s">
        <v>275</v>
      </c>
      <c r="I184" t="s">
        <v>721</v>
      </c>
      <c r="J184" t="s">
        <v>51</v>
      </c>
      <c r="K184" t="s">
        <v>722</v>
      </c>
      <c r="L184" t="s">
        <v>1107</v>
      </c>
      <c r="M184" t="s">
        <v>1108</v>
      </c>
      <c r="N184">
        <f>VLOOKUP(B184,HIS退!B:F,5,FALSE)</f>
        <v>-499</v>
      </c>
      <c r="O184" t="str">
        <f t="shared" si="4"/>
        <v/>
      </c>
      <c r="P184" s="44">
        <f>VLOOKUP(C184,银行退!C:L,10,FALSE)</f>
        <v>499</v>
      </c>
      <c r="Q184" t="str">
        <f t="shared" si="5"/>
        <v/>
      </c>
    </row>
    <row r="185" spans="1:17" ht="14.25">
      <c r="A185" s="17">
        <v>42895.477546296293</v>
      </c>
      <c r="B185" s="23">
        <v>117141</v>
      </c>
      <c r="D185" t="s">
        <v>183</v>
      </c>
      <c r="F185" s="45">
        <v>1100</v>
      </c>
      <c r="G185" t="s">
        <v>275</v>
      </c>
      <c r="H185" t="s">
        <v>275</v>
      </c>
      <c r="I185" t="s">
        <v>729</v>
      </c>
      <c r="J185" t="s">
        <v>716</v>
      </c>
      <c r="K185" t="s">
        <v>722</v>
      </c>
      <c r="L185" t="s">
        <v>1109</v>
      </c>
      <c r="M185" t="s">
        <v>1110</v>
      </c>
      <c r="N185" t="e">
        <f>VLOOKUP(B185,HIS退!B:F,5,FALSE)</f>
        <v>#N/A</v>
      </c>
      <c r="O185" t="e">
        <f t="shared" si="4"/>
        <v>#N/A</v>
      </c>
      <c r="P185" s="44" t="e">
        <f>VLOOKUP(C185,银行退!C:L,10,FALSE)</f>
        <v>#N/A</v>
      </c>
      <c r="Q185" t="e">
        <f t="shared" si="5"/>
        <v>#N/A</v>
      </c>
    </row>
    <row r="186" spans="1:17" ht="14.25" hidden="1">
      <c r="A186" s="17">
        <v>42895.488495370373</v>
      </c>
      <c r="B186" s="23">
        <v>117635</v>
      </c>
      <c r="C186" t="s">
        <v>608</v>
      </c>
      <c r="D186" t="s">
        <v>184</v>
      </c>
      <c r="F186" s="45">
        <v>3000</v>
      </c>
      <c r="G186" t="s">
        <v>275</v>
      </c>
      <c r="H186" t="s">
        <v>275</v>
      </c>
      <c r="I186" t="s">
        <v>721</v>
      </c>
      <c r="J186" t="s">
        <v>51</v>
      </c>
      <c r="K186" t="s">
        <v>722</v>
      </c>
      <c r="L186" t="s">
        <v>1111</v>
      </c>
      <c r="M186" t="s">
        <v>1112</v>
      </c>
      <c r="N186">
        <f>VLOOKUP(B186,HIS退!B:F,5,FALSE)</f>
        <v>-3000</v>
      </c>
      <c r="O186" t="str">
        <f t="shared" si="4"/>
        <v/>
      </c>
      <c r="P186" s="44">
        <f>VLOOKUP(C186,银行退!C:L,10,FALSE)</f>
        <v>3000</v>
      </c>
      <c r="Q186" t="str">
        <f t="shared" si="5"/>
        <v/>
      </c>
    </row>
    <row r="187" spans="1:17" ht="14.25" hidden="1">
      <c r="A187" s="17">
        <v>42895.48878472222</v>
      </c>
      <c r="B187" s="23">
        <v>117651</v>
      </c>
      <c r="C187" t="s">
        <v>609</v>
      </c>
      <c r="D187" t="s">
        <v>161</v>
      </c>
      <c r="F187" s="45">
        <v>2709</v>
      </c>
      <c r="G187" t="s">
        <v>275</v>
      </c>
      <c r="H187" t="s">
        <v>275</v>
      </c>
      <c r="I187" t="s">
        <v>721</v>
      </c>
      <c r="J187" t="s">
        <v>51</v>
      </c>
      <c r="K187" t="s">
        <v>722</v>
      </c>
      <c r="L187" t="s">
        <v>1113</v>
      </c>
      <c r="M187" t="s">
        <v>1114</v>
      </c>
      <c r="N187">
        <f>VLOOKUP(B187,HIS退!B:F,5,FALSE)</f>
        <v>-2709</v>
      </c>
      <c r="O187" t="str">
        <f t="shared" si="4"/>
        <v/>
      </c>
      <c r="P187" s="44">
        <f>VLOOKUP(C187,银行退!C:L,10,FALSE)</f>
        <v>2709</v>
      </c>
      <c r="Q187" t="str">
        <f t="shared" si="5"/>
        <v/>
      </c>
    </row>
    <row r="188" spans="1:17" ht="14.25" hidden="1">
      <c r="A188" s="17">
        <v>42895.489062499997</v>
      </c>
      <c r="B188" s="23">
        <v>117662</v>
      </c>
      <c r="C188" t="s">
        <v>610</v>
      </c>
      <c r="D188" t="s">
        <v>159</v>
      </c>
      <c r="F188" s="45">
        <v>1615</v>
      </c>
      <c r="G188" t="s">
        <v>275</v>
      </c>
      <c r="H188" t="s">
        <v>275</v>
      </c>
      <c r="I188" t="s">
        <v>721</v>
      </c>
      <c r="J188" t="s">
        <v>51</v>
      </c>
      <c r="K188" t="s">
        <v>722</v>
      </c>
      <c r="L188" t="s">
        <v>1115</v>
      </c>
      <c r="M188" t="s">
        <v>1116</v>
      </c>
      <c r="N188">
        <f>VLOOKUP(B188,HIS退!B:F,5,FALSE)</f>
        <v>-1615</v>
      </c>
      <c r="O188" t="str">
        <f t="shared" si="4"/>
        <v/>
      </c>
      <c r="P188" s="44">
        <f>VLOOKUP(C188,银行退!C:L,10,FALSE)</f>
        <v>1615</v>
      </c>
      <c r="Q188" t="str">
        <f t="shared" si="5"/>
        <v/>
      </c>
    </row>
    <row r="189" spans="1:17" ht="14.25" hidden="1">
      <c r="A189" s="17">
        <v>42895.494733796295</v>
      </c>
      <c r="B189" s="23">
        <v>117916</v>
      </c>
      <c r="C189" t="s">
        <v>611</v>
      </c>
      <c r="D189" t="s">
        <v>612</v>
      </c>
      <c r="F189" s="45">
        <v>274</v>
      </c>
      <c r="G189" t="s">
        <v>275</v>
      </c>
      <c r="H189" t="s">
        <v>275</v>
      </c>
      <c r="I189" t="s">
        <v>721</v>
      </c>
      <c r="J189" t="s">
        <v>51</v>
      </c>
      <c r="K189" t="s">
        <v>722</v>
      </c>
      <c r="L189" t="s">
        <v>1117</v>
      </c>
      <c r="M189" t="s">
        <v>1118</v>
      </c>
      <c r="N189">
        <f>VLOOKUP(B189,HIS退!B:F,5,FALSE)</f>
        <v>-274</v>
      </c>
      <c r="O189" t="str">
        <f t="shared" si="4"/>
        <v/>
      </c>
      <c r="P189" s="44">
        <f>VLOOKUP(C189,银行退!C:L,10,FALSE)</f>
        <v>274</v>
      </c>
      <c r="Q189" t="str">
        <f t="shared" si="5"/>
        <v/>
      </c>
    </row>
    <row r="190" spans="1:17" ht="14.25" hidden="1">
      <c r="A190" s="17">
        <v>42895.528553240743</v>
      </c>
      <c r="B190" s="23">
        <v>118491</v>
      </c>
      <c r="C190" t="s">
        <v>614</v>
      </c>
      <c r="D190" t="s">
        <v>135</v>
      </c>
      <c r="F190" s="45">
        <v>500</v>
      </c>
      <c r="G190" t="s">
        <v>275</v>
      </c>
      <c r="H190" t="s">
        <v>275</v>
      </c>
      <c r="I190" t="s">
        <v>721</v>
      </c>
      <c r="J190" t="s">
        <v>51</v>
      </c>
      <c r="K190" t="s">
        <v>722</v>
      </c>
      <c r="L190" t="s">
        <v>1119</v>
      </c>
      <c r="M190" t="s">
        <v>1120</v>
      </c>
      <c r="N190">
        <f>VLOOKUP(B190,HIS退!B:F,5,FALSE)</f>
        <v>-500</v>
      </c>
      <c r="O190" t="str">
        <f t="shared" si="4"/>
        <v/>
      </c>
      <c r="P190" s="44">
        <f>VLOOKUP(C190,银行退!C:L,10,FALSE)</f>
        <v>500</v>
      </c>
      <c r="Q190" t="str">
        <f t="shared" si="5"/>
        <v/>
      </c>
    </row>
    <row r="191" spans="1:17" ht="14.25" hidden="1">
      <c r="A191" s="17">
        <v>42895.556423611109</v>
      </c>
      <c r="B191" s="23">
        <v>118670</v>
      </c>
      <c r="C191" t="s">
        <v>616</v>
      </c>
      <c r="D191" t="s">
        <v>166</v>
      </c>
      <c r="F191" s="45">
        <v>35</v>
      </c>
      <c r="G191" t="s">
        <v>275</v>
      </c>
      <c r="H191" t="s">
        <v>275</v>
      </c>
      <c r="I191" t="s">
        <v>721</v>
      </c>
      <c r="J191" t="s">
        <v>51</v>
      </c>
      <c r="K191" t="s">
        <v>722</v>
      </c>
      <c r="L191" t="s">
        <v>1121</v>
      </c>
      <c r="M191" t="s">
        <v>1122</v>
      </c>
      <c r="N191">
        <f>VLOOKUP(B191,HIS退!B:F,5,FALSE)</f>
        <v>-35</v>
      </c>
      <c r="O191" t="str">
        <f t="shared" si="4"/>
        <v/>
      </c>
      <c r="P191" s="44">
        <f>VLOOKUP(C191,银行退!C:L,10,FALSE)</f>
        <v>35</v>
      </c>
      <c r="Q191" t="str">
        <f t="shared" si="5"/>
        <v/>
      </c>
    </row>
    <row r="192" spans="1:17" ht="14.25" hidden="1">
      <c r="A192" s="17">
        <v>42895.577951388892</v>
      </c>
      <c r="B192" s="23">
        <v>118904</v>
      </c>
      <c r="C192" t="s">
        <v>617</v>
      </c>
      <c r="D192" t="s">
        <v>66</v>
      </c>
      <c r="F192" s="45">
        <v>200</v>
      </c>
      <c r="G192" t="s">
        <v>275</v>
      </c>
      <c r="H192" t="s">
        <v>275</v>
      </c>
      <c r="I192" t="s">
        <v>721</v>
      </c>
      <c r="J192" t="s">
        <v>51</v>
      </c>
      <c r="K192" t="s">
        <v>722</v>
      </c>
      <c r="L192" t="s">
        <v>1123</v>
      </c>
      <c r="M192" t="s">
        <v>1124</v>
      </c>
      <c r="N192">
        <f>VLOOKUP(B192,HIS退!B:F,5,FALSE)</f>
        <v>-200</v>
      </c>
      <c r="O192" t="str">
        <f t="shared" si="4"/>
        <v/>
      </c>
      <c r="P192" s="44">
        <f>VLOOKUP(C192,银行退!C:L,10,FALSE)</f>
        <v>200</v>
      </c>
      <c r="Q192" t="str">
        <f t="shared" si="5"/>
        <v/>
      </c>
    </row>
    <row r="193" spans="1:17" ht="14.25" hidden="1">
      <c r="A193" s="17">
        <v>42895.621678240743</v>
      </c>
      <c r="B193" s="23">
        <v>120741</v>
      </c>
      <c r="C193" t="s">
        <v>618</v>
      </c>
      <c r="D193" t="s">
        <v>619</v>
      </c>
      <c r="F193" s="45">
        <v>750</v>
      </c>
      <c r="G193" t="s">
        <v>275</v>
      </c>
      <c r="H193" t="s">
        <v>275</v>
      </c>
      <c r="I193" t="s">
        <v>721</v>
      </c>
      <c r="J193" t="s">
        <v>51</v>
      </c>
      <c r="K193" t="s">
        <v>722</v>
      </c>
      <c r="L193" t="s">
        <v>1125</v>
      </c>
      <c r="M193" t="s">
        <v>1126</v>
      </c>
      <c r="N193">
        <f>VLOOKUP(B193,HIS退!B:F,5,FALSE)</f>
        <v>-750</v>
      </c>
      <c r="O193" t="str">
        <f t="shared" si="4"/>
        <v/>
      </c>
      <c r="P193" s="44">
        <f>VLOOKUP(C193,银行退!C:L,10,FALSE)</f>
        <v>750</v>
      </c>
      <c r="Q193" t="str">
        <f t="shared" si="5"/>
        <v/>
      </c>
    </row>
    <row r="194" spans="1:17" ht="14.25">
      <c r="A194" s="17">
        <v>42895.626504629632</v>
      </c>
      <c r="B194" s="23">
        <v>120991</v>
      </c>
      <c r="D194" t="s">
        <v>1127</v>
      </c>
      <c r="F194" s="45">
        <v>76</v>
      </c>
      <c r="G194" t="s">
        <v>275</v>
      </c>
      <c r="H194" t="s">
        <v>275</v>
      </c>
      <c r="I194" t="s">
        <v>729</v>
      </c>
      <c r="J194" t="s">
        <v>716</v>
      </c>
      <c r="K194" t="s">
        <v>722</v>
      </c>
      <c r="L194" t="s">
        <v>1128</v>
      </c>
      <c r="M194" t="s">
        <v>1129</v>
      </c>
      <c r="N194" t="e">
        <f>VLOOKUP(B194,HIS退!B:F,5,FALSE)</f>
        <v>#N/A</v>
      </c>
      <c r="O194" t="e">
        <f t="shared" si="4"/>
        <v>#N/A</v>
      </c>
      <c r="P194" s="44" t="e">
        <f>VLOOKUP(C194,银行退!C:L,10,FALSE)</f>
        <v>#N/A</v>
      </c>
      <c r="Q194" t="e">
        <f t="shared" si="5"/>
        <v>#N/A</v>
      </c>
    </row>
    <row r="195" spans="1:17" ht="14.25">
      <c r="A195" s="17">
        <v>42895.637048611112</v>
      </c>
      <c r="B195" s="23">
        <v>121503</v>
      </c>
      <c r="D195" t="s">
        <v>139</v>
      </c>
      <c r="F195" s="45">
        <v>515</v>
      </c>
      <c r="G195" t="s">
        <v>275</v>
      </c>
      <c r="H195" t="s">
        <v>275</v>
      </c>
      <c r="I195" t="s">
        <v>729</v>
      </c>
      <c r="J195" t="s">
        <v>716</v>
      </c>
      <c r="K195" t="s">
        <v>722</v>
      </c>
      <c r="L195" t="s">
        <v>1130</v>
      </c>
      <c r="M195" t="s">
        <v>1131</v>
      </c>
      <c r="N195" t="e">
        <f>VLOOKUP(B195,HIS退!B:F,5,FALSE)</f>
        <v>#N/A</v>
      </c>
      <c r="O195" t="e">
        <f t="shared" ref="O195:O258" si="6">IF(N195=F195*-1,"",1)</f>
        <v>#N/A</v>
      </c>
      <c r="P195" s="44" t="e">
        <f>VLOOKUP(C195,银行退!C:L,10,FALSE)</f>
        <v>#N/A</v>
      </c>
      <c r="Q195" t="e">
        <f t="shared" ref="Q195:Q258" si="7">IF(P195=F195,"",1)</f>
        <v>#N/A</v>
      </c>
    </row>
    <row r="196" spans="1:17" ht="14.25" hidden="1">
      <c r="A196" s="17">
        <v>42895.638981481483</v>
      </c>
      <c r="B196" s="23">
        <v>121604</v>
      </c>
      <c r="C196" t="s">
        <v>621</v>
      </c>
      <c r="D196" t="s">
        <v>181</v>
      </c>
      <c r="F196" s="45">
        <v>1800</v>
      </c>
      <c r="G196" t="s">
        <v>275</v>
      </c>
      <c r="H196" t="s">
        <v>275</v>
      </c>
      <c r="I196" t="s">
        <v>721</v>
      </c>
      <c r="J196" t="s">
        <v>51</v>
      </c>
      <c r="K196" t="s">
        <v>722</v>
      </c>
      <c r="L196" t="s">
        <v>1132</v>
      </c>
      <c r="M196" t="s">
        <v>1133</v>
      </c>
      <c r="N196">
        <f>VLOOKUP(B196,HIS退!B:F,5,FALSE)</f>
        <v>-1800</v>
      </c>
      <c r="O196" t="str">
        <f t="shared" si="6"/>
        <v/>
      </c>
      <c r="P196" s="44">
        <f>VLOOKUP(C196,银行退!C:L,10,FALSE)</f>
        <v>1800</v>
      </c>
      <c r="Q196" t="str">
        <f t="shared" si="7"/>
        <v/>
      </c>
    </row>
    <row r="197" spans="1:17" ht="14.25" hidden="1">
      <c r="A197" s="17">
        <v>42895.653287037036</v>
      </c>
      <c r="B197" s="23">
        <v>122349</v>
      </c>
      <c r="C197" t="s">
        <v>622</v>
      </c>
      <c r="D197" t="s">
        <v>623</v>
      </c>
      <c r="F197" s="45">
        <v>679</v>
      </c>
      <c r="G197" t="s">
        <v>275</v>
      </c>
      <c r="H197" t="s">
        <v>275</v>
      </c>
      <c r="I197" t="s">
        <v>721</v>
      </c>
      <c r="J197" t="s">
        <v>51</v>
      </c>
      <c r="K197" t="s">
        <v>722</v>
      </c>
      <c r="L197" t="s">
        <v>1134</v>
      </c>
      <c r="M197" t="s">
        <v>1135</v>
      </c>
      <c r="N197">
        <f>VLOOKUP(B197,HIS退!B:F,5,FALSE)</f>
        <v>-679</v>
      </c>
      <c r="O197" t="str">
        <f t="shared" si="6"/>
        <v/>
      </c>
      <c r="P197" s="44">
        <f>VLOOKUP(C197,银行退!C:L,10,FALSE)</f>
        <v>679</v>
      </c>
      <c r="Q197" t="str">
        <f t="shared" si="7"/>
        <v/>
      </c>
    </row>
    <row r="198" spans="1:17" ht="14.25" hidden="1">
      <c r="A198" s="17">
        <v>42895.657418981478</v>
      </c>
      <c r="B198" s="23">
        <v>122543</v>
      </c>
      <c r="C198" t="s">
        <v>625</v>
      </c>
      <c r="D198" t="s">
        <v>626</v>
      </c>
      <c r="F198" s="45">
        <v>200</v>
      </c>
      <c r="G198" t="s">
        <v>275</v>
      </c>
      <c r="H198" t="s">
        <v>275</v>
      </c>
      <c r="I198" t="s">
        <v>721</v>
      </c>
      <c r="J198" t="s">
        <v>51</v>
      </c>
      <c r="K198" t="s">
        <v>722</v>
      </c>
      <c r="L198" t="s">
        <v>1136</v>
      </c>
      <c r="M198" t="s">
        <v>1137</v>
      </c>
      <c r="N198">
        <f>VLOOKUP(B198,HIS退!B:F,5,FALSE)</f>
        <v>-200</v>
      </c>
      <c r="O198" t="str">
        <f t="shared" si="6"/>
        <v/>
      </c>
      <c r="P198" s="44">
        <f>VLOOKUP(C198,银行退!C:L,10,FALSE)</f>
        <v>200</v>
      </c>
      <c r="Q198" t="str">
        <f t="shared" si="7"/>
        <v/>
      </c>
    </row>
    <row r="199" spans="1:17" ht="14.25" hidden="1">
      <c r="A199" s="17">
        <v>42895.661898148152</v>
      </c>
      <c r="B199" s="23">
        <v>122756</v>
      </c>
      <c r="C199" t="s">
        <v>628</v>
      </c>
      <c r="D199" t="s">
        <v>629</v>
      </c>
      <c r="F199" s="45">
        <v>100</v>
      </c>
      <c r="G199" t="s">
        <v>275</v>
      </c>
      <c r="H199" t="s">
        <v>275</v>
      </c>
      <c r="I199" t="s">
        <v>721</v>
      </c>
      <c r="J199" t="s">
        <v>51</v>
      </c>
      <c r="K199" t="s">
        <v>722</v>
      </c>
      <c r="L199" t="s">
        <v>1138</v>
      </c>
      <c r="M199" t="s">
        <v>1139</v>
      </c>
      <c r="N199">
        <f>VLOOKUP(B199,HIS退!B:F,5,FALSE)</f>
        <v>-100</v>
      </c>
      <c r="O199" t="str">
        <f t="shared" si="6"/>
        <v/>
      </c>
      <c r="P199" s="44">
        <f>VLOOKUP(C199,银行退!C:L,10,FALSE)</f>
        <v>100</v>
      </c>
      <c r="Q199" t="str">
        <f t="shared" si="7"/>
        <v/>
      </c>
    </row>
    <row r="200" spans="1:17" ht="14.25" hidden="1">
      <c r="A200" s="17">
        <v>42895.662893518522</v>
      </c>
      <c r="B200" s="23">
        <v>122797</v>
      </c>
      <c r="C200" t="s">
        <v>631</v>
      </c>
      <c r="D200" t="s">
        <v>632</v>
      </c>
      <c r="F200" s="45">
        <v>496</v>
      </c>
      <c r="G200" t="s">
        <v>275</v>
      </c>
      <c r="H200" t="s">
        <v>275</v>
      </c>
      <c r="I200" t="s">
        <v>721</v>
      </c>
      <c r="J200" t="s">
        <v>51</v>
      </c>
      <c r="K200" t="s">
        <v>722</v>
      </c>
      <c r="L200" t="s">
        <v>1140</v>
      </c>
      <c r="M200" t="s">
        <v>1141</v>
      </c>
      <c r="N200">
        <f>VLOOKUP(B200,HIS退!B:F,5,FALSE)</f>
        <v>-496</v>
      </c>
      <c r="O200" t="str">
        <f t="shared" si="6"/>
        <v/>
      </c>
      <c r="P200" s="44">
        <f>VLOOKUP(C200,银行退!C:L,10,FALSE)</f>
        <v>496</v>
      </c>
      <c r="Q200" t="str">
        <f t="shared" si="7"/>
        <v/>
      </c>
    </row>
    <row r="201" spans="1:17" ht="14.25" hidden="1">
      <c r="A201" s="17">
        <v>42895.667187500003</v>
      </c>
      <c r="B201" s="23">
        <v>122998</v>
      </c>
      <c r="C201" t="s">
        <v>634</v>
      </c>
      <c r="D201" t="s">
        <v>635</v>
      </c>
      <c r="F201" s="45">
        <v>72</v>
      </c>
      <c r="G201" t="s">
        <v>275</v>
      </c>
      <c r="H201" t="s">
        <v>275</v>
      </c>
      <c r="I201" t="s">
        <v>721</v>
      </c>
      <c r="J201" t="s">
        <v>51</v>
      </c>
      <c r="K201" t="s">
        <v>722</v>
      </c>
      <c r="L201" t="s">
        <v>1142</v>
      </c>
      <c r="M201" t="s">
        <v>1143</v>
      </c>
      <c r="N201">
        <f>VLOOKUP(B201,HIS退!B:F,5,FALSE)</f>
        <v>-72</v>
      </c>
      <c r="O201" t="str">
        <f t="shared" si="6"/>
        <v/>
      </c>
      <c r="P201" s="44">
        <f>VLOOKUP(C201,银行退!C:L,10,FALSE)</f>
        <v>72</v>
      </c>
      <c r="Q201" t="str">
        <f t="shared" si="7"/>
        <v/>
      </c>
    </row>
    <row r="202" spans="1:17" ht="14.25" hidden="1">
      <c r="A202" s="17">
        <v>42895.667384259257</v>
      </c>
      <c r="B202" s="23">
        <v>123005</v>
      </c>
      <c r="C202" t="s">
        <v>637</v>
      </c>
      <c r="D202" t="s">
        <v>638</v>
      </c>
      <c r="F202" s="45">
        <v>114</v>
      </c>
      <c r="G202" t="s">
        <v>275</v>
      </c>
      <c r="H202" t="s">
        <v>275</v>
      </c>
      <c r="I202" t="s">
        <v>721</v>
      </c>
      <c r="J202" t="s">
        <v>51</v>
      </c>
      <c r="K202" t="s">
        <v>722</v>
      </c>
      <c r="L202" t="s">
        <v>1144</v>
      </c>
      <c r="M202" t="s">
        <v>1145</v>
      </c>
      <c r="N202">
        <f>VLOOKUP(B202,HIS退!B:F,5,FALSE)</f>
        <v>-114</v>
      </c>
      <c r="O202" t="str">
        <f t="shared" si="6"/>
        <v/>
      </c>
      <c r="P202" s="44">
        <f>VLOOKUP(C202,银行退!C:L,10,FALSE)</f>
        <v>114</v>
      </c>
      <c r="Q202" t="str">
        <f t="shared" si="7"/>
        <v/>
      </c>
    </row>
    <row r="203" spans="1:17" ht="14.25" hidden="1">
      <c r="A203" s="17">
        <v>42895.669027777774</v>
      </c>
      <c r="B203" s="23">
        <v>123067</v>
      </c>
      <c r="C203" t="s">
        <v>640</v>
      </c>
      <c r="D203" t="s">
        <v>641</v>
      </c>
      <c r="F203" s="45">
        <v>333</v>
      </c>
      <c r="G203" t="s">
        <v>275</v>
      </c>
      <c r="H203" t="s">
        <v>275</v>
      </c>
      <c r="I203" t="s">
        <v>721</v>
      </c>
      <c r="J203" t="s">
        <v>51</v>
      </c>
      <c r="K203" t="s">
        <v>722</v>
      </c>
      <c r="L203" t="s">
        <v>1146</v>
      </c>
      <c r="M203" t="s">
        <v>1147</v>
      </c>
      <c r="N203">
        <f>VLOOKUP(B203,HIS退!B:F,5,FALSE)</f>
        <v>-333</v>
      </c>
      <c r="O203" t="str">
        <f t="shared" si="6"/>
        <v/>
      </c>
      <c r="P203" s="44">
        <f>VLOOKUP(C203,银行退!C:L,10,FALSE)</f>
        <v>333</v>
      </c>
      <c r="Q203" t="str">
        <f t="shared" si="7"/>
        <v/>
      </c>
    </row>
    <row r="204" spans="1:17" ht="14.25" hidden="1">
      <c r="A204" s="17">
        <v>42895.670381944445</v>
      </c>
      <c r="B204" s="23">
        <v>123128</v>
      </c>
      <c r="C204" t="s">
        <v>643</v>
      </c>
      <c r="D204" t="s">
        <v>187</v>
      </c>
      <c r="F204" s="45">
        <v>390</v>
      </c>
      <c r="G204" t="s">
        <v>275</v>
      </c>
      <c r="H204" t="s">
        <v>275</v>
      </c>
      <c r="I204" t="s">
        <v>721</v>
      </c>
      <c r="J204" t="s">
        <v>51</v>
      </c>
      <c r="K204" t="s">
        <v>722</v>
      </c>
      <c r="L204" t="s">
        <v>1148</v>
      </c>
      <c r="M204" t="s">
        <v>1149</v>
      </c>
      <c r="N204">
        <f>VLOOKUP(B204,HIS退!B:F,5,FALSE)</f>
        <v>-390</v>
      </c>
      <c r="O204" t="str">
        <f t="shared" si="6"/>
        <v/>
      </c>
      <c r="P204" s="44">
        <f>VLOOKUP(C204,银行退!C:L,10,FALSE)</f>
        <v>390</v>
      </c>
      <c r="Q204" t="str">
        <f t="shared" si="7"/>
        <v/>
      </c>
    </row>
    <row r="205" spans="1:17" ht="14.25">
      <c r="A205" s="17">
        <v>42895.677395833336</v>
      </c>
      <c r="B205" s="23">
        <v>123412</v>
      </c>
      <c r="D205" t="s">
        <v>190</v>
      </c>
      <c r="F205" s="45">
        <v>28</v>
      </c>
      <c r="G205" t="s">
        <v>275</v>
      </c>
      <c r="H205" t="s">
        <v>275</v>
      </c>
      <c r="I205" t="s">
        <v>729</v>
      </c>
      <c r="J205" t="s">
        <v>716</v>
      </c>
      <c r="K205" t="s">
        <v>722</v>
      </c>
      <c r="L205" t="s">
        <v>1150</v>
      </c>
      <c r="M205" t="s">
        <v>1151</v>
      </c>
      <c r="N205" t="e">
        <f>VLOOKUP(B205,HIS退!B:F,5,FALSE)</f>
        <v>#N/A</v>
      </c>
      <c r="O205" t="e">
        <f t="shared" si="6"/>
        <v>#N/A</v>
      </c>
      <c r="P205" s="44" t="e">
        <f>VLOOKUP(C205,银行退!C:L,10,FALSE)</f>
        <v>#N/A</v>
      </c>
      <c r="Q205" t="e">
        <f t="shared" si="7"/>
        <v>#N/A</v>
      </c>
    </row>
    <row r="206" spans="1:17" ht="14.25">
      <c r="A206" s="17">
        <v>42895.677615740744</v>
      </c>
      <c r="B206" s="23">
        <v>0</v>
      </c>
      <c r="D206" t="s">
        <v>190</v>
      </c>
      <c r="F206" s="45">
        <v>28</v>
      </c>
      <c r="G206" t="s">
        <v>275</v>
      </c>
      <c r="H206" t="s">
        <v>275</v>
      </c>
      <c r="I206" t="s">
        <v>737</v>
      </c>
      <c r="J206" t="s">
        <v>737</v>
      </c>
      <c r="K206" t="s">
        <v>722</v>
      </c>
      <c r="L206" t="s">
        <v>1152</v>
      </c>
      <c r="M206" t="s">
        <v>1153</v>
      </c>
      <c r="N206" t="e">
        <f>VLOOKUP(B206,HIS退!B:F,5,FALSE)</f>
        <v>#N/A</v>
      </c>
      <c r="O206" t="e">
        <f t="shared" si="6"/>
        <v>#N/A</v>
      </c>
      <c r="P206" s="44" t="e">
        <f>VLOOKUP(C206,银行退!C:L,10,FALSE)</f>
        <v>#N/A</v>
      </c>
      <c r="Q206" t="e">
        <f t="shared" si="7"/>
        <v>#N/A</v>
      </c>
    </row>
    <row r="207" spans="1:17" ht="14.25" hidden="1">
      <c r="A207" s="17">
        <v>42895.677812499998</v>
      </c>
      <c r="B207" s="23">
        <v>123425</v>
      </c>
      <c r="C207" t="s">
        <v>644</v>
      </c>
      <c r="D207" t="s">
        <v>645</v>
      </c>
      <c r="F207" s="45">
        <v>27</v>
      </c>
      <c r="G207" t="s">
        <v>275</v>
      </c>
      <c r="H207" t="s">
        <v>275</v>
      </c>
      <c r="I207" t="s">
        <v>721</v>
      </c>
      <c r="J207" t="s">
        <v>51</v>
      </c>
      <c r="K207" t="s">
        <v>722</v>
      </c>
      <c r="L207" t="s">
        <v>1154</v>
      </c>
      <c r="M207" t="s">
        <v>1155</v>
      </c>
      <c r="N207">
        <f>VLOOKUP(B207,HIS退!B:F,5,FALSE)</f>
        <v>-27</v>
      </c>
      <c r="O207" t="str">
        <f t="shared" si="6"/>
        <v/>
      </c>
      <c r="P207" s="44">
        <f>VLOOKUP(C207,银行退!C:L,10,FALSE)</f>
        <v>27</v>
      </c>
      <c r="Q207" t="str">
        <f t="shared" si="7"/>
        <v/>
      </c>
    </row>
    <row r="208" spans="1:17" ht="14.25">
      <c r="A208" s="17">
        <v>42895.678599537037</v>
      </c>
      <c r="B208" s="23">
        <v>0</v>
      </c>
      <c r="D208" t="s">
        <v>190</v>
      </c>
      <c r="F208" s="45">
        <v>28</v>
      </c>
      <c r="G208" t="s">
        <v>275</v>
      </c>
      <c r="H208" t="s">
        <v>275</v>
      </c>
      <c r="I208" t="s">
        <v>737</v>
      </c>
      <c r="J208" t="s">
        <v>737</v>
      </c>
      <c r="K208" t="s">
        <v>722</v>
      </c>
      <c r="L208" t="s">
        <v>1156</v>
      </c>
      <c r="M208" t="s">
        <v>1157</v>
      </c>
      <c r="N208" t="e">
        <f>VLOOKUP(B208,HIS退!B:F,5,FALSE)</f>
        <v>#N/A</v>
      </c>
      <c r="O208" t="e">
        <f t="shared" si="6"/>
        <v>#N/A</v>
      </c>
      <c r="P208" s="44" t="e">
        <f>VLOOKUP(C208,银行退!C:L,10,FALSE)</f>
        <v>#N/A</v>
      </c>
      <c r="Q208" t="e">
        <f t="shared" si="7"/>
        <v>#N/A</v>
      </c>
    </row>
    <row r="209" spans="1:17" ht="14.25" hidden="1">
      <c r="A209" s="17">
        <v>42895.68167824074</v>
      </c>
      <c r="B209" s="23">
        <v>123579</v>
      </c>
      <c r="C209" t="s">
        <v>647</v>
      </c>
      <c r="D209" t="s">
        <v>648</v>
      </c>
      <c r="F209" s="45">
        <v>1742</v>
      </c>
      <c r="G209" t="s">
        <v>275</v>
      </c>
      <c r="H209" t="s">
        <v>275</v>
      </c>
      <c r="I209" t="s">
        <v>721</v>
      </c>
      <c r="J209" t="s">
        <v>51</v>
      </c>
      <c r="K209" t="s">
        <v>722</v>
      </c>
      <c r="L209" t="s">
        <v>1158</v>
      </c>
      <c r="M209" t="s">
        <v>1159</v>
      </c>
      <c r="N209">
        <f>VLOOKUP(B209,HIS退!B:F,5,FALSE)</f>
        <v>-1742</v>
      </c>
      <c r="O209" t="str">
        <f t="shared" si="6"/>
        <v/>
      </c>
      <c r="P209" s="44">
        <f>VLOOKUP(C209,银行退!C:L,10,FALSE)</f>
        <v>1742</v>
      </c>
      <c r="Q209" t="str">
        <f t="shared" si="7"/>
        <v/>
      </c>
    </row>
    <row r="210" spans="1:17" ht="14.25" hidden="1">
      <c r="A210" s="17">
        <v>42895.690706018519</v>
      </c>
      <c r="B210" s="23">
        <v>124024</v>
      </c>
      <c r="C210" t="s">
        <v>650</v>
      </c>
      <c r="D210" t="s">
        <v>651</v>
      </c>
      <c r="F210" s="45">
        <v>20</v>
      </c>
      <c r="G210" t="s">
        <v>275</v>
      </c>
      <c r="H210" t="s">
        <v>275</v>
      </c>
      <c r="I210" t="s">
        <v>721</v>
      </c>
      <c r="J210" t="s">
        <v>51</v>
      </c>
      <c r="K210" t="s">
        <v>722</v>
      </c>
      <c r="L210" t="s">
        <v>1160</v>
      </c>
      <c r="M210" t="s">
        <v>1161</v>
      </c>
      <c r="N210">
        <f>VLOOKUP(B210,HIS退!B:F,5,FALSE)</f>
        <v>-20</v>
      </c>
      <c r="O210" t="str">
        <f t="shared" si="6"/>
        <v/>
      </c>
      <c r="P210" s="44">
        <f>VLOOKUP(C210,银行退!C:L,10,FALSE)</f>
        <v>20</v>
      </c>
      <c r="Q210" t="str">
        <f t="shared" si="7"/>
        <v/>
      </c>
    </row>
    <row r="211" spans="1:17" ht="14.25" hidden="1">
      <c r="A211" s="17">
        <v>42895.696122685185</v>
      </c>
      <c r="B211" s="23">
        <v>124206</v>
      </c>
      <c r="C211" t="s">
        <v>653</v>
      </c>
      <c r="D211" t="s">
        <v>179</v>
      </c>
      <c r="F211" s="45">
        <v>100</v>
      </c>
      <c r="G211" t="s">
        <v>275</v>
      </c>
      <c r="H211" t="s">
        <v>275</v>
      </c>
      <c r="I211" t="s">
        <v>721</v>
      </c>
      <c r="J211" t="s">
        <v>51</v>
      </c>
      <c r="K211" t="s">
        <v>722</v>
      </c>
      <c r="L211" t="s">
        <v>1162</v>
      </c>
      <c r="M211" t="s">
        <v>1163</v>
      </c>
      <c r="N211">
        <f>VLOOKUP(B211,HIS退!B:F,5,FALSE)</f>
        <v>-100</v>
      </c>
      <c r="O211" t="str">
        <f t="shared" si="6"/>
        <v/>
      </c>
      <c r="P211" s="44">
        <f>VLOOKUP(C211,银行退!C:L,10,FALSE)</f>
        <v>100</v>
      </c>
      <c r="Q211" t="str">
        <f t="shared" si="7"/>
        <v/>
      </c>
    </row>
    <row r="212" spans="1:17" ht="14.25">
      <c r="A212" s="17">
        <v>42895.69699074074</v>
      </c>
      <c r="B212" s="23">
        <v>124234</v>
      </c>
      <c r="D212" t="s">
        <v>1164</v>
      </c>
      <c r="F212" s="45">
        <v>100</v>
      </c>
      <c r="G212" t="s">
        <v>275</v>
      </c>
      <c r="H212" t="s">
        <v>275</v>
      </c>
      <c r="I212" t="s">
        <v>729</v>
      </c>
      <c r="J212" t="s">
        <v>716</v>
      </c>
      <c r="K212" t="s">
        <v>722</v>
      </c>
      <c r="L212" t="s">
        <v>1165</v>
      </c>
      <c r="M212" t="s">
        <v>1166</v>
      </c>
      <c r="N212" t="e">
        <f>VLOOKUP(B212,HIS退!B:F,5,FALSE)</f>
        <v>#N/A</v>
      </c>
      <c r="O212" t="e">
        <f t="shared" si="6"/>
        <v>#N/A</v>
      </c>
      <c r="P212" s="44" t="e">
        <f>VLOOKUP(C212,银行退!C:L,10,FALSE)</f>
        <v>#N/A</v>
      </c>
      <c r="Q212" t="e">
        <f t="shared" si="7"/>
        <v>#N/A</v>
      </c>
    </row>
    <row r="213" spans="1:17" ht="14.25" hidden="1">
      <c r="A213" s="17">
        <v>42895.701493055552</v>
      </c>
      <c r="B213" s="23">
        <v>124407</v>
      </c>
      <c r="C213" t="s">
        <v>654</v>
      </c>
      <c r="D213" t="s">
        <v>655</v>
      </c>
      <c r="F213" s="45">
        <v>29</v>
      </c>
      <c r="G213" t="s">
        <v>275</v>
      </c>
      <c r="H213" t="s">
        <v>275</v>
      </c>
      <c r="I213" t="s">
        <v>721</v>
      </c>
      <c r="J213" t="s">
        <v>51</v>
      </c>
      <c r="K213" t="s">
        <v>722</v>
      </c>
      <c r="L213" t="s">
        <v>1167</v>
      </c>
      <c r="M213" t="s">
        <v>1168</v>
      </c>
      <c r="N213">
        <f>VLOOKUP(B213,HIS退!B:F,5,FALSE)</f>
        <v>-29</v>
      </c>
      <c r="O213" t="str">
        <f t="shared" si="6"/>
        <v/>
      </c>
      <c r="P213" s="44">
        <f>VLOOKUP(C213,银行退!C:L,10,FALSE)</f>
        <v>29</v>
      </c>
      <c r="Q213" t="str">
        <f t="shared" si="7"/>
        <v/>
      </c>
    </row>
    <row r="214" spans="1:17" ht="14.25" hidden="1">
      <c r="A214" s="17">
        <v>42895.705081018517</v>
      </c>
      <c r="B214" s="23">
        <v>124536</v>
      </c>
      <c r="C214" t="s">
        <v>657</v>
      </c>
      <c r="D214" t="s">
        <v>658</v>
      </c>
      <c r="F214" s="45">
        <v>640</v>
      </c>
      <c r="G214" t="s">
        <v>275</v>
      </c>
      <c r="H214" t="s">
        <v>275</v>
      </c>
      <c r="I214" t="s">
        <v>721</v>
      </c>
      <c r="J214" t="s">
        <v>51</v>
      </c>
      <c r="K214" t="s">
        <v>722</v>
      </c>
      <c r="L214" t="s">
        <v>1169</v>
      </c>
      <c r="M214" t="s">
        <v>1170</v>
      </c>
      <c r="N214">
        <f>VLOOKUP(B214,HIS退!B:F,5,FALSE)</f>
        <v>-640</v>
      </c>
      <c r="O214" t="str">
        <f t="shared" si="6"/>
        <v/>
      </c>
      <c r="P214" s="44">
        <f>VLOOKUP(C214,银行退!C:L,10,FALSE)</f>
        <v>640</v>
      </c>
      <c r="Q214" t="str">
        <f t="shared" si="7"/>
        <v/>
      </c>
    </row>
    <row r="215" spans="1:17" ht="14.25" hidden="1">
      <c r="A215" s="17">
        <v>42895.707835648151</v>
      </c>
      <c r="B215" s="23">
        <v>124628</v>
      </c>
      <c r="C215" t="s">
        <v>660</v>
      </c>
      <c r="D215" t="s">
        <v>661</v>
      </c>
      <c r="F215" s="45">
        <v>200</v>
      </c>
      <c r="G215" t="s">
        <v>275</v>
      </c>
      <c r="H215" t="s">
        <v>275</v>
      </c>
      <c r="I215" t="s">
        <v>721</v>
      </c>
      <c r="J215" t="s">
        <v>51</v>
      </c>
      <c r="K215" t="s">
        <v>722</v>
      </c>
      <c r="L215" t="s">
        <v>1171</v>
      </c>
      <c r="M215" t="s">
        <v>1172</v>
      </c>
      <c r="N215">
        <f>VLOOKUP(B215,HIS退!B:F,5,FALSE)</f>
        <v>-200</v>
      </c>
      <c r="O215" t="str">
        <f t="shared" si="6"/>
        <v/>
      </c>
      <c r="P215" s="44">
        <f>VLOOKUP(C215,银行退!C:L,10,FALSE)</f>
        <v>200</v>
      </c>
      <c r="Q215" t="str">
        <f t="shared" si="7"/>
        <v/>
      </c>
    </row>
    <row r="216" spans="1:17" ht="14.25" hidden="1">
      <c r="A216" s="17">
        <v>42895.713078703702</v>
      </c>
      <c r="B216" s="23">
        <v>124803</v>
      </c>
      <c r="C216" t="s">
        <v>663</v>
      </c>
      <c r="D216" t="s">
        <v>664</v>
      </c>
      <c r="F216" s="45">
        <v>732</v>
      </c>
      <c r="G216" t="s">
        <v>275</v>
      </c>
      <c r="H216" t="s">
        <v>275</v>
      </c>
      <c r="I216" t="s">
        <v>721</v>
      </c>
      <c r="J216" t="s">
        <v>51</v>
      </c>
      <c r="K216" t="s">
        <v>722</v>
      </c>
      <c r="L216" t="s">
        <v>1173</v>
      </c>
      <c r="M216" t="s">
        <v>1174</v>
      </c>
      <c r="N216">
        <f>VLOOKUP(B216,HIS退!B:F,5,FALSE)</f>
        <v>-732</v>
      </c>
      <c r="O216" t="str">
        <f t="shared" si="6"/>
        <v/>
      </c>
      <c r="P216" s="44">
        <f>VLOOKUP(C216,银行退!C:L,10,FALSE)</f>
        <v>732</v>
      </c>
      <c r="Q216" t="str">
        <f t="shared" si="7"/>
        <v/>
      </c>
    </row>
    <row r="217" spans="1:17" ht="14.25" hidden="1">
      <c r="A217" s="17">
        <v>42895.715995370374</v>
      </c>
      <c r="B217" s="23">
        <v>124909</v>
      </c>
      <c r="C217" t="s">
        <v>666</v>
      </c>
      <c r="D217" t="s">
        <v>667</v>
      </c>
      <c r="F217" s="45">
        <v>56</v>
      </c>
      <c r="G217" t="s">
        <v>275</v>
      </c>
      <c r="H217" t="s">
        <v>275</v>
      </c>
      <c r="I217" t="s">
        <v>721</v>
      </c>
      <c r="J217" t="s">
        <v>51</v>
      </c>
      <c r="K217" t="s">
        <v>722</v>
      </c>
      <c r="L217" t="s">
        <v>1175</v>
      </c>
      <c r="M217" t="s">
        <v>1176</v>
      </c>
      <c r="N217">
        <f>VLOOKUP(B217,HIS退!B:F,5,FALSE)</f>
        <v>-56</v>
      </c>
      <c r="O217" t="str">
        <f t="shared" si="6"/>
        <v/>
      </c>
      <c r="P217" s="44">
        <f>VLOOKUP(C217,银行退!C:L,10,FALSE)</f>
        <v>56</v>
      </c>
      <c r="Q217" t="str">
        <f t="shared" si="7"/>
        <v/>
      </c>
    </row>
    <row r="218" spans="1:17" ht="14.25" hidden="1">
      <c r="A218" s="17">
        <v>42895.731400462966</v>
      </c>
      <c r="B218" s="23">
        <v>125260</v>
      </c>
      <c r="C218" t="s">
        <v>669</v>
      </c>
      <c r="D218" t="s">
        <v>670</v>
      </c>
      <c r="F218" s="45">
        <v>1400</v>
      </c>
      <c r="G218" t="s">
        <v>275</v>
      </c>
      <c r="H218" t="s">
        <v>275</v>
      </c>
      <c r="I218" t="s">
        <v>721</v>
      </c>
      <c r="J218" t="s">
        <v>51</v>
      </c>
      <c r="K218" t="s">
        <v>722</v>
      </c>
      <c r="L218" t="s">
        <v>1177</v>
      </c>
      <c r="M218" t="s">
        <v>1178</v>
      </c>
      <c r="N218">
        <f>VLOOKUP(B218,HIS退!B:F,5,FALSE)</f>
        <v>-1400</v>
      </c>
      <c r="O218" t="str">
        <f t="shared" si="6"/>
        <v/>
      </c>
      <c r="P218" s="44">
        <f>VLOOKUP(C218,银行退!C:L,10,FALSE)</f>
        <v>1400</v>
      </c>
      <c r="Q218" t="str">
        <f t="shared" si="7"/>
        <v/>
      </c>
    </row>
    <row r="219" spans="1:17" ht="14.25">
      <c r="A219" s="17">
        <v>42895.744502314818</v>
      </c>
      <c r="B219" s="23">
        <v>125423</v>
      </c>
      <c r="D219" t="s">
        <v>1179</v>
      </c>
      <c r="F219" s="45">
        <v>44</v>
      </c>
      <c r="G219" t="s">
        <v>275</v>
      </c>
      <c r="H219" t="s">
        <v>275</v>
      </c>
      <c r="I219" t="s">
        <v>729</v>
      </c>
      <c r="J219" t="s">
        <v>716</v>
      </c>
      <c r="K219" t="s">
        <v>722</v>
      </c>
      <c r="L219" t="s">
        <v>1180</v>
      </c>
      <c r="M219" t="s">
        <v>1181</v>
      </c>
      <c r="N219" t="e">
        <f>VLOOKUP(B219,HIS退!B:F,5,FALSE)</f>
        <v>#N/A</v>
      </c>
      <c r="O219" t="e">
        <f t="shared" si="6"/>
        <v>#N/A</v>
      </c>
      <c r="P219" s="44" t="e">
        <f>VLOOKUP(C219,银行退!C:L,10,FALSE)</f>
        <v>#N/A</v>
      </c>
      <c r="Q219" t="e">
        <f t="shared" si="7"/>
        <v>#N/A</v>
      </c>
    </row>
    <row r="220" spans="1:17" ht="14.25">
      <c r="A220" s="17">
        <v>42896.354212962964</v>
      </c>
      <c r="B220" s="23">
        <v>127464</v>
      </c>
      <c r="D220" t="s">
        <v>1061</v>
      </c>
      <c r="F220" s="45">
        <v>388</v>
      </c>
      <c r="G220" t="s">
        <v>275</v>
      </c>
      <c r="H220" t="s">
        <v>275</v>
      </c>
      <c r="I220" t="s">
        <v>729</v>
      </c>
      <c r="J220" t="s">
        <v>716</v>
      </c>
      <c r="K220" t="s">
        <v>722</v>
      </c>
      <c r="L220" t="s">
        <v>1182</v>
      </c>
      <c r="M220" t="s">
        <v>1183</v>
      </c>
      <c r="N220" t="e">
        <f>VLOOKUP(B220,HIS退!B:F,5,FALSE)</f>
        <v>#N/A</v>
      </c>
      <c r="O220" t="e">
        <f t="shared" si="6"/>
        <v>#N/A</v>
      </c>
      <c r="P220" s="44" t="e">
        <f>VLOOKUP(C220,银行退!C:L,10,FALSE)</f>
        <v>#N/A</v>
      </c>
      <c r="Q220" t="e">
        <f t="shared" si="7"/>
        <v>#N/A</v>
      </c>
    </row>
    <row r="221" spans="1:17" ht="14.25" hidden="1">
      <c r="A221" s="17">
        <v>42896.357847222222</v>
      </c>
      <c r="B221" s="23">
        <v>127628</v>
      </c>
      <c r="C221" t="s">
        <v>672</v>
      </c>
      <c r="D221" t="s">
        <v>673</v>
      </c>
      <c r="F221" s="45">
        <v>115</v>
      </c>
      <c r="G221" t="s">
        <v>275</v>
      </c>
      <c r="H221" t="s">
        <v>275</v>
      </c>
      <c r="I221" t="s">
        <v>721</v>
      </c>
      <c r="J221" t="s">
        <v>51</v>
      </c>
      <c r="K221" t="s">
        <v>722</v>
      </c>
      <c r="L221" t="s">
        <v>1184</v>
      </c>
      <c r="M221" t="s">
        <v>1185</v>
      </c>
      <c r="N221">
        <f>VLOOKUP(B221,HIS退!B:F,5,FALSE)</f>
        <v>-115</v>
      </c>
      <c r="O221" t="str">
        <f t="shared" si="6"/>
        <v/>
      </c>
      <c r="P221" s="44">
        <f>VLOOKUP(C221,银行退!C:L,10,FALSE)</f>
        <v>115</v>
      </c>
      <c r="Q221" t="str">
        <f t="shared" si="7"/>
        <v/>
      </c>
    </row>
    <row r="222" spans="1:17" ht="14.25" hidden="1">
      <c r="A222" s="17">
        <v>42896.358287037037</v>
      </c>
      <c r="B222" s="23">
        <v>127649</v>
      </c>
      <c r="C222" t="s">
        <v>675</v>
      </c>
      <c r="D222" t="s">
        <v>676</v>
      </c>
      <c r="F222" s="45">
        <v>139</v>
      </c>
      <c r="G222" t="s">
        <v>275</v>
      </c>
      <c r="H222" t="s">
        <v>275</v>
      </c>
      <c r="I222" t="s">
        <v>721</v>
      </c>
      <c r="J222" t="s">
        <v>51</v>
      </c>
      <c r="K222" t="s">
        <v>722</v>
      </c>
      <c r="L222" t="s">
        <v>1186</v>
      </c>
      <c r="M222" t="s">
        <v>1187</v>
      </c>
      <c r="N222">
        <f>VLOOKUP(B222,HIS退!B:F,5,FALSE)</f>
        <v>-139</v>
      </c>
      <c r="O222" t="str">
        <f t="shared" si="6"/>
        <v/>
      </c>
      <c r="P222" s="44">
        <f>VLOOKUP(C222,银行退!C:L,10,FALSE)</f>
        <v>139</v>
      </c>
      <c r="Q222" t="str">
        <f t="shared" si="7"/>
        <v/>
      </c>
    </row>
    <row r="223" spans="1:17" ht="14.25">
      <c r="A223" s="17">
        <v>42896.390057870369</v>
      </c>
      <c r="B223" s="23">
        <v>128896</v>
      </c>
      <c r="D223" t="s">
        <v>115</v>
      </c>
      <c r="F223" s="45">
        <v>3744</v>
      </c>
      <c r="G223" t="s">
        <v>275</v>
      </c>
      <c r="H223" t="s">
        <v>275</v>
      </c>
      <c r="I223" t="s">
        <v>729</v>
      </c>
      <c r="J223" t="s">
        <v>716</v>
      </c>
      <c r="K223" t="s">
        <v>722</v>
      </c>
      <c r="L223" t="s">
        <v>1188</v>
      </c>
      <c r="M223" t="s">
        <v>1189</v>
      </c>
      <c r="N223" t="e">
        <f>VLOOKUP(B223,HIS退!B:F,5,FALSE)</f>
        <v>#N/A</v>
      </c>
      <c r="O223" t="e">
        <f t="shared" si="6"/>
        <v>#N/A</v>
      </c>
      <c r="P223" s="44" t="e">
        <f>VLOOKUP(C223,银行退!C:L,10,FALSE)</f>
        <v>#N/A</v>
      </c>
      <c r="Q223" t="e">
        <f t="shared" si="7"/>
        <v>#N/A</v>
      </c>
    </row>
    <row r="224" spans="1:17" ht="14.25">
      <c r="A224" s="17">
        <v>42896.395914351851</v>
      </c>
      <c r="B224" s="23">
        <v>129176</v>
      </c>
      <c r="D224" t="s">
        <v>1190</v>
      </c>
      <c r="F224" s="45">
        <v>671</v>
      </c>
      <c r="G224" t="s">
        <v>275</v>
      </c>
      <c r="H224" t="s">
        <v>275</v>
      </c>
      <c r="I224" t="s">
        <v>729</v>
      </c>
      <c r="J224" t="s">
        <v>716</v>
      </c>
      <c r="K224" t="s">
        <v>722</v>
      </c>
      <c r="L224" t="s">
        <v>1191</v>
      </c>
      <c r="M224" t="s">
        <v>1192</v>
      </c>
      <c r="N224" t="e">
        <f>VLOOKUP(B224,HIS退!B:F,5,FALSE)</f>
        <v>#N/A</v>
      </c>
      <c r="O224" t="e">
        <f t="shared" si="6"/>
        <v>#N/A</v>
      </c>
      <c r="P224" s="44" t="e">
        <f>VLOOKUP(C224,银行退!C:L,10,FALSE)</f>
        <v>#N/A</v>
      </c>
      <c r="Q224" t="e">
        <f t="shared" si="7"/>
        <v>#N/A</v>
      </c>
    </row>
    <row r="225" spans="1:17" ht="14.25">
      <c r="A225" s="17">
        <v>42896.396215277775</v>
      </c>
      <c r="B225" s="23">
        <v>0</v>
      </c>
      <c r="D225" t="s">
        <v>1190</v>
      </c>
      <c r="F225" s="45">
        <v>600</v>
      </c>
      <c r="G225" t="s">
        <v>275</v>
      </c>
      <c r="H225" t="s">
        <v>275</v>
      </c>
      <c r="I225" t="s">
        <v>737</v>
      </c>
      <c r="J225" t="s">
        <v>737</v>
      </c>
      <c r="K225" t="s">
        <v>722</v>
      </c>
      <c r="L225" t="s">
        <v>1193</v>
      </c>
      <c r="M225" t="s">
        <v>1194</v>
      </c>
      <c r="N225" t="e">
        <f>VLOOKUP(B225,HIS退!B:F,5,FALSE)</f>
        <v>#N/A</v>
      </c>
      <c r="O225" t="e">
        <f t="shared" si="6"/>
        <v>#N/A</v>
      </c>
      <c r="P225" s="44" t="e">
        <f>VLOOKUP(C225,银行退!C:L,10,FALSE)</f>
        <v>#N/A</v>
      </c>
      <c r="Q225" t="e">
        <f t="shared" si="7"/>
        <v>#N/A</v>
      </c>
    </row>
    <row r="226" spans="1:17" ht="14.25">
      <c r="A226" s="17">
        <v>42896.399155092593</v>
      </c>
      <c r="B226" s="23">
        <v>129317</v>
      </c>
      <c r="D226" t="s">
        <v>76</v>
      </c>
      <c r="F226" s="45">
        <v>1000</v>
      </c>
      <c r="G226" t="s">
        <v>275</v>
      </c>
      <c r="H226" t="s">
        <v>275</v>
      </c>
      <c r="I226" t="s">
        <v>729</v>
      </c>
      <c r="J226" t="s">
        <v>716</v>
      </c>
      <c r="K226" t="s">
        <v>722</v>
      </c>
      <c r="L226" t="s">
        <v>1195</v>
      </c>
      <c r="M226" t="s">
        <v>1196</v>
      </c>
      <c r="N226" t="e">
        <f>VLOOKUP(B226,HIS退!B:F,5,FALSE)</f>
        <v>#N/A</v>
      </c>
      <c r="O226" t="e">
        <f t="shared" si="6"/>
        <v>#N/A</v>
      </c>
      <c r="P226" s="44" t="e">
        <f>VLOOKUP(C226,银行退!C:L,10,FALSE)</f>
        <v>#N/A</v>
      </c>
      <c r="Q226" t="e">
        <f t="shared" si="7"/>
        <v>#N/A</v>
      </c>
    </row>
    <row r="227" spans="1:17" ht="14.25">
      <c r="A227" s="17">
        <v>42896.399513888886</v>
      </c>
      <c r="B227" s="23">
        <v>0</v>
      </c>
      <c r="D227" t="s">
        <v>76</v>
      </c>
      <c r="F227" s="45">
        <v>1000</v>
      </c>
      <c r="G227" t="s">
        <v>275</v>
      </c>
      <c r="H227" t="s">
        <v>275</v>
      </c>
      <c r="I227" t="s">
        <v>737</v>
      </c>
      <c r="J227" t="s">
        <v>737</v>
      </c>
      <c r="K227" t="s">
        <v>722</v>
      </c>
      <c r="L227" t="s">
        <v>1197</v>
      </c>
      <c r="M227" t="s">
        <v>1198</v>
      </c>
      <c r="N227" t="e">
        <f>VLOOKUP(B227,HIS退!B:F,5,FALSE)</f>
        <v>#N/A</v>
      </c>
      <c r="O227" t="e">
        <f t="shared" si="6"/>
        <v>#N/A</v>
      </c>
      <c r="P227" s="44" t="e">
        <f>VLOOKUP(C227,银行退!C:L,10,FALSE)</f>
        <v>#N/A</v>
      </c>
      <c r="Q227" t="e">
        <f t="shared" si="7"/>
        <v>#N/A</v>
      </c>
    </row>
    <row r="228" spans="1:17" ht="14.25" hidden="1">
      <c r="A228" s="17">
        <v>42896.410034722219</v>
      </c>
      <c r="B228" s="23">
        <v>129745</v>
      </c>
      <c r="C228" t="s">
        <v>678</v>
      </c>
      <c r="D228" t="s">
        <v>679</v>
      </c>
      <c r="F228" s="45">
        <v>503</v>
      </c>
      <c r="G228" t="s">
        <v>275</v>
      </c>
      <c r="H228" t="s">
        <v>275</v>
      </c>
      <c r="I228" t="s">
        <v>721</v>
      </c>
      <c r="J228" t="s">
        <v>51</v>
      </c>
      <c r="K228" t="s">
        <v>722</v>
      </c>
      <c r="L228" t="s">
        <v>1199</v>
      </c>
      <c r="M228" t="s">
        <v>1200</v>
      </c>
      <c r="N228">
        <f>VLOOKUP(B228,HIS退!B:F,5,FALSE)</f>
        <v>-503</v>
      </c>
      <c r="O228" t="str">
        <f t="shared" si="6"/>
        <v/>
      </c>
      <c r="P228" s="44">
        <f>VLOOKUP(C228,银行退!C:L,10,FALSE)</f>
        <v>503</v>
      </c>
      <c r="Q228" t="str">
        <f t="shared" si="7"/>
        <v/>
      </c>
    </row>
    <row r="229" spans="1:17" ht="14.25">
      <c r="A229" s="17">
        <v>42896.415636574071</v>
      </c>
      <c r="B229" s="23">
        <v>129984</v>
      </c>
      <c r="D229" t="s">
        <v>1061</v>
      </c>
      <c r="F229" s="45">
        <v>388</v>
      </c>
      <c r="G229" t="s">
        <v>275</v>
      </c>
      <c r="H229" t="s">
        <v>275</v>
      </c>
      <c r="I229" t="s">
        <v>729</v>
      </c>
      <c r="J229" t="s">
        <v>716</v>
      </c>
      <c r="K229" t="s">
        <v>722</v>
      </c>
      <c r="L229" t="s">
        <v>1201</v>
      </c>
      <c r="M229" t="s">
        <v>1202</v>
      </c>
      <c r="N229" t="e">
        <f>VLOOKUP(B229,HIS退!B:F,5,FALSE)</f>
        <v>#N/A</v>
      </c>
      <c r="O229" t="e">
        <f t="shared" si="6"/>
        <v>#N/A</v>
      </c>
      <c r="P229" s="44" t="e">
        <f>VLOOKUP(C229,银行退!C:L,10,FALSE)</f>
        <v>#N/A</v>
      </c>
      <c r="Q229" t="e">
        <f t="shared" si="7"/>
        <v>#N/A</v>
      </c>
    </row>
    <row r="230" spans="1:17" ht="14.25">
      <c r="A230" s="17">
        <v>42896.417141203703</v>
      </c>
      <c r="B230" s="23">
        <v>130039</v>
      </c>
      <c r="D230" t="s">
        <v>177</v>
      </c>
      <c r="F230" s="45">
        <v>190</v>
      </c>
      <c r="G230" t="s">
        <v>275</v>
      </c>
      <c r="H230" t="s">
        <v>275</v>
      </c>
      <c r="I230" t="s">
        <v>729</v>
      </c>
      <c r="J230" t="s">
        <v>716</v>
      </c>
      <c r="K230" t="s">
        <v>722</v>
      </c>
      <c r="L230" t="s">
        <v>1203</v>
      </c>
      <c r="M230" t="s">
        <v>1204</v>
      </c>
      <c r="N230" t="e">
        <f>VLOOKUP(B230,HIS退!B:F,5,FALSE)</f>
        <v>#N/A</v>
      </c>
      <c r="O230" t="e">
        <f t="shared" si="6"/>
        <v>#N/A</v>
      </c>
      <c r="P230" s="44" t="e">
        <f>VLOOKUP(C230,银行退!C:L,10,FALSE)</f>
        <v>#N/A</v>
      </c>
      <c r="Q230" t="e">
        <f t="shared" si="7"/>
        <v>#N/A</v>
      </c>
    </row>
    <row r="231" spans="1:17" ht="14.25" hidden="1">
      <c r="A231" s="17">
        <v>42896.417291666665</v>
      </c>
      <c r="B231" s="23">
        <v>130044</v>
      </c>
      <c r="C231" t="s">
        <v>681</v>
      </c>
      <c r="D231" t="s">
        <v>682</v>
      </c>
      <c r="F231" s="45">
        <v>632</v>
      </c>
      <c r="G231" t="s">
        <v>275</v>
      </c>
      <c r="H231" t="s">
        <v>275</v>
      </c>
      <c r="I231" t="s">
        <v>721</v>
      </c>
      <c r="J231" t="s">
        <v>51</v>
      </c>
      <c r="K231" t="s">
        <v>722</v>
      </c>
      <c r="L231" t="s">
        <v>1205</v>
      </c>
      <c r="M231" t="s">
        <v>1206</v>
      </c>
      <c r="N231">
        <f>VLOOKUP(B231,HIS退!B:F,5,FALSE)</f>
        <v>-632</v>
      </c>
      <c r="O231" t="str">
        <f t="shared" si="6"/>
        <v/>
      </c>
      <c r="P231" s="44">
        <f>VLOOKUP(C231,银行退!C:L,10,FALSE)</f>
        <v>632</v>
      </c>
      <c r="Q231" t="str">
        <f t="shared" si="7"/>
        <v/>
      </c>
    </row>
    <row r="232" spans="1:17" ht="14.25">
      <c r="A232" s="17">
        <v>42896.417592592596</v>
      </c>
      <c r="B232" s="23">
        <v>0</v>
      </c>
      <c r="D232" t="s">
        <v>177</v>
      </c>
      <c r="F232" s="45">
        <v>190</v>
      </c>
      <c r="G232" t="s">
        <v>275</v>
      </c>
      <c r="H232" t="s">
        <v>275</v>
      </c>
      <c r="I232" t="s">
        <v>737</v>
      </c>
      <c r="J232" t="s">
        <v>737</v>
      </c>
      <c r="K232" t="s">
        <v>722</v>
      </c>
      <c r="L232" t="s">
        <v>1207</v>
      </c>
      <c r="M232" t="s">
        <v>1208</v>
      </c>
      <c r="N232" t="e">
        <f>VLOOKUP(B232,HIS退!B:F,5,FALSE)</f>
        <v>#N/A</v>
      </c>
      <c r="O232" t="e">
        <f t="shared" si="6"/>
        <v>#N/A</v>
      </c>
      <c r="P232" s="44" t="e">
        <f>VLOOKUP(C232,银行退!C:L,10,FALSE)</f>
        <v>#N/A</v>
      </c>
      <c r="Q232" t="e">
        <f t="shared" si="7"/>
        <v>#N/A</v>
      </c>
    </row>
    <row r="233" spans="1:17" ht="14.25">
      <c r="A233" s="17">
        <v>42896.417847222219</v>
      </c>
      <c r="B233" s="23">
        <v>0</v>
      </c>
      <c r="D233" t="s">
        <v>177</v>
      </c>
      <c r="F233" s="45">
        <v>190</v>
      </c>
      <c r="G233" t="s">
        <v>275</v>
      </c>
      <c r="H233" t="s">
        <v>275</v>
      </c>
      <c r="I233" t="s">
        <v>737</v>
      </c>
      <c r="J233" t="s">
        <v>737</v>
      </c>
      <c r="K233" t="s">
        <v>722</v>
      </c>
      <c r="L233" t="s">
        <v>1209</v>
      </c>
      <c r="M233" t="s">
        <v>1210</v>
      </c>
      <c r="N233" t="e">
        <f>VLOOKUP(B233,HIS退!B:F,5,FALSE)</f>
        <v>#N/A</v>
      </c>
      <c r="O233" t="e">
        <f t="shared" si="6"/>
        <v>#N/A</v>
      </c>
      <c r="P233" s="44" t="e">
        <f>VLOOKUP(C233,银行退!C:L,10,FALSE)</f>
        <v>#N/A</v>
      </c>
      <c r="Q233" t="e">
        <f t="shared" si="7"/>
        <v>#N/A</v>
      </c>
    </row>
    <row r="234" spans="1:17" ht="14.25">
      <c r="A234" s="17">
        <v>42896.418124999997</v>
      </c>
      <c r="B234" s="23">
        <v>0</v>
      </c>
      <c r="D234" t="s">
        <v>177</v>
      </c>
      <c r="F234" s="45">
        <v>190</v>
      </c>
      <c r="G234" t="s">
        <v>275</v>
      </c>
      <c r="H234" t="s">
        <v>275</v>
      </c>
      <c r="I234" t="s">
        <v>737</v>
      </c>
      <c r="J234" t="s">
        <v>737</v>
      </c>
      <c r="K234" t="s">
        <v>722</v>
      </c>
      <c r="L234" t="s">
        <v>1211</v>
      </c>
      <c r="M234" t="s">
        <v>1212</v>
      </c>
      <c r="N234" t="e">
        <f>VLOOKUP(B234,HIS退!B:F,5,FALSE)</f>
        <v>#N/A</v>
      </c>
      <c r="O234" t="e">
        <f t="shared" si="6"/>
        <v>#N/A</v>
      </c>
      <c r="P234" s="44" t="e">
        <f>VLOOKUP(C234,银行退!C:L,10,FALSE)</f>
        <v>#N/A</v>
      </c>
      <c r="Q234" t="e">
        <f t="shared" si="7"/>
        <v>#N/A</v>
      </c>
    </row>
    <row r="235" spans="1:17" ht="14.25" hidden="1">
      <c r="A235" s="17">
        <v>42896.445787037039</v>
      </c>
      <c r="B235" s="23">
        <v>131073</v>
      </c>
      <c r="C235" t="s">
        <v>684</v>
      </c>
      <c r="D235" t="s">
        <v>685</v>
      </c>
      <c r="F235" s="45">
        <v>950</v>
      </c>
      <c r="G235" t="s">
        <v>275</v>
      </c>
      <c r="H235" t="s">
        <v>275</v>
      </c>
      <c r="I235" t="s">
        <v>721</v>
      </c>
      <c r="J235" t="s">
        <v>51</v>
      </c>
      <c r="K235" t="s">
        <v>722</v>
      </c>
      <c r="L235" t="s">
        <v>1213</v>
      </c>
      <c r="M235" t="s">
        <v>1214</v>
      </c>
      <c r="N235">
        <f>VLOOKUP(B235,HIS退!B:F,5,FALSE)</f>
        <v>-950</v>
      </c>
      <c r="O235" t="str">
        <f t="shared" si="6"/>
        <v/>
      </c>
      <c r="P235" s="44">
        <f>VLOOKUP(C235,银行退!C:L,10,FALSE)</f>
        <v>950</v>
      </c>
      <c r="Q235" t="str">
        <f t="shared" si="7"/>
        <v/>
      </c>
    </row>
    <row r="236" spans="1:17" ht="14.25" hidden="1">
      <c r="A236" s="17">
        <v>42896.449189814812</v>
      </c>
      <c r="B236" s="23">
        <v>131191</v>
      </c>
      <c r="C236" t="s">
        <v>687</v>
      </c>
      <c r="D236" t="s">
        <v>88</v>
      </c>
      <c r="F236" s="45">
        <v>9600</v>
      </c>
      <c r="G236" t="s">
        <v>275</v>
      </c>
      <c r="H236" t="s">
        <v>275</v>
      </c>
      <c r="I236" t="s">
        <v>721</v>
      </c>
      <c r="J236" t="s">
        <v>51</v>
      </c>
      <c r="K236" t="s">
        <v>722</v>
      </c>
      <c r="L236" t="s">
        <v>1215</v>
      </c>
      <c r="M236" t="s">
        <v>1216</v>
      </c>
      <c r="N236">
        <f>VLOOKUP(B236,HIS退!B:F,5,FALSE)</f>
        <v>-9600</v>
      </c>
      <c r="O236" t="str">
        <f t="shared" si="6"/>
        <v/>
      </c>
      <c r="P236" s="44">
        <f>VLOOKUP(C236,银行退!C:L,10,FALSE)</f>
        <v>9600</v>
      </c>
      <c r="Q236" t="str">
        <f t="shared" si="7"/>
        <v/>
      </c>
    </row>
    <row r="237" spans="1:17" ht="14.25" hidden="1">
      <c r="A237" s="17">
        <v>42896.45511574074</v>
      </c>
      <c r="B237" s="23">
        <v>131363</v>
      </c>
      <c r="C237" t="s">
        <v>688</v>
      </c>
      <c r="D237" t="s">
        <v>689</v>
      </c>
      <c r="F237" s="45">
        <v>100</v>
      </c>
      <c r="G237" t="s">
        <v>275</v>
      </c>
      <c r="H237" t="s">
        <v>275</v>
      </c>
      <c r="I237" t="s">
        <v>721</v>
      </c>
      <c r="J237" t="s">
        <v>51</v>
      </c>
      <c r="K237" t="s">
        <v>722</v>
      </c>
      <c r="L237" t="s">
        <v>1217</v>
      </c>
      <c r="M237" t="s">
        <v>1218</v>
      </c>
      <c r="N237">
        <f>VLOOKUP(B237,HIS退!B:F,5,FALSE)</f>
        <v>-100</v>
      </c>
      <c r="O237" t="str">
        <f t="shared" si="6"/>
        <v/>
      </c>
      <c r="P237" s="44">
        <f>VLOOKUP(C237,银行退!C:L,10,FALSE)</f>
        <v>100</v>
      </c>
      <c r="Q237" t="str">
        <f t="shared" si="7"/>
        <v/>
      </c>
    </row>
    <row r="238" spans="1:17" ht="14.25">
      <c r="A238" s="17">
        <v>42896.492349537039</v>
      </c>
      <c r="B238" s="23">
        <v>132598</v>
      </c>
      <c r="D238" t="s">
        <v>1219</v>
      </c>
      <c r="F238" s="45">
        <v>349</v>
      </c>
      <c r="G238" t="s">
        <v>275</v>
      </c>
      <c r="H238" t="s">
        <v>275</v>
      </c>
      <c r="I238" t="s">
        <v>729</v>
      </c>
      <c r="J238" t="s">
        <v>716</v>
      </c>
      <c r="K238" t="s">
        <v>722</v>
      </c>
      <c r="L238" t="s">
        <v>1220</v>
      </c>
      <c r="M238" t="s">
        <v>1221</v>
      </c>
      <c r="N238" t="e">
        <f>VLOOKUP(B238,HIS退!B:F,5,FALSE)</f>
        <v>#N/A</v>
      </c>
      <c r="O238" t="e">
        <f t="shared" si="6"/>
        <v>#N/A</v>
      </c>
      <c r="P238" s="44" t="e">
        <f>VLOOKUP(C238,银行退!C:L,10,FALSE)</f>
        <v>#N/A</v>
      </c>
      <c r="Q238" t="e">
        <f t="shared" si="7"/>
        <v>#N/A</v>
      </c>
    </row>
    <row r="239" spans="1:17" ht="14.25">
      <c r="A239" s="17">
        <v>42896.492534722223</v>
      </c>
      <c r="B239" s="23">
        <v>0</v>
      </c>
      <c r="D239" t="s">
        <v>1219</v>
      </c>
      <c r="F239" s="45">
        <v>349</v>
      </c>
      <c r="G239" t="s">
        <v>275</v>
      </c>
      <c r="H239" t="s">
        <v>275</v>
      </c>
      <c r="I239" t="s">
        <v>737</v>
      </c>
      <c r="J239" t="s">
        <v>737</v>
      </c>
      <c r="K239" t="s">
        <v>722</v>
      </c>
      <c r="L239" t="s">
        <v>1222</v>
      </c>
      <c r="M239" t="s">
        <v>1223</v>
      </c>
      <c r="N239" t="e">
        <f>VLOOKUP(B239,HIS退!B:F,5,FALSE)</f>
        <v>#N/A</v>
      </c>
      <c r="O239" t="e">
        <f t="shared" si="6"/>
        <v>#N/A</v>
      </c>
      <c r="P239" s="44" t="e">
        <f>VLOOKUP(C239,银行退!C:L,10,FALSE)</f>
        <v>#N/A</v>
      </c>
      <c r="Q239" t="e">
        <f t="shared" si="7"/>
        <v>#N/A</v>
      </c>
    </row>
    <row r="240" spans="1:17" ht="14.25">
      <c r="A240" s="17">
        <v>42896.522824074076</v>
      </c>
      <c r="B240" s="23">
        <v>132938</v>
      </c>
      <c r="D240" t="s">
        <v>1224</v>
      </c>
      <c r="F240" s="45">
        <v>1811</v>
      </c>
      <c r="G240" t="s">
        <v>275</v>
      </c>
      <c r="H240" t="s">
        <v>275</v>
      </c>
      <c r="I240" t="s">
        <v>729</v>
      </c>
      <c r="J240" t="s">
        <v>716</v>
      </c>
      <c r="K240" t="s">
        <v>722</v>
      </c>
      <c r="L240" t="s">
        <v>1225</v>
      </c>
      <c r="M240" t="s">
        <v>1226</v>
      </c>
      <c r="N240" t="e">
        <f>VLOOKUP(B240,HIS退!B:F,5,FALSE)</f>
        <v>#N/A</v>
      </c>
      <c r="O240" t="e">
        <f t="shared" si="6"/>
        <v>#N/A</v>
      </c>
      <c r="P240" s="44" t="e">
        <f>VLOOKUP(C240,银行退!C:L,10,FALSE)</f>
        <v>#N/A</v>
      </c>
      <c r="Q240" t="e">
        <f t="shared" si="7"/>
        <v>#N/A</v>
      </c>
    </row>
    <row r="241" spans="1:17" ht="14.25">
      <c r="A241" s="17">
        <v>42896.523252314815</v>
      </c>
      <c r="B241" s="23">
        <v>0</v>
      </c>
      <c r="D241" t="s">
        <v>1224</v>
      </c>
      <c r="F241" s="45">
        <v>1811</v>
      </c>
      <c r="G241" t="s">
        <v>275</v>
      </c>
      <c r="H241" t="s">
        <v>275</v>
      </c>
      <c r="I241" t="s">
        <v>737</v>
      </c>
      <c r="J241" t="s">
        <v>737</v>
      </c>
      <c r="K241" t="s">
        <v>722</v>
      </c>
      <c r="L241" t="s">
        <v>1227</v>
      </c>
      <c r="M241" t="s">
        <v>1228</v>
      </c>
      <c r="N241" t="e">
        <f>VLOOKUP(B241,HIS退!B:F,5,FALSE)</f>
        <v>#N/A</v>
      </c>
      <c r="O241" t="e">
        <f t="shared" si="6"/>
        <v>#N/A</v>
      </c>
      <c r="P241" s="44" t="e">
        <f>VLOOKUP(C241,银行退!C:L,10,FALSE)</f>
        <v>#N/A</v>
      </c>
      <c r="Q241" t="e">
        <f t="shared" si="7"/>
        <v>#N/A</v>
      </c>
    </row>
    <row r="242" spans="1:17" ht="14.25">
      <c r="A242" s="17">
        <v>42896.523692129631</v>
      </c>
      <c r="B242" s="23">
        <v>132954</v>
      </c>
      <c r="D242" t="s">
        <v>1229</v>
      </c>
      <c r="F242" s="45">
        <v>1864</v>
      </c>
      <c r="G242" t="s">
        <v>275</v>
      </c>
      <c r="H242" t="s">
        <v>275</v>
      </c>
      <c r="I242" t="s">
        <v>729</v>
      </c>
      <c r="J242" t="s">
        <v>716</v>
      </c>
      <c r="K242" t="s">
        <v>722</v>
      </c>
      <c r="L242" t="s">
        <v>1230</v>
      </c>
      <c r="M242" t="s">
        <v>1231</v>
      </c>
      <c r="N242" t="e">
        <f>VLOOKUP(B242,HIS退!B:F,5,FALSE)</f>
        <v>#N/A</v>
      </c>
      <c r="O242" t="e">
        <f t="shared" si="6"/>
        <v>#N/A</v>
      </c>
      <c r="P242" s="44" t="e">
        <f>VLOOKUP(C242,银行退!C:L,10,FALSE)</f>
        <v>#N/A</v>
      </c>
      <c r="Q242" t="e">
        <f t="shared" si="7"/>
        <v>#N/A</v>
      </c>
    </row>
    <row r="243" spans="1:17" ht="14.25" hidden="1">
      <c r="A243" s="17">
        <v>42896.589050925926</v>
      </c>
      <c r="B243" s="23">
        <v>133363</v>
      </c>
      <c r="C243" t="s">
        <v>691</v>
      </c>
      <c r="D243" t="s">
        <v>692</v>
      </c>
      <c r="F243" s="45">
        <v>400</v>
      </c>
      <c r="G243" t="s">
        <v>275</v>
      </c>
      <c r="H243" t="s">
        <v>275</v>
      </c>
      <c r="I243" t="s">
        <v>721</v>
      </c>
      <c r="J243" t="s">
        <v>51</v>
      </c>
      <c r="K243" t="s">
        <v>722</v>
      </c>
      <c r="L243" t="s">
        <v>1232</v>
      </c>
      <c r="M243" t="s">
        <v>1233</v>
      </c>
      <c r="N243">
        <f>VLOOKUP(B243,HIS退!B:F,5,FALSE)</f>
        <v>-400</v>
      </c>
      <c r="O243" t="str">
        <f t="shared" si="6"/>
        <v/>
      </c>
      <c r="P243" s="44">
        <f>VLOOKUP(C243,银行退!C:L,10,FALSE)</f>
        <v>400</v>
      </c>
      <c r="Q243" t="str">
        <f t="shared" si="7"/>
        <v/>
      </c>
    </row>
    <row r="244" spans="1:17" ht="14.25" hidden="1">
      <c r="A244" s="17">
        <v>42896.596250000002</v>
      </c>
      <c r="B244" s="23">
        <v>133453</v>
      </c>
      <c r="C244" t="s">
        <v>694</v>
      </c>
      <c r="D244" t="s">
        <v>695</v>
      </c>
      <c r="F244" s="45">
        <v>862</v>
      </c>
      <c r="G244" t="s">
        <v>275</v>
      </c>
      <c r="H244" t="s">
        <v>275</v>
      </c>
      <c r="I244" t="s">
        <v>721</v>
      </c>
      <c r="J244" t="s">
        <v>51</v>
      </c>
      <c r="K244" t="s">
        <v>722</v>
      </c>
      <c r="L244" t="s">
        <v>1234</v>
      </c>
      <c r="M244" t="s">
        <v>1235</v>
      </c>
      <c r="N244">
        <f>VLOOKUP(B244,HIS退!B:F,5,FALSE)</f>
        <v>-862</v>
      </c>
      <c r="O244" t="str">
        <f t="shared" si="6"/>
        <v/>
      </c>
      <c r="P244" s="44">
        <f>VLOOKUP(C244,银行退!C:L,10,FALSE)</f>
        <v>862</v>
      </c>
      <c r="Q244" t="str">
        <f t="shared" si="7"/>
        <v/>
      </c>
    </row>
    <row r="245" spans="1:17" ht="14.25" hidden="1">
      <c r="A245" s="17">
        <v>42896.597627314812</v>
      </c>
      <c r="B245" s="23">
        <v>133466</v>
      </c>
      <c r="C245" t="s">
        <v>697</v>
      </c>
      <c r="D245" t="s">
        <v>698</v>
      </c>
      <c r="F245" s="45">
        <v>86</v>
      </c>
      <c r="G245" t="s">
        <v>275</v>
      </c>
      <c r="H245" t="s">
        <v>275</v>
      </c>
      <c r="I245" t="s">
        <v>721</v>
      </c>
      <c r="J245" t="s">
        <v>51</v>
      </c>
      <c r="K245" t="s">
        <v>722</v>
      </c>
      <c r="L245" t="s">
        <v>1236</v>
      </c>
      <c r="M245" t="s">
        <v>1237</v>
      </c>
      <c r="N245">
        <f>VLOOKUP(B245,HIS退!B:F,5,FALSE)</f>
        <v>-86</v>
      </c>
      <c r="O245" t="str">
        <f t="shared" si="6"/>
        <v/>
      </c>
      <c r="P245" s="44">
        <f>VLOOKUP(C245,银行退!C:L,10,FALSE)</f>
        <v>86</v>
      </c>
      <c r="Q245" t="str">
        <f t="shared" si="7"/>
        <v/>
      </c>
    </row>
    <row r="246" spans="1:17" ht="14.25" hidden="1">
      <c r="A246" s="17">
        <v>42896.611840277779</v>
      </c>
      <c r="B246" s="23">
        <v>133716</v>
      </c>
      <c r="C246" t="s">
        <v>700</v>
      </c>
      <c r="D246" t="s">
        <v>701</v>
      </c>
      <c r="F246" s="45">
        <v>465</v>
      </c>
      <c r="G246" t="s">
        <v>275</v>
      </c>
      <c r="H246" t="s">
        <v>275</v>
      </c>
      <c r="I246" t="s">
        <v>721</v>
      </c>
      <c r="J246" t="s">
        <v>51</v>
      </c>
      <c r="K246" t="s">
        <v>722</v>
      </c>
      <c r="L246" t="s">
        <v>1238</v>
      </c>
      <c r="M246" t="s">
        <v>1239</v>
      </c>
      <c r="N246">
        <f>VLOOKUP(B246,HIS退!B:F,5,FALSE)</f>
        <v>-465</v>
      </c>
      <c r="O246" t="str">
        <f t="shared" si="6"/>
        <v/>
      </c>
      <c r="P246" s="44">
        <f>VLOOKUP(C246,银行退!C:L,10,FALSE)</f>
        <v>465</v>
      </c>
      <c r="Q246" t="str">
        <f t="shared" si="7"/>
        <v/>
      </c>
    </row>
    <row r="247" spans="1:17" ht="14.25">
      <c r="A247" s="17">
        <v>42896.613194444442</v>
      </c>
      <c r="B247" s="23">
        <v>133732</v>
      </c>
      <c r="D247" t="s">
        <v>1240</v>
      </c>
      <c r="F247" s="45">
        <v>329</v>
      </c>
      <c r="G247" t="s">
        <v>275</v>
      </c>
      <c r="H247" t="s">
        <v>275</v>
      </c>
      <c r="I247" t="s">
        <v>729</v>
      </c>
      <c r="J247" t="s">
        <v>716</v>
      </c>
      <c r="K247" t="s">
        <v>722</v>
      </c>
      <c r="L247" t="s">
        <v>1241</v>
      </c>
      <c r="M247" t="s">
        <v>1242</v>
      </c>
      <c r="N247" t="e">
        <f>VLOOKUP(B247,HIS退!B:F,5,FALSE)</f>
        <v>#N/A</v>
      </c>
      <c r="O247" t="e">
        <f t="shared" si="6"/>
        <v>#N/A</v>
      </c>
      <c r="P247" s="44" t="e">
        <f>VLOOKUP(C247,银行退!C:L,10,FALSE)</f>
        <v>#N/A</v>
      </c>
      <c r="Q247" t="e">
        <f t="shared" si="7"/>
        <v>#N/A</v>
      </c>
    </row>
    <row r="248" spans="1:17" ht="14.25">
      <c r="A248" s="17">
        <v>42896.613391203704</v>
      </c>
      <c r="B248" s="23">
        <v>0</v>
      </c>
      <c r="D248" t="s">
        <v>1240</v>
      </c>
      <c r="F248" s="45">
        <v>329</v>
      </c>
      <c r="G248" t="s">
        <v>275</v>
      </c>
      <c r="H248" t="s">
        <v>275</v>
      </c>
      <c r="I248" t="s">
        <v>737</v>
      </c>
      <c r="J248" t="s">
        <v>737</v>
      </c>
      <c r="K248" t="s">
        <v>722</v>
      </c>
      <c r="L248" t="s">
        <v>1243</v>
      </c>
      <c r="M248" t="s">
        <v>1244</v>
      </c>
      <c r="N248" t="e">
        <f>VLOOKUP(B248,HIS退!B:F,5,FALSE)</f>
        <v>#N/A</v>
      </c>
      <c r="O248" t="e">
        <f t="shared" si="6"/>
        <v>#N/A</v>
      </c>
      <c r="P248" s="44" t="e">
        <f>VLOOKUP(C248,银行退!C:L,10,FALSE)</f>
        <v>#N/A</v>
      </c>
      <c r="Q248" t="e">
        <f t="shared" si="7"/>
        <v>#N/A</v>
      </c>
    </row>
    <row r="249" spans="1:17" ht="14.25" hidden="1">
      <c r="A249" s="17">
        <v>42896.617962962962</v>
      </c>
      <c r="B249" s="23">
        <v>133813</v>
      </c>
      <c r="C249" t="s">
        <v>703</v>
      </c>
      <c r="D249" t="s">
        <v>704</v>
      </c>
      <c r="F249" s="45">
        <v>42</v>
      </c>
      <c r="G249" t="s">
        <v>275</v>
      </c>
      <c r="H249" t="s">
        <v>275</v>
      </c>
      <c r="I249" t="s">
        <v>721</v>
      </c>
      <c r="J249" t="s">
        <v>51</v>
      </c>
      <c r="K249" t="s">
        <v>722</v>
      </c>
      <c r="L249" t="s">
        <v>1245</v>
      </c>
      <c r="M249" t="s">
        <v>1246</v>
      </c>
      <c r="N249">
        <f>VLOOKUP(B249,HIS退!B:F,5,FALSE)</f>
        <v>-42</v>
      </c>
      <c r="O249" t="str">
        <f t="shared" si="6"/>
        <v/>
      </c>
      <c r="P249" s="44">
        <f>VLOOKUP(C249,银行退!C:L,10,FALSE)</f>
        <v>42</v>
      </c>
      <c r="Q249" t="str">
        <f t="shared" si="7"/>
        <v/>
      </c>
    </row>
    <row r="250" spans="1:17" ht="14.25" hidden="1">
      <c r="A250" s="17">
        <v>42896.656701388885</v>
      </c>
      <c r="B250" s="23">
        <v>134577</v>
      </c>
      <c r="C250" t="s">
        <v>706</v>
      </c>
      <c r="D250" t="s">
        <v>56</v>
      </c>
      <c r="F250" s="45">
        <v>700</v>
      </c>
      <c r="G250" t="s">
        <v>275</v>
      </c>
      <c r="H250" t="s">
        <v>275</v>
      </c>
      <c r="I250" t="s">
        <v>721</v>
      </c>
      <c r="J250" t="s">
        <v>51</v>
      </c>
      <c r="K250" t="s">
        <v>722</v>
      </c>
      <c r="L250" t="s">
        <v>1247</v>
      </c>
      <c r="M250" t="s">
        <v>1248</v>
      </c>
      <c r="N250">
        <f>VLOOKUP(B250,HIS退!B:F,5,FALSE)</f>
        <v>-700</v>
      </c>
      <c r="O250" t="str">
        <f t="shared" si="6"/>
        <v/>
      </c>
      <c r="P250" s="44">
        <f>VLOOKUP(C250,银行退!C:L,10,FALSE)</f>
        <v>700</v>
      </c>
      <c r="Q250" t="str">
        <f t="shared" si="7"/>
        <v/>
      </c>
    </row>
    <row r="251" spans="1:17" ht="14.25" hidden="1">
      <c r="A251" s="17">
        <v>42896.65697916667</v>
      </c>
      <c r="B251" s="23">
        <v>134584</v>
      </c>
      <c r="C251" t="s">
        <v>707</v>
      </c>
      <c r="D251" t="s">
        <v>56</v>
      </c>
      <c r="F251" s="45">
        <v>200</v>
      </c>
      <c r="G251" t="s">
        <v>275</v>
      </c>
      <c r="H251" t="s">
        <v>275</v>
      </c>
      <c r="I251" t="s">
        <v>721</v>
      </c>
      <c r="J251" t="s">
        <v>51</v>
      </c>
      <c r="K251" t="s">
        <v>722</v>
      </c>
      <c r="L251" t="s">
        <v>1249</v>
      </c>
      <c r="M251" t="s">
        <v>1250</v>
      </c>
      <c r="N251">
        <f>VLOOKUP(B251,HIS退!B:F,5,FALSE)</f>
        <v>-200</v>
      </c>
      <c r="O251" t="str">
        <f t="shared" si="6"/>
        <v/>
      </c>
      <c r="P251" s="44">
        <f>VLOOKUP(C251,银行退!C:L,10,FALSE)</f>
        <v>200</v>
      </c>
      <c r="Q251" t="str">
        <f t="shared" si="7"/>
        <v/>
      </c>
    </row>
    <row r="252" spans="1:17" ht="14.25" hidden="1">
      <c r="A252" s="17">
        <v>42896.657187500001</v>
      </c>
      <c r="B252" s="23">
        <v>134589</v>
      </c>
      <c r="C252" t="s">
        <v>708</v>
      </c>
      <c r="D252" t="s">
        <v>709</v>
      </c>
      <c r="F252" s="45">
        <v>845</v>
      </c>
      <c r="G252" t="s">
        <v>275</v>
      </c>
      <c r="H252" t="s">
        <v>275</v>
      </c>
      <c r="I252" t="s">
        <v>721</v>
      </c>
      <c r="J252" t="s">
        <v>51</v>
      </c>
      <c r="K252" t="s">
        <v>722</v>
      </c>
      <c r="L252" t="s">
        <v>1251</v>
      </c>
      <c r="M252" t="s">
        <v>1252</v>
      </c>
      <c r="N252">
        <f>VLOOKUP(B252,HIS退!B:F,5,FALSE)</f>
        <v>-845</v>
      </c>
      <c r="O252" t="str">
        <f t="shared" si="6"/>
        <v/>
      </c>
      <c r="P252" s="44">
        <f>VLOOKUP(C252,银行退!C:L,10,FALSE)</f>
        <v>845</v>
      </c>
      <c r="Q252" t="str">
        <f t="shared" si="7"/>
        <v/>
      </c>
    </row>
    <row r="253" spans="1:17" ht="14.25">
      <c r="A253" s="17">
        <v>42896.672407407408</v>
      </c>
      <c r="B253" s="23">
        <v>134839</v>
      </c>
      <c r="D253" t="s">
        <v>1253</v>
      </c>
      <c r="F253" s="45">
        <v>274</v>
      </c>
      <c r="G253" t="s">
        <v>275</v>
      </c>
      <c r="H253" t="s">
        <v>275</v>
      </c>
      <c r="I253" t="s">
        <v>729</v>
      </c>
      <c r="J253" t="s">
        <v>716</v>
      </c>
      <c r="K253" t="s">
        <v>722</v>
      </c>
      <c r="L253" t="s">
        <v>1254</v>
      </c>
      <c r="M253" t="s">
        <v>1255</v>
      </c>
      <c r="N253" t="e">
        <f>VLOOKUP(B253,HIS退!B:F,5,FALSE)</f>
        <v>#N/A</v>
      </c>
      <c r="O253" t="e">
        <f t="shared" si="6"/>
        <v>#N/A</v>
      </c>
      <c r="P253" s="44" t="e">
        <f>VLOOKUP(C253,银行退!C:L,10,FALSE)</f>
        <v>#N/A</v>
      </c>
      <c r="Q253" t="e">
        <f t="shared" si="7"/>
        <v>#N/A</v>
      </c>
    </row>
    <row r="254" spans="1:17" ht="14.25" hidden="1">
      <c r="A254" s="17">
        <v>42896.680555555555</v>
      </c>
      <c r="B254" s="23">
        <v>135004</v>
      </c>
      <c r="C254" t="s">
        <v>711</v>
      </c>
      <c r="D254" t="s">
        <v>712</v>
      </c>
      <c r="F254" s="45">
        <v>595</v>
      </c>
      <c r="G254" t="s">
        <v>275</v>
      </c>
      <c r="H254" t="s">
        <v>275</v>
      </c>
      <c r="I254" t="s">
        <v>721</v>
      </c>
      <c r="J254" t="s">
        <v>51</v>
      </c>
      <c r="K254" t="s">
        <v>722</v>
      </c>
      <c r="L254" t="s">
        <v>1256</v>
      </c>
      <c r="M254" t="s">
        <v>1257</v>
      </c>
      <c r="N254">
        <f>VLOOKUP(B254,HIS退!B:F,5,FALSE)</f>
        <v>-595</v>
      </c>
      <c r="O254" t="str">
        <f t="shared" si="6"/>
        <v/>
      </c>
      <c r="P254" s="44">
        <f>VLOOKUP(C254,银行退!C:L,10,FALSE)</f>
        <v>595</v>
      </c>
      <c r="Q254" t="str">
        <f t="shared" si="7"/>
        <v/>
      </c>
    </row>
    <row r="255" spans="1:17" ht="14.25" hidden="1">
      <c r="A255" s="17">
        <v>42897.024548611109</v>
      </c>
      <c r="B255" s="23">
        <v>135952</v>
      </c>
      <c r="C255" t="s">
        <v>1258</v>
      </c>
      <c r="D255" t="s">
        <v>714</v>
      </c>
      <c r="F255" s="45">
        <v>1990</v>
      </c>
      <c r="G255" t="s">
        <v>275</v>
      </c>
      <c r="H255" t="s">
        <v>275</v>
      </c>
      <c r="I255" t="s">
        <v>1259</v>
      </c>
      <c r="J255" t="s">
        <v>1259</v>
      </c>
      <c r="K255" t="s">
        <v>722</v>
      </c>
      <c r="L255" t="s">
        <v>1260</v>
      </c>
      <c r="M255" t="s">
        <v>1261</v>
      </c>
      <c r="N255">
        <f>VLOOKUP(B255,HIS退!B:F,5,FALSE)</f>
        <v>-1990</v>
      </c>
      <c r="O255" t="str">
        <f t="shared" si="6"/>
        <v/>
      </c>
      <c r="P255" s="44">
        <f>VLOOKUP(C255,银行退!C:L,10,FALSE)</f>
        <v>1990</v>
      </c>
      <c r="Q255" t="str">
        <f t="shared" si="7"/>
        <v/>
      </c>
    </row>
    <row r="256" spans="1:17" ht="14.25">
      <c r="A256" s="17">
        <v>42897.376458333332</v>
      </c>
      <c r="B256" s="23">
        <v>136481</v>
      </c>
      <c r="D256" t="s">
        <v>176</v>
      </c>
      <c r="F256" s="45">
        <v>4000</v>
      </c>
      <c r="G256" t="s">
        <v>275</v>
      </c>
      <c r="H256" t="s">
        <v>275</v>
      </c>
      <c r="I256" t="s">
        <v>729</v>
      </c>
      <c r="J256" t="s">
        <v>716</v>
      </c>
      <c r="K256" t="s">
        <v>722</v>
      </c>
      <c r="L256" t="s">
        <v>1262</v>
      </c>
      <c r="M256" t="s">
        <v>1263</v>
      </c>
      <c r="N256" t="e">
        <f>VLOOKUP(B256,HIS退!B:F,5,FALSE)</f>
        <v>#N/A</v>
      </c>
      <c r="O256" t="e">
        <f t="shared" si="6"/>
        <v>#N/A</v>
      </c>
      <c r="P256" s="44" t="e">
        <f>VLOOKUP(C256,银行退!C:L,10,FALSE)</f>
        <v>#N/A</v>
      </c>
      <c r="Q256" t="e">
        <f t="shared" si="7"/>
        <v>#N/A</v>
      </c>
    </row>
    <row r="257" spans="1:17" ht="14.25" hidden="1">
      <c r="A257" s="17">
        <v>42897.453425925924</v>
      </c>
      <c r="B257" s="23">
        <v>137308</v>
      </c>
      <c r="C257" t="s">
        <v>717</v>
      </c>
      <c r="D257" t="s">
        <v>718</v>
      </c>
      <c r="F257" s="45">
        <v>65</v>
      </c>
      <c r="G257" t="s">
        <v>275</v>
      </c>
      <c r="H257" t="s">
        <v>275</v>
      </c>
      <c r="I257" t="s">
        <v>721</v>
      </c>
      <c r="J257" t="s">
        <v>51</v>
      </c>
      <c r="K257" t="s">
        <v>722</v>
      </c>
      <c r="L257" t="s">
        <v>1264</v>
      </c>
      <c r="M257" t="s">
        <v>1265</v>
      </c>
      <c r="N257">
        <f>VLOOKUP(B257,HIS退!B:F,5,FALSE)</f>
        <v>-65</v>
      </c>
      <c r="O257" t="str">
        <f t="shared" si="6"/>
        <v/>
      </c>
      <c r="P257" s="44">
        <f>VLOOKUP(C257,银行退!C:L,10,FALSE)</f>
        <v>65</v>
      </c>
      <c r="Q257" t="str">
        <f t="shared" si="7"/>
        <v/>
      </c>
    </row>
    <row r="258" spans="1:17" ht="14.25">
      <c r="A258" s="17">
        <v>42897.63385416667</v>
      </c>
      <c r="B258" s="23">
        <v>138308</v>
      </c>
      <c r="D258" t="s">
        <v>1266</v>
      </c>
      <c r="F258" s="45">
        <v>305</v>
      </c>
      <c r="G258" t="s">
        <v>275</v>
      </c>
      <c r="H258" t="s">
        <v>275</v>
      </c>
      <c r="I258" t="s">
        <v>729</v>
      </c>
      <c r="J258" t="s">
        <v>716</v>
      </c>
      <c r="K258" t="s">
        <v>722</v>
      </c>
      <c r="L258" t="s">
        <v>1267</v>
      </c>
      <c r="M258" t="s">
        <v>1268</v>
      </c>
      <c r="N258" t="e">
        <f>VLOOKUP(B258,HIS退!B:F,5,FALSE)</f>
        <v>#N/A</v>
      </c>
      <c r="O258" t="e">
        <f t="shared" si="6"/>
        <v>#N/A</v>
      </c>
      <c r="P258" s="44" t="e">
        <f>VLOOKUP(C258,银行退!C:L,10,FALSE)</f>
        <v>#N/A</v>
      </c>
      <c r="Q258" t="e">
        <f t="shared" si="7"/>
        <v>#N/A</v>
      </c>
    </row>
    <row r="259" spans="1:17" ht="14.25">
      <c r="A259" s="17">
        <v>42897.634282407409</v>
      </c>
      <c r="B259" s="23">
        <v>0</v>
      </c>
      <c r="D259" t="s">
        <v>1266</v>
      </c>
      <c r="F259" s="45">
        <v>305</v>
      </c>
      <c r="G259" t="s">
        <v>275</v>
      </c>
      <c r="H259" t="s">
        <v>275</v>
      </c>
      <c r="I259" t="s">
        <v>737</v>
      </c>
      <c r="J259" t="s">
        <v>737</v>
      </c>
      <c r="K259" t="s">
        <v>722</v>
      </c>
      <c r="L259" t="s">
        <v>1269</v>
      </c>
      <c r="M259" t="s">
        <v>1270</v>
      </c>
      <c r="N259" t="e">
        <f>VLOOKUP(B259,HIS退!B:F,5,FALSE)</f>
        <v>#N/A</v>
      </c>
      <c r="O259" t="e">
        <f t="shared" ref="O259:O262" si="8">IF(N259=F259*-1,"",1)</f>
        <v>#N/A</v>
      </c>
      <c r="P259" s="44" t="e">
        <f>VLOOKUP(C259,银行退!C:L,10,FALSE)</f>
        <v>#N/A</v>
      </c>
      <c r="Q259" t="e">
        <f t="shared" ref="Q259:Q262" si="9">IF(P259=F259,"",1)</f>
        <v>#N/A</v>
      </c>
    </row>
    <row r="260" spans="1:17" ht="14.25" hidden="1">
      <c r="A260" s="17">
        <v>42897.770729166667</v>
      </c>
      <c r="B260" s="23">
        <v>138827</v>
      </c>
      <c r="C260" t="s">
        <v>1271</v>
      </c>
      <c r="D260" t="s">
        <v>719</v>
      </c>
      <c r="F260" s="45">
        <v>611</v>
      </c>
      <c r="G260" t="s">
        <v>275</v>
      </c>
      <c r="H260" t="s">
        <v>275</v>
      </c>
      <c r="I260" t="s">
        <v>1259</v>
      </c>
      <c r="J260" t="s">
        <v>1259</v>
      </c>
      <c r="K260" t="s">
        <v>722</v>
      </c>
      <c r="L260" t="s">
        <v>1272</v>
      </c>
      <c r="M260" t="s">
        <v>1273</v>
      </c>
      <c r="N260">
        <f>VLOOKUP(B260,HIS退!B:F,5,FALSE)</f>
        <v>-611</v>
      </c>
      <c r="O260" t="str">
        <f t="shared" si="8"/>
        <v/>
      </c>
      <c r="P260" s="44">
        <f>VLOOKUP(C260,银行退!C:L,10,FALSE)</f>
        <v>611</v>
      </c>
      <c r="Q260" t="str">
        <f t="shared" si="9"/>
        <v/>
      </c>
    </row>
    <row r="261" spans="1:17" ht="14.25">
      <c r="A261" s="17">
        <v>42897.898043981484</v>
      </c>
      <c r="B261" s="23">
        <v>139159</v>
      </c>
      <c r="D261" t="s">
        <v>76</v>
      </c>
      <c r="F261" s="45">
        <v>1000</v>
      </c>
      <c r="G261" t="s">
        <v>275</v>
      </c>
      <c r="H261" t="s">
        <v>275</v>
      </c>
      <c r="I261" t="s">
        <v>729</v>
      </c>
      <c r="J261" t="s">
        <v>716</v>
      </c>
      <c r="K261" t="s">
        <v>722</v>
      </c>
      <c r="L261" t="s">
        <v>1274</v>
      </c>
      <c r="M261" t="s">
        <v>1275</v>
      </c>
      <c r="N261" t="e">
        <f>VLOOKUP(B261,HIS退!B:F,5,FALSE)</f>
        <v>#N/A</v>
      </c>
      <c r="O261" t="e">
        <f t="shared" si="8"/>
        <v>#N/A</v>
      </c>
      <c r="P261" s="44" t="e">
        <f>VLOOKUP(C261,银行退!C:L,10,FALSE)</f>
        <v>#N/A</v>
      </c>
      <c r="Q261" t="e">
        <f t="shared" si="9"/>
        <v>#N/A</v>
      </c>
    </row>
    <row r="262" spans="1:17" ht="14.25" hidden="1">
      <c r="A262" s="17"/>
      <c r="F262" s="45"/>
      <c r="O262" t="str">
        <f t="shared" si="8"/>
        <v/>
      </c>
      <c r="Q262" t="str">
        <f t="shared" si="9"/>
        <v/>
      </c>
    </row>
  </sheetData>
  <autoFilter ref="A1:Q262">
    <filterColumn colId="14">
      <customFilters>
        <customFilter operator="notEqual" val=" "/>
      </custom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银行余额调节表</vt:lpstr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银行退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2017-06-13T01:24:13Z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