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3.对账记录-20170620\"/>
    </mc:Choice>
  </mc:AlternateContent>
  <bookViews>
    <workbookView xWindow="0" yWindow="0" windowWidth="20385" windowHeight="8520" tabRatio="804" activeTab="6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" sheetId="9" r:id="rId5"/>
    <sheet name="调节明细" sheetId="11" r:id="rId6"/>
    <sheet name="HIS退" sheetId="5" r:id="rId7"/>
    <sheet name="自助退" sheetId="18" r:id="rId8"/>
    <sheet name="银行退" sheetId="28" r:id="rId9"/>
    <sheet name="银行退汇" sheetId="29" r:id="rId10"/>
    <sheet name="网银退汇" sheetId="30" r:id="rId11"/>
  </sheets>
  <definedNames>
    <definedName name="_xlnm._FilterDatabase" localSheetId="6" hidden="1">HIS退!$A$1:$K$507</definedName>
    <definedName name="_xlnm._FilterDatabase" localSheetId="10" hidden="1">网银退汇!$A$1:$M$1</definedName>
    <definedName name="_xlnm._FilterDatabase" localSheetId="8" hidden="1">银行退!$A$1:$X$455</definedName>
    <definedName name="_xlnm._FilterDatabase" localSheetId="7" hidden="1">自助退!$A$1:$R$531</definedName>
  </definedNames>
  <calcPr calcId="162913"/>
</workbook>
</file>

<file path=xl/calcChain.xml><?xml version="1.0" encoding="utf-8"?>
<calcChain xmlns="http://schemas.openxmlformats.org/spreadsheetml/2006/main">
  <c r="E179" i="9" l="1"/>
  <c r="B179" i="9"/>
  <c r="E166" i="9"/>
  <c r="B166" i="9"/>
  <c r="E153" i="9"/>
  <c r="B153" i="9"/>
  <c r="E140" i="9"/>
  <c r="B140" i="9"/>
  <c r="I140" i="9" s="1"/>
  <c r="E127" i="9"/>
  <c r="B127" i="9"/>
  <c r="I127" i="9" s="1"/>
  <c r="E114" i="9"/>
  <c r="B114" i="9"/>
  <c r="I114" i="9" s="1"/>
  <c r="E101" i="9"/>
  <c r="B101" i="9"/>
  <c r="I101" i="9" s="1"/>
  <c r="E88" i="9"/>
  <c r="B88" i="9"/>
  <c r="I88" i="9" s="1"/>
  <c r="E75" i="9"/>
  <c r="B75" i="9"/>
  <c r="E62" i="9"/>
  <c r="B62" i="9"/>
  <c r="I62" i="9" s="1"/>
  <c r="E49" i="9"/>
  <c r="I49" i="9" s="1"/>
  <c r="B49" i="9"/>
  <c r="E36" i="9"/>
  <c r="B36" i="9"/>
  <c r="I36" i="9" s="1"/>
  <c r="E23" i="9"/>
  <c r="B23" i="9"/>
  <c r="I23" i="9" s="1"/>
  <c r="E10" i="9"/>
  <c r="B10" i="9"/>
  <c r="I179" i="9" l="1"/>
  <c r="I166" i="9"/>
  <c r="I153" i="9"/>
  <c r="I75" i="9"/>
  <c r="I10" i="9"/>
  <c r="C3" i="28" l="1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2" i="28"/>
  <c r="C3" i="30" l="1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2" i="30"/>
  <c r="J186" i="5"/>
  <c r="K186" i="5" s="1"/>
  <c r="J187" i="5"/>
  <c r="K187" i="5" s="1"/>
  <c r="J188" i="5"/>
  <c r="K188" i="5" s="1"/>
  <c r="J189" i="5"/>
  <c r="K189" i="5" s="1"/>
  <c r="J190" i="5"/>
  <c r="K190" i="5" s="1"/>
  <c r="J191" i="5"/>
  <c r="K191" i="5" s="1"/>
  <c r="J192" i="5"/>
  <c r="K192" i="5" s="1"/>
  <c r="J193" i="5"/>
  <c r="K193" i="5" s="1"/>
  <c r="J194" i="5"/>
  <c r="K194" i="5" s="1"/>
  <c r="J195" i="5"/>
  <c r="K195" i="5" s="1"/>
  <c r="J196" i="5"/>
  <c r="K196" i="5" s="1"/>
  <c r="J197" i="5"/>
  <c r="K197" i="5" s="1"/>
  <c r="J198" i="5"/>
  <c r="K198" i="5" s="1"/>
  <c r="J199" i="5"/>
  <c r="K199" i="5" s="1"/>
  <c r="J200" i="5"/>
  <c r="K200" i="5" s="1"/>
  <c r="J201" i="5"/>
  <c r="K201" i="5" s="1"/>
  <c r="J202" i="5"/>
  <c r="K202" i="5" s="1"/>
  <c r="J203" i="5"/>
  <c r="K203" i="5" s="1"/>
  <c r="J204" i="5"/>
  <c r="K204" i="5" s="1"/>
  <c r="J205" i="5"/>
  <c r="K205" i="5" s="1"/>
  <c r="J206" i="5"/>
  <c r="K206" i="5" s="1"/>
  <c r="J207" i="5"/>
  <c r="K207" i="5" s="1"/>
  <c r="J208" i="5"/>
  <c r="K208" i="5" s="1"/>
  <c r="J209" i="5"/>
  <c r="K209" i="5" s="1"/>
  <c r="J210" i="5"/>
  <c r="K210" i="5" s="1"/>
  <c r="J211" i="5"/>
  <c r="K211" i="5" s="1"/>
  <c r="J212" i="5"/>
  <c r="K212" i="5" s="1"/>
  <c r="J213" i="5"/>
  <c r="K213" i="5" s="1"/>
  <c r="J214" i="5"/>
  <c r="K214" i="5" s="1"/>
  <c r="J215" i="5"/>
  <c r="K215" i="5" s="1"/>
  <c r="J216" i="5"/>
  <c r="K216" i="5" s="1"/>
  <c r="J217" i="5"/>
  <c r="K217" i="5" s="1"/>
  <c r="J218" i="5"/>
  <c r="K218" i="5" s="1"/>
  <c r="J219" i="5"/>
  <c r="K219" i="5" s="1"/>
  <c r="J220" i="5"/>
  <c r="K220" i="5" s="1"/>
  <c r="J221" i="5"/>
  <c r="K221" i="5" s="1"/>
  <c r="J222" i="5"/>
  <c r="K222" i="5" s="1"/>
  <c r="J223" i="5"/>
  <c r="K223" i="5" s="1"/>
  <c r="J224" i="5"/>
  <c r="K224" i="5" s="1"/>
  <c r="J225" i="5"/>
  <c r="K225" i="5" s="1"/>
  <c r="J226" i="5"/>
  <c r="K226" i="5" s="1"/>
  <c r="J227" i="5"/>
  <c r="K227" i="5" s="1"/>
  <c r="J228" i="5"/>
  <c r="K228" i="5" s="1"/>
  <c r="J229" i="5"/>
  <c r="K229" i="5" s="1"/>
  <c r="J230" i="5"/>
  <c r="K230" i="5" s="1"/>
  <c r="J231" i="5"/>
  <c r="K231" i="5" s="1"/>
  <c r="J232" i="5"/>
  <c r="K232" i="5" s="1"/>
  <c r="J233" i="5"/>
  <c r="K233" i="5" s="1"/>
  <c r="J234" i="5"/>
  <c r="K234" i="5" s="1"/>
  <c r="J235" i="5"/>
  <c r="K235" i="5" s="1"/>
  <c r="J236" i="5"/>
  <c r="K236" i="5" s="1"/>
  <c r="J237" i="5"/>
  <c r="K237" i="5" s="1"/>
  <c r="J238" i="5"/>
  <c r="K238" i="5" s="1"/>
  <c r="J239" i="5"/>
  <c r="K239" i="5" s="1"/>
  <c r="J240" i="5"/>
  <c r="K240" i="5" s="1"/>
  <c r="J241" i="5"/>
  <c r="K241" i="5" s="1"/>
  <c r="J242" i="5"/>
  <c r="K242" i="5" s="1"/>
  <c r="J243" i="5"/>
  <c r="K243" i="5" s="1"/>
  <c r="J244" i="5"/>
  <c r="K244" i="5" s="1"/>
  <c r="J245" i="5"/>
  <c r="K245" i="5" s="1"/>
  <c r="J246" i="5"/>
  <c r="K246" i="5" s="1"/>
  <c r="J247" i="5"/>
  <c r="K247" i="5" s="1"/>
  <c r="J248" i="5"/>
  <c r="K248" i="5" s="1"/>
  <c r="J249" i="5"/>
  <c r="K249" i="5" s="1"/>
  <c r="J250" i="5"/>
  <c r="K250" i="5" s="1"/>
  <c r="J251" i="5"/>
  <c r="K251" i="5" s="1"/>
  <c r="J252" i="5"/>
  <c r="K252" i="5" s="1"/>
  <c r="J253" i="5"/>
  <c r="K253" i="5" s="1"/>
  <c r="J254" i="5"/>
  <c r="K254" i="5" s="1"/>
  <c r="J255" i="5"/>
  <c r="K255" i="5" s="1"/>
  <c r="J256" i="5"/>
  <c r="K256" i="5" s="1"/>
  <c r="J257" i="5"/>
  <c r="K257" i="5" s="1"/>
  <c r="J258" i="5"/>
  <c r="K258" i="5" s="1"/>
  <c r="J259" i="5"/>
  <c r="K259" i="5" s="1"/>
  <c r="J260" i="5"/>
  <c r="K260" i="5" s="1"/>
  <c r="J261" i="5"/>
  <c r="K261" i="5" s="1"/>
  <c r="J262" i="5"/>
  <c r="K262" i="5" s="1"/>
  <c r="J263" i="5"/>
  <c r="K263" i="5" s="1"/>
  <c r="J264" i="5"/>
  <c r="K264" i="5" s="1"/>
  <c r="J265" i="5"/>
  <c r="K265" i="5" s="1"/>
  <c r="J266" i="5"/>
  <c r="K266" i="5" s="1"/>
  <c r="J267" i="5"/>
  <c r="K267" i="5" s="1"/>
  <c r="J268" i="5"/>
  <c r="K268" i="5" s="1"/>
  <c r="J269" i="5"/>
  <c r="K269" i="5" s="1"/>
  <c r="J270" i="5"/>
  <c r="K270" i="5" s="1"/>
  <c r="J271" i="5"/>
  <c r="K271" i="5" s="1"/>
  <c r="J272" i="5"/>
  <c r="K272" i="5" s="1"/>
  <c r="J273" i="5"/>
  <c r="K273" i="5" s="1"/>
  <c r="J274" i="5"/>
  <c r="K274" i="5" s="1"/>
  <c r="J275" i="5"/>
  <c r="K275" i="5" s="1"/>
  <c r="J276" i="5"/>
  <c r="K276" i="5" s="1"/>
  <c r="J277" i="5"/>
  <c r="K277" i="5" s="1"/>
  <c r="J278" i="5"/>
  <c r="K278" i="5" s="1"/>
  <c r="J279" i="5"/>
  <c r="K279" i="5" s="1"/>
  <c r="J280" i="5"/>
  <c r="K280" i="5" s="1"/>
  <c r="J281" i="5"/>
  <c r="K281" i="5" s="1"/>
  <c r="J282" i="5"/>
  <c r="K282" i="5" s="1"/>
  <c r="J283" i="5"/>
  <c r="K283" i="5" s="1"/>
  <c r="J284" i="5"/>
  <c r="K284" i="5" s="1"/>
  <c r="J285" i="5"/>
  <c r="K285" i="5" s="1"/>
  <c r="J286" i="5"/>
  <c r="K286" i="5" s="1"/>
  <c r="J287" i="5"/>
  <c r="K287" i="5" s="1"/>
  <c r="J288" i="5"/>
  <c r="K288" i="5" s="1"/>
  <c r="J289" i="5"/>
  <c r="K289" i="5" s="1"/>
  <c r="J290" i="5"/>
  <c r="K290" i="5" s="1"/>
  <c r="J291" i="5"/>
  <c r="K291" i="5" s="1"/>
  <c r="J292" i="5"/>
  <c r="K292" i="5" s="1"/>
  <c r="J293" i="5"/>
  <c r="K293" i="5" s="1"/>
  <c r="J294" i="5"/>
  <c r="K294" i="5" s="1"/>
  <c r="J295" i="5"/>
  <c r="K295" i="5" s="1"/>
  <c r="J296" i="5"/>
  <c r="K296" i="5" s="1"/>
  <c r="J297" i="5"/>
  <c r="K297" i="5" s="1"/>
  <c r="J298" i="5"/>
  <c r="K298" i="5" s="1"/>
  <c r="J299" i="5"/>
  <c r="K299" i="5" s="1"/>
  <c r="J300" i="5"/>
  <c r="K300" i="5" s="1"/>
  <c r="J301" i="5"/>
  <c r="K301" i="5" s="1"/>
  <c r="J302" i="5"/>
  <c r="K302" i="5" s="1"/>
  <c r="J303" i="5"/>
  <c r="K303" i="5" s="1"/>
  <c r="J304" i="5"/>
  <c r="K304" i="5" s="1"/>
  <c r="J305" i="5"/>
  <c r="K305" i="5" s="1"/>
  <c r="J306" i="5"/>
  <c r="K306" i="5" s="1"/>
  <c r="J307" i="5"/>
  <c r="K307" i="5" s="1"/>
  <c r="J308" i="5"/>
  <c r="K308" i="5" s="1"/>
  <c r="J309" i="5"/>
  <c r="K309" i="5" s="1"/>
  <c r="J310" i="5"/>
  <c r="K310" i="5" s="1"/>
  <c r="J311" i="5"/>
  <c r="K311" i="5" s="1"/>
  <c r="J312" i="5"/>
  <c r="K312" i="5" s="1"/>
  <c r="J313" i="5"/>
  <c r="K313" i="5" s="1"/>
  <c r="J314" i="5"/>
  <c r="K314" i="5" s="1"/>
  <c r="J315" i="5"/>
  <c r="K315" i="5" s="1"/>
  <c r="J316" i="5"/>
  <c r="K316" i="5" s="1"/>
  <c r="J317" i="5"/>
  <c r="K317" i="5" s="1"/>
  <c r="J318" i="5"/>
  <c r="K318" i="5" s="1"/>
  <c r="J319" i="5"/>
  <c r="K319" i="5" s="1"/>
  <c r="J320" i="5"/>
  <c r="K320" i="5" s="1"/>
  <c r="J321" i="5"/>
  <c r="K321" i="5" s="1"/>
  <c r="J322" i="5"/>
  <c r="K322" i="5" s="1"/>
  <c r="J323" i="5"/>
  <c r="K323" i="5" s="1"/>
  <c r="J324" i="5"/>
  <c r="K324" i="5" s="1"/>
  <c r="J325" i="5"/>
  <c r="K325" i="5" s="1"/>
  <c r="J326" i="5"/>
  <c r="K326" i="5" s="1"/>
  <c r="J327" i="5"/>
  <c r="K327" i="5" s="1"/>
  <c r="J328" i="5"/>
  <c r="K328" i="5" s="1"/>
  <c r="J329" i="5"/>
  <c r="K329" i="5" s="1"/>
  <c r="J330" i="5"/>
  <c r="K330" i="5" s="1"/>
  <c r="J331" i="5"/>
  <c r="K331" i="5" s="1"/>
  <c r="J332" i="5"/>
  <c r="K332" i="5" s="1"/>
  <c r="J333" i="5"/>
  <c r="K333" i="5" s="1"/>
  <c r="J334" i="5"/>
  <c r="K334" i="5" s="1"/>
  <c r="J335" i="5"/>
  <c r="K335" i="5" s="1"/>
  <c r="J336" i="5"/>
  <c r="K336" i="5" s="1"/>
  <c r="J337" i="5"/>
  <c r="K337" i="5" s="1"/>
  <c r="J338" i="5"/>
  <c r="K338" i="5" s="1"/>
  <c r="J339" i="5"/>
  <c r="K339" i="5" s="1"/>
  <c r="J340" i="5"/>
  <c r="K340" i="5" s="1"/>
  <c r="J341" i="5"/>
  <c r="K341" i="5" s="1"/>
  <c r="J342" i="5"/>
  <c r="K342" i="5" s="1"/>
  <c r="J343" i="5"/>
  <c r="K343" i="5" s="1"/>
  <c r="J344" i="5"/>
  <c r="K344" i="5" s="1"/>
  <c r="J345" i="5"/>
  <c r="K345" i="5" s="1"/>
  <c r="J346" i="5"/>
  <c r="K346" i="5" s="1"/>
  <c r="J347" i="5"/>
  <c r="K347" i="5" s="1"/>
  <c r="J348" i="5"/>
  <c r="K348" i="5" s="1"/>
  <c r="J349" i="5"/>
  <c r="K349" i="5" s="1"/>
  <c r="J350" i="5"/>
  <c r="K350" i="5" s="1"/>
  <c r="J351" i="5"/>
  <c r="K351" i="5" s="1"/>
  <c r="J352" i="5"/>
  <c r="K352" i="5" s="1"/>
  <c r="J353" i="5"/>
  <c r="K353" i="5" s="1"/>
  <c r="J354" i="5"/>
  <c r="K354" i="5" s="1"/>
  <c r="J355" i="5"/>
  <c r="K355" i="5" s="1"/>
  <c r="J356" i="5"/>
  <c r="K356" i="5" s="1"/>
  <c r="J357" i="5"/>
  <c r="K357" i="5" s="1"/>
  <c r="J358" i="5"/>
  <c r="K358" i="5" s="1"/>
  <c r="J359" i="5"/>
  <c r="K359" i="5" s="1"/>
  <c r="J360" i="5"/>
  <c r="K360" i="5" s="1"/>
  <c r="J361" i="5"/>
  <c r="K361" i="5" s="1"/>
  <c r="J362" i="5"/>
  <c r="K362" i="5" s="1"/>
  <c r="J363" i="5"/>
  <c r="K363" i="5" s="1"/>
  <c r="J364" i="5"/>
  <c r="K364" i="5" s="1"/>
  <c r="J365" i="5"/>
  <c r="K365" i="5" s="1"/>
  <c r="J366" i="5"/>
  <c r="K366" i="5" s="1"/>
  <c r="J367" i="5"/>
  <c r="K367" i="5" s="1"/>
  <c r="J368" i="5"/>
  <c r="K368" i="5" s="1"/>
  <c r="J369" i="5"/>
  <c r="K369" i="5" s="1"/>
  <c r="J370" i="5"/>
  <c r="K370" i="5" s="1"/>
  <c r="J371" i="5"/>
  <c r="K371" i="5" s="1"/>
  <c r="J372" i="5"/>
  <c r="K372" i="5" s="1"/>
  <c r="J373" i="5"/>
  <c r="K373" i="5" s="1"/>
  <c r="J374" i="5"/>
  <c r="K374" i="5" s="1"/>
  <c r="J375" i="5"/>
  <c r="K375" i="5" s="1"/>
  <c r="J376" i="5"/>
  <c r="K376" i="5" s="1"/>
  <c r="J377" i="5"/>
  <c r="K377" i="5" s="1"/>
  <c r="J378" i="5"/>
  <c r="K378" i="5" s="1"/>
  <c r="J379" i="5"/>
  <c r="K379" i="5" s="1"/>
  <c r="J380" i="5"/>
  <c r="K380" i="5" s="1"/>
  <c r="J381" i="5"/>
  <c r="K381" i="5" s="1"/>
  <c r="J382" i="5"/>
  <c r="K382" i="5" s="1"/>
  <c r="J383" i="5"/>
  <c r="K383" i="5" s="1"/>
  <c r="J384" i="5"/>
  <c r="K384" i="5" s="1"/>
  <c r="J385" i="5"/>
  <c r="K385" i="5" s="1"/>
  <c r="J386" i="5"/>
  <c r="K386" i="5" s="1"/>
  <c r="J387" i="5"/>
  <c r="K387" i="5" s="1"/>
  <c r="J388" i="5"/>
  <c r="K388" i="5" s="1"/>
  <c r="J389" i="5"/>
  <c r="K389" i="5" s="1"/>
  <c r="J390" i="5"/>
  <c r="K390" i="5" s="1"/>
  <c r="J391" i="5"/>
  <c r="K391" i="5" s="1"/>
  <c r="J392" i="5"/>
  <c r="K392" i="5" s="1"/>
  <c r="J393" i="5"/>
  <c r="K393" i="5" s="1"/>
  <c r="J394" i="5"/>
  <c r="K394" i="5" s="1"/>
  <c r="J395" i="5"/>
  <c r="K395" i="5" s="1"/>
  <c r="J396" i="5"/>
  <c r="K396" i="5" s="1"/>
  <c r="J397" i="5"/>
  <c r="K397" i="5" s="1"/>
  <c r="J398" i="5"/>
  <c r="K398" i="5" s="1"/>
  <c r="J399" i="5"/>
  <c r="K399" i="5" s="1"/>
  <c r="J400" i="5"/>
  <c r="K400" i="5" s="1"/>
  <c r="J401" i="5"/>
  <c r="K401" i="5" s="1"/>
  <c r="J402" i="5"/>
  <c r="K402" i="5" s="1"/>
  <c r="J403" i="5"/>
  <c r="K403" i="5" s="1"/>
  <c r="J404" i="5"/>
  <c r="K404" i="5" s="1"/>
  <c r="J405" i="5"/>
  <c r="K405" i="5" s="1"/>
  <c r="J406" i="5"/>
  <c r="K406" i="5" s="1"/>
  <c r="J407" i="5"/>
  <c r="K407" i="5" s="1"/>
  <c r="J408" i="5"/>
  <c r="K408" i="5" s="1"/>
  <c r="J409" i="5"/>
  <c r="K409" i="5" s="1"/>
  <c r="J410" i="5"/>
  <c r="K410" i="5" s="1"/>
  <c r="J411" i="5"/>
  <c r="K411" i="5" s="1"/>
  <c r="J412" i="5"/>
  <c r="K412" i="5" s="1"/>
  <c r="J413" i="5"/>
  <c r="K413" i="5" s="1"/>
  <c r="J414" i="5"/>
  <c r="K414" i="5" s="1"/>
  <c r="J415" i="5"/>
  <c r="K415" i="5" s="1"/>
  <c r="J416" i="5"/>
  <c r="K416" i="5" s="1"/>
  <c r="J417" i="5"/>
  <c r="K417" i="5" s="1"/>
  <c r="J418" i="5"/>
  <c r="K418" i="5" s="1"/>
  <c r="J419" i="5"/>
  <c r="K419" i="5" s="1"/>
  <c r="J420" i="5"/>
  <c r="K420" i="5" s="1"/>
  <c r="J421" i="5"/>
  <c r="K421" i="5" s="1"/>
  <c r="J422" i="5"/>
  <c r="K422" i="5" s="1"/>
  <c r="J423" i="5"/>
  <c r="K423" i="5" s="1"/>
  <c r="J424" i="5"/>
  <c r="K424" i="5" s="1"/>
  <c r="J425" i="5"/>
  <c r="K425" i="5" s="1"/>
  <c r="J426" i="5"/>
  <c r="K426" i="5" s="1"/>
  <c r="J427" i="5"/>
  <c r="K427" i="5" s="1"/>
  <c r="J428" i="5"/>
  <c r="K428" i="5" s="1"/>
  <c r="J429" i="5"/>
  <c r="K429" i="5" s="1"/>
  <c r="J430" i="5"/>
  <c r="K430" i="5" s="1"/>
  <c r="J431" i="5"/>
  <c r="K431" i="5" s="1"/>
  <c r="J432" i="5"/>
  <c r="K432" i="5" s="1"/>
  <c r="J433" i="5"/>
  <c r="K433" i="5" s="1"/>
  <c r="J434" i="5"/>
  <c r="K434" i="5" s="1"/>
  <c r="J435" i="5"/>
  <c r="K435" i="5" s="1"/>
  <c r="J436" i="5"/>
  <c r="K436" i="5" s="1"/>
  <c r="J437" i="5"/>
  <c r="K437" i="5" s="1"/>
  <c r="J438" i="5"/>
  <c r="K438" i="5" s="1"/>
  <c r="J439" i="5"/>
  <c r="K439" i="5" s="1"/>
  <c r="J440" i="5"/>
  <c r="K440" i="5" s="1"/>
  <c r="J441" i="5"/>
  <c r="K441" i="5" s="1"/>
  <c r="J442" i="5"/>
  <c r="K442" i="5" s="1"/>
  <c r="J443" i="5"/>
  <c r="K443" i="5" s="1"/>
  <c r="J444" i="5"/>
  <c r="K444" i="5" s="1"/>
  <c r="J445" i="5"/>
  <c r="K445" i="5" s="1"/>
  <c r="J446" i="5"/>
  <c r="K446" i="5" s="1"/>
  <c r="J447" i="5"/>
  <c r="K447" i="5" s="1"/>
  <c r="J448" i="5"/>
  <c r="K448" i="5" s="1"/>
  <c r="J449" i="5"/>
  <c r="K449" i="5" s="1"/>
  <c r="J450" i="5"/>
  <c r="K450" i="5" s="1"/>
  <c r="J451" i="5"/>
  <c r="K451" i="5" s="1"/>
  <c r="J452" i="5"/>
  <c r="K452" i="5" s="1"/>
  <c r="J453" i="5"/>
  <c r="K453" i="5" s="1"/>
  <c r="J454" i="5"/>
  <c r="K454" i="5" s="1"/>
  <c r="J455" i="5"/>
  <c r="K455" i="5" s="1"/>
  <c r="J456" i="5"/>
  <c r="K456" i="5" s="1"/>
  <c r="J457" i="5"/>
  <c r="K457" i="5" s="1"/>
  <c r="J458" i="5"/>
  <c r="K458" i="5" s="1"/>
  <c r="J459" i="5"/>
  <c r="K459" i="5" s="1"/>
  <c r="J460" i="5"/>
  <c r="K460" i="5" s="1"/>
  <c r="J461" i="5"/>
  <c r="K461" i="5" s="1"/>
  <c r="J462" i="5"/>
  <c r="K462" i="5" s="1"/>
  <c r="J463" i="5"/>
  <c r="K463" i="5" s="1"/>
  <c r="J464" i="5"/>
  <c r="K464" i="5" s="1"/>
  <c r="J465" i="5"/>
  <c r="K465" i="5" s="1"/>
  <c r="J466" i="5"/>
  <c r="K466" i="5" s="1"/>
  <c r="J467" i="5"/>
  <c r="K467" i="5" s="1"/>
  <c r="J468" i="5"/>
  <c r="K468" i="5" s="1"/>
  <c r="J469" i="5"/>
  <c r="K469" i="5" s="1"/>
  <c r="J470" i="5"/>
  <c r="K470" i="5" s="1"/>
  <c r="J471" i="5"/>
  <c r="K471" i="5" s="1"/>
  <c r="J472" i="5"/>
  <c r="K472" i="5" s="1"/>
  <c r="J473" i="5"/>
  <c r="K473" i="5" s="1"/>
  <c r="J474" i="5"/>
  <c r="K474" i="5" s="1"/>
  <c r="J475" i="5"/>
  <c r="K475" i="5" s="1"/>
  <c r="J476" i="5"/>
  <c r="K476" i="5" s="1"/>
  <c r="J477" i="5"/>
  <c r="K477" i="5" s="1"/>
  <c r="J478" i="5"/>
  <c r="K478" i="5" s="1"/>
  <c r="J479" i="5"/>
  <c r="K479" i="5" s="1"/>
  <c r="J480" i="5"/>
  <c r="K480" i="5" s="1"/>
  <c r="J481" i="5"/>
  <c r="K481" i="5" s="1"/>
  <c r="J482" i="5"/>
  <c r="K482" i="5" s="1"/>
  <c r="J483" i="5"/>
  <c r="K483" i="5" s="1"/>
  <c r="J484" i="5"/>
  <c r="K484" i="5" s="1"/>
  <c r="J485" i="5"/>
  <c r="K485" i="5" s="1"/>
  <c r="J486" i="5"/>
  <c r="K486" i="5" s="1"/>
  <c r="J487" i="5"/>
  <c r="K487" i="5" s="1"/>
  <c r="J488" i="5"/>
  <c r="K488" i="5" s="1"/>
  <c r="J489" i="5"/>
  <c r="K489" i="5" s="1"/>
  <c r="J490" i="5"/>
  <c r="K490" i="5" s="1"/>
  <c r="J491" i="5"/>
  <c r="K491" i="5" s="1"/>
  <c r="J492" i="5"/>
  <c r="K492" i="5" s="1"/>
  <c r="J493" i="5"/>
  <c r="K493" i="5" s="1"/>
  <c r="J494" i="5"/>
  <c r="K494" i="5" s="1"/>
  <c r="J495" i="5"/>
  <c r="K495" i="5" s="1"/>
  <c r="J496" i="5"/>
  <c r="K496" i="5" s="1"/>
  <c r="J497" i="5"/>
  <c r="K497" i="5" s="1"/>
  <c r="J498" i="5"/>
  <c r="K498" i="5" s="1"/>
  <c r="J499" i="5"/>
  <c r="K499" i="5" s="1"/>
  <c r="J500" i="5"/>
  <c r="K500" i="5" s="1"/>
  <c r="J501" i="5"/>
  <c r="K501" i="5" s="1"/>
  <c r="J502" i="5"/>
  <c r="K502" i="5" s="1"/>
  <c r="J503" i="5"/>
  <c r="K503" i="5" s="1"/>
  <c r="J504" i="5"/>
  <c r="K504" i="5" s="1"/>
  <c r="J505" i="5"/>
  <c r="K505" i="5" s="1"/>
  <c r="J506" i="5"/>
  <c r="K506" i="5" s="1"/>
  <c r="J507" i="5"/>
  <c r="K507" i="5" s="1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3" i="5"/>
  <c r="K93" i="5" s="1"/>
  <c r="J94" i="5"/>
  <c r="K94" i="5" s="1"/>
  <c r="J95" i="5"/>
  <c r="K95" i="5" s="1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115" i="5"/>
  <c r="K115" i="5" s="1"/>
  <c r="J116" i="5"/>
  <c r="K116" i="5" s="1"/>
  <c r="J117" i="5"/>
  <c r="K117" i="5" s="1"/>
  <c r="J118" i="5"/>
  <c r="K118" i="5" s="1"/>
  <c r="J119" i="5"/>
  <c r="K119" i="5" s="1"/>
  <c r="J120" i="5"/>
  <c r="K120" i="5" s="1"/>
  <c r="J121" i="5"/>
  <c r="K121" i="5" s="1"/>
  <c r="J122" i="5"/>
  <c r="K122" i="5" s="1"/>
  <c r="J123" i="5"/>
  <c r="K123" i="5" s="1"/>
  <c r="J124" i="5"/>
  <c r="K124" i="5" s="1"/>
  <c r="J125" i="5"/>
  <c r="K125" i="5" s="1"/>
  <c r="J126" i="5"/>
  <c r="K126" i="5" s="1"/>
  <c r="J127" i="5"/>
  <c r="K127" i="5" s="1"/>
  <c r="J128" i="5"/>
  <c r="K128" i="5" s="1"/>
  <c r="J129" i="5"/>
  <c r="K129" i="5" s="1"/>
  <c r="J130" i="5"/>
  <c r="K130" i="5" s="1"/>
  <c r="J131" i="5"/>
  <c r="K131" i="5" s="1"/>
  <c r="J132" i="5"/>
  <c r="K132" i="5" s="1"/>
  <c r="J133" i="5"/>
  <c r="K133" i="5" s="1"/>
  <c r="J134" i="5"/>
  <c r="K134" i="5" s="1"/>
  <c r="J135" i="5"/>
  <c r="K135" i="5" s="1"/>
  <c r="J136" i="5"/>
  <c r="K136" i="5" s="1"/>
  <c r="J137" i="5"/>
  <c r="K137" i="5" s="1"/>
  <c r="J138" i="5"/>
  <c r="K138" i="5" s="1"/>
  <c r="J139" i="5"/>
  <c r="K139" i="5" s="1"/>
  <c r="J140" i="5"/>
  <c r="K140" i="5" s="1"/>
  <c r="J141" i="5"/>
  <c r="K141" i="5" s="1"/>
  <c r="J142" i="5"/>
  <c r="K142" i="5" s="1"/>
  <c r="J143" i="5"/>
  <c r="K143" i="5" s="1"/>
  <c r="J144" i="5"/>
  <c r="K144" i="5" s="1"/>
  <c r="J145" i="5"/>
  <c r="K145" i="5" s="1"/>
  <c r="J146" i="5"/>
  <c r="K146" i="5" s="1"/>
  <c r="J147" i="5"/>
  <c r="K147" i="5" s="1"/>
  <c r="J148" i="5"/>
  <c r="K148" i="5" s="1"/>
  <c r="J149" i="5"/>
  <c r="K149" i="5" s="1"/>
  <c r="J150" i="5"/>
  <c r="K150" i="5" s="1"/>
  <c r="J151" i="5"/>
  <c r="K151" i="5" s="1"/>
  <c r="J152" i="5"/>
  <c r="K152" i="5" s="1"/>
  <c r="J153" i="5"/>
  <c r="K153" i="5" s="1"/>
  <c r="J154" i="5"/>
  <c r="K154" i="5" s="1"/>
  <c r="J155" i="5"/>
  <c r="K155" i="5" s="1"/>
  <c r="J156" i="5"/>
  <c r="K156" i="5" s="1"/>
  <c r="J157" i="5"/>
  <c r="K157" i="5" s="1"/>
  <c r="J158" i="5"/>
  <c r="K158" i="5" s="1"/>
  <c r="J159" i="5"/>
  <c r="K159" i="5" s="1"/>
  <c r="J160" i="5"/>
  <c r="K160" i="5" s="1"/>
  <c r="J161" i="5"/>
  <c r="K161" i="5" s="1"/>
  <c r="J162" i="5"/>
  <c r="K162" i="5" s="1"/>
  <c r="J163" i="5"/>
  <c r="K163" i="5" s="1"/>
  <c r="J164" i="5"/>
  <c r="K164" i="5" s="1"/>
  <c r="J165" i="5"/>
  <c r="K165" i="5" s="1"/>
  <c r="J166" i="5"/>
  <c r="K166" i="5" s="1"/>
  <c r="J167" i="5"/>
  <c r="K167" i="5" s="1"/>
  <c r="J168" i="5"/>
  <c r="K168" i="5" s="1"/>
  <c r="J169" i="5"/>
  <c r="K169" i="5" s="1"/>
  <c r="J170" i="5"/>
  <c r="K170" i="5" s="1"/>
  <c r="J171" i="5"/>
  <c r="K171" i="5" s="1"/>
  <c r="J172" i="5"/>
  <c r="K172" i="5" s="1"/>
  <c r="J173" i="5"/>
  <c r="K173" i="5" s="1"/>
  <c r="J174" i="5"/>
  <c r="K174" i="5" s="1"/>
  <c r="J175" i="5"/>
  <c r="K175" i="5" s="1"/>
  <c r="J176" i="5"/>
  <c r="K176" i="5" s="1"/>
  <c r="J177" i="5"/>
  <c r="K177" i="5" s="1"/>
  <c r="J178" i="5"/>
  <c r="K178" i="5" s="1"/>
  <c r="J179" i="5"/>
  <c r="K179" i="5" s="1"/>
  <c r="J180" i="5"/>
  <c r="K180" i="5" s="1"/>
  <c r="J181" i="5"/>
  <c r="K181" i="5" s="1"/>
  <c r="J182" i="5"/>
  <c r="K182" i="5" s="1"/>
  <c r="J183" i="5"/>
  <c r="K183" i="5" s="1"/>
  <c r="J184" i="5"/>
  <c r="K184" i="5" s="1"/>
  <c r="J185" i="5"/>
  <c r="K185" i="5" s="1"/>
  <c r="G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H53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4" i="28"/>
  <c r="I54" i="28" s="1"/>
  <c r="J54" i="28" s="1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I70" i="28" s="1"/>
  <c r="J70" i="28" s="1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I86" i="28" s="1"/>
  <c r="J86" i="28" s="1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115" i="28"/>
  <c r="H116" i="28"/>
  <c r="H117" i="28"/>
  <c r="H118" i="28"/>
  <c r="I118" i="28" s="1"/>
  <c r="J118" i="28" s="1"/>
  <c r="H119" i="28"/>
  <c r="H120" i="28"/>
  <c r="H121" i="28"/>
  <c r="H122" i="28"/>
  <c r="H123" i="28"/>
  <c r="H124" i="28"/>
  <c r="H125" i="28"/>
  <c r="H126" i="28"/>
  <c r="H127" i="28"/>
  <c r="H128" i="28"/>
  <c r="H129" i="28"/>
  <c r="H130" i="28"/>
  <c r="H131" i="28"/>
  <c r="H132" i="28"/>
  <c r="H133" i="28"/>
  <c r="H134" i="28"/>
  <c r="I134" i="28" s="1"/>
  <c r="J134" i="28" s="1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K146" i="28" s="1"/>
  <c r="H147" i="28"/>
  <c r="H148" i="28"/>
  <c r="H149" i="28"/>
  <c r="H150" i="28"/>
  <c r="I150" i="28" s="1"/>
  <c r="J150" i="28" s="1"/>
  <c r="H151" i="28"/>
  <c r="H152" i="28"/>
  <c r="H153" i="28"/>
  <c r="H154" i="28"/>
  <c r="H155" i="28"/>
  <c r="H156" i="28"/>
  <c r="H157" i="28"/>
  <c r="H158" i="28"/>
  <c r="H159" i="28"/>
  <c r="H160" i="28"/>
  <c r="H161" i="28"/>
  <c r="H162" i="28"/>
  <c r="H163" i="28"/>
  <c r="H164" i="28"/>
  <c r="H165" i="28"/>
  <c r="H166" i="28"/>
  <c r="H167" i="28"/>
  <c r="H168" i="28"/>
  <c r="H169" i="28"/>
  <c r="H170" i="28"/>
  <c r="H171" i="28"/>
  <c r="H172" i="28"/>
  <c r="H173" i="28"/>
  <c r="H174" i="28"/>
  <c r="H175" i="28"/>
  <c r="H176" i="28"/>
  <c r="H177" i="28"/>
  <c r="H178" i="28"/>
  <c r="H179" i="28"/>
  <c r="H180" i="28"/>
  <c r="H181" i="28"/>
  <c r="H182" i="28"/>
  <c r="I182" i="28" s="1"/>
  <c r="J182" i="28" s="1"/>
  <c r="H183" i="28"/>
  <c r="H184" i="28"/>
  <c r="H185" i="28"/>
  <c r="H186" i="28"/>
  <c r="H187" i="28"/>
  <c r="H188" i="28"/>
  <c r="H189" i="28"/>
  <c r="H190" i="28"/>
  <c r="H191" i="28"/>
  <c r="H192" i="28"/>
  <c r="H193" i="28"/>
  <c r="H194" i="28"/>
  <c r="H195" i="28"/>
  <c r="H196" i="28"/>
  <c r="H197" i="28"/>
  <c r="H198" i="28"/>
  <c r="I198" i="28" s="1"/>
  <c r="J198" i="28" s="1"/>
  <c r="H199" i="28"/>
  <c r="H200" i="28"/>
  <c r="H201" i="28"/>
  <c r="H202" i="28"/>
  <c r="H203" i="28"/>
  <c r="H204" i="28"/>
  <c r="H205" i="28"/>
  <c r="H206" i="28"/>
  <c r="H207" i="28"/>
  <c r="H208" i="28"/>
  <c r="H209" i="28"/>
  <c r="H210" i="28"/>
  <c r="K210" i="28" s="1"/>
  <c r="H211" i="28"/>
  <c r="H212" i="28"/>
  <c r="H213" i="28"/>
  <c r="H214" i="28"/>
  <c r="I214" i="28" s="1"/>
  <c r="J214" i="28" s="1"/>
  <c r="H215" i="28"/>
  <c r="H216" i="28"/>
  <c r="H217" i="28"/>
  <c r="H218" i="28"/>
  <c r="H219" i="28"/>
  <c r="H220" i="28"/>
  <c r="H221" i="28"/>
  <c r="H222" i="28"/>
  <c r="H223" i="28"/>
  <c r="H224" i="28"/>
  <c r="H225" i="28"/>
  <c r="H226" i="28"/>
  <c r="H227" i="28"/>
  <c r="H228" i="28"/>
  <c r="H229" i="28"/>
  <c r="H230" i="28"/>
  <c r="H231" i="28"/>
  <c r="H232" i="28"/>
  <c r="H233" i="28"/>
  <c r="H234" i="28"/>
  <c r="H235" i="28"/>
  <c r="H236" i="28"/>
  <c r="H237" i="28"/>
  <c r="H238" i="28"/>
  <c r="H239" i="28"/>
  <c r="H240" i="28"/>
  <c r="H241" i="28"/>
  <c r="H242" i="28"/>
  <c r="H243" i="28"/>
  <c r="H244" i="28"/>
  <c r="H245" i="28"/>
  <c r="H246" i="28"/>
  <c r="I246" i="28" s="1"/>
  <c r="J246" i="28" s="1"/>
  <c r="H247" i="28"/>
  <c r="H248" i="28"/>
  <c r="H249" i="28"/>
  <c r="H250" i="28"/>
  <c r="H251" i="28"/>
  <c r="H252" i="28"/>
  <c r="H253" i="28"/>
  <c r="H254" i="28"/>
  <c r="H255" i="28"/>
  <c r="H256" i="28"/>
  <c r="H257" i="28"/>
  <c r="H258" i="28"/>
  <c r="H259" i="28"/>
  <c r="H260" i="28"/>
  <c r="H261" i="28"/>
  <c r="H262" i="28"/>
  <c r="I262" i="28" s="1"/>
  <c r="J262" i="28" s="1"/>
  <c r="H263" i="28"/>
  <c r="H264" i="28"/>
  <c r="H265" i="28"/>
  <c r="H266" i="28"/>
  <c r="H267" i="28"/>
  <c r="H268" i="28"/>
  <c r="H269" i="28"/>
  <c r="H270" i="28"/>
  <c r="H271" i="28"/>
  <c r="H272" i="28"/>
  <c r="H273" i="28"/>
  <c r="H274" i="28"/>
  <c r="K274" i="28" s="1"/>
  <c r="H275" i="28"/>
  <c r="H276" i="28"/>
  <c r="H277" i="28"/>
  <c r="H278" i="28"/>
  <c r="I278" i="28" s="1"/>
  <c r="J278" i="28" s="1"/>
  <c r="H279" i="28"/>
  <c r="H280" i="28"/>
  <c r="H281" i="28"/>
  <c r="H282" i="28"/>
  <c r="H283" i="28"/>
  <c r="H284" i="28"/>
  <c r="H285" i="28"/>
  <c r="H286" i="28"/>
  <c r="H287" i="28"/>
  <c r="H288" i="28"/>
  <c r="H289" i="28"/>
  <c r="H290" i="28"/>
  <c r="H291" i="28"/>
  <c r="H292" i="28"/>
  <c r="H293" i="28"/>
  <c r="H294" i="28"/>
  <c r="H295" i="28"/>
  <c r="H296" i="28"/>
  <c r="H297" i="28"/>
  <c r="H298" i="28"/>
  <c r="H299" i="28"/>
  <c r="H300" i="28"/>
  <c r="H301" i="28"/>
  <c r="H302" i="28"/>
  <c r="H303" i="28"/>
  <c r="H304" i="28"/>
  <c r="H305" i="28"/>
  <c r="H306" i="28"/>
  <c r="H307" i="28"/>
  <c r="H308" i="28"/>
  <c r="H309" i="28"/>
  <c r="H310" i="28"/>
  <c r="I310" i="28" s="1"/>
  <c r="J310" i="28" s="1"/>
  <c r="H311" i="28"/>
  <c r="H312" i="28"/>
  <c r="H313" i="28"/>
  <c r="H314" i="28"/>
  <c r="H315" i="28"/>
  <c r="H316" i="28"/>
  <c r="H317" i="28"/>
  <c r="H318" i="28"/>
  <c r="H319" i="28"/>
  <c r="H320" i="28"/>
  <c r="H321" i="28"/>
  <c r="H322" i="28"/>
  <c r="H323" i="28"/>
  <c r="H324" i="28"/>
  <c r="H325" i="28"/>
  <c r="H326" i="28"/>
  <c r="I326" i="28" s="1"/>
  <c r="J326" i="28" s="1"/>
  <c r="H327" i="28"/>
  <c r="H328" i="28"/>
  <c r="H329" i="28"/>
  <c r="H330" i="28"/>
  <c r="H331" i="28"/>
  <c r="H332" i="28"/>
  <c r="H333" i="28"/>
  <c r="H334" i="28"/>
  <c r="H335" i="28"/>
  <c r="H336" i="28"/>
  <c r="H337" i="28"/>
  <c r="H338" i="28"/>
  <c r="H339" i="28"/>
  <c r="H340" i="28"/>
  <c r="H341" i="28"/>
  <c r="H342" i="28"/>
  <c r="I342" i="28" s="1"/>
  <c r="J342" i="28" s="1"/>
  <c r="H343" i="28"/>
  <c r="H344" i="28"/>
  <c r="H345" i="28"/>
  <c r="H346" i="28"/>
  <c r="H347" i="28"/>
  <c r="H348" i="28"/>
  <c r="H349" i="28"/>
  <c r="H350" i="28"/>
  <c r="H351" i="28"/>
  <c r="H352" i="28"/>
  <c r="H353" i="28"/>
  <c r="H354" i="28"/>
  <c r="H355" i="28"/>
  <c r="H356" i="28"/>
  <c r="H357" i="28"/>
  <c r="H358" i="28"/>
  <c r="H359" i="28"/>
  <c r="H360" i="28"/>
  <c r="H361" i="28"/>
  <c r="H362" i="28"/>
  <c r="H363" i="28"/>
  <c r="H364" i="28"/>
  <c r="H365" i="28"/>
  <c r="H366" i="28"/>
  <c r="H367" i="28"/>
  <c r="H368" i="28"/>
  <c r="H369" i="28"/>
  <c r="H370" i="28"/>
  <c r="H371" i="28"/>
  <c r="H372" i="28"/>
  <c r="H373" i="28"/>
  <c r="H374" i="28"/>
  <c r="I374" i="28" s="1"/>
  <c r="J374" i="28" s="1"/>
  <c r="H375" i="28"/>
  <c r="H376" i="28"/>
  <c r="H377" i="28"/>
  <c r="H378" i="28"/>
  <c r="H379" i="28"/>
  <c r="H380" i="28"/>
  <c r="H381" i="28"/>
  <c r="H382" i="28"/>
  <c r="H383" i="28"/>
  <c r="H384" i="28"/>
  <c r="H385" i="28"/>
  <c r="H386" i="28"/>
  <c r="H387" i="28"/>
  <c r="H388" i="28"/>
  <c r="H389" i="28"/>
  <c r="H390" i="28"/>
  <c r="I390" i="28" s="1"/>
  <c r="J390" i="28" s="1"/>
  <c r="H391" i="28"/>
  <c r="H392" i="28"/>
  <c r="H393" i="28"/>
  <c r="H394" i="28"/>
  <c r="H395" i="28"/>
  <c r="H396" i="28"/>
  <c r="H397" i="28"/>
  <c r="H398" i="28"/>
  <c r="H399" i="28"/>
  <c r="H400" i="28"/>
  <c r="H401" i="28"/>
  <c r="H402" i="28"/>
  <c r="H403" i="28"/>
  <c r="H404" i="28"/>
  <c r="H405" i="28"/>
  <c r="H406" i="28"/>
  <c r="I406" i="28" s="1"/>
  <c r="J406" i="28" s="1"/>
  <c r="H407" i="28"/>
  <c r="H408" i="28"/>
  <c r="H409" i="28"/>
  <c r="H410" i="28"/>
  <c r="H411" i="28"/>
  <c r="H412" i="28"/>
  <c r="H413" i="28"/>
  <c r="H414" i="28"/>
  <c r="H415" i="28"/>
  <c r="H416" i="28"/>
  <c r="H417" i="28"/>
  <c r="H418" i="28"/>
  <c r="H419" i="28"/>
  <c r="H420" i="28"/>
  <c r="H421" i="28"/>
  <c r="H422" i="28"/>
  <c r="H423" i="28"/>
  <c r="H424" i="28"/>
  <c r="H425" i="28"/>
  <c r="H426" i="28"/>
  <c r="H427" i="28"/>
  <c r="H428" i="28"/>
  <c r="H429" i="28"/>
  <c r="H430" i="28"/>
  <c r="H431" i="28"/>
  <c r="H432" i="28"/>
  <c r="H433" i="28"/>
  <c r="H434" i="28"/>
  <c r="H435" i="28"/>
  <c r="H436" i="28"/>
  <c r="H437" i="28"/>
  <c r="H438" i="28"/>
  <c r="I438" i="28" s="1"/>
  <c r="J438" i="28" s="1"/>
  <c r="H439" i="28"/>
  <c r="H440" i="28"/>
  <c r="H441" i="28"/>
  <c r="H442" i="28"/>
  <c r="H443" i="28"/>
  <c r="H444" i="28"/>
  <c r="K444" i="28" s="1"/>
  <c r="H445" i="28"/>
  <c r="H446" i="28"/>
  <c r="H447" i="28"/>
  <c r="H448" i="28"/>
  <c r="H449" i="28"/>
  <c r="H450" i="28"/>
  <c r="H451" i="28"/>
  <c r="H452" i="28"/>
  <c r="H453" i="28"/>
  <c r="H454" i="28"/>
  <c r="I454" i="28" s="1"/>
  <c r="J454" i="28" s="1"/>
  <c r="H455" i="28"/>
  <c r="H2" i="28"/>
  <c r="N263" i="18"/>
  <c r="O263" i="18" s="1"/>
  <c r="D2" i="28"/>
  <c r="M2" i="28" s="1"/>
  <c r="D3" i="28"/>
  <c r="M3" i="28" s="1"/>
  <c r="D4" i="28"/>
  <c r="M4" i="28" s="1"/>
  <c r="D5" i="28"/>
  <c r="M5" i="28" s="1"/>
  <c r="D6" i="28"/>
  <c r="M6" i="28" s="1"/>
  <c r="D7" i="28"/>
  <c r="M7" i="28" s="1"/>
  <c r="D8" i="28"/>
  <c r="M8" i="28" s="1"/>
  <c r="D9" i="28"/>
  <c r="M9" i="28" s="1"/>
  <c r="D10" i="28"/>
  <c r="M10" i="28" s="1"/>
  <c r="D11" i="28"/>
  <c r="M11" i="28" s="1"/>
  <c r="D12" i="28"/>
  <c r="M12" i="28" s="1"/>
  <c r="D13" i="28"/>
  <c r="M13" i="28" s="1"/>
  <c r="D14" i="28"/>
  <c r="M14" i="28" s="1"/>
  <c r="D15" i="28"/>
  <c r="M15" i="28" s="1"/>
  <c r="D16" i="28"/>
  <c r="M16" i="28" s="1"/>
  <c r="D17" i="28"/>
  <c r="M17" i="28" s="1"/>
  <c r="D18" i="28"/>
  <c r="M18" i="28" s="1"/>
  <c r="D19" i="28"/>
  <c r="M19" i="28" s="1"/>
  <c r="D20" i="28"/>
  <c r="M20" i="28" s="1"/>
  <c r="D21" i="28"/>
  <c r="M21" i="28" s="1"/>
  <c r="D22" i="28"/>
  <c r="M22" i="28" s="1"/>
  <c r="D23" i="28"/>
  <c r="M23" i="28" s="1"/>
  <c r="D24" i="28"/>
  <c r="M24" i="28" s="1"/>
  <c r="D25" i="28"/>
  <c r="M25" i="28" s="1"/>
  <c r="D26" i="28"/>
  <c r="M26" i="28" s="1"/>
  <c r="D27" i="28"/>
  <c r="M27" i="28" s="1"/>
  <c r="D28" i="28"/>
  <c r="M28" i="28" s="1"/>
  <c r="D29" i="28"/>
  <c r="M29" i="28" s="1"/>
  <c r="D30" i="28"/>
  <c r="M30" i="28" s="1"/>
  <c r="D31" i="28"/>
  <c r="M31" i="28" s="1"/>
  <c r="D32" i="28"/>
  <c r="M32" i="28" s="1"/>
  <c r="D33" i="28"/>
  <c r="M33" i="28" s="1"/>
  <c r="D34" i="28"/>
  <c r="M34" i="28" s="1"/>
  <c r="D35" i="28"/>
  <c r="M35" i="28" s="1"/>
  <c r="D36" i="28"/>
  <c r="M36" i="28" s="1"/>
  <c r="D37" i="28"/>
  <c r="M37" i="28" s="1"/>
  <c r="D38" i="28"/>
  <c r="M38" i="28" s="1"/>
  <c r="D39" i="28"/>
  <c r="M39" i="28" s="1"/>
  <c r="D40" i="28"/>
  <c r="M40" i="28" s="1"/>
  <c r="D41" i="28"/>
  <c r="M41" i="28" s="1"/>
  <c r="D42" i="28"/>
  <c r="M42" i="28" s="1"/>
  <c r="D43" i="28"/>
  <c r="M43" i="28" s="1"/>
  <c r="D44" i="28"/>
  <c r="M44" i="28" s="1"/>
  <c r="D45" i="28"/>
  <c r="M45" i="28" s="1"/>
  <c r="D46" i="28"/>
  <c r="M46" i="28" s="1"/>
  <c r="D47" i="28"/>
  <c r="M47" i="28" s="1"/>
  <c r="D48" i="28"/>
  <c r="M48" i="28" s="1"/>
  <c r="D49" i="28"/>
  <c r="M49" i="28" s="1"/>
  <c r="D50" i="28"/>
  <c r="M50" i="28" s="1"/>
  <c r="D51" i="28"/>
  <c r="M51" i="28" s="1"/>
  <c r="D52" i="28"/>
  <c r="M52" i="28" s="1"/>
  <c r="D53" i="28"/>
  <c r="M53" i="28" s="1"/>
  <c r="D54" i="28"/>
  <c r="M54" i="28" s="1"/>
  <c r="D55" i="28"/>
  <c r="M55" i="28" s="1"/>
  <c r="D56" i="28"/>
  <c r="M56" i="28" s="1"/>
  <c r="D57" i="28"/>
  <c r="M57" i="28" s="1"/>
  <c r="D58" i="28"/>
  <c r="M58" i="28" s="1"/>
  <c r="D59" i="28"/>
  <c r="M59" i="28" s="1"/>
  <c r="D60" i="28"/>
  <c r="M60" i="28" s="1"/>
  <c r="D61" i="28"/>
  <c r="M61" i="28" s="1"/>
  <c r="D62" i="28"/>
  <c r="M62" i="28" s="1"/>
  <c r="D63" i="28"/>
  <c r="M63" i="28" s="1"/>
  <c r="D64" i="28"/>
  <c r="M64" i="28" s="1"/>
  <c r="D65" i="28"/>
  <c r="M65" i="28" s="1"/>
  <c r="D66" i="28"/>
  <c r="M66" i="28" s="1"/>
  <c r="D67" i="28"/>
  <c r="M67" i="28" s="1"/>
  <c r="D68" i="28"/>
  <c r="M68" i="28" s="1"/>
  <c r="D69" i="28"/>
  <c r="M69" i="28" s="1"/>
  <c r="D70" i="28"/>
  <c r="M70" i="28" s="1"/>
  <c r="D71" i="28"/>
  <c r="M71" i="28" s="1"/>
  <c r="D72" i="28"/>
  <c r="M72" i="28" s="1"/>
  <c r="D73" i="28"/>
  <c r="M73" i="28" s="1"/>
  <c r="D74" i="28"/>
  <c r="M74" i="28" s="1"/>
  <c r="D75" i="28"/>
  <c r="M75" i="28" s="1"/>
  <c r="D76" i="28"/>
  <c r="M76" i="28" s="1"/>
  <c r="D77" i="28"/>
  <c r="M77" i="28" s="1"/>
  <c r="D78" i="28"/>
  <c r="M78" i="28" s="1"/>
  <c r="D79" i="28"/>
  <c r="M79" i="28" s="1"/>
  <c r="D80" i="28"/>
  <c r="M80" i="28" s="1"/>
  <c r="D81" i="28"/>
  <c r="M81" i="28" s="1"/>
  <c r="D82" i="28"/>
  <c r="M82" i="28" s="1"/>
  <c r="D83" i="28"/>
  <c r="M83" i="28" s="1"/>
  <c r="D84" i="28"/>
  <c r="M84" i="28" s="1"/>
  <c r="D85" i="28"/>
  <c r="M85" i="28" s="1"/>
  <c r="D86" i="28"/>
  <c r="M86" i="28" s="1"/>
  <c r="D87" i="28"/>
  <c r="M87" i="28" s="1"/>
  <c r="D88" i="28"/>
  <c r="M88" i="28" s="1"/>
  <c r="D89" i="28"/>
  <c r="M89" i="28" s="1"/>
  <c r="D90" i="28"/>
  <c r="M90" i="28" s="1"/>
  <c r="D91" i="28"/>
  <c r="M91" i="28" s="1"/>
  <c r="D92" i="28"/>
  <c r="M92" i="28" s="1"/>
  <c r="D93" i="28"/>
  <c r="M93" i="28" s="1"/>
  <c r="D94" i="28"/>
  <c r="M94" i="28" s="1"/>
  <c r="D95" i="28"/>
  <c r="M95" i="28" s="1"/>
  <c r="D96" i="28"/>
  <c r="M96" i="28" s="1"/>
  <c r="D97" i="28"/>
  <c r="M97" i="28" s="1"/>
  <c r="D98" i="28"/>
  <c r="M98" i="28" s="1"/>
  <c r="D99" i="28"/>
  <c r="M99" i="28" s="1"/>
  <c r="D100" i="28"/>
  <c r="M100" i="28" s="1"/>
  <c r="D101" i="28"/>
  <c r="M101" i="28" s="1"/>
  <c r="D102" i="28"/>
  <c r="M102" i="28" s="1"/>
  <c r="D103" i="28"/>
  <c r="M103" i="28" s="1"/>
  <c r="D104" i="28"/>
  <c r="M104" i="28" s="1"/>
  <c r="D105" i="28"/>
  <c r="M105" i="28" s="1"/>
  <c r="D106" i="28"/>
  <c r="M106" i="28" s="1"/>
  <c r="D107" i="28"/>
  <c r="M107" i="28" s="1"/>
  <c r="D108" i="28"/>
  <c r="M108" i="28" s="1"/>
  <c r="D109" i="28"/>
  <c r="M109" i="28" s="1"/>
  <c r="D110" i="28"/>
  <c r="M110" i="28" s="1"/>
  <c r="D111" i="28"/>
  <c r="M111" i="28" s="1"/>
  <c r="D112" i="28"/>
  <c r="M112" i="28" s="1"/>
  <c r="D113" i="28"/>
  <c r="M113" i="28" s="1"/>
  <c r="D114" i="28"/>
  <c r="M114" i="28" s="1"/>
  <c r="D115" i="28"/>
  <c r="M115" i="28" s="1"/>
  <c r="D116" i="28"/>
  <c r="M116" i="28" s="1"/>
  <c r="D117" i="28"/>
  <c r="M117" i="28" s="1"/>
  <c r="D118" i="28"/>
  <c r="M118" i="28" s="1"/>
  <c r="D119" i="28"/>
  <c r="M119" i="28" s="1"/>
  <c r="D120" i="28"/>
  <c r="M120" i="28" s="1"/>
  <c r="D121" i="28"/>
  <c r="M121" i="28" s="1"/>
  <c r="D122" i="28"/>
  <c r="M122" i="28" s="1"/>
  <c r="D123" i="28"/>
  <c r="M123" i="28" s="1"/>
  <c r="D124" i="28"/>
  <c r="M124" i="28" s="1"/>
  <c r="D125" i="28"/>
  <c r="M125" i="28" s="1"/>
  <c r="D126" i="28"/>
  <c r="M126" i="28" s="1"/>
  <c r="D127" i="28"/>
  <c r="M127" i="28" s="1"/>
  <c r="D128" i="28"/>
  <c r="M128" i="28" s="1"/>
  <c r="D129" i="28"/>
  <c r="M129" i="28" s="1"/>
  <c r="D130" i="28"/>
  <c r="M130" i="28" s="1"/>
  <c r="D131" i="28"/>
  <c r="M131" i="28" s="1"/>
  <c r="D132" i="28"/>
  <c r="M132" i="28" s="1"/>
  <c r="D133" i="28"/>
  <c r="M133" i="28" s="1"/>
  <c r="D134" i="28"/>
  <c r="M134" i="28" s="1"/>
  <c r="D135" i="28"/>
  <c r="M135" i="28" s="1"/>
  <c r="D136" i="28"/>
  <c r="M136" i="28" s="1"/>
  <c r="D137" i="28"/>
  <c r="M137" i="28" s="1"/>
  <c r="D138" i="28"/>
  <c r="M138" i="28" s="1"/>
  <c r="D139" i="28"/>
  <c r="M139" i="28" s="1"/>
  <c r="D140" i="28"/>
  <c r="M140" i="28" s="1"/>
  <c r="D141" i="28"/>
  <c r="M141" i="28" s="1"/>
  <c r="D142" i="28"/>
  <c r="M142" i="28" s="1"/>
  <c r="D143" i="28"/>
  <c r="M143" i="28" s="1"/>
  <c r="D144" i="28"/>
  <c r="M144" i="28" s="1"/>
  <c r="D145" i="28"/>
  <c r="M145" i="28" s="1"/>
  <c r="D146" i="28"/>
  <c r="M146" i="28" s="1"/>
  <c r="D147" i="28"/>
  <c r="M147" i="28" s="1"/>
  <c r="D148" i="28"/>
  <c r="M148" i="28" s="1"/>
  <c r="D149" i="28"/>
  <c r="M149" i="28" s="1"/>
  <c r="D150" i="28"/>
  <c r="M150" i="28" s="1"/>
  <c r="D151" i="28"/>
  <c r="M151" i="28" s="1"/>
  <c r="D152" i="28"/>
  <c r="M152" i="28" s="1"/>
  <c r="D153" i="28"/>
  <c r="M153" i="28" s="1"/>
  <c r="D154" i="28"/>
  <c r="M154" i="28" s="1"/>
  <c r="D155" i="28"/>
  <c r="M155" i="28" s="1"/>
  <c r="D156" i="28"/>
  <c r="M156" i="28" s="1"/>
  <c r="D157" i="28"/>
  <c r="M157" i="28" s="1"/>
  <c r="D158" i="28"/>
  <c r="M158" i="28" s="1"/>
  <c r="D159" i="28"/>
  <c r="M159" i="28" s="1"/>
  <c r="D160" i="28"/>
  <c r="M160" i="28" s="1"/>
  <c r="D161" i="28"/>
  <c r="M161" i="28" s="1"/>
  <c r="D162" i="28"/>
  <c r="M162" i="28" s="1"/>
  <c r="D163" i="28"/>
  <c r="M163" i="28" s="1"/>
  <c r="D164" i="28"/>
  <c r="M164" i="28" s="1"/>
  <c r="D165" i="28"/>
  <c r="M165" i="28" s="1"/>
  <c r="D166" i="28"/>
  <c r="M166" i="28" s="1"/>
  <c r="D167" i="28"/>
  <c r="M167" i="28" s="1"/>
  <c r="D168" i="28"/>
  <c r="M168" i="28" s="1"/>
  <c r="D169" i="28"/>
  <c r="M169" i="28" s="1"/>
  <c r="D170" i="28"/>
  <c r="M170" i="28" s="1"/>
  <c r="D171" i="28"/>
  <c r="M171" i="28" s="1"/>
  <c r="D172" i="28"/>
  <c r="M172" i="28" s="1"/>
  <c r="D173" i="28"/>
  <c r="M173" i="28" s="1"/>
  <c r="D174" i="28"/>
  <c r="M174" i="28" s="1"/>
  <c r="D175" i="28"/>
  <c r="M175" i="28" s="1"/>
  <c r="D176" i="28"/>
  <c r="M176" i="28" s="1"/>
  <c r="D177" i="28"/>
  <c r="M177" i="28" s="1"/>
  <c r="D178" i="28"/>
  <c r="M178" i="28" s="1"/>
  <c r="D179" i="28"/>
  <c r="M179" i="28" s="1"/>
  <c r="D180" i="28"/>
  <c r="M180" i="28" s="1"/>
  <c r="D181" i="28"/>
  <c r="M181" i="28" s="1"/>
  <c r="D182" i="28"/>
  <c r="M182" i="28" s="1"/>
  <c r="D183" i="28"/>
  <c r="M183" i="28" s="1"/>
  <c r="D184" i="28"/>
  <c r="M184" i="28" s="1"/>
  <c r="D185" i="28"/>
  <c r="M185" i="28" s="1"/>
  <c r="D186" i="28"/>
  <c r="M186" i="28" s="1"/>
  <c r="D187" i="28"/>
  <c r="M187" i="28" s="1"/>
  <c r="D188" i="28"/>
  <c r="M188" i="28" s="1"/>
  <c r="D189" i="28"/>
  <c r="M189" i="28" s="1"/>
  <c r="D190" i="28"/>
  <c r="M190" i="28" s="1"/>
  <c r="D191" i="28"/>
  <c r="M191" i="28" s="1"/>
  <c r="D192" i="28"/>
  <c r="M192" i="28" s="1"/>
  <c r="D193" i="28"/>
  <c r="M193" i="28" s="1"/>
  <c r="D194" i="28"/>
  <c r="M194" i="28" s="1"/>
  <c r="D195" i="28"/>
  <c r="M195" i="28" s="1"/>
  <c r="D196" i="28"/>
  <c r="M196" i="28" s="1"/>
  <c r="D197" i="28"/>
  <c r="M197" i="28" s="1"/>
  <c r="D198" i="28"/>
  <c r="M198" i="28" s="1"/>
  <c r="D199" i="28"/>
  <c r="M199" i="28" s="1"/>
  <c r="D200" i="28"/>
  <c r="M200" i="28" s="1"/>
  <c r="D201" i="28"/>
  <c r="M201" i="28" s="1"/>
  <c r="D202" i="28"/>
  <c r="M202" i="28" s="1"/>
  <c r="D203" i="28"/>
  <c r="M203" i="28" s="1"/>
  <c r="D204" i="28"/>
  <c r="M204" i="28" s="1"/>
  <c r="D205" i="28"/>
  <c r="M205" i="28" s="1"/>
  <c r="D206" i="28"/>
  <c r="M206" i="28" s="1"/>
  <c r="D207" i="28"/>
  <c r="M207" i="28" s="1"/>
  <c r="D208" i="28"/>
  <c r="M208" i="28" s="1"/>
  <c r="D209" i="28"/>
  <c r="M209" i="28" s="1"/>
  <c r="D210" i="28"/>
  <c r="M210" i="28" s="1"/>
  <c r="D211" i="28"/>
  <c r="M211" i="28" s="1"/>
  <c r="D212" i="28"/>
  <c r="M212" i="28" s="1"/>
  <c r="D213" i="28"/>
  <c r="M213" i="28" s="1"/>
  <c r="D214" i="28"/>
  <c r="M214" i="28" s="1"/>
  <c r="D215" i="28"/>
  <c r="M215" i="28" s="1"/>
  <c r="D216" i="28"/>
  <c r="M216" i="28" s="1"/>
  <c r="D217" i="28"/>
  <c r="M217" i="28" s="1"/>
  <c r="D218" i="28"/>
  <c r="M218" i="28" s="1"/>
  <c r="D219" i="28"/>
  <c r="M219" i="28" s="1"/>
  <c r="D220" i="28"/>
  <c r="M220" i="28" s="1"/>
  <c r="D221" i="28"/>
  <c r="M221" i="28" s="1"/>
  <c r="D222" i="28"/>
  <c r="M222" i="28" s="1"/>
  <c r="D223" i="28"/>
  <c r="M223" i="28" s="1"/>
  <c r="D224" i="28"/>
  <c r="M224" i="28" s="1"/>
  <c r="D225" i="28"/>
  <c r="M225" i="28" s="1"/>
  <c r="D226" i="28"/>
  <c r="M226" i="28" s="1"/>
  <c r="D227" i="28"/>
  <c r="M227" i="28" s="1"/>
  <c r="D228" i="28"/>
  <c r="M228" i="28" s="1"/>
  <c r="D229" i="28"/>
  <c r="M229" i="28" s="1"/>
  <c r="D230" i="28"/>
  <c r="M230" i="28" s="1"/>
  <c r="D231" i="28"/>
  <c r="M231" i="28" s="1"/>
  <c r="D232" i="28"/>
  <c r="M232" i="28" s="1"/>
  <c r="D233" i="28"/>
  <c r="M233" i="28" s="1"/>
  <c r="D234" i="28"/>
  <c r="M234" i="28" s="1"/>
  <c r="D235" i="28"/>
  <c r="M235" i="28" s="1"/>
  <c r="D236" i="28"/>
  <c r="M236" i="28" s="1"/>
  <c r="D237" i="28"/>
  <c r="M237" i="28" s="1"/>
  <c r="D238" i="28"/>
  <c r="M238" i="28" s="1"/>
  <c r="D239" i="28"/>
  <c r="M239" i="28" s="1"/>
  <c r="D240" i="28"/>
  <c r="M240" i="28" s="1"/>
  <c r="D241" i="28"/>
  <c r="M241" i="28" s="1"/>
  <c r="D242" i="28"/>
  <c r="M242" i="28" s="1"/>
  <c r="D243" i="28"/>
  <c r="M243" i="28" s="1"/>
  <c r="D244" i="28"/>
  <c r="M244" i="28" s="1"/>
  <c r="D245" i="28"/>
  <c r="M245" i="28" s="1"/>
  <c r="D246" i="28"/>
  <c r="M246" i="28" s="1"/>
  <c r="D247" i="28"/>
  <c r="M247" i="28" s="1"/>
  <c r="D248" i="28"/>
  <c r="M248" i="28" s="1"/>
  <c r="D249" i="28"/>
  <c r="M249" i="28" s="1"/>
  <c r="D250" i="28"/>
  <c r="M250" i="28" s="1"/>
  <c r="D251" i="28"/>
  <c r="M251" i="28" s="1"/>
  <c r="D252" i="28"/>
  <c r="M252" i="28" s="1"/>
  <c r="D253" i="28"/>
  <c r="M253" i="28" s="1"/>
  <c r="D254" i="28"/>
  <c r="M254" i="28" s="1"/>
  <c r="D255" i="28"/>
  <c r="M255" i="28" s="1"/>
  <c r="D256" i="28"/>
  <c r="M256" i="28" s="1"/>
  <c r="D257" i="28"/>
  <c r="M257" i="28" s="1"/>
  <c r="D258" i="28"/>
  <c r="M258" i="28" s="1"/>
  <c r="D259" i="28"/>
  <c r="M259" i="28" s="1"/>
  <c r="D260" i="28"/>
  <c r="M260" i="28" s="1"/>
  <c r="D261" i="28"/>
  <c r="M261" i="28" s="1"/>
  <c r="D262" i="28"/>
  <c r="M262" i="28" s="1"/>
  <c r="D263" i="28"/>
  <c r="M263" i="28" s="1"/>
  <c r="D264" i="28"/>
  <c r="M264" i="28" s="1"/>
  <c r="D265" i="28"/>
  <c r="M265" i="28" s="1"/>
  <c r="D266" i="28"/>
  <c r="M266" i="28" s="1"/>
  <c r="D267" i="28"/>
  <c r="M267" i="28" s="1"/>
  <c r="D268" i="28"/>
  <c r="M268" i="28" s="1"/>
  <c r="D269" i="28"/>
  <c r="M269" i="28" s="1"/>
  <c r="D270" i="28"/>
  <c r="M270" i="28" s="1"/>
  <c r="D271" i="28"/>
  <c r="M271" i="28" s="1"/>
  <c r="D272" i="28"/>
  <c r="M272" i="28" s="1"/>
  <c r="D273" i="28"/>
  <c r="M273" i="28" s="1"/>
  <c r="D274" i="28"/>
  <c r="M274" i="28" s="1"/>
  <c r="D275" i="28"/>
  <c r="M275" i="28" s="1"/>
  <c r="D276" i="28"/>
  <c r="M276" i="28" s="1"/>
  <c r="D277" i="28"/>
  <c r="M277" i="28" s="1"/>
  <c r="D278" i="28"/>
  <c r="M278" i="28" s="1"/>
  <c r="D279" i="28"/>
  <c r="M279" i="28" s="1"/>
  <c r="D280" i="28"/>
  <c r="M280" i="28" s="1"/>
  <c r="D281" i="28"/>
  <c r="M281" i="28" s="1"/>
  <c r="D282" i="28"/>
  <c r="M282" i="28" s="1"/>
  <c r="D283" i="28"/>
  <c r="M283" i="28" s="1"/>
  <c r="D284" i="28"/>
  <c r="M284" i="28" s="1"/>
  <c r="D285" i="28"/>
  <c r="M285" i="28" s="1"/>
  <c r="D286" i="28"/>
  <c r="M286" i="28" s="1"/>
  <c r="D287" i="28"/>
  <c r="M287" i="28" s="1"/>
  <c r="D288" i="28"/>
  <c r="M288" i="28" s="1"/>
  <c r="D289" i="28"/>
  <c r="M289" i="28" s="1"/>
  <c r="D290" i="28"/>
  <c r="M290" i="28" s="1"/>
  <c r="D291" i="28"/>
  <c r="M291" i="28" s="1"/>
  <c r="D292" i="28"/>
  <c r="M292" i="28" s="1"/>
  <c r="D293" i="28"/>
  <c r="M293" i="28" s="1"/>
  <c r="D294" i="28"/>
  <c r="M294" i="28" s="1"/>
  <c r="D295" i="28"/>
  <c r="M295" i="28" s="1"/>
  <c r="D296" i="28"/>
  <c r="M296" i="28" s="1"/>
  <c r="D297" i="28"/>
  <c r="M297" i="28" s="1"/>
  <c r="D298" i="28"/>
  <c r="M298" i="28" s="1"/>
  <c r="D299" i="28"/>
  <c r="M299" i="28" s="1"/>
  <c r="D300" i="28"/>
  <c r="M300" i="28" s="1"/>
  <c r="D301" i="28"/>
  <c r="M301" i="28" s="1"/>
  <c r="D302" i="28"/>
  <c r="M302" i="28" s="1"/>
  <c r="D303" i="28"/>
  <c r="M303" i="28" s="1"/>
  <c r="D304" i="28"/>
  <c r="M304" i="28" s="1"/>
  <c r="D305" i="28"/>
  <c r="M305" i="28" s="1"/>
  <c r="D306" i="28"/>
  <c r="M306" i="28" s="1"/>
  <c r="D307" i="28"/>
  <c r="M307" i="28" s="1"/>
  <c r="D308" i="28"/>
  <c r="M308" i="28" s="1"/>
  <c r="D309" i="28"/>
  <c r="M309" i="28" s="1"/>
  <c r="D310" i="28"/>
  <c r="M310" i="28" s="1"/>
  <c r="D311" i="28"/>
  <c r="M311" i="28" s="1"/>
  <c r="D312" i="28"/>
  <c r="M312" i="28" s="1"/>
  <c r="D313" i="28"/>
  <c r="M313" i="28" s="1"/>
  <c r="D314" i="28"/>
  <c r="M314" i="28" s="1"/>
  <c r="D315" i="28"/>
  <c r="M315" i="28" s="1"/>
  <c r="D316" i="28"/>
  <c r="M316" i="28" s="1"/>
  <c r="D317" i="28"/>
  <c r="M317" i="28" s="1"/>
  <c r="D318" i="28"/>
  <c r="M318" i="28" s="1"/>
  <c r="D319" i="28"/>
  <c r="M319" i="28" s="1"/>
  <c r="D320" i="28"/>
  <c r="M320" i="28" s="1"/>
  <c r="D321" i="28"/>
  <c r="M321" i="28" s="1"/>
  <c r="D322" i="28"/>
  <c r="M322" i="28" s="1"/>
  <c r="D323" i="28"/>
  <c r="M323" i="28" s="1"/>
  <c r="D324" i="28"/>
  <c r="M324" i="28" s="1"/>
  <c r="D325" i="28"/>
  <c r="M325" i="28" s="1"/>
  <c r="D326" i="28"/>
  <c r="M326" i="28" s="1"/>
  <c r="D327" i="28"/>
  <c r="M327" i="28" s="1"/>
  <c r="D328" i="28"/>
  <c r="M328" i="28" s="1"/>
  <c r="D329" i="28"/>
  <c r="M329" i="28" s="1"/>
  <c r="D330" i="28"/>
  <c r="M330" i="28" s="1"/>
  <c r="D331" i="28"/>
  <c r="M331" i="28" s="1"/>
  <c r="D332" i="28"/>
  <c r="M332" i="28" s="1"/>
  <c r="D333" i="28"/>
  <c r="M333" i="28" s="1"/>
  <c r="D334" i="28"/>
  <c r="M334" i="28" s="1"/>
  <c r="D335" i="28"/>
  <c r="M335" i="28" s="1"/>
  <c r="D336" i="28"/>
  <c r="M336" i="28" s="1"/>
  <c r="D337" i="28"/>
  <c r="M337" i="28" s="1"/>
  <c r="D338" i="28"/>
  <c r="M338" i="28" s="1"/>
  <c r="D339" i="28"/>
  <c r="M339" i="28" s="1"/>
  <c r="D340" i="28"/>
  <c r="M340" i="28" s="1"/>
  <c r="D341" i="28"/>
  <c r="M341" i="28" s="1"/>
  <c r="D342" i="28"/>
  <c r="M342" i="28" s="1"/>
  <c r="D343" i="28"/>
  <c r="M343" i="28" s="1"/>
  <c r="D344" i="28"/>
  <c r="M344" i="28" s="1"/>
  <c r="D345" i="28"/>
  <c r="M345" i="28" s="1"/>
  <c r="D346" i="28"/>
  <c r="M346" i="28" s="1"/>
  <c r="D347" i="28"/>
  <c r="M347" i="28" s="1"/>
  <c r="D348" i="28"/>
  <c r="M348" i="28" s="1"/>
  <c r="D349" i="28"/>
  <c r="M349" i="28" s="1"/>
  <c r="D350" i="28"/>
  <c r="M350" i="28" s="1"/>
  <c r="D351" i="28"/>
  <c r="M351" i="28" s="1"/>
  <c r="D352" i="28"/>
  <c r="M352" i="28" s="1"/>
  <c r="D353" i="28"/>
  <c r="M353" i="28" s="1"/>
  <c r="D354" i="28"/>
  <c r="M354" i="28" s="1"/>
  <c r="D355" i="28"/>
  <c r="M355" i="28" s="1"/>
  <c r="D356" i="28"/>
  <c r="M356" i="28" s="1"/>
  <c r="D357" i="28"/>
  <c r="M357" i="28" s="1"/>
  <c r="D358" i="28"/>
  <c r="M358" i="28" s="1"/>
  <c r="D359" i="28"/>
  <c r="M359" i="28" s="1"/>
  <c r="D360" i="28"/>
  <c r="M360" i="28" s="1"/>
  <c r="D361" i="28"/>
  <c r="M361" i="28" s="1"/>
  <c r="D362" i="28"/>
  <c r="M362" i="28" s="1"/>
  <c r="D363" i="28"/>
  <c r="M363" i="28" s="1"/>
  <c r="D364" i="28"/>
  <c r="M364" i="28" s="1"/>
  <c r="D365" i="28"/>
  <c r="M365" i="28" s="1"/>
  <c r="D366" i="28"/>
  <c r="M366" i="28" s="1"/>
  <c r="D367" i="28"/>
  <c r="M367" i="28" s="1"/>
  <c r="D368" i="28"/>
  <c r="M368" i="28" s="1"/>
  <c r="D369" i="28"/>
  <c r="M369" i="28" s="1"/>
  <c r="D370" i="28"/>
  <c r="M370" i="28" s="1"/>
  <c r="D371" i="28"/>
  <c r="M371" i="28" s="1"/>
  <c r="D372" i="28"/>
  <c r="M372" i="28" s="1"/>
  <c r="D373" i="28"/>
  <c r="M373" i="28" s="1"/>
  <c r="D374" i="28"/>
  <c r="M374" i="28" s="1"/>
  <c r="D375" i="28"/>
  <c r="M375" i="28" s="1"/>
  <c r="D376" i="28"/>
  <c r="M376" i="28" s="1"/>
  <c r="D377" i="28"/>
  <c r="M377" i="28" s="1"/>
  <c r="D378" i="28"/>
  <c r="M378" i="28" s="1"/>
  <c r="D379" i="28"/>
  <c r="M379" i="28" s="1"/>
  <c r="D380" i="28"/>
  <c r="M380" i="28" s="1"/>
  <c r="D381" i="28"/>
  <c r="M381" i="28" s="1"/>
  <c r="D382" i="28"/>
  <c r="M382" i="28" s="1"/>
  <c r="D383" i="28"/>
  <c r="M383" i="28" s="1"/>
  <c r="D384" i="28"/>
  <c r="M384" i="28" s="1"/>
  <c r="D385" i="28"/>
  <c r="M385" i="28" s="1"/>
  <c r="D386" i="28"/>
  <c r="M386" i="28" s="1"/>
  <c r="D387" i="28"/>
  <c r="M387" i="28" s="1"/>
  <c r="D388" i="28"/>
  <c r="M388" i="28" s="1"/>
  <c r="D389" i="28"/>
  <c r="M389" i="28" s="1"/>
  <c r="D390" i="28"/>
  <c r="M390" i="28" s="1"/>
  <c r="D391" i="28"/>
  <c r="M391" i="28" s="1"/>
  <c r="D392" i="28"/>
  <c r="M392" i="28" s="1"/>
  <c r="D393" i="28"/>
  <c r="M393" i="28" s="1"/>
  <c r="D394" i="28"/>
  <c r="M394" i="28" s="1"/>
  <c r="D395" i="28"/>
  <c r="M395" i="28" s="1"/>
  <c r="D396" i="28"/>
  <c r="M396" i="28" s="1"/>
  <c r="D397" i="28"/>
  <c r="M397" i="28" s="1"/>
  <c r="D398" i="28"/>
  <c r="M398" i="28" s="1"/>
  <c r="D399" i="28"/>
  <c r="M399" i="28" s="1"/>
  <c r="D400" i="28"/>
  <c r="M400" i="28" s="1"/>
  <c r="D401" i="28"/>
  <c r="M401" i="28" s="1"/>
  <c r="D402" i="28"/>
  <c r="M402" i="28" s="1"/>
  <c r="D403" i="28"/>
  <c r="M403" i="28" s="1"/>
  <c r="D404" i="28"/>
  <c r="M404" i="28" s="1"/>
  <c r="D405" i="28"/>
  <c r="M405" i="28" s="1"/>
  <c r="D406" i="28"/>
  <c r="M406" i="28" s="1"/>
  <c r="D407" i="28"/>
  <c r="M407" i="28" s="1"/>
  <c r="D408" i="28"/>
  <c r="M408" i="28" s="1"/>
  <c r="D409" i="28"/>
  <c r="M409" i="28" s="1"/>
  <c r="D410" i="28"/>
  <c r="M410" i="28" s="1"/>
  <c r="D411" i="28"/>
  <c r="M411" i="28" s="1"/>
  <c r="D412" i="28"/>
  <c r="M412" i="28" s="1"/>
  <c r="D413" i="28"/>
  <c r="M413" i="28" s="1"/>
  <c r="D414" i="28"/>
  <c r="M414" i="28" s="1"/>
  <c r="D415" i="28"/>
  <c r="M415" i="28" s="1"/>
  <c r="D416" i="28"/>
  <c r="M416" i="28" s="1"/>
  <c r="D417" i="28"/>
  <c r="M417" i="28" s="1"/>
  <c r="D418" i="28"/>
  <c r="M418" i="28" s="1"/>
  <c r="D419" i="28"/>
  <c r="M419" i="28" s="1"/>
  <c r="D420" i="28"/>
  <c r="M420" i="28" s="1"/>
  <c r="D421" i="28"/>
  <c r="M421" i="28" s="1"/>
  <c r="D422" i="28"/>
  <c r="M422" i="28" s="1"/>
  <c r="D423" i="28"/>
  <c r="M423" i="28" s="1"/>
  <c r="D424" i="28"/>
  <c r="M424" i="28" s="1"/>
  <c r="D425" i="28"/>
  <c r="M425" i="28" s="1"/>
  <c r="D426" i="28"/>
  <c r="M426" i="28" s="1"/>
  <c r="D427" i="28"/>
  <c r="M427" i="28" s="1"/>
  <c r="D428" i="28"/>
  <c r="M428" i="28" s="1"/>
  <c r="D429" i="28"/>
  <c r="M429" i="28" s="1"/>
  <c r="D430" i="28"/>
  <c r="M430" i="28" s="1"/>
  <c r="D431" i="28"/>
  <c r="M431" i="28" s="1"/>
  <c r="D432" i="28"/>
  <c r="M432" i="28" s="1"/>
  <c r="D433" i="28"/>
  <c r="M433" i="28" s="1"/>
  <c r="D434" i="28"/>
  <c r="M434" i="28" s="1"/>
  <c r="D435" i="28"/>
  <c r="M435" i="28" s="1"/>
  <c r="D436" i="28"/>
  <c r="M436" i="28" s="1"/>
  <c r="D437" i="28"/>
  <c r="M437" i="28" s="1"/>
  <c r="D438" i="28"/>
  <c r="M438" i="28" s="1"/>
  <c r="D439" i="28"/>
  <c r="M439" i="28" s="1"/>
  <c r="D440" i="28"/>
  <c r="M440" i="28" s="1"/>
  <c r="D441" i="28"/>
  <c r="M441" i="28" s="1"/>
  <c r="D442" i="28"/>
  <c r="M442" i="28" s="1"/>
  <c r="D443" i="28"/>
  <c r="M443" i="28" s="1"/>
  <c r="D444" i="28"/>
  <c r="M444" i="28" s="1"/>
  <c r="D445" i="28"/>
  <c r="M445" i="28" s="1"/>
  <c r="D446" i="28"/>
  <c r="M446" i="28" s="1"/>
  <c r="D447" i="28"/>
  <c r="M447" i="28" s="1"/>
  <c r="D448" i="28"/>
  <c r="M448" i="28" s="1"/>
  <c r="D449" i="28"/>
  <c r="M449" i="28" s="1"/>
  <c r="D450" i="28"/>
  <c r="M450" i="28" s="1"/>
  <c r="D451" i="28"/>
  <c r="M451" i="28" s="1"/>
  <c r="D452" i="28"/>
  <c r="M452" i="28" s="1"/>
  <c r="D453" i="28"/>
  <c r="M453" i="28" s="1"/>
  <c r="D454" i="28"/>
  <c r="M454" i="28" s="1"/>
  <c r="D455" i="28"/>
  <c r="M455" i="28" s="1"/>
  <c r="N264" i="18"/>
  <c r="O264" i="18" s="1"/>
  <c r="N265" i="18"/>
  <c r="O265" i="18" s="1"/>
  <c r="N266" i="18"/>
  <c r="O266" i="18" s="1"/>
  <c r="N267" i="18"/>
  <c r="O267" i="18" s="1"/>
  <c r="N268" i="18"/>
  <c r="O268" i="18" s="1"/>
  <c r="N269" i="18"/>
  <c r="O269" i="18" s="1"/>
  <c r="N270" i="18"/>
  <c r="O270" i="18" s="1"/>
  <c r="N271" i="18"/>
  <c r="O271" i="18" s="1"/>
  <c r="N272" i="18"/>
  <c r="O272" i="18" s="1"/>
  <c r="N273" i="18"/>
  <c r="O273" i="18" s="1"/>
  <c r="N274" i="18"/>
  <c r="O274" i="18" s="1"/>
  <c r="N275" i="18"/>
  <c r="O275" i="18" s="1"/>
  <c r="N276" i="18"/>
  <c r="O276" i="18" s="1"/>
  <c r="N277" i="18"/>
  <c r="O277" i="18" s="1"/>
  <c r="N278" i="18"/>
  <c r="O278" i="18" s="1"/>
  <c r="N279" i="18"/>
  <c r="O279" i="18" s="1"/>
  <c r="N280" i="18"/>
  <c r="O280" i="18" s="1"/>
  <c r="N281" i="18"/>
  <c r="O281" i="18" s="1"/>
  <c r="N282" i="18"/>
  <c r="O282" i="18" s="1"/>
  <c r="N283" i="18"/>
  <c r="O283" i="18" s="1"/>
  <c r="N284" i="18"/>
  <c r="O284" i="18" s="1"/>
  <c r="N285" i="18"/>
  <c r="O285" i="18" s="1"/>
  <c r="N286" i="18"/>
  <c r="O286" i="18" s="1"/>
  <c r="N287" i="18"/>
  <c r="O287" i="18" s="1"/>
  <c r="N288" i="18"/>
  <c r="O288" i="18" s="1"/>
  <c r="N289" i="18"/>
  <c r="O289" i="18" s="1"/>
  <c r="N290" i="18"/>
  <c r="O290" i="18" s="1"/>
  <c r="N291" i="18"/>
  <c r="O291" i="18" s="1"/>
  <c r="N292" i="18"/>
  <c r="O292" i="18" s="1"/>
  <c r="N293" i="18"/>
  <c r="O293" i="18" s="1"/>
  <c r="N294" i="18"/>
  <c r="O294" i="18" s="1"/>
  <c r="N295" i="18"/>
  <c r="O295" i="18" s="1"/>
  <c r="N296" i="18"/>
  <c r="O296" i="18" s="1"/>
  <c r="N297" i="18"/>
  <c r="O297" i="18" s="1"/>
  <c r="N298" i="18"/>
  <c r="O298" i="18" s="1"/>
  <c r="N299" i="18"/>
  <c r="O299" i="18" s="1"/>
  <c r="N300" i="18"/>
  <c r="O300" i="18" s="1"/>
  <c r="N301" i="18"/>
  <c r="O301" i="18" s="1"/>
  <c r="N302" i="18"/>
  <c r="O302" i="18" s="1"/>
  <c r="N303" i="18"/>
  <c r="O303" i="18" s="1"/>
  <c r="N304" i="18"/>
  <c r="O304" i="18" s="1"/>
  <c r="N305" i="18"/>
  <c r="O305" i="18" s="1"/>
  <c r="N306" i="18"/>
  <c r="O306" i="18" s="1"/>
  <c r="N307" i="18"/>
  <c r="O307" i="18" s="1"/>
  <c r="N308" i="18"/>
  <c r="O308" i="18" s="1"/>
  <c r="N309" i="18"/>
  <c r="O309" i="18" s="1"/>
  <c r="N310" i="18"/>
  <c r="O310" i="18" s="1"/>
  <c r="N311" i="18"/>
  <c r="O311" i="18" s="1"/>
  <c r="N312" i="18"/>
  <c r="O312" i="18" s="1"/>
  <c r="N313" i="18"/>
  <c r="O313" i="18" s="1"/>
  <c r="N314" i="18"/>
  <c r="O314" i="18" s="1"/>
  <c r="N315" i="18"/>
  <c r="O315" i="18" s="1"/>
  <c r="N316" i="18"/>
  <c r="O316" i="18" s="1"/>
  <c r="N317" i="18"/>
  <c r="O317" i="18" s="1"/>
  <c r="N318" i="18"/>
  <c r="O318" i="18" s="1"/>
  <c r="N319" i="18"/>
  <c r="O319" i="18" s="1"/>
  <c r="N320" i="18"/>
  <c r="O320" i="18" s="1"/>
  <c r="N321" i="18"/>
  <c r="O321" i="18" s="1"/>
  <c r="N322" i="18"/>
  <c r="O322" i="18" s="1"/>
  <c r="N323" i="18"/>
  <c r="O323" i="18" s="1"/>
  <c r="N324" i="18"/>
  <c r="O324" i="18" s="1"/>
  <c r="N325" i="18"/>
  <c r="O325" i="18" s="1"/>
  <c r="N326" i="18"/>
  <c r="O326" i="18" s="1"/>
  <c r="N327" i="18"/>
  <c r="O327" i="18" s="1"/>
  <c r="N328" i="18"/>
  <c r="O328" i="18" s="1"/>
  <c r="N329" i="18"/>
  <c r="O329" i="18" s="1"/>
  <c r="N330" i="18"/>
  <c r="O330" i="18" s="1"/>
  <c r="N331" i="18"/>
  <c r="O331" i="18" s="1"/>
  <c r="N332" i="18"/>
  <c r="O332" i="18" s="1"/>
  <c r="N333" i="18"/>
  <c r="O333" i="18" s="1"/>
  <c r="N334" i="18"/>
  <c r="O334" i="18" s="1"/>
  <c r="N335" i="18"/>
  <c r="O335" i="18" s="1"/>
  <c r="N336" i="18"/>
  <c r="O336" i="18" s="1"/>
  <c r="N337" i="18"/>
  <c r="O337" i="18" s="1"/>
  <c r="N338" i="18"/>
  <c r="O338" i="18" s="1"/>
  <c r="N339" i="18"/>
  <c r="O339" i="18" s="1"/>
  <c r="N340" i="18"/>
  <c r="O340" i="18" s="1"/>
  <c r="N341" i="18"/>
  <c r="O341" i="18" s="1"/>
  <c r="N342" i="18"/>
  <c r="O342" i="18" s="1"/>
  <c r="N343" i="18"/>
  <c r="O343" i="18" s="1"/>
  <c r="N344" i="18"/>
  <c r="O344" i="18" s="1"/>
  <c r="N345" i="18"/>
  <c r="O345" i="18" s="1"/>
  <c r="N346" i="18"/>
  <c r="O346" i="18" s="1"/>
  <c r="N347" i="18"/>
  <c r="O347" i="18" s="1"/>
  <c r="N348" i="18"/>
  <c r="O348" i="18" s="1"/>
  <c r="N349" i="18"/>
  <c r="O349" i="18" s="1"/>
  <c r="N350" i="18"/>
  <c r="O350" i="18" s="1"/>
  <c r="N351" i="18"/>
  <c r="O351" i="18" s="1"/>
  <c r="N352" i="18"/>
  <c r="O352" i="18" s="1"/>
  <c r="N353" i="18"/>
  <c r="O353" i="18" s="1"/>
  <c r="N354" i="18"/>
  <c r="O354" i="18" s="1"/>
  <c r="N355" i="18"/>
  <c r="O355" i="18" s="1"/>
  <c r="N356" i="18"/>
  <c r="O356" i="18" s="1"/>
  <c r="N357" i="18"/>
  <c r="O357" i="18" s="1"/>
  <c r="N358" i="18"/>
  <c r="O358" i="18" s="1"/>
  <c r="N359" i="18"/>
  <c r="O359" i="18" s="1"/>
  <c r="N360" i="18"/>
  <c r="O360" i="18" s="1"/>
  <c r="N361" i="18"/>
  <c r="O361" i="18" s="1"/>
  <c r="N362" i="18"/>
  <c r="O362" i="18" s="1"/>
  <c r="N363" i="18"/>
  <c r="O363" i="18" s="1"/>
  <c r="N364" i="18"/>
  <c r="O364" i="18" s="1"/>
  <c r="N365" i="18"/>
  <c r="O365" i="18" s="1"/>
  <c r="N366" i="18"/>
  <c r="O366" i="18" s="1"/>
  <c r="N367" i="18"/>
  <c r="O367" i="18" s="1"/>
  <c r="N368" i="18"/>
  <c r="O368" i="18" s="1"/>
  <c r="N369" i="18"/>
  <c r="O369" i="18" s="1"/>
  <c r="N370" i="18"/>
  <c r="O370" i="18" s="1"/>
  <c r="N371" i="18"/>
  <c r="O371" i="18" s="1"/>
  <c r="N372" i="18"/>
  <c r="O372" i="18" s="1"/>
  <c r="N373" i="18"/>
  <c r="O373" i="18" s="1"/>
  <c r="N374" i="18"/>
  <c r="O374" i="18" s="1"/>
  <c r="N375" i="18"/>
  <c r="O375" i="18" s="1"/>
  <c r="N376" i="18"/>
  <c r="O376" i="18" s="1"/>
  <c r="N377" i="18"/>
  <c r="O377" i="18" s="1"/>
  <c r="N378" i="18"/>
  <c r="O378" i="18" s="1"/>
  <c r="N379" i="18"/>
  <c r="O379" i="18" s="1"/>
  <c r="N380" i="18"/>
  <c r="O380" i="18" s="1"/>
  <c r="N381" i="18"/>
  <c r="O381" i="18" s="1"/>
  <c r="N382" i="18"/>
  <c r="O382" i="18" s="1"/>
  <c r="N383" i="18"/>
  <c r="O383" i="18" s="1"/>
  <c r="N384" i="18"/>
  <c r="O384" i="18" s="1"/>
  <c r="N385" i="18"/>
  <c r="O385" i="18" s="1"/>
  <c r="N386" i="18"/>
  <c r="O386" i="18" s="1"/>
  <c r="N387" i="18"/>
  <c r="O387" i="18" s="1"/>
  <c r="N388" i="18"/>
  <c r="O388" i="18" s="1"/>
  <c r="N389" i="18"/>
  <c r="O389" i="18" s="1"/>
  <c r="N390" i="18"/>
  <c r="O390" i="18" s="1"/>
  <c r="N391" i="18"/>
  <c r="O391" i="18" s="1"/>
  <c r="N392" i="18"/>
  <c r="O392" i="18" s="1"/>
  <c r="N393" i="18"/>
  <c r="O393" i="18" s="1"/>
  <c r="N394" i="18"/>
  <c r="O394" i="18" s="1"/>
  <c r="N395" i="18"/>
  <c r="O395" i="18" s="1"/>
  <c r="N396" i="18"/>
  <c r="O396" i="18" s="1"/>
  <c r="N397" i="18"/>
  <c r="O397" i="18" s="1"/>
  <c r="N398" i="18"/>
  <c r="O398" i="18" s="1"/>
  <c r="N399" i="18"/>
  <c r="O399" i="18" s="1"/>
  <c r="N400" i="18"/>
  <c r="O400" i="18" s="1"/>
  <c r="N401" i="18"/>
  <c r="O401" i="18" s="1"/>
  <c r="N402" i="18"/>
  <c r="O402" i="18" s="1"/>
  <c r="N403" i="18"/>
  <c r="O403" i="18" s="1"/>
  <c r="N404" i="18"/>
  <c r="O404" i="18" s="1"/>
  <c r="N405" i="18"/>
  <c r="O405" i="18" s="1"/>
  <c r="N406" i="18"/>
  <c r="O406" i="18" s="1"/>
  <c r="N407" i="18"/>
  <c r="O407" i="18" s="1"/>
  <c r="N408" i="18"/>
  <c r="O408" i="18" s="1"/>
  <c r="N409" i="18"/>
  <c r="O409" i="18" s="1"/>
  <c r="N410" i="18"/>
  <c r="O410" i="18" s="1"/>
  <c r="N411" i="18"/>
  <c r="O411" i="18" s="1"/>
  <c r="N412" i="18"/>
  <c r="O412" i="18" s="1"/>
  <c r="N413" i="18"/>
  <c r="O413" i="18" s="1"/>
  <c r="N414" i="18"/>
  <c r="O414" i="18" s="1"/>
  <c r="N415" i="18"/>
  <c r="O415" i="18" s="1"/>
  <c r="N416" i="18"/>
  <c r="O416" i="18" s="1"/>
  <c r="N417" i="18"/>
  <c r="O417" i="18" s="1"/>
  <c r="N418" i="18"/>
  <c r="O418" i="18" s="1"/>
  <c r="N419" i="18"/>
  <c r="O419" i="18" s="1"/>
  <c r="N420" i="18"/>
  <c r="O420" i="18" s="1"/>
  <c r="N421" i="18"/>
  <c r="O421" i="18" s="1"/>
  <c r="N422" i="18"/>
  <c r="O422" i="18" s="1"/>
  <c r="N423" i="18"/>
  <c r="O423" i="18" s="1"/>
  <c r="N424" i="18"/>
  <c r="O424" i="18" s="1"/>
  <c r="N425" i="18"/>
  <c r="O425" i="18" s="1"/>
  <c r="N426" i="18"/>
  <c r="O426" i="18" s="1"/>
  <c r="N427" i="18"/>
  <c r="O427" i="18" s="1"/>
  <c r="N428" i="18"/>
  <c r="O428" i="18" s="1"/>
  <c r="N429" i="18"/>
  <c r="O429" i="18" s="1"/>
  <c r="N430" i="18"/>
  <c r="O430" i="18" s="1"/>
  <c r="N431" i="18"/>
  <c r="O431" i="18" s="1"/>
  <c r="N432" i="18"/>
  <c r="O432" i="18" s="1"/>
  <c r="N433" i="18"/>
  <c r="O433" i="18" s="1"/>
  <c r="N434" i="18"/>
  <c r="O434" i="18" s="1"/>
  <c r="N435" i="18"/>
  <c r="O435" i="18" s="1"/>
  <c r="N436" i="18"/>
  <c r="O436" i="18" s="1"/>
  <c r="N437" i="18"/>
  <c r="O437" i="18" s="1"/>
  <c r="N438" i="18"/>
  <c r="O438" i="18" s="1"/>
  <c r="N439" i="18"/>
  <c r="O439" i="18" s="1"/>
  <c r="N440" i="18"/>
  <c r="O440" i="18" s="1"/>
  <c r="N441" i="18"/>
  <c r="O441" i="18" s="1"/>
  <c r="N442" i="18"/>
  <c r="O442" i="18" s="1"/>
  <c r="N443" i="18"/>
  <c r="O443" i="18" s="1"/>
  <c r="N444" i="18"/>
  <c r="O444" i="18" s="1"/>
  <c r="N445" i="18"/>
  <c r="O445" i="18" s="1"/>
  <c r="N446" i="18"/>
  <c r="O446" i="18" s="1"/>
  <c r="N447" i="18"/>
  <c r="O447" i="18" s="1"/>
  <c r="N448" i="18"/>
  <c r="O448" i="18" s="1"/>
  <c r="N449" i="18"/>
  <c r="O449" i="18" s="1"/>
  <c r="N450" i="18"/>
  <c r="O450" i="18" s="1"/>
  <c r="N451" i="18"/>
  <c r="O451" i="18" s="1"/>
  <c r="N452" i="18"/>
  <c r="O452" i="18" s="1"/>
  <c r="N453" i="18"/>
  <c r="O453" i="18" s="1"/>
  <c r="N454" i="18"/>
  <c r="O454" i="18" s="1"/>
  <c r="N455" i="18"/>
  <c r="O455" i="18" s="1"/>
  <c r="N456" i="18"/>
  <c r="O456" i="18" s="1"/>
  <c r="N457" i="18"/>
  <c r="O457" i="18" s="1"/>
  <c r="N458" i="18"/>
  <c r="O458" i="18" s="1"/>
  <c r="N459" i="18"/>
  <c r="O459" i="18" s="1"/>
  <c r="N460" i="18"/>
  <c r="O460" i="18" s="1"/>
  <c r="N461" i="18"/>
  <c r="O461" i="18" s="1"/>
  <c r="N462" i="18"/>
  <c r="O462" i="18" s="1"/>
  <c r="N463" i="18"/>
  <c r="O463" i="18" s="1"/>
  <c r="N464" i="18"/>
  <c r="O464" i="18" s="1"/>
  <c r="N465" i="18"/>
  <c r="O465" i="18" s="1"/>
  <c r="N466" i="18"/>
  <c r="O466" i="18" s="1"/>
  <c r="N467" i="18"/>
  <c r="O467" i="18" s="1"/>
  <c r="N468" i="18"/>
  <c r="O468" i="18" s="1"/>
  <c r="N469" i="18"/>
  <c r="O469" i="18" s="1"/>
  <c r="N470" i="18"/>
  <c r="O470" i="18" s="1"/>
  <c r="N471" i="18"/>
  <c r="O471" i="18" s="1"/>
  <c r="N472" i="18"/>
  <c r="O472" i="18" s="1"/>
  <c r="N473" i="18"/>
  <c r="O473" i="18" s="1"/>
  <c r="N474" i="18"/>
  <c r="O474" i="18" s="1"/>
  <c r="N475" i="18"/>
  <c r="O475" i="18" s="1"/>
  <c r="N476" i="18"/>
  <c r="O476" i="18" s="1"/>
  <c r="N477" i="18"/>
  <c r="O477" i="18" s="1"/>
  <c r="N478" i="18"/>
  <c r="O478" i="18" s="1"/>
  <c r="N479" i="18"/>
  <c r="O479" i="18" s="1"/>
  <c r="N480" i="18"/>
  <c r="O480" i="18" s="1"/>
  <c r="N481" i="18"/>
  <c r="O481" i="18" s="1"/>
  <c r="N482" i="18"/>
  <c r="O482" i="18" s="1"/>
  <c r="N483" i="18"/>
  <c r="O483" i="18" s="1"/>
  <c r="N484" i="18"/>
  <c r="O484" i="18" s="1"/>
  <c r="N485" i="18"/>
  <c r="O485" i="18" s="1"/>
  <c r="N486" i="18"/>
  <c r="O486" i="18" s="1"/>
  <c r="N487" i="18"/>
  <c r="O487" i="18" s="1"/>
  <c r="N488" i="18"/>
  <c r="O488" i="18" s="1"/>
  <c r="N489" i="18"/>
  <c r="O489" i="18" s="1"/>
  <c r="N490" i="18"/>
  <c r="O490" i="18" s="1"/>
  <c r="N491" i="18"/>
  <c r="O491" i="18" s="1"/>
  <c r="N492" i="18"/>
  <c r="O492" i="18" s="1"/>
  <c r="N493" i="18"/>
  <c r="O493" i="18" s="1"/>
  <c r="N494" i="18"/>
  <c r="O494" i="18" s="1"/>
  <c r="N495" i="18"/>
  <c r="O495" i="18" s="1"/>
  <c r="N496" i="18"/>
  <c r="O496" i="18" s="1"/>
  <c r="N497" i="18"/>
  <c r="O497" i="18" s="1"/>
  <c r="N498" i="18"/>
  <c r="O498" i="18" s="1"/>
  <c r="N499" i="18"/>
  <c r="O499" i="18" s="1"/>
  <c r="N500" i="18"/>
  <c r="O500" i="18" s="1"/>
  <c r="N501" i="18"/>
  <c r="O501" i="18" s="1"/>
  <c r="N502" i="18"/>
  <c r="O502" i="18" s="1"/>
  <c r="N503" i="18"/>
  <c r="O503" i="18" s="1"/>
  <c r="N504" i="18"/>
  <c r="O504" i="18" s="1"/>
  <c r="N505" i="18"/>
  <c r="O505" i="18" s="1"/>
  <c r="N506" i="18"/>
  <c r="O506" i="18" s="1"/>
  <c r="N507" i="18"/>
  <c r="O507" i="18" s="1"/>
  <c r="N508" i="18"/>
  <c r="O508" i="18" s="1"/>
  <c r="N509" i="18"/>
  <c r="O509" i="18" s="1"/>
  <c r="N510" i="18"/>
  <c r="O510" i="18" s="1"/>
  <c r="N511" i="18"/>
  <c r="O511" i="18" s="1"/>
  <c r="N512" i="18"/>
  <c r="O512" i="18" s="1"/>
  <c r="N513" i="18"/>
  <c r="O513" i="18" s="1"/>
  <c r="N514" i="18"/>
  <c r="O514" i="18" s="1"/>
  <c r="N515" i="18"/>
  <c r="O515" i="18" s="1"/>
  <c r="N516" i="18"/>
  <c r="O516" i="18" s="1"/>
  <c r="N517" i="18"/>
  <c r="O517" i="18" s="1"/>
  <c r="N518" i="18"/>
  <c r="O518" i="18" s="1"/>
  <c r="N519" i="18"/>
  <c r="O519" i="18" s="1"/>
  <c r="N520" i="18"/>
  <c r="O520" i="18" s="1"/>
  <c r="N521" i="18"/>
  <c r="O521" i="18" s="1"/>
  <c r="N522" i="18"/>
  <c r="O522" i="18" s="1"/>
  <c r="N523" i="18"/>
  <c r="O523" i="18" s="1"/>
  <c r="N524" i="18"/>
  <c r="O524" i="18" s="1"/>
  <c r="N525" i="18"/>
  <c r="O525" i="18" s="1"/>
  <c r="N526" i="18"/>
  <c r="O526" i="18" s="1"/>
  <c r="N527" i="18"/>
  <c r="O527" i="18" s="1"/>
  <c r="N528" i="18"/>
  <c r="O528" i="18" s="1"/>
  <c r="N529" i="18"/>
  <c r="O529" i="18" s="1"/>
  <c r="N530" i="18"/>
  <c r="O530" i="18" s="1"/>
  <c r="N531" i="18"/>
  <c r="O531" i="18" s="1"/>
  <c r="N262" i="18"/>
  <c r="O262" i="18" s="1"/>
  <c r="N3" i="18"/>
  <c r="O3" i="18" s="1"/>
  <c r="N4" i="18"/>
  <c r="O4" i="18" s="1"/>
  <c r="N5" i="18"/>
  <c r="O5" i="18" s="1"/>
  <c r="N6" i="18"/>
  <c r="O6" i="18" s="1"/>
  <c r="N7" i="18"/>
  <c r="O7" i="18" s="1"/>
  <c r="N8" i="18"/>
  <c r="O8" i="18" s="1"/>
  <c r="N9" i="18"/>
  <c r="O9" i="18" s="1"/>
  <c r="N10" i="18"/>
  <c r="O10" i="18" s="1"/>
  <c r="N11" i="18"/>
  <c r="O11" i="18" s="1"/>
  <c r="N12" i="18"/>
  <c r="O12" i="18" s="1"/>
  <c r="N13" i="18"/>
  <c r="O13" i="18" s="1"/>
  <c r="N14" i="18"/>
  <c r="O14" i="18" s="1"/>
  <c r="N15" i="18"/>
  <c r="O15" i="18" s="1"/>
  <c r="N16" i="18"/>
  <c r="O16" i="18" s="1"/>
  <c r="N17" i="18"/>
  <c r="O17" i="18" s="1"/>
  <c r="N18" i="18"/>
  <c r="O18" i="18" s="1"/>
  <c r="N19" i="18"/>
  <c r="O19" i="18" s="1"/>
  <c r="N20" i="18"/>
  <c r="O20" i="18" s="1"/>
  <c r="N21" i="18"/>
  <c r="O21" i="18" s="1"/>
  <c r="N22" i="18"/>
  <c r="O22" i="18" s="1"/>
  <c r="N23" i="18"/>
  <c r="O23" i="18" s="1"/>
  <c r="N24" i="18"/>
  <c r="O24" i="18" s="1"/>
  <c r="N25" i="18"/>
  <c r="O25" i="18" s="1"/>
  <c r="N26" i="18"/>
  <c r="O26" i="18" s="1"/>
  <c r="N27" i="18"/>
  <c r="O27" i="18" s="1"/>
  <c r="N28" i="18"/>
  <c r="O28" i="18" s="1"/>
  <c r="N29" i="18"/>
  <c r="O29" i="18" s="1"/>
  <c r="N30" i="18"/>
  <c r="O30" i="18" s="1"/>
  <c r="N31" i="18"/>
  <c r="O31" i="18" s="1"/>
  <c r="N32" i="18"/>
  <c r="O32" i="18" s="1"/>
  <c r="N33" i="18"/>
  <c r="O33" i="18" s="1"/>
  <c r="N34" i="18"/>
  <c r="O34" i="18" s="1"/>
  <c r="N35" i="18"/>
  <c r="O35" i="18" s="1"/>
  <c r="N36" i="18"/>
  <c r="O36" i="18" s="1"/>
  <c r="N37" i="18"/>
  <c r="O37" i="18" s="1"/>
  <c r="N38" i="18"/>
  <c r="O38" i="18" s="1"/>
  <c r="N39" i="18"/>
  <c r="O39" i="18" s="1"/>
  <c r="N40" i="18"/>
  <c r="O40" i="18" s="1"/>
  <c r="N41" i="18"/>
  <c r="O41" i="18" s="1"/>
  <c r="N42" i="18"/>
  <c r="O42" i="18" s="1"/>
  <c r="N43" i="18"/>
  <c r="O43" i="18" s="1"/>
  <c r="N44" i="18"/>
  <c r="O44" i="18" s="1"/>
  <c r="N45" i="18"/>
  <c r="O45" i="18" s="1"/>
  <c r="N46" i="18"/>
  <c r="O46" i="18" s="1"/>
  <c r="N47" i="18"/>
  <c r="O47" i="18" s="1"/>
  <c r="N48" i="18"/>
  <c r="O48" i="18" s="1"/>
  <c r="N49" i="18"/>
  <c r="O49" i="18" s="1"/>
  <c r="N50" i="18"/>
  <c r="O50" i="18" s="1"/>
  <c r="N51" i="18"/>
  <c r="O51" i="18" s="1"/>
  <c r="N52" i="18"/>
  <c r="O52" i="18" s="1"/>
  <c r="N53" i="18"/>
  <c r="O53" i="18" s="1"/>
  <c r="N54" i="18"/>
  <c r="O54" i="18" s="1"/>
  <c r="N55" i="18"/>
  <c r="O55" i="18" s="1"/>
  <c r="N56" i="18"/>
  <c r="O56" i="18" s="1"/>
  <c r="N57" i="18"/>
  <c r="O57" i="18" s="1"/>
  <c r="N58" i="18"/>
  <c r="O58" i="18" s="1"/>
  <c r="N59" i="18"/>
  <c r="O59" i="18" s="1"/>
  <c r="N60" i="18"/>
  <c r="O60" i="18" s="1"/>
  <c r="N61" i="18"/>
  <c r="O61" i="18" s="1"/>
  <c r="N62" i="18"/>
  <c r="O62" i="18" s="1"/>
  <c r="N63" i="18"/>
  <c r="O63" i="18" s="1"/>
  <c r="N64" i="18"/>
  <c r="O64" i="18" s="1"/>
  <c r="N65" i="18"/>
  <c r="O65" i="18" s="1"/>
  <c r="N66" i="18"/>
  <c r="O66" i="18" s="1"/>
  <c r="N67" i="18"/>
  <c r="O67" i="18" s="1"/>
  <c r="N68" i="18"/>
  <c r="O68" i="18" s="1"/>
  <c r="N69" i="18"/>
  <c r="O69" i="18" s="1"/>
  <c r="N70" i="18"/>
  <c r="O70" i="18" s="1"/>
  <c r="N71" i="18"/>
  <c r="O71" i="18" s="1"/>
  <c r="N72" i="18"/>
  <c r="O72" i="18" s="1"/>
  <c r="N73" i="18"/>
  <c r="O73" i="18" s="1"/>
  <c r="N74" i="18"/>
  <c r="O74" i="18" s="1"/>
  <c r="N75" i="18"/>
  <c r="O75" i="18" s="1"/>
  <c r="N76" i="18"/>
  <c r="O76" i="18" s="1"/>
  <c r="N77" i="18"/>
  <c r="O77" i="18" s="1"/>
  <c r="N78" i="18"/>
  <c r="O78" i="18" s="1"/>
  <c r="N79" i="18"/>
  <c r="O79" i="18" s="1"/>
  <c r="N80" i="18"/>
  <c r="O80" i="18" s="1"/>
  <c r="N81" i="18"/>
  <c r="O81" i="18" s="1"/>
  <c r="N82" i="18"/>
  <c r="O82" i="18" s="1"/>
  <c r="N83" i="18"/>
  <c r="O83" i="18" s="1"/>
  <c r="N84" i="18"/>
  <c r="O84" i="18" s="1"/>
  <c r="N85" i="18"/>
  <c r="O85" i="18" s="1"/>
  <c r="N86" i="18"/>
  <c r="O86" i="18" s="1"/>
  <c r="N87" i="18"/>
  <c r="O87" i="18" s="1"/>
  <c r="N88" i="18"/>
  <c r="O88" i="18" s="1"/>
  <c r="N89" i="18"/>
  <c r="O89" i="18" s="1"/>
  <c r="N90" i="18"/>
  <c r="O90" i="18" s="1"/>
  <c r="N91" i="18"/>
  <c r="O91" i="18" s="1"/>
  <c r="N92" i="18"/>
  <c r="O92" i="18" s="1"/>
  <c r="N93" i="18"/>
  <c r="O93" i="18" s="1"/>
  <c r="N94" i="18"/>
  <c r="O94" i="18" s="1"/>
  <c r="N95" i="18"/>
  <c r="O95" i="18" s="1"/>
  <c r="N96" i="18"/>
  <c r="O96" i="18" s="1"/>
  <c r="N97" i="18"/>
  <c r="O97" i="18" s="1"/>
  <c r="N98" i="18"/>
  <c r="O98" i="18" s="1"/>
  <c r="N99" i="18"/>
  <c r="O99" i="18" s="1"/>
  <c r="N100" i="18"/>
  <c r="O100" i="18" s="1"/>
  <c r="N101" i="18"/>
  <c r="O101" i="18" s="1"/>
  <c r="N102" i="18"/>
  <c r="O102" i="18" s="1"/>
  <c r="N103" i="18"/>
  <c r="O103" i="18" s="1"/>
  <c r="N104" i="18"/>
  <c r="O104" i="18" s="1"/>
  <c r="N105" i="18"/>
  <c r="O105" i="18" s="1"/>
  <c r="N106" i="18"/>
  <c r="O106" i="18" s="1"/>
  <c r="N107" i="18"/>
  <c r="O107" i="18" s="1"/>
  <c r="N108" i="18"/>
  <c r="O108" i="18" s="1"/>
  <c r="N109" i="18"/>
  <c r="O109" i="18" s="1"/>
  <c r="N110" i="18"/>
  <c r="O110" i="18" s="1"/>
  <c r="N111" i="18"/>
  <c r="O111" i="18" s="1"/>
  <c r="N112" i="18"/>
  <c r="O112" i="18" s="1"/>
  <c r="N113" i="18"/>
  <c r="O113" i="18" s="1"/>
  <c r="N114" i="18"/>
  <c r="O114" i="18" s="1"/>
  <c r="N115" i="18"/>
  <c r="O115" i="18" s="1"/>
  <c r="N116" i="18"/>
  <c r="O116" i="18" s="1"/>
  <c r="N117" i="18"/>
  <c r="O117" i="18" s="1"/>
  <c r="N118" i="18"/>
  <c r="O118" i="18" s="1"/>
  <c r="N119" i="18"/>
  <c r="O119" i="18" s="1"/>
  <c r="N120" i="18"/>
  <c r="O120" i="18" s="1"/>
  <c r="N121" i="18"/>
  <c r="O121" i="18" s="1"/>
  <c r="N122" i="18"/>
  <c r="O122" i="18" s="1"/>
  <c r="N123" i="18"/>
  <c r="O123" i="18" s="1"/>
  <c r="N124" i="18"/>
  <c r="O124" i="18" s="1"/>
  <c r="N125" i="18"/>
  <c r="O125" i="18" s="1"/>
  <c r="N126" i="18"/>
  <c r="O126" i="18" s="1"/>
  <c r="N127" i="18"/>
  <c r="O127" i="18" s="1"/>
  <c r="N128" i="18"/>
  <c r="O128" i="18" s="1"/>
  <c r="N129" i="18"/>
  <c r="O129" i="18" s="1"/>
  <c r="N130" i="18"/>
  <c r="O130" i="18" s="1"/>
  <c r="N131" i="18"/>
  <c r="O131" i="18" s="1"/>
  <c r="N132" i="18"/>
  <c r="O132" i="18" s="1"/>
  <c r="N133" i="18"/>
  <c r="O133" i="18" s="1"/>
  <c r="N134" i="18"/>
  <c r="O134" i="18" s="1"/>
  <c r="N135" i="18"/>
  <c r="O135" i="18" s="1"/>
  <c r="N136" i="18"/>
  <c r="O136" i="18" s="1"/>
  <c r="N137" i="18"/>
  <c r="O137" i="18" s="1"/>
  <c r="N138" i="18"/>
  <c r="O138" i="18" s="1"/>
  <c r="N139" i="18"/>
  <c r="O139" i="18" s="1"/>
  <c r="N140" i="18"/>
  <c r="O140" i="18" s="1"/>
  <c r="N141" i="18"/>
  <c r="O141" i="18" s="1"/>
  <c r="N142" i="18"/>
  <c r="O142" i="18" s="1"/>
  <c r="N143" i="18"/>
  <c r="O143" i="18" s="1"/>
  <c r="N144" i="18"/>
  <c r="O144" i="18" s="1"/>
  <c r="N145" i="18"/>
  <c r="O145" i="18" s="1"/>
  <c r="N146" i="18"/>
  <c r="O146" i="18" s="1"/>
  <c r="N147" i="18"/>
  <c r="O147" i="18" s="1"/>
  <c r="N148" i="18"/>
  <c r="O148" i="18" s="1"/>
  <c r="N149" i="18"/>
  <c r="O149" i="18" s="1"/>
  <c r="N150" i="18"/>
  <c r="O150" i="18" s="1"/>
  <c r="N151" i="18"/>
  <c r="O151" i="18" s="1"/>
  <c r="N152" i="18"/>
  <c r="O152" i="18" s="1"/>
  <c r="N153" i="18"/>
  <c r="O153" i="18" s="1"/>
  <c r="N154" i="18"/>
  <c r="O154" i="18" s="1"/>
  <c r="N155" i="18"/>
  <c r="O155" i="18" s="1"/>
  <c r="N156" i="18"/>
  <c r="O156" i="18" s="1"/>
  <c r="N157" i="18"/>
  <c r="O157" i="18" s="1"/>
  <c r="N158" i="18"/>
  <c r="O158" i="18" s="1"/>
  <c r="N159" i="18"/>
  <c r="O159" i="18" s="1"/>
  <c r="N160" i="18"/>
  <c r="O160" i="18" s="1"/>
  <c r="N161" i="18"/>
  <c r="O161" i="18" s="1"/>
  <c r="N162" i="18"/>
  <c r="O162" i="18" s="1"/>
  <c r="N163" i="18"/>
  <c r="O163" i="18" s="1"/>
  <c r="N164" i="18"/>
  <c r="O164" i="18" s="1"/>
  <c r="N165" i="18"/>
  <c r="O165" i="18" s="1"/>
  <c r="N166" i="18"/>
  <c r="O166" i="18" s="1"/>
  <c r="N167" i="18"/>
  <c r="O167" i="18" s="1"/>
  <c r="N168" i="18"/>
  <c r="O168" i="18" s="1"/>
  <c r="N169" i="18"/>
  <c r="O169" i="18" s="1"/>
  <c r="N170" i="18"/>
  <c r="O170" i="18" s="1"/>
  <c r="N171" i="18"/>
  <c r="O171" i="18" s="1"/>
  <c r="N172" i="18"/>
  <c r="O172" i="18" s="1"/>
  <c r="N173" i="18"/>
  <c r="O173" i="18" s="1"/>
  <c r="N174" i="18"/>
  <c r="O174" i="18" s="1"/>
  <c r="N175" i="18"/>
  <c r="O175" i="18" s="1"/>
  <c r="N176" i="18"/>
  <c r="O176" i="18" s="1"/>
  <c r="N177" i="18"/>
  <c r="O177" i="18" s="1"/>
  <c r="N178" i="18"/>
  <c r="O178" i="18" s="1"/>
  <c r="N179" i="18"/>
  <c r="O179" i="18" s="1"/>
  <c r="N180" i="18"/>
  <c r="O180" i="18" s="1"/>
  <c r="N181" i="18"/>
  <c r="O181" i="18" s="1"/>
  <c r="N182" i="18"/>
  <c r="O182" i="18" s="1"/>
  <c r="N183" i="18"/>
  <c r="O183" i="18" s="1"/>
  <c r="N184" i="18"/>
  <c r="O184" i="18" s="1"/>
  <c r="N185" i="18"/>
  <c r="O185" i="18" s="1"/>
  <c r="N186" i="18"/>
  <c r="O186" i="18" s="1"/>
  <c r="N187" i="18"/>
  <c r="O187" i="18" s="1"/>
  <c r="N188" i="18"/>
  <c r="O188" i="18" s="1"/>
  <c r="N189" i="18"/>
  <c r="O189" i="18" s="1"/>
  <c r="N190" i="18"/>
  <c r="O190" i="18" s="1"/>
  <c r="N191" i="18"/>
  <c r="O191" i="18" s="1"/>
  <c r="N192" i="18"/>
  <c r="O192" i="18" s="1"/>
  <c r="N193" i="18"/>
  <c r="O193" i="18" s="1"/>
  <c r="N194" i="18"/>
  <c r="O194" i="18" s="1"/>
  <c r="N195" i="18"/>
  <c r="O195" i="18" s="1"/>
  <c r="N196" i="18"/>
  <c r="O196" i="18" s="1"/>
  <c r="N197" i="18"/>
  <c r="O197" i="18" s="1"/>
  <c r="N198" i="18"/>
  <c r="O198" i="18" s="1"/>
  <c r="N199" i="18"/>
  <c r="O199" i="18" s="1"/>
  <c r="N200" i="18"/>
  <c r="O200" i="18" s="1"/>
  <c r="N201" i="18"/>
  <c r="O201" i="18" s="1"/>
  <c r="N202" i="18"/>
  <c r="O202" i="18" s="1"/>
  <c r="N203" i="18"/>
  <c r="O203" i="18" s="1"/>
  <c r="N204" i="18"/>
  <c r="O204" i="18" s="1"/>
  <c r="N205" i="18"/>
  <c r="O205" i="18" s="1"/>
  <c r="N206" i="18"/>
  <c r="O206" i="18" s="1"/>
  <c r="N207" i="18"/>
  <c r="O207" i="18" s="1"/>
  <c r="N208" i="18"/>
  <c r="O208" i="18" s="1"/>
  <c r="N209" i="18"/>
  <c r="O209" i="18" s="1"/>
  <c r="N210" i="18"/>
  <c r="O210" i="18" s="1"/>
  <c r="N211" i="18"/>
  <c r="O211" i="18" s="1"/>
  <c r="N212" i="18"/>
  <c r="O212" i="18" s="1"/>
  <c r="N213" i="18"/>
  <c r="O213" i="18" s="1"/>
  <c r="N214" i="18"/>
  <c r="O214" i="18" s="1"/>
  <c r="N215" i="18"/>
  <c r="O215" i="18" s="1"/>
  <c r="N216" i="18"/>
  <c r="O216" i="18" s="1"/>
  <c r="N217" i="18"/>
  <c r="O217" i="18" s="1"/>
  <c r="N218" i="18"/>
  <c r="O218" i="18" s="1"/>
  <c r="N219" i="18"/>
  <c r="O219" i="18" s="1"/>
  <c r="N220" i="18"/>
  <c r="O220" i="18" s="1"/>
  <c r="N221" i="18"/>
  <c r="O221" i="18" s="1"/>
  <c r="N222" i="18"/>
  <c r="O222" i="18" s="1"/>
  <c r="N223" i="18"/>
  <c r="O223" i="18" s="1"/>
  <c r="N224" i="18"/>
  <c r="O224" i="18" s="1"/>
  <c r="N225" i="18"/>
  <c r="O225" i="18" s="1"/>
  <c r="N226" i="18"/>
  <c r="O226" i="18" s="1"/>
  <c r="N227" i="18"/>
  <c r="O227" i="18" s="1"/>
  <c r="N228" i="18"/>
  <c r="O228" i="18" s="1"/>
  <c r="N229" i="18"/>
  <c r="O229" i="18" s="1"/>
  <c r="N230" i="18"/>
  <c r="O230" i="18" s="1"/>
  <c r="N231" i="18"/>
  <c r="O231" i="18" s="1"/>
  <c r="N232" i="18"/>
  <c r="O232" i="18" s="1"/>
  <c r="N233" i="18"/>
  <c r="O233" i="18" s="1"/>
  <c r="N234" i="18"/>
  <c r="O234" i="18" s="1"/>
  <c r="N235" i="18"/>
  <c r="O235" i="18" s="1"/>
  <c r="N236" i="18"/>
  <c r="O236" i="18" s="1"/>
  <c r="N237" i="18"/>
  <c r="O237" i="18" s="1"/>
  <c r="N238" i="18"/>
  <c r="O238" i="18" s="1"/>
  <c r="N239" i="18"/>
  <c r="O239" i="18" s="1"/>
  <c r="N240" i="18"/>
  <c r="O240" i="18" s="1"/>
  <c r="N241" i="18"/>
  <c r="O241" i="18" s="1"/>
  <c r="N242" i="18"/>
  <c r="O242" i="18" s="1"/>
  <c r="N243" i="18"/>
  <c r="O243" i="18" s="1"/>
  <c r="N244" i="18"/>
  <c r="O244" i="18" s="1"/>
  <c r="N245" i="18"/>
  <c r="O245" i="18" s="1"/>
  <c r="N246" i="18"/>
  <c r="O246" i="18" s="1"/>
  <c r="N247" i="18"/>
  <c r="O247" i="18" s="1"/>
  <c r="N248" i="18"/>
  <c r="O248" i="18" s="1"/>
  <c r="N249" i="18"/>
  <c r="O249" i="18" s="1"/>
  <c r="N250" i="18"/>
  <c r="O250" i="18" s="1"/>
  <c r="N251" i="18"/>
  <c r="O251" i="18" s="1"/>
  <c r="N252" i="18"/>
  <c r="O252" i="18" s="1"/>
  <c r="N253" i="18"/>
  <c r="O253" i="18" s="1"/>
  <c r="N254" i="18"/>
  <c r="O254" i="18" s="1"/>
  <c r="N255" i="18"/>
  <c r="O255" i="18" s="1"/>
  <c r="N256" i="18"/>
  <c r="O256" i="18" s="1"/>
  <c r="N257" i="18"/>
  <c r="O257" i="18" s="1"/>
  <c r="N258" i="18"/>
  <c r="O258" i="18" s="1"/>
  <c r="N259" i="18"/>
  <c r="O259" i="18" s="1"/>
  <c r="N260" i="18"/>
  <c r="O260" i="18" s="1"/>
  <c r="N261" i="18"/>
  <c r="O261" i="18" s="1"/>
  <c r="N2" i="18"/>
  <c r="O2" i="18" s="1"/>
  <c r="J2" i="5"/>
  <c r="K2" i="5" s="1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  <c r="P392" i="18" l="1"/>
  <c r="Q392" i="18" s="1"/>
  <c r="P445" i="18"/>
  <c r="Q445" i="18" s="1"/>
  <c r="P124" i="18"/>
  <c r="Q124" i="18" s="1"/>
  <c r="P443" i="18"/>
  <c r="Q443" i="18" s="1"/>
  <c r="P252" i="18"/>
  <c r="Q252" i="18" s="1"/>
  <c r="P4" i="18"/>
  <c r="Q4" i="18" s="1"/>
  <c r="P509" i="18"/>
  <c r="Q509" i="18" s="1"/>
  <c r="P479" i="18"/>
  <c r="Q479" i="18" s="1"/>
  <c r="P335" i="18"/>
  <c r="Q335" i="18" s="1"/>
  <c r="P188" i="18"/>
  <c r="Q188" i="18" s="1"/>
  <c r="P3" i="18"/>
  <c r="Q3" i="18" s="1"/>
  <c r="P511" i="18"/>
  <c r="Q511" i="18" s="1"/>
  <c r="P413" i="18"/>
  <c r="Q413" i="18" s="1"/>
  <c r="P411" i="18"/>
  <c r="Q411" i="18" s="1"/>
  <c r="P2" i="18"/>
  <c r="Q2" i="18" s="1"/>
  <c r="P60" i="18"/>
  <c r="Q60" i="18" s="1"/>
  <c r="P401" i="18"/>
  <c r="Q401" i="18" s="1"/>
  <c r="P172" i="18"/>
  <c r="Q172" i="18" s="1"/>
  <c r="P108" i="18"/>
  <c r="Q108" i="18" s="1"/>
  <c r="P271" i="18"/>
  <c r="Q271" i="18" s="1"/>
  <c r="P220" i="18"/>
  <c r="Q220" i="18" s="1"/>
  <c r="P156" i="18"/>
  <c r="Q156" i="18" s="1"/>
  <c r="P92" i="18"/>
  <c r="Q92" i="18" s="1"/>
  <c r="P28" i="18"/>
  <c r="Q28" i="18" s="1"/>
  <c r="P527" i="18"/>
  <c r="Q527" i="18" s="1"/>
  <c r="P525" i="18"/>
  <c r="Q525" i="18" s="1"/>
  <c r="P495" i="18"/>
  <c r="Q495" i="18" s="1"/>
  <c r="P493" i="18"/>
  <c r="Q493" i="18" s="1"/>
  <c r="P461" i="18"/>
  <c r="Q461" i="18" s="1"/>
  <c r="P459" i="18"/>
  <c r="Q459" i="18" s="1"/>
  <c r="P429" i="18"/>
  <c r="Q429" i="18" s="1"/>
  <c r="P427" i="18"/>
  <c r="Q427" i="18" s="1"/>
  <c r="P263" i="18"/>
  <c r="Q263" i="18" s="1"/>
  <c r="P327" i="18"/>
  <c r="Q327" i="18" s="1"/>
  <c r="P367" i="18"/>
  <c r="Q367" i="18" s="1"/>
  <c r="P389" i="18"/>
  <c r="Q389" i="18" s="1"/>
  <c r="P5" i="18"/>
  <c r="Q5" i="18" s="1"/>
  <c r="P21" i="18"/>
  <c r="Q21" i="18" s="1"/>
  <c r="P37" i="18"/>
  <c r="Q37" i="18" s="1"/>
  <c r="P53" i="18"/>
  <c r="Q53" i="18" s="1"/>
  <c r="P69" i="18"/>
  <c r="Q69" i="18" s="1"/>
  <c r="P85" i="18"/>
  <c r="Q85" i="18" s="1"/>
  <c r="P101" i="18"/>
  <c r="Q101" i="18" s="1"/>
  <c r="P117" i="18"/>
  <c r="Q117" i="18" s="1"/>
  <c r="P133" i="18"/>
  <c r="Q133" i="18" s="1"/>
  <c r="P149" i="18"/>
  <c r="Q149" i="18" s="1"/>
  <c r="P165" i="18"/>
  <c r="Q165" i="18" s="1"/>
  <c r="P181" i="18"/>
  <c r="Q181" i="18" s="1"/>
  <c r="P197" i="18"/>
  <c r="Q197" i="18" s="1"/>
  <c r="P213" i="18"/>
  <c r="Q213" i="18" s="1"/>
  <c r="P229" i="18"/>
  <c r="Q229" i="18" s="1"/>
  <c r="P245" i="18"/>
  <c r="Q245" i="18" s="1"/>
  <c r="P261" i="18"/>
  <c r="Q261" i="18" s="1"/>
  <c r="P303" i="18"/>
  <c r="Q303" i="18" s="1"/>
  <c r="P355" i="18"/>
  <c r="Q355" i="18" s="1"/>
  <c r="P376" i="18"/>
  <c r="Q376" i="18" s="1"/>
  <c r="P378" i="18"/>
  <c r="Q378" i="18" s="1"/>
  <c r="P385" i="18"/>
  <c r="Q385" i="18" s="1"/>
  <c r="P396" i="18"/>
  <c r="Q396" i="18" s="1"/>
  <c r="P419" i="18"/>
  <c r="Q419" i="18" s="1"/>
  <c r="P421" i="18"/>
  <c r="Q421" i="18" s="1"/>
  <c r="P435" i="18"/>
  <c r="Q435" i="18" s="1"/>
  <c r="P437" i="18"/>
  <c r="Q437" i="18" s="1"/>
  <c r="P451" i="18"/>
  <c r="Q451" i="18" s="1"/>
  <c r="P453" i="18"/>
  <c r="Q453" i="18" s="1"/>
  <c r="P467" i="18"/>
  <c r="Q467" i="18" s="1"/>
  <c r="P469" i="18"/>
  <c r="Q469" i="18" s="1"/>
  <c r="P485" i="18"/>
  <c r="Q485" i="18" s="1"/>
  <c r="P487" i="18"/>
  <c r="Q487" i="18" s="1"/>
  <c r="P501" i="18"/>
  <c r="Q501" i="18" s="1"/>
  <c r="P503" i="18"/>
  <c r="Q503" i="18" s="1"/>
  <c r="P517" i="18"/>
  <c r="Q517" i="18" s="1"/>
  <c r="P519" i="18"/>
  <c r="Q519" i="18" s="1"/>
  <c r="P20" i="18"/>
  <c r="Q20" i="18" s="1"/>
  <c r="P36" i="18"/>
  <c r="Q36" i="18" s="1"/>
  <c r="P52" i="18"/>
  <c r="Q52" i="18" s="1"/>
  <c r="P68" i="18"/>
  <c r="Q68" i="18" s="1"/>
  <c r="P84" i="18"/>
  <c r="Q84" i="18" s="1"/>
  <c r="P100" i="18"/>
  <c r="Q100" i="18" s="1"/>
  <c r="P116" i="18"/>
  <c r="Q116" i="18" s="1"/>
  <c r="P132" i="18"/>
  <c r="Q132" i="18" s="1"/>
  <c r="P148" i="18"/>
  <c r="Q148" i="18" s="1"/>
  <c r="P164" i="18"/>
  <c r="Q164" i="18" s="1"/>
  <c r="P180" i="18"/>
  <c r="Q180" i="18" s="1"/>
  <c r="P196" i="18"/>
  <c r="Q196" i="18" s="1"/>
  <c r="P212" i="18"/>
  <c r="Q212" i="18" s="1"/>
  <c r="P228" i="18"/>
  <c r="Q228" i="18" s="1"/>
  <c r="P244" i="18"/>
  <c r="Q244" i="18" s="1"/>
  <c r="P260" i="18"/>
  <c r="Q260" i="18" s="1"/>
  <c r="P236" i="18"/>
  <c r="Q236" i="18" s="1"/>
  <c r="P44" i="18"/>
  <c r="Q44" i="18" s="1"/>
  <c r="P295" i="18"/>
  <c r="Q295" i="18" s="1"/>
  <c r="P204" i="18"/>
  <c r="Q204" i="18" s="1"/>
  <c r="P140" i="18"/>
  <c r="Q140" i="18" s="1"/>
  <c r="P76" i="18"/>
  <c r="Q76" i="18" s="1"/>
  <c r="P12" i="18"/>
  <c r="Q12" i="18" s="1"/>
  <c r="P371" i="18"/>
  <c r="Q371" i="18" s="1"/>
  <c r="P253" i="18"/>
  <c r="Q253" i="18" s="1"/>
  <c r="P237" i="18"/>
  <c r="Q237" i="18" s="1"/>
  <c r="P221" i="18"/>
  <c r="Q221" i="18" s="1"/>
  <c r="P205" i="18"/>
  <c r="Q205" i="18" s="1"/>
  <c r="P189" i="18"/>
  <c r="Q189" i="18" s="1"/>
  <c r="P173" i="18"/>
  <c r="Q173" i="18" s="1"/>
  <c r="P157" i="18"/>
  <c r="Q157" i="18" s="1"/>
  <c r="P141" i="18"/>
  <c r="Q141" i="18" s="1"/>
  <c r="P125" i="18"/>
  <c r="Q125" i="18" s="1"/>
  <c r="P109" i="18"/>
  <c r="Q109" i="18" s="1"/>
  <c r="P93" i="18"/>
  <c r="Q93" i="18" s="1"/>
  <c r="P77" i="18"/>
  <c r="Q77" i="18" s="1"/>
  <c r="P61" i="18"/>
  <c r="Q61" i="18" s="1"/>
  <c r="P45" i="18"/>
  <c r="Q45" i="18" s="1"/>
  <c r="P29" i="18"/>
  <c r="Q29" i="18" s="1"/>
  <c r="P13" i="18"/>
  <c r="Q13" i="18" s="1"/>
  <c r="P405" i="18"/>
  <c r="Q405" i="18" s="1"/>
  <c r="P351" i="18"/>
  <c r="Q351" i="18" s="1"/>
  <c r="P279" i="18"/>
  <c r="Q279" i="18" s="1"/>
  <c r="P311" i="18"/>
  <c r="Q311" i="18" s="1"/>
  <c r="P343" i="18"/>
  <c r="Q343" i="18" s="1"/>
  <c r="P359" i="18"/>
  <c r="Q359" i="18" s="1"/>
  <c r="P375" i="18"/>
  <c r="Q375" i="18" s="1"/>
  <c r="P388" i="18"/>
  <c r="Q388" i="18" s="1"/>
  <c r="P397" i="18"/>
  <c r="Q397" i="18" s="1"/>
  <c r="P404" i="18"/>
  <c r="Q404" i="18" s="1"/>
  <c r="P408" i="18"/>
  <c r="Q408" i="18" s="1"/>
  <c r="P410" i="18"/>
  <c r="Q410" i="18" s="1"/>
  <c r="P416" i="18"/>
  <c r="Q416" i="18" s="1"/>
  <c r="P418" i="18"/>
  <c r="Q418" i="18" s="1"/>
  <c r="P424" i="18"/>
  <c r="Q424" i="18" s="1"/>
  <c r="P426" i="18"/>
  <c r="Q426" i="18" s="1"/>
  <c r="P432" i="18"/>
  <c r="Q432" i="18" s="1"/>
  <c r="P434" i="18"/>
  <c r="Q434" i="18" s="1"/>
  <c r="P440" i="18"/>
  <c r="Q440" i="18" s="1"/>
  <c r="P442" i="18"/>
  <c r="Q442" i="18" s="1"/>
  <c r="P448" i="18"/>
  <c r="Q448" i="18" s="1"/>
  <c r="P450" i="18"/>
  <c r="Q450" i="18" s="1"/>
  <c r="P456" i="18"/>
  <c r="Q456" i="18" s="1"/>
  <c r="P458" i="18"/>
  <c r="Q458" i="18" s="1"/>
  <c r="P464" i="18"/>
  <c r="Q464" i="18" s="1"/>
  <c r="P466" i="18"/>
  <c r="Q466" i="18" s="1"/>
  <c r="P472" i="18"/>
  <c r="Q472" i="18" s="1"/>
  <c r="P8" i="18"/>
  <c r="Q8" i="18" s="1"/>
  <c r="P16" i="18"/>
  <c r="Q16" i="18" s="1"/>
  <c r="P24" i="18"/>
  <c r="Q24" i="18" s="1"/>
  <c r="P32" i="18"/>
  <c r="Q32" i="18" s="1"/>
  <c r="P40" i="18"/>
  <c r="Q40" i="18" s="1"/>
  <c r="P48" i="18"/>
  <c r="Q48" i="18" s="1"/>
  <c r="P56" i="18"/>
  <c r="Q56" i="18" s="1"/>
  <c r="P64" i="18"/>
  <c r="Q64" i="18" s="1"/>
  <c r="P72" i="18"/>
  <c r="Q72" i="18" s="1"/>
  <c r="P80" i="18"/>
  <c r="Q80" i="18" s="1"/>
  <c r="P88" i="18"/>
  <c r="Q88" i="18" s="1"/>
  <c r="P96" i="18"/>
  <c r="Q96" i="18" s="1"/>
  <c r="P104" i="18"/>
  <c r="Q104" i="18" s="1"/>
  <c r="P112" i="18"/>
  <c r="Q112" i="18" s="1"/>
  <c r="P120" i="18"/>
  <c r="Q120" i="18" s="1"/>
  <c r="P128" i="18"/>
  <c r="Q128" i="18" s="1"/>
  <c r="P136" i="18"/>
  <c r="Q136" i="18" s="1"/>
  <c r="P144" i="18"/>
  <c r="Q144" i="18" s="1"/>
  <c r="P152" i="18"/>
  <c r="Q152" i="18" s="1"/>
  <c r="P160" i="18"/>
  <c r="Q160" i="18" s="1"/>
  <c r="P168" i="18"/>
  <c r="Q168" i="18" s="1"/>
  <c r="P176" i="18"/>
  <c r="Q176" i="18" s="1"/>
  <c r="P184" i="18"/>
  <c r="Q184" i="18" s="1"/>
  <c r="P192" i="18"/>
  <c r="Q192" i="18" s="1"/>
  <c r="P200" i="18"/>
  <c r="Q200" i="18" s="1"/>
  <c r="P208" i="18"/>
  <c r="Q208" i="18" s="1"/>
  <c r="P216" i="18"/>
  <c r="Q216" i="18" s="1"/>
  <c r="P224" i="18"/>
  <c r="Q224" i="18" s="1"/>
  <c r="P232" i="18"/>
  <c r="Q232" i="18" s="1"/>
  <c r="P240" i="18"/>
  <c r="Q240" i="18" s="1"/>
  <c r="P248" i="18"/>
  <c r="Q248" i="18" s="1"/>
  <c r="P256" i="18"/>
  <c r="Q256" i="18" s="1"/>
  <c r="P287" i="18"/>
  <c r="Q287" i="18" s="1"/>
  <c r="P319" i="18"/>
  <c r="Q319" i="18" s="1"/>
  <c r="P347" i="18"/>
  <c r="Q347" i="18" s="1"/>
  <c r="P363" i="18"/>
  <c r="Q363" i="18" s="1"/>
  <c r="P384" i="18"/>
  <c r="Q384" i="18" s="1"/>
  <c r="P393" i="18"/>
  <c r="Q393" i="18" s="1"/>
  <c r="P400" i="18"/>
  <c r="Q400" i="18" s="1"/>
  <c r="P480" i="18"/>
  <c r="Q480" i="18" s="1"/>
  <c r="P482" i="18"/>
  <c r="Q482" i="18" s="1"/>
  <c r="P488" i="18"/>
  <c r="Q488" i="18" s="1"/>
  <c r="P490" i="18"/>
  <c r="Q490" i="18" s="1"/>
  <c r="P496" i="18"/>
  <c r="Q496" i="18" s="1"/>
  <c r="P498" i="18"/>
  <c r="Q498" i="18" s="1"/>
  <c r="P504" i="18"/>
  <c r="Q504" i="18" s="1"/>
  <c r="P506" i="18"/>
  <c r="Q506" i="18" s="1"/>
  <c r="P512" i="18"/>
  <c r="Q512" i="18" s="1"/>
  <c r="P514" i="18"/>
  <c r="Q514" i="18" s="1"/>
  <c r="P520" i="18"/>
  <c r="Q520" i="18" s="1"/>
  <c r="P522" i="18"/>
  <c r="Q522" i="18" s="1"/>
  <c r="P528" i="18"/>
  <c r="Q528" i="18" s="1"/>
  <c r="P530" i="18"/>
  <c r="Q530" i="18" s="1"/>
  <c r="P9" i="18"/>
  <c r="Q9" i="18" s="1"/>
  <c r="P17" i="18"/>
  <c r="Q17" i="18" s="1"/>
  <c r="P25" i="18"/>
  <c r="Q25" i="18" s="1"/>
  <c r="P33" i="18"/>
  <c r="Q33" i="18" s="1"/>
  <c r="P41" i="18"/>
  <c r="Q41" i="18" s="1"/>
  <c r="P49" i="18"/>
  <c r="Q49" i="18" s="1"/>
  <c r="P57" i="18"/>
  <c r="Q57" i="18" s="1"/>
  <c r="P65" i="18"/>
  <c r="Q65" i="18" s="1"/>
  <c r="P73" i="18"/>
  <c r="Q73" i="18" s="1"/>
  <c r="P81" i="18"/>
  <c r="Q81" i="18" s="1"/>
  <c r="P89" i="18"/>
  <c r="Q89" i="18" s="1"/>
  <c r="P97" i="18"/>
  <c r="Q97" i="18" s="1"/>
  <c r="P105" i="18"/>
  <c r="Q105" i="18" s="1"/>
  <c r="P113" i="18"/>
  <c r="Q113" i="18" s="1"/>
  <c r="P121" i="18"/>
  <c r="Q121" i="18" s="1"/>
  <c r="P129" i="18"/>
  <c r="Q129" i="18" s="1"/>
  <c r="P137" i="18"/>
  <c r="Q137" i="18" s="1"/>
  <c r="P145" i="18"/>
  <c r="Q145" i="18" s="1"/>
  <c r="P153" i="18"/>
  <c r="Q153" i="18" s="1"/>
  <c r="P161" i="18"/>
  <c r="Q161" i="18" s="1"/>
  <c r="P169" i="18"/>
  <c r="Q169" i="18" s="1"/>
  <c r="P177" i="18"/>
  <c r="Q177" i="18" s="1"/>
  <c r="P185" i="18"/>
  <c r="Q185" i="18" s="1"/>
  <c r="P193" i="18"/>
  <c r="Q193" i="18" s="1"/>
  <c r="P201" i="18"/>
  <c r="Q201" i="18" s="1"/>
  <c r="P209" i="18"/>
  <c r="Q209" i="18" s="1"/>
  <c r="P217" i="18"/>
  <c r="Q217" i="18" s="1"/>
  <c r="P225" i="18"/>
  <c r="Q225" i="18" s="1"/>
  <c r="P233" i="18"/>
  <c r="Q233" i="18" s="1"/>
  <c r="P241" i="18"/>
  <c r="Q241" i="18" s="1"/>
  <c r="P249" i="18"/>
  <c r="Q249" i="18" s="1"/>
  <c r="P257" i="18"/>
  <c r="Q257" i="18" s="1"/>
  <c r="L453" i="28"/>
  <c r="K453" i="28"/>
  <c r="I453" i="28"/>
  <c r="J453" i="28" s="1"/>
  <c r="L445" i="28"/>
  <c r="K445" i="28"/>
  <c r="I445" i="28"/>
  <c r="J445" i="28" s="1"/>
  <c r="L437" i="28"/>
  <c r="K437" i="28"/>
  <c r="I437" i="28"/>
  <c r="J437" i="28" s="1"/>
  <c r="L429" i="28"/>
  <c r="K429" i="28"/>
  <c r="I429" i="28"/>
  <c r="J429" i="28" s="1"/>
  <c r="L421" i="28"/>
  <c r="K421" i="28"/>
  <c r="I421" i="28"/>
  <c r="J421" i="28" s="1"/>
  <c r="L413" i="28"/>
  <c r="K413" i="28"/>
  <c r="I413" i="28"/>
  <c r="J413" i="28" s="1"/>
  <c r="L405" i="28"/>
  <c r="K405" i="28"/>
  <c r="I405" i="28"/>
  <c r="J405" i="28" s="1"/>
  <c r="L397" i="28"/>
  <c r="K397" i="28"/>
  <c r="I397" i="28"/>
  <c r="J397" i="28" s="1"/>
  <c r="L389" i="28"/>
  <c r="K389" i="28"/>
  <c r="I389" i="28"/>
  <c r="J389" i="28" s="1"/>
  <c r="L381" i="28"/>
  <c r="K381" i="28"/>
  <c r="I381" i="28"/>
  <c r="J381" i="28" s="1"/>
  <c r="L373" i="28"/>
  <c r="K373" i="28"/>
  <c r="I373" i="28"/>
  <c r="J373" i="28" s="1"/>
  <c r="L365" i="28"/>
  <c r="K365" i="28"/>
  <c r="I365" i="28"/>
  <c r="J365" i="28" s="1"/>
  <c r="L357" i="28"/>
  <c r="K357" i="28"/>
  <c r="I357" i="28"/>
  <c r="J357" i="28" s="1"/>
  <c r="L349" i="28"/>
  <c r="K349" i="28"/>
  <c r="I349" i="28"/>
  <c r="J349" i="28" s="1"/>
  <c r="L341" i="28"/>
  <c r="K341" i="28"/>
  <c r="I341" i="28"/>
  <c r="J341" i="28" s="1"/>
  <c r="L337" i="28"/>
  <c r="K337" i="28"/>
  <c r="I337" i="28"/>
  <c r="J337" i="28" s="1"/>
  <c r="L329" i="28"/>
  <c r="K329" i="28"/>
  <c r="I329" i="28"/>
  <c r="J329" i="28" s="1"/>
  <c r="L321" i="28"/>
  <c r="K321" i="28"/>
  <c r="I321" i="28"/>
  <c r="J321" i="28" s="1"/>
  <c r="L313" i="28"/>
  <c r="K313" i="28"/>
  <c r="I313" i="28"/>
  <c r="J313" i="28" s="1"/>
  <c r="L305" i="28"/>
  <c r="K305" i="28"/>
  <c r="I305" i="28"/>
  <c r="J305" i="28" s="1"/>
  <c r="L297" i="28"/>
  <c r="K297" i="28"/>
  <c r="I297" i="28"/>
  <c r="J297" i="28" s="1"/>
  <c r="L289" i="28"/>
  <c r="K289" i="28"/>
  <c r="I289" i="28"/>
  <c r="J289" i="28" s="1"/>
  <c r="L281" i="28"/>
  <c r="K281" i="28"/>
  <c r="I281" i="28"/>
  <c r="J281" i="28" s="1"/>
  <c r="L277" i="28"/>
  <c r="K277" i="28"/>
  <c r="I277" i="28"/>
  <c r="J277" i="28" s="1"/>
  <c r="L269" i="28"/>
  <c r="K269" i="28"/>
  <c r="I269" i="28"/>
  <c r="J269" i="28" s="1"/>
  <c r="L261" i="28"/>
  <c r="K261" i="28"/>
  <c r="I261" i="28"/>
  <c r="J261" i="28" s="1"/>
  <c r="R339" i="18" s="1"/>
  <c r="L253" i="28"/>
  <c r="K253" i="28"/>
  <c r="I253" i="28"/>
  <c r="J253" i="28" s="1"/>
  <c r="R331" i="18" s="1"/>
  <c r="L245" i="28"/>
  <c r="K245" i="28"/>
  <c r="I245" i="28"/>
  <c r="J245" i="28" s="1"/>
  <c r="L237" i="28"/>
  <c r="K237" i="28"/>
  <c r="I237" i="28"/>
  <c r="J237" i="28" s="1"/>
  <c r="R315" i="18" s="1"/>
  <c r="L229" i="28"/>
  <c r="K229" i="28"/>
  <c r="I229" i="28"/>
  <c r="J229" i="28" s="1"/>
  <c r="L221" i="28"/>
  <c r="K221" i="28"/>
  <c r="I221" i="28"/>
  <c r="J221" i="28" s="1"/>
  <c r="R299" i="18" s="1"/>
  <c r="L217" i="28"/>
  <c r="K217" i="28"/>
  <c r="I217" i="28"/>
  <c r="J217" i="28" s="1"/>
  <c r="L209" i="28"/>
  <c r="K209" i="28"/>
  <c r="I209" i="28"/>
  <c r="J209" i="28" s="1"/>
  <c r="R287" i="18" s="1"/>
  <c r="L201" i="28"/>
  <c r="K201" i="28"/>
  <c r="I201" i="28"/>
  <c r="J201" i="28" s="1"/>
  <c r="L193" i="28"/>
  <c r="K193" i="28"/>
  <c r="I193" i="28"/>
  <c r="J193" i="28" s="1"/>
  <c r="R271" i="18" s="1"/>
  <c r="L185" i="28"/>
  <c r="K185" i="28"/>
  <c r="I185" i="28"/>
  <c r="J185" i="28" s="1"/>
  <c r="R260" i="18" s="1"/>
  <c r="L177" i="28"/>
  <c r="K177" i="28"/>
  <c r="I177" i="28"/>
  <c r="J177" i="28" s="1"/>
  <c r="L173" i="28"/>
  <c r="K173" i="28"/>
  <c r="I173" i="28"/>
  <c r="J173" i="28" s="1"/>
  <c r="R237" i="18" s="1"/>
  <c r="L169" i="28"/>
  <c r="K169" i="28"/>
  <c r="I169" i="28"/>
  <c r="J169" i="28" s="1"/>
  <c r="R228" i="18" s="1"/>
  <c r="L161" i="28"/>
  <c r="K161" i="28"/>
  <c r="I161" i="28"/>
  <c r="J161" i="28" s="1"/>
  <c r="R213" i="18" s="1"/>
  <c r="L157" i="28"/>
  <c r="K157" i="28"/>
  <c r="I157" i="28"/>
  <c r="J157" i="28" s="1"/>
  <c r="R207" i="18" s="1"/>
  <c r="L153" i="28"/>
  <c r="K153" i="28"/>
  <c r="I153" i="28"/>
  <c r="J153" i="28" s="1"/>
  <c r="R201" i="18" s="1"/>
  <c r="L149" i="28"/>
  <c r="K149" i="28"/>
  <c r="I149" i="28"/>
  <c r="J149" i="28" s="1"/>
  <c r="R197" i="18" s="1"/>
  <c r="L145" i="28"/>
  <c r="K145" i="28"/>
  <c r="I145" i="28"/>
  <c r="J145" i="28" s="1"/>
  <c r="R191" i="18" s="1"/>
  <c r="L141" i="28"/>
  <c r="K141" i="28"/>
  <c r="I141" i="28"/>
  <c r="J141" i="28" s="1"/>
  <c r="L137" i="28"/>
  <c r="K137" i="28"/>
  <c r="I137" i="28"/>
  <c r="J137" i="28" s="1"/>
  <c r="R181" i="18" s="1"/>
  <c r="L133" i="28"/>
  <c r="K133" i="28"/>
  <c r="I133" i="28"/>
  <c r="J133" i="28" s="1"/>
  <c r="R177" i="18" s="1"/>
  <c r="L129" i="28"/>
  <c r="K129" i="28"/>
  <c r="I129" i="28"/>
  <c r="J129" i="28" s="1"/>
  <c r="R171" i="18" s="1"/>
  <c r="L125" i="28"/>
  <c r="K125" i="28"/>
  <c r="I125" i="28"/>
  <c r="J125" i="28" s="1"/>
  <c r="R160" i="18" s="1"/>
  <c r="L121" i="28"/>
  <c r="K121" i="28"/>
  <c r="I121" i="28"/>
  <c r="J121" i="28" s="1"/>
  <c r="R156" i="18" s="1"/>
  <c r="L117" i="28"/>
  <c r="K117" i="28"/>
  <c r="I117" i="28"/>
  <c r="J117" i="28" s="1"/>
  <c r="R150" i="18" s="1"/>
  <c r="L113" i="28"/>
  <c r="K113" i="28"/>
  <c r="I113" i="28"/>
  <c r="J113" i="28" s="1"/>
  <c r="R146" i="18" s="1"/>
  <c r="L105" i="28"/>
  <c r="K105" i="28"/>
  <c r="I105" i="28"/>
  <c r="J105" i="28" s="1"/>
  <c r="R138" i="18" s="1"/>
  <c r="L101" i="28"/>
  <c r="K101" i="28"/>
  <c r="I101" i="28"/>
  <c r="J101" i="28" s="1"/>
  <c r="R128" i="18" s="1"/>
  <c r="L97" i="28"/>
  <c r="K97" i="28"/>
  <c r="I97" i="28"/>
  <c r="J97" i="28" s="1"/>
  <c r="R124" i="18" s="1"/>
  <c r="L93" i="28"/>
  <c r="K93" i="28"/>
  <c r="I93" i="28"/>
  <c r="J93" i="28" s="1"/>
  <c r="R118" i="18" s="1"/>
  <c r="L89" i="28"/>
  <c r="K89" i="28"/>
  <c r="I89" i="28"/>
  <c r="J89" i="28" s="1"/>
  <c r="L85" i="28"/>
  <c r="K85" i="28"/>
  <c r="I85" i="28"/>
  <c r="J85" i="28" s="1"/>
  <c r="R106" i="18" s="1"/>
  <c r="L81" i="28"/>
  <c r="K81" i="28"/>
  <c r="I81" i="28"/>
  <c r="J81" i="28" s="1"/>
  <c r="R102" i="18" s="1"/>
  <c r="L77" i="28"/>
  <c r="K77" i="28"/>
  <c r="I77" i="28"/>
  <c r="J77" i="28" s="1"/>
  <c r="R98" i="18" s="1"/>
  <c r="L73" i="28"/>
  <c r="K73" i="28"/>
  <c r="I73" i="28"/>
  <c r="J73" i="28" s="1"/>
  <c r="R91" i="18" s="1"/>
  <c r="L69" i="28"/>
  <c r="K69" i="28"/>
  <c r="I69" i="28"/>
  <c r="J69" i="28" s="1"/>
  <c r="R86" i="18" s="1"/>
  <c r="L65" i="28"/>
  <c r="K65" i="28"/>
  <c r="I65" i="28"/>
  <c r="J65" i="28" s="1"/>
  <c r="R81" i="18" s="1"/>
  <c r="L61" i="28"/>
  <c r="K61" i="28"/>
  <c r="I61" i="28"/>
  <c r="J61" i="28" s="1"/>
  <c r="L57" i="28"/>
  <c r="K57" i="28"/>
  <c r="I57" i="28"/>
  <c r="J57" i="28" s="1"/>
  <c r="R70" i="18" s="1"/>
  <c r="L52" i="28"/>
  <c r="K52" i="28"/>
  <c r="I52" i="28"/>
  <c r="J52" i="28" s="1"/>
  <c r="R65" i="18" s="1"/>
  <c r="L48" i="28"/>
  <c r="I48" i="28"/>
  <c r="J48" i="28" s="1"/>
  <c r="K48" i="28"/>
  <c r="L44" i="28"/>
  <c r="K44" i="28"/>
  <c r="I44" i="28"/>
  <c r="J44" i="28" s="1"/>
  <c r="L40" i="28"/>
  <c r="K40" i="28"/>
  <c r="I40" i="28"/>
  <c r="J40" i="28" s="1"/>
  <c r="R46" i="18" s="1"/>
  <c r="L36" i="28"/>
  <c r="K36" i="28"/>
  <c r="I36" i="28"/>
  <c r="J36" i="28" s="1"/>
  <c r="L32" i="28"/>
  <c r="I32" i="28"/>
  <c r="J32" i="28" s="1"/>
  <c r="R35" i="18" s="1"/>
  <c r="K32" i="28"/>
  <c r="L28" i="28"/>
  <c r="K28" i="28"/>
  <c r="I28" i="28"/>
  <c r="J28" i="28" s="1"/>
  <c r="R31" i="18" s="1"/>
  <c r="L24" i="28"/>
  <c r="I24" i="28"/>
  <c r="J24" i="28" s="1"/>
  <c r="R27" i="18" s="1"/>
  <c r="K24" i="28"/>
  <c r="L20" i="28"/>
  <c r="K20" i="28"/>
  <c r="I20" i="28"/>
  <c r="J20" i="28" s="1"/>
  <c r="R23" i="18" s="1"/>
  <c r="L16" i="28"/>
  <c r="K16" i="28"/>
  <c r="I16" i="28"/>
  <c r="J16" i="28" s="1"/>
  <c r="L12" i="28"/>
  <c r="K12" i="28"/>
  <c r="I12" i="28"/>
  <c r="J12" i="28" s="1"/>
  <c r="L8" i="28"/>
  <c r="K8" i="28"/>
  <c r="I8" i="28"/>
  <c r="J8" i="28" s="1"/>
  <c r="R8" i="18" s="1"/>
  <c r="L4" i="28"/>
  <c r="K4" i="28"/>
  <c r="I4" i="28"/>
  <c r="J4" i="28" s="1"/>
  <c r="R4" i="18" s="1"/>
  <c r="R212" i="18"/>
  <c r="P255" i="18"/>
  <c r="Q255" i="18" s="1"/>
  <c r="P251" i="18"/>
  <c r="Q251" i="18" s="1"/>
  <c r="P247" i="18"/>
  <c r="Q247" i="18" s="1"/>
  <c r="P243" i="18"/>
  <c r="Q243" i="18" s="1"/>
  <c r="P239" i="18"/>
  <c r="Q239" i="18" s="1"/>
  <c r="P235" i="18"/>
  <c r="Q235" i="18" s="1"/>
  <c r="P231" i="18"/>
  <c r="Q231" i="18" s="1"/>
  <c r="P227" i="18"/>
  <c r="Q227" i="18" s="1"/>
  <c r="P223" i="18"/>
  <c r="Q223" i="18" s="1"/>
  <c r="P219" i="18"/>
  <c r="Q219" i="18" s="1"/>
  <c r="P215" i="18"/>
  <c r="Q215" i="18" s="1"/>
  <c r="P211" i="18"/>
  <c r="Q211" i="18" s="1"/>
  <c r="P207" i="18"/>
  <c r="Q207" i="18" s="1"/>
  <c r="P203" i="18"/>
  <c r="Q203" i="18" s="1"/>
  <c r="P199" i="18"/>
  <c r="Q199" i="18" s="1"/>
  <c r="P195" i="18"/>
  <c r="Q195" i="18" s="1"/>
  <c r="P191" i="18"/>
  <c r="Q191" i="18" s="1"/>
  <c r="P187" i="18"/>
  <c r="Q187" i="18" s="1"/>
  <c r="P183" i="18"/>
  <c r="Q183" i="18" s="1"/>
  <c r="P179" i="18"/>
  <c r="Q179" i="18" s="1"/>
  <c r="P175" i="18"/>
  <c r="Q175" i="18" s="1"/>
  <c r="P171" i="18"/>
  <c r="Q171" i="18" s="1"/>
  <c r="P167" i="18"/>
  <c r="Q167" i="18" s="1"/>
  <c r="P163" i="18"/>
  <c r="Q163" i="18" s="1"/>
  <c r="P159" i="18"/>
  <c r="Q159" i="18" s="1"/>
  <c r="P155" i="18"/>
  <c r="Q155" i="18" s="1"/>
  <c r="P151" i="18"/>
  <c r="Q151" i="18" s="1"/>
  <c r="P147" i="18"/>
  <c r="Q147" i="18" s="1"/>
  <c r="P143" i="18"/>
  <c r="Q143" i="18" s="1"/>
  <c r="P139" i="18"/>
  <c r="Q139" i="18" s="1"/>
  <c r="P135" i="18"/>
  <c r="Q135" i="18" s="1"/>
  <c r="P131" i="18"/>
  <c r="Q131" i="18" s="1"/>
  <c r="P127" i="18"/>
  <c r="Q127" i="18" s="1"/>
  <c r="P123" i="18"/>
  <c r="Q123" i="18" s="1"/>
  <c r="P119" i="18"/>
  <c r="Q119" i="18" s="1"/>
  <c r="P115" i="18"/>
  <c r="Q115" i="18" s="1"/>
  <c r="P111" i="18"/>
  <c r="Q111" i="18" s="1"/>
  <c r="P107" i="18"/>
  <c r="Q107" i="18" s="1"/>
  <c r="P103" i="18"/>
  <c r="Q103" i="18" s="1"/>
  <c r="P99" i="18"/>
  <c r="Q99" i="18" s="1"/>
  <c r="P95" i="18"/>
  <c r="Q95" i="18" s="1"/>
  <c r="P91" i="18"/>
  <c r="Q91" i="18" s="1"/>
  <c r="P87" i="18"/>
  <c r="Q87" i="18" s="1"/>
  <c r="P83" i="18"/>
  <c r="Q83" i="18" s="1"/>
  <c r="P79" i="18"/>
  <c r="Q79" i="18" s="1"/>
  <c r="P75" i="18"/>
  <c r="Q75" i="18" s="1"/>
  <c r="P71" i="18"/>
  <c r="Q71" i="18" s="1"/>
  <c r="P67" i="18"/>
  <c r="Q67" i="18" s="1"/>
  <c r="P63" i="18"/>
  <c r="Q63" i="18" s="1"/>
  <c r="P59" i="18"/>
  <c r="Q59" i="18" s="1"/>
  <c r="P55" i="18"/>
  <c r="Q55" i="18" s="1"/>
  <c r="P51" i="18"/>
  <c r="Q51" i="18" s="1"/>
  <c r="P47" i="18"/>
  <c r="Q47" i="18" s="1"/>
  <c r="P43" i="18"/>
  <c r="Q43" i="18" s="1"/>
  <c r="P39" i="18"/>
  <c r="Q39" i="18" s="1"/>
  <c r="P35" i="18"/>
  <c r="Q35" i="18" s="1"/>
  <c r="P31" i="18"/>
  <c r="Q31" i="18" s="1"/>
  <c r="P27" i="18"/>
  <c r="Q27" i="18" s="1"/>
  <c r="P23" i="18"/>
  <c r="Q23" i="18" s="1"/>
  <c r="P19" i="18"/>
  <c r="Q19" i="18" s="1"/>
  <c r="P15" i="18"/>
  <c r="Q15" i="18" s="1"/>
  <c r="P11" i="18"/>
  <c r="Q11" i="18" s="1"/>
  <c r="P7" i="18"/>
  <c r="Q7" i="18" s="1"/>
  <c r="P531" i="18"/>
  <c r="Q531" i="18" s="1"/>
  <c r="P526" i="18"/>
  <c r="Q526" i="18" s="1"/>
  <c r="P523" i="18"/>
  <c r="Q523" i="18" s="1"/>
  <c r="P518" i="18"/>
  <c r="Q518" i="18" s="1"/>
  <c r="P515" i="18"/>
  <c r="Q515" i="18" s="1"/>
  <c r="P510" i="18"/>
  <c r="Q510" i="18" s="1"/>
  <c r="P507" i="18"/>
  <c r="Q507" i="18" s="1"/>
  <c r="P502" i="18"/>
  <c r="Q502" i="18" s="1"/>
  <c r="P499" i="18"/>
  <c r="Q499" i="18" s="1"/>
  <c r="P494" i="18"/>
  <c r="Q494" i="18" s="1"/>
  <c r="P491" i="18"/>
  <c r="Q491" i="18" s="1"/>
  <c r="P486" i="18"/>
  <c r="Q486" i="18" s="1"/>
  <c r="P483" i="18"/>
  <c r="Q483" i="18" s="1"/>
  <c r="P478" i="18"/>
  <c r="Q478" i="18" s="1"/>
  <c r="P477" i="18"/>
  <c r="Q477" i="18" s="1"/>
  <c r="P476" i="18"/>
  <c r="Q476" i="18" s="1"/>
  <c r="P475" i="18"/>
  <c r="Q475" i="18" s="1"/>
  <c r="P474" i="18"/>
  <c r="Q474" i="18" s="1"/>
  <c r="P473" i="18"/>
  <c r="Q473" i="18" s="1"/>
  <c r="P470" i="18"/>
  <c r="Q470" i="18" s="1"/>
  <c r="P465" i="18"/>
  <c r="Q465" i="18" s="1"/>
  <c r="P462" i="18"/>
  <c r="Q462" i="18" s="1"/>
  <c r="P457" i="18"/>
  <c r="Q457" i="18" s="1"/>
  <c r="P454" i="18"/>
  <c r="Q454" i="18" s="1"/>
  <c r="P449" i="18"/>
  <c r="Q449" i="18" s="1"/>
  <c r="P446" i="18"/>
  <c r="Q446" i="18" s="1"/>
  <c r="P441" i="18"/>
  <c r="Q441" i="18" s="1"/>
  <c r="P438" i="18"/>
  <c r="Q438" i="18" s="1"/>
  <c r="P433" i="18"/>
  <c r="Q433" i="18" s="1"/>
  <c r="P430" i="18"/>
  <c r="Q430" i="18" s="1"/>
  <c r="P425" i="18"/>
  <c r="Q425" i="18" s="1"/>
  <c r="P422" i="18"/>
  <c r="Q422" i="18" s="1"/>
  <c r="P417" i="18"/>
  <c r="Q417" i="18" s="1"/>
  <c r="P414" i="18"/>
  <c r="Q414" i="18" s="1"/>
  <c r="P409" i="18"/>
  <c r="Q409" i="18" s="1"/>
  <c r="P406" i="18"/>
  <c r="Q406" i="18" s="1"/>
  <c r="P402" i="18"/>
  <c r="Q402" i="18" s="1"/>
  <c r="P398" i="18"/>
  <c r="Q398" i="18" s="1"/>
  <c r="P394" i="18"/>
  <c r="Q394" i="18" s="1"/>
  <c r="P390" i="18"/>
  <c r="Q390" i="18" s="1"/>
  <c r="P386" i="18"/>
  <c r="Q386" i="18" s="1"/>
  <c r="P382" i="18"/>
  <c r="Q382" i="18" s="1"/>
  <c r="P379" i="18"/>
  <c r="Q379" i="18" s="1"/>
  <c r="P372" i="18"/>
  <c r="Q372" i="18" s="1"/>
  <c r="P368" i="18"/>
  <c r="Q368" i="18" s="1"/>
  <c r="P364" i="18"/>
  <c r="Q364" i="18" s="1"/>
  <c r="P360" i="18"/>
  <c r="Q360" i="18" s="1"/>
  <c r="P356" i="18"/>
  <c r="Q356" i="18" s="1"/>
  <c r="P352" i="18"/>
  <c r="Q352" i="18" s="1"/>
  <c r="P348" i="18"/>
  <c r="Q348" i="18" s="1"/>
  <c r="P344" i="18"/>
  <c r="Q344" i="18" s="1"/>
  <c r="R107" i="18"/>
  <c r="P266" i="18"/>
  <c r="Q266" i="18" s="1"/>
  <c r="P270" i="18"/>
  <c r="Q270" i="18" s="1"/>
  <c r="P274" i="18"/>
  <c r="Q274" i="18" s="1"/>
  <c r="P278" i="18"/>
  <c r="Q278" i="18" s="1"/>
  <c r="P282" i="18"/>
  <c r="Q282" i="18" s="1"/>
  <c r="P286" i="18"/>
  <c r="Q286" i="18" s="1"/>
  <c r="P290" i="18"/>
  <c r="Q290" i="18" s="1"/>
  <c r="P294" i="18"/>
  <c r="Q294" i="18" s="1"/>
  <c r="P298" i="18"/>
  <c r="Q298" i="18" s="1"/>
  <c r="P302" i="18"/>
  <c r="Q302" i="18" s="1"/>
  <c r="P306" i="18"/>
  <c r="Q306" i="18" s="1"/>
  <c r="P310" i="18"/>
  <c r="Q310" i="18" s="1"/>
  <c r="P314" i="18"/>
  <c r="Q314" i="18" s="1"/>
  <c r="P318" i="18"/>
  <c r="Q318" i="18" s="1"/>
  <c r="P322" i="18"/>
  <c r="Q322" i="18" s="1"/>
  <c r="P326" i="18"/>
  <c r="Q326" i="18" s="1"/>
  <c r="P330" i="18"/>
  <c r="Q330" i="18" s="1"/>
  <c r="P334" i="18"/>
  <c r="Q334" i="18" s="1"/>
  <c r="P338" i="18"/>
  <c r="Q338" i="18" s="1"/>
  <c r="P342" i="18"/>
  <c r="Q342" i="18" s="1"/>
  <c r="P346" i="18"/>
  <c r="Q346" i="18" s="1"/>
  <c r="P350" i="18"/>
  <c r="Q350" i="18" s="1"/>
  <c r="P354" i="18"/>
  <c r="Q354" i="18" s="1"/>
  <c r="P358" i="18"/>
  <c r="Q358" i="18" s="1"/>
  <c r="P362" i="18"/>
  <c r="Q362" i="18" s="1"/>
  <c r="P366" i="18"/>
  <c r="Q366" i="18" s="1"/>
  <c r="P370" i="18"/>
  <c r="Q370" i="18" s="1"/>
  <c r="P374" i="18"/>
  <c r="Q374" i="18" s="1"/>
  <c r="P265" i="18"/>
  <c r="Q265" i="18" s="1"/>
  <c r="P269" i="18"/>
  <c r="Q269" i="18" s="1"/>
  <c r="P273" i="18"/>
  <c r="Q273" i="18" s="1"/>
  <c r="P277" i="18"/>
  <c r="Q277" i="18" s="1"/>
  <c r="P281" i="18"/>
  <c r="Q281" i="18" s="1"/>
  <c r="P285" i="18"/>
  <c r="Q285" i="18" s="1"/>
  <c r="P289" i="18"/>
  <c r="Q289" i="18" s="1"/>
  <c r="P293" i="18"/>
  <c r="Q293" i="18" s="1"/>
  <c r="P297" i="18"/>
  <c r="Q297" i="18" s="1"/>
  <c r="P301" i="18"/>
  <c r="Q301" i="18" s="1"/>
  <c r="P305" i="18"/>
  <c r="Q305" i="18" s="1"/>
  <c r="P309" i="18"/>
  <c r="Q309" i="18" s="1"/>
  <c r="P313" i="18"/>
  <c r="Q313" i="18" s="1"/>
  <c r="P317" i="18"/>
  <c r="Q317" i="18" s="1"/>
  <c r="P321" i="18"/>
  <c r="Q321" i="18" s="1"/>
  <c r="P325" i="18"/>
  <c r="Q325" i="18" s="1"/>
  <c r="P329" i="18"/>
  <c r="Q329" i="18" s="1"/>
  <c r="P333" i="18"/>
  <c r="Q333" i="18" s="1"/>
  <c r="P337" i="18"/>
  <c r="Q337" i="18" s="1"/>
  <c r="P341" i="18"/>
  <c r="Q341" i="18" s="1"/>
  <c r="P345" i="18"/>
  <c r="Q345" i="18" s="1"/>
  <c r="P349" i="18"/>
  <c r="Q349" i="18" s="1"/>
  <c r="P353" i="18"/>
  <c r="Q353" i="18" s="1"/>
  <c r="P357" i="18"/>
  <c r="Q357" i="18" s="1"/>
  <c r="P361" i="18"/>
  <c r="Q361" i="18" s="1"/>
  <c r="P365" i="18"/>
  <c r="Q365" i="18" s="1"/>
  <c r="P369" i="18"/>
  <c r="Q369" i="18" s="1"/>
  <c r="P373" i="18"/>
  <c r="Q373" i="18" s="1"/>
  <c r="P377" i="18"/>
  <c r="Q377" i="18" s="1"/>
  <c r="P381" i="18"/>
  <c r="Q381" i="18" s="1"/>
  <c r="P264" i="18"/>
  <c r="Q264" i="18" s="1"/>
  <c r="P268" i="18"/>
  <c r="Q268" i="18" s="1"/>
  <c r="P272" i="18"/>
  <c r="Q272" i="18" s="1"/>
  <c r="P276" i="18"/>
  <c r="Q276" i="18" s="1"/>
  <c r="P280" i="18"/>
  <c r="Q280" i="18" s="1"/>
  <c r="P284" i="18"/>
  <c r="Q284" i="18" s="1"/>
  <c r="P288" i="18"/>
  <c r="Q288" i="18" s="1"/>
  <c r="P292" i="18"/>
  <c r="Q292" i="18" s="1"/>
  <c r="P296" i="18"/>
  <c r="Q296" i="18" s="1"/>
  <c r="P300" i="18"/>
  <c r="Q300" i="18" s="1"/>
  <c r="P304" i="18"/>
  <c r="Q304" i="18" s="1"/>
  <c r="P308" i="18"/>
  <c r="Q308" i="18" s="1"/>
  <c r="P312" i="18"/>
  <c r="Q312" i="18" s="1"/>
  <c r="P316" i="18"/>
  <c r="Q316" i="18" s="1"/>
  <c r="P320" i="18"/>
  <c r="Q320" i="18" s="1"/>
  <c r="P324" i="18"/>
  <c r="Q324" i="18" s="1"/>
  <c r="P328" i="18"/>
  <c r="Q328" i="18" s="1"/>
  <c r="P332" i="18"/>
  <c r="Q332" i="18" s="1"/>
  <c r="P336" i="18"/>
  <c r="Q336" i="18" s="1"/>
  <c r="P340" i="18"/>
  <c r="Q340" i="18" s="1"/>
  <c r="L449" i="28"/>
  <c r="K449" i="28"/>
  <c r="I449" i="28"/>
  <c r="J449" i="28" s="1"/>
  <c r="R525" i="18" s="1"/>
  <c r="L441" i="28"/>
  <c r="K441" i="28"/>
  <c r="I441" i="28"/>
  <c r="J441" i="28" s="1"/>
  <c r="L433" i="28"/>
  <c r="K433" i="28"/>
  <c r="I433" i="28"/>
  <c r="J433" i="28" s="1"/>
  <c r="L425" i="28"/>
  <c r="K425" i="28"/>
  <c r="I425" i="28"/>
  <c r="J425" i="28" s="1"/>
  <c r="R501" i="18" s="1"/>
  <c r="L417" i="28"/>
  <c r="K417" i="28"/>
  <c r="I417" i="28"/>
  <c r="J417" i="28" s="1"/>
  <c r="R493" i="18" s="1"/>
  <c r="L409" i="28"/>
  <c r="K409" i="28"/>
  <c r="I409" i="28"/>
  <c r="J409" i="28" s="1"/>
  <c r="L401" i="28"/>
  <c r="K401" i="28"/>
  <c r="I401" i="28"/>
  <c r="J401" i="28" s="1"/>
  <c r="R263" i="18" s="1"/>
  <c r="L393" i="28"/>
  <c r="K393" i="28"/>
  <c r="I393" i="28"/>
  <c r="J393" i="28" s="1"/>
  <c r="R471" i="18" s="1"/>
  <c r="L385" i="28"/>
  <c r="K385" i="28"/>
  <c r="I385" i="28"/>
  <c r="J385" i="28" s="1"/>
  <c r="R463" i="18" s="1"/>
  <c r="L377" i="28"/>
  <c r="K377" i="28"/>
  <c r="I377" i="28"/>
  <c r="J377" i="28" s="1"/>
  <c r="L369" i="28"/>
  <c r="K369" i="28"/>
  <c r="I369" i="28"/>
  <c r="J369" i="28" s="1"/>
  <c r="L361" i="28"/>
  <c r="K361" i="28"/>
  <c r="I361" i="28"/>
  <c r="J361" i="28" s="1"/>
  <c r="L353" i="28"/>
  <c r="K353" i="28"/>
  <c r="I353" i="28"/>
  <c r="J353" i="28" s="1"/>
  <c r="L345" i="28"/>
  <c r="K345" i="28"/>
  <c r="I345" i="28"/>
  <c r="J345" i="28" s="1"/>
  <c r="L333" i="28"/>
  <c r="K333" i="28"/>
  <c r="I333" i="28"/>
  <c r="J333" i="28" s="1"/>
  <c r="L325" i="28"/>
  <c r="K325" i="28"/>
  <c r="I325" i="28"/>
  <c r="J325" i="28" s="1"/>
  <c r="R403" i="18" s="1"/>
  <c r="L317" i="28"/>
  <c r="K317" i="28"/>
  <c r="I317" i="28"/>
  <c r="J317" i="28" s="1"/>
  <c r="L309" i="28"/>
  <c r="K309" i="28"/>
  <c r="I309" i="28"/>
  <c r="J309" i="28" s="1"/>
  <c r="L301" i="28"/>
  <c r="K301" i="28"/>
  <c r="I301" i="28"/>
  <c r="J301" i="28" s="1"/>
  <c r="L293" i="28"/>
  <c r="K293" i="28"/>
  <c r="I293" i="28"/>
  <c r="J293" i="28" s="1"/>
  <c r="R371" i="18" s="1"/>
  <c r="L285" i="28"/>
  <c r="K285" i="28"/>
  <c r="I285" i="28"/>
  <c r="J285" i="28" s="1"/>
  <c r="L273" i="28"/>
  <c r="K273" i="28"/>
  <c r="I273" i="28"/>
  <c r="J273" i="28" s="1"/>
  <c r="L265" i="28"/>
  <c r="K265" i="28"/>
  <c r="I265" i="28"/>
  <c r="J265" i="28" s="1"/>
  <c r="L257" i="28"/>
  <c r="K257" i="28"/>
  <c r="I257" i="28"/>
  <c r="J257" i="28" s="1"/>
  <c r="R335" i="18" s="1"/>
  <c r="L249" i="28"/>
  <c r="K249" i="28"/>
  <c r="I249" i="28"/>
  <c r="J249" i="28" s="1"/>
  <c r="R327" i="18" s="1"/>
  <c r="L241" i="28"/>
  <c r="K241" i="28"/>
  <c r="I241" i="28"/>
  <c r="J241" i="28" s="1"/>
  <c r="R319" i="18" s="1"/>
  <c r="L233" i="28"/>
  <c r="K233" i="28"/>
  <c r="I233" i="28"/>
  <c r="J233" i="28" s="1"/>
  <c r="L225" i="28"/>
  <c r="K225" i="28"/>
  <c r="I225" i="28"/>
  <c r="J225" i="28" s="1"/>
  <c r="R303" i="18" s="1"/>
  <c r="L213" i="28"/>
  <c r="K213" i="28"/>
  <c r="I213" i="28"/>
  <c r="J213" i="28" s="1"/>
  <c r="L205" i="28"/>
  <c r="K205" i="28"/>
  <c r="I205" i="28"/>
  <c r="J205" i="28" s="1"/>
  <c r="R283" i="18" s="1"/>
  <c r="L197" i="28"/>
  <c r="K197" i="28"/>
  <c r="I197" i="28"/>
  <c r="J197" i="28" s="1"/>
  <c r="L189" i="28"/>
  <c r="K189" i="28"/>
  <c r="I189" i="28"/>
  <c r="J189" i="28" s="1"/>
  <c r="R267" i="18" s="1"/>
  <c r="L181" i="28"/>
  <c r="K181" i="28"/>
  <c r="I181" i="28"/>
  <c r="J181" i="28" s="1"/>
  <c r="R252" i="18" s="1"/>
  <c r="L165" i="28"/>
  <c r="K165" i="28"/>
  <c r="I165" i="28"/>
  <c r="J165" i="28" s="1"/>
  <c r="R217" i="18" s="1"/>
  <c r="L109" i="28"/>
  <c r="K109" i="28"/>
  <c r="I109" i="28"/>
  <c r="J109" i="28" s="1"/>
  <c r="R142" i="18" s="1"/>
  <c r="P259" i="18"/>
  <c r="Q259" i="18" s="1"/>
  <c r="P258" i="18"/>
  <c r="Q258" i="18" s="1"/>
  <c r="P254" i="18"/>
  <c r="Q254" i="18" s="1"/>
  <c r="P250" i="18"/>
  <c r="Q250" i="18" s="1"/>
  <c r="P246" i="18"/>
  <c r="Q246" i="18" s="1"/>
  <c r="P242" i="18"/>
  <c r="Q242" i="18" s="1"/>
  <c r="P238" i="18"/>
  <c r="Q238" i="18" s="1"/>
  <c r="P234" i="18"/>
  <c r="Q234" i="18" s="1"/>
  <c r="P230" i="18"/>
  <c r="Q230" i="18" s="1"/>
  <c r="P226" i="18"/>
  <c r="Q226" i="18" s="1"/>
  <c r="P222" i="18"/>
  <c r="Q222" i="18" s="1"/>
  <c r="P218" i="18"/>
  <c r="Q218" i="18" s="1"/>
  <c r="P214" i="18"/>
  <c r="Q214" i="18" s="1"/>
  <c r="P210" i="18"/>
  <c r="Q210" i="18" s="1"/>
  <c r="P206" i="18"/>
  <c r="Q206" i="18" s="1"/>
  <c r="P202" i="18"/>
  <c r="Q202" i="18" s="1"/>
  <c r="P198" i="18"/>
  <c r="Q198" i="18" s="1"/>
  <c r="P194" i="18"/>
  <c r="Q194" i="18" s="1"/>
  <c r="P190" i="18"/>
  <c r="Q190" i="18" s="1"/>
  <c r="P186" i="18"/>
  <c r="Q186" i="18" s="1"/>
  <c r="P182" i="18"/>
  <c r="Q182" i="18" s="1"/>
  <c r="P178" i="18"/>
  <c r="Q178" i="18" s="1"/>
  <c r="P174" i="18"/>
  <c r="Q174" i="18" s="1"/>
  <c r="P170" i="18"/>
  <c r="Q170" i="18" s="1"/>
  <c r="P166" i="18"/>
  <c r="Q166" i="18" s="1"/>
  <c r="P162" i="18"/>
  <c r="Q162" i="18" s="1"/>
  <c r="P158" i="18"/>
  <c r="Q158" i="18" s="1"/>
  <c r="P154" i="18"/>
  <c r="Q154" i="18" s="1"/>
  <c r="P150" i="18"/>
  <c r="Q150" i="18" s="1"/>
  <c r="P146" i="18"/>
  <c r="Q146" i="18" s="1"/>
  <c r="P142" i="18"/>
  <c r="Q142" i="18" s="1"/>
  <c r="P138" i="18"/>
  <c r="Q138" i="18" s="1"/>
  <c r="P134" i="18"/>
  <c r="Q134" i="18" s="1"/>
  <c r="P130" i="18"/>
  <c r="Q130" i="18" s="1"/>
  <c r="P126" i="18"/>
  <c r="Q126" i="18" s="1"/>
  <c r="P122" i="18"/>
  <c r="Q122" i="18" s="1"/>
  <c r="P118" i="18"/>
  <c r="Q118" i="18" s="1"/>
  <c r="P114" i="18"/>
  <c r="Q114" i="18" s="1"/>
  <c r="P110" i="18"/>
  <c r="Q110" i="18" s="1"/>
  <c r="P106" i="18"/>
  <c r="Q106" i="18" s="1"/>
  <c r="P102" i="18"/>
  <c r="Q102" i="18" s="1"/>
  <c r="P98" i="18"/>
  <c r="Q98" i="18" s="1"/>
  <c r="P94" i="18"/>
  <c r="Q94" i="18" s="1"/>
  <c r="P90" i="18"/>
  <c r="Q90" i="18" s="1"/>
  <c r="P86" i="18"/>
  <c r="Q86" i="18" s="1"/>
  <c r="P82" i="18"/>
  <c r="Q82" i="18" s="1"/>
  <c r="P78" i="18"/>
  <c r="Q78" i="18" s="1"/>
  <c r="P74" i="18"/>
  <c r="Q74" i="18" s="1"/>
  <c r="P70" i="18"/>
  <c r="Q70" i="18" s="1"/>
  <c r="P66" i="18"/>
  <c r="Q66" i="18" s="1"/>
  <c r="P62" i="18"/>
  <c r="Q62" i="18" s="1"/>
  <c r="P58" i="18"/>
  <c r="Q58" i="18" s="1"/>
  <c r="P54" i="18"/>
  <c r="Q54" i="18" s="1"/>
  <c r="P50" i="18"/>
  <c r="Q50" i="18" s="1"/>
  <c r="P46" i="18"/>
  <c r="Q46" i="18" s="1"/>
  <c r="P42" i="18"/>
  <c r="Q42" i="18" s="1"/>
  <c r="P38" i="18"/>
  <c r="Q38" i="18" s="1"/>
  <c r="P34" i="18"/>
  <c r="Q34" i="18" s="1"/>
  <c r="P30" i="18"/>
  <c r="Q30" i="18" s="1"/>
  <c r="P26" i="18"/>
  <c r="Q26" i="18" s="1"/>
  <c r="P22" i="18"/>
  <c r="Q22" i="18" s="1"/>
  <c r="P18" i="18"/>
  <c r="Q18" i="18" s="1"/>
  <c r="P14" i="18"/>
  <c r="Q14" i="18" s="1"/>
  <c r="P10" i="18"/>
  <c r="Q10" i="18" s="1"/>
  <c r="P6" i="18"/>
  <c r="Q6" i="18" s="1"/>
  <c r="P262" i="18"/>
  <c r="Q262" i="18" s="1"/>
  <c r="P529" i="18"/>
  <c r="Q529" i="18" s="1"/>
  <c r="P524" i="18"/>
  <c r="Q524" i="18" s="1"/>
  <c r="P521" i="18"/>
  <c r="Q521" i="18" s="1"/>
  <c r="P516" i="18"/>
  <c r="Q516" i="18" s="1"/>
  <c r="P513" i="18"/>
  <c r="Q513" i="18" s="1"/>
  <c r="P508" i="18"/>
  <c r="Q508" i="18" s="1"/>
  <c r="P505" i="18"/>
  <c r="Q505" i="18" s="1"/>
  <c r="P500" i="18"/>
  <c r="Q500" i="18" s="1"/>
  <c r="P497" i="18"/>
  <c r="Q497" i="18" s="1"/>
  <c r="P492" i="18"/>
  <c r="Q492" i="18" s="1"/>
  <c r="P489" i="18"/>
  <c r="Q489" i="18" s="1"/>
  <c r="P484" i="18"/>
  <c r="Q484" i="18" s="1"/>
  <c r="P481" i="18"/>
  <c r="Q481" i="18" s="1"/>
  <c r="P471" i="18"/>
  <c r="Q471" i="18" s="1"/>
  <c r="P468" i="18"/>
  <c r="Q468" i="18" s="1"/>
  <c r="P463" i="18"/>
  <c r="Q463" i="18" s="1"/>
  <c r="P460" i="18"/>
  <c r="Q460" i="18" s="1"/>
  <c r="P455" i="18"/>
  <c r="Q455" i="18" s="1"/>
  <c r="P452" i="18"/>
  <c r="Q452" i="18" s="1"/>
  <c r="P447" i="18"/>
  <c r="Q447" i="18" s="1"/>
  <c r="P444" i="18"/>
  <c r="Q444" i="18" s="1"/>
  <c r="P439" i="18"/>
  <c r="Q439" i="18" s="1"/>
  <c r="P436" i="18"/>
  <c r="Q436" i="18" s="1"/>
  <c r="P431" i="18"/>
  <c r="Q431" i="18" s="1"/>
  <c r="P428" i="18"/>
  <c r="Q428" i="18" s="1"/>
  <c r="P423" i="18"/>
  <c r="Q423" i="18" s="1"/>
  <c r="P420" i="18"/>
  <c r="Q420" i="18" s="1"/>
  <c r="P415" i="18"/>
  <c r="Q415" i="18" s="1"/>
  <c r="P412" i="18"/>
  <c r="Q412" i="18" s="1"/>
  <c r="P407" i="18"/>
  <c r="Q407" i="18" s="1"/>
  <c r="P403" i="18"/>
  <c r="Q403" i="18" s="1"/>
  <c r="P399" i="18"/>
  <c r="Q399" i="18" s="1"/>
  <c r="P395" i="18"/>
  <c r="Q395" i="18" s="1"/>
  <c r="P391" i="18"/>
  <c r="Q391" i="18" s="1"/>
  <c r="P387" i="18"/>
  <c r="Q387" i="18" s="1"/>
  <c r="P383" i="18"/>
  <c r="Q383" i="18" s="1"/>
  <c r="P380" i="18"/>
  <c r="Q380" i="18" s="1"/>
  <c r="P339" i="18"/>
  <c r="Q339" i="18" s="1"/>
  <c r="P331" i="18"/>
  <c r="Q331" i="18" s="1"/>
  <c r="P323" i="18"/>
  <c r="Q323" i="18" s="1"/>
  <c r="P315" i="18"/>
  <c r="Q315" i="18" s="1"/>
  <c r="P307" i="18"/>
  <c r="Q307" i="18" s="1"/>
  <c r="P299" i="18"/>
  <c r="Q299" i="18" s="1"/>
  <c r="P291" i="18"/>
  <c r="Q291" i="18" s="1"/>
  <c r="P283" i="18"/>
  <c r="Q283" i="18" s="1"/>
  <c r="P275" i="18"/>
  <c r="Q275" i="18" s="1"/>
  <c r="P267" i="18"/>
  <c r="Q267" i="18" s="1"/>
  <c r="R295" i="18"/>
  <c r="R185" i="18"/>
  <c r="R324" i="18"/>
  <c r="R276" i="18"/>
  <c r="R151" i="18"/>
  <c r="R87" i="18"/>
  <c r="R67" i="18"/>
  <c r="R227" i="18"/>
  <c r="R114" i="18"/>
  <c r="R292" i="18"/>
  <c r="L2" i="28"/>
  <c r="K2" i="28"/>
  <c r="I2" i="28"/>
  <c r="J2" i="28" s="1"/>
  <c r="R2" i="18" s="1"/>
  <c r="L452" i="28"/>
  <c r="I452" i="28"/>
  <c r="J452" i="28" s="1"/>
  <c r="K452" i="28"/>
  <c r="L448" i="28"/>
  <c r="K448" i="28"/>
  <c r="I448" i="28"/>
  <c r="J448" i="28" s="1"/>
  <c r="R524" i="18" s="1"/>
  <c r="L444" i="28"/>
  <c r="I444" i="28"/>
  <c r="J444" i="28" s="1"/>
  <c r="R520" i="18" s="1"/>
  <c r="L440" i="28"/>
  <c r="K440" i="28"/>
  <c r="I440" i="28"/>
  <c r="J440" i="28" s="1"/>
  <c r="I436" i="28"/>
  <c r="J436" i="28" s="1"/>
  <c r="R512" i="18" s="1"/>
  <c r="L436" i="28"/>
  <c r="K436" i="28"/>
  <c r="L432" i="28"/>
  <c r="K432" i="28"/>
  <c r="I432" i="28"/>
  <c r="J432" i="28" s="1"/>
  <c r="L428" i="28"/>
  <c r="I428" i="28"/>
  <c r="J428" i="28" s="1"/>
  <c r="K428" i="28"/>
  <c r="L424" i="28"/>
  <c r="K424" i="28"/>
  <c r="I424" i="28"/>
  <c r="J424" i="28" s="1"/>
  <c r="I420" i="28"/>
  <c r="J420" i="28" s="1"/>
  <c r="R496" i="18" s="1"/>
  <c r="L420" i="28"/>
  <c r="K420" i="28"/>
  <c r="L416" i="28"/>
  <c r="K416" i="28"/>
  <c r="I416" i="28"/>
  <c r="J416" i="28" s="1"/>
  <c r="L412" i="28"/>
  <c r="I412" i="28"/>
  <c r="J412" i="28" s="1"/>
  <c r="L408" i="28"/>
  <c r="K408" i="28"/>
  <c r="I408" i="28"/>
  <c r="J408" i="28" s="1"/>
  <c r="R484" i="18" s="1"/>
  <c r="L404" i="28"/>
  <c r="I404" i="28"/>
  <c r="J404" i="28" s="1"/>
  <c r="R480" i="18" s="1"/>
  <c r="K404" i="28"/>
  <c r="L400" i="28"/>
  <c r="K400" i="28"/>
  <c r="I400" i="28"/>
  <c r="J400" i="28" s="1"/>
  <c r="L396" i="28"/>
  <c r="I396" i="28"/>
  <c r="J396" i="28" s="1"/>
  <c r="K396" i="28"/>
  <c r="L392" i="28"/>
  <c r="K392" i="28"/>
  <c r="I392" i="28"/>
  <c r="J392" i="28" s="1"/>
  <c r="L388" i="28"/>
  <c r="I388" i="28"/>
  <c r="J388" i="28" s="1"/>
  <c r="R466" i="18" s="1"/>
  <c r="K388" i="28"/>
  <c r="L384" i="28"/>
  <c r="K384" i="28"/>
  <c r="I384" i="28"/>
  <c r="J384" i="28" s="1"/>
  <c r="R462" i="18" s="1"/>
  <c r="L380" i="28"/>
  <c r="I380" i="28"/>
  <c r="J380" i="28" s="1"/>
  <c r="R458" i="18" s="1"/>
  <c r="L376" i="28"/>
  <c r="K376" i="28"/>
  <c r="I376" i="28"/>
  <c r="J376" i="28" s="1"/>
  <c r="I372" i="28"/>
  <c r="J372" i="28" s="1"/>
  <c r="R450" i="18" s="1"/>
  <c r="L372" i="28"/>
  <c r="K372" i="28"/>
  <c r="L368" i="28"/>
  <c r="K368" i="28"/>
  <c r="I368" i="28"/>
  <c r="J368" i="28" s="1"/>
  <c r="L364" i="28"/>
  <c r="I364" i="28"/>
  <c r="J364" i="28" s="1"/>
  <c r="K364" i="28"/>
  <c r="L360" i="28"/>
  <c r="K360" i="28"/>
  <c r="I360" i="28"/>
  <c r="J360" i="28" s="1"/>
  <c r="R438" i="18" s="1"/>
  <c r="K356" i="28"/>
  <c r="I356" i="28"/>
  <c r="J356" i="28" s="1"/>
  <c r="L356" i="28"/>
  <c r="K352" i="28"/>
  <c r="L352" i="28"/>
  <c r="I352" i="28"/>
  <c r="J352" i="28" s="1"/>
  <c r="R430" i="18" s="1"/>
  <c r="L348" i="28"/>
  <c r="K348" i="28"/>
  <c r="I348" i="28"/>
  <c r="J348" i="28" s="1"/>
  <c r="L344" i="28"/>
  <c r="K344" i="28"/>
  <c r="I344" i="28"/>
  <c r="J344" i="28" s="1"/>
  <c r="R422" i="18" s="1"/>
  <c r="L340" i="28"/>
  <c r="K340" i="28"/>
  <c r="I340" i="28"/>
  <c r="J340" i="28" s="1"/>
  <c r="R418" i="18" s="1"/>
  <c r="L336" i="28"/>
  <c r="K336" i="28"/>
  <c r="I336" i="28"/>
  <c r="J336" i="28" s="1"/>
  <c r="R414" i="18" s="1"/>
  <c r="L332" i="28"/>
  <c r="K332" i="28"/>
  <c r="I332" i="28"/>
  <c r="J332" i="28" s="1"/>
  <c r="R410" i="18" s="1"/>
  <c r="L328" i="28"/>
  <c r="K328" i="28"/>
  <c r="I328" i="28"/>
  <c r="J328" i="28" s="1"/>
  <c r="R406" i="18" s="1"/>
  <c r="L324" i="28"/>
  <c r="K324" i="28"/>
  <c r="I324" i="28"/>
  <c r="J324" i="28" s="1"/>
  <c r="R402" i="18" s="1"/>
  <c r="L320" i="28"/>
  <c r="K320" i="28"/>
  <c r="I320" i="28"/>
  <c r="J320" i="28" s="1"/>
  <c r="R398" i="18" s="1"/>
  <c r="L316" i="28"/>
  <c r="K316" i="28"/>
  <c r="I316" i="28"/>
  <c r="J316" i="28" s="1"/>
  <c r="R394" i="18" s="1"/>
  <c r="L312" i="28"/>
  <c r="K312" i="28"/>
  <c r="I312" i="28"/>
  <c r="J312" i="28" s="1"/>
  <c r="R390" i="18" s="1"/>
  <c r="L308" i="28"/>
  <c r="K308" i="28"/>
  <c r="I308" i="28"/>
  <c r="J308" i="28" s="1"/>
  <c r="R386" i="18" s="1"/>
  <c r="L304" i="28"/>
  <c r="K304" i="28"/>
  <c r="I304" i="28"/>
  <c r="J304" i="28" s="1"/>
  <c r="R382" i="18" s="1"/>
  <c r="L300" i="28"/>
  <c r="K300" i="28"/>
  <c r="I300" i="28"/>
  <c r="J300" i="28" s="1"/>
  <c r="R378" i="18" s="1"/>
  <c r="L296" i="28"/>
  <c r="K296" i="28"/>
  <c r="I296" i="28"/>
  <c r="J296" i="28" s="1"/>
  <c r="R374" i="18" s="1"/>
  <c r="L292" i="28"/>
  <c r="K292" i="28"/>
  <c r="I292" i="28"/>
  <c r="J292" i="28" s="1"/>
  <c r="L288" i="28"/>
  <c r="K288" i="28"/>
  <c r="I288" i="28"/>
  <c r="J288" i="28" s="1"/>
  <c r="R366" i="18" s="1"/>
  <c r="L284" i="28"/>
  <c r="K284" i="28"/>
  <c r="I284" i="28"/>
  <c r="J284" i="28" s="1"/>
  <c r="R362" i="18" s="1"/>
  <c r="L280" i="28"/>
  <c r="K280" i="28"/>
  <c r="I280" i="28"/>
  <c r="J280" i="28" s="1"/>
  <c r="R358" i="18" s="1"/>
  <c r="L276" i="28"/>
  <c r="K276" i="28"/>
  <c r="I276" i="28"/>
  <c r="J276" i="28" s="1"/>
  <c r="R354" i="18" s="1"/>
  <c r="L272" i="28"/>
  <c r="K272" i="28"/>
  <c r="I272" i="28"/>
  <c r="J272" i="28" s="1"/>
  <c r="R350" i="18" s="1"/>
  <c r="L268" i="28"/>
  <c r="K268" i="28"/>
  <c r="I268" i="28"/>
  <c r="J268" i="28" s="1"/>
  <c r="R346" i="18" s="1"/>
  <c r="L264" i="28"/>
  <c r="K264" i="28"/>
  <c r="I264" i="28"/>
  <c r="J264" i="28" s="1"/>
  <c r="R342" i="18" s="1"/>
  <c r="L260" i="28"/>
  <c r="K260" i="28"/>
  <c r="I260" i="28"/>
  <c r="J260" i="28" s="1"/>
  <c r="R338" i="18" s="1"/>
  <c r="L256" i="28"/>
  <c r="K256" i="28"/>
  <c r="I256" i="28"/>
  <c r="J256" i="28" s="1"/>
  <c r="R334" i="18" s="1"/>
  <c r="L252" i="28"/>
  <c r="K252" i="28"/>
  <c r="I252" i="28"/>
  <c r="J252" i="28" s="1"/>
  <c r="R330" i="18" s="1"/>
  <c r="L248" i="28"/>
  <c r="K248" i="28"/>
  <c r="I248" i="28"/>
  <c r="J248" i="28" s="1"/>
  <c r="R326" i="18" s="1"/>
  <c r="L244" i="28"/>
  <c r="K244" i="28"/>
  <c r="I244" i="28"/>
  <c r="J244" i="28" s="1"/>
  <c r="R322" i="18" s="1"/>
  <c r="L240" i="28"/>
  <c r="K240" i="28"/>
  <c r="I240" i="28"/>
  <c r="J240" i="28" s="1"/>
  <c r="R318" i="18" s="1"/>
  <c r="L236" i="28"/>
  <c r="K236" i="28"/>
  <c r="I236" i="28"/>
  <c r="J236" i="28" s="1"/>
  <c r="R314" i="18" s="1"/>
  <c r="L232" i="28"/>
  <c r="K232" i="28"/>
  <c r="I232" i="28"/>
  <c r="J232" i="28" s="1"/>
  <c r="R310" i="18" s="1"/>
  <c r="L228" i="28"/>
  <c r="K228" i="28"/>
  <c r="I228" i="28"/>
  <c r="J228" i="28" s="1"/>
  <c r="R306" i="18" s="1"/>
  <c r="L224" i="28"/>
  <c r="K224" i="28"/>
  <c r="I224" i="28"/>
  <c r="J224" i="28" s="1"/>
  <c r="R302" i="18" s="1"/>
  <c r="L220" i="28"/>
  <c r="K220" i="28"/>
  <c r="I220" i="28"/>
  <c r="J220" i="28" s="1"/>
  <c r="R298" i="18" s="1"/>
  <c r="L216" i="28"/>
  <c r="K216" i="28"/>
  <c r="I216" i="28"/>
  <c r="J216" i="28" s="1"/>
  <c r="R294" i="18" s="1"/>
  <c r="L212" i="28"/>
  <c r="K212" i="28"/>
  <c r="I212" i="28"/>
  <c r="J212" i="28" s="1"/>
  <c r="R290" i="18" s="1"/>
  <c r="L208" i="28"/>
  <c r="K208" i="28"/>
  <c r="I208" i="28"/>
  <c r="J208" i="28" s="1"/>
  <c r="R286" i="18" s="1"/>
  <c r="L204" i="28"/>
  <c r="K204" i="28"/>
  <c r="I204" i="28"/>
  <c r="J204" i="28" s="1"/>
  <c r="R282" i="18" s="1"/>
  <c r="L200" i="28"/>
  <c r="K200" i="28"/>
  <c r="I200" i="28"/>
  <c r="J200" i="28" s="1"/>
  <c r="R278" i="18" s="1"/>
  <c r="L196" i="28"/>
  <c r="K196" i="28"/>
  <c r="I196" i="28"/>
  <c r="J196" i="28" s="1"/>
  <c r="R274" i="18" s="1"/>
  <c r="L192" i="28"/>
  <c r="K192" i="28"/>
  <c r="I192" i="28"/>
  <c r="J192" i="28" s="1"/>
  <c r="R270" i="18" s="1"/>
  <c r="L188" i="28"/>
  <c r="K188" i="28"/>
  <c r="I188" i="28"/>
  <c r="J188" i="28" s="1"/>
  <c r="R266" i="18" s="1"/>
  <c r="L184" i="28"/>
  <c r="K184" i="28"/>
  <c r="I184" i="28"/>
  <c r="J184" i="28" s="1"/>
  <c r="R257" i="18" s="1"/>
  <c r="L180" i="28"/>
  <c r="K180" i="28"/>
  <c r="I180" i="28"/>
  <c r="J180" i="28" s="1"/>
  <c r="R251" i="18" s="1"/>
  <c r="L176" i="28"/>
  <c r="K176" i="28"/>
  <c r="I176" i="28"/>
  <c r="J176" i="28" s="1"/>
  <c r="R245" i="18" s="1"/>
  <c r="L172" i="28"/>
  <c r="K172" i="28"/>
  <c r="I172" i="28"/>
  <c r="J172" i="28" s="1"/>
  <c r="R236" i="18" s="1"/>
  <c r="L168" i="28"/>
  <c r="K168" i="28"/>
  <c r="I168" i="28"/>
  <c r="J168" i="28" s="1"/>
  <c r="R222" i="18" s="1"/>
  <c r="L164" i="28"/>
  <c r="K164" i="28"/>
  <c r="I164" i="28"/>
  <c r="J164" i="28" s="1"/>
  <c r="R216" i="18" s="1"/>
  <c r="L160" i="28"/>
  <c r="K160" i="28"/>
  <c r="I160" i="28"/>
  <c r="J160" i="28" s="1"/>
  <c r="R211" i="18" s="1"/>
  <c r="L156" i="28"/>
  <c r="K156" i="28"/>
  <c r="I156" i="28"/>
  <c r="J156" i="28" s="1"/>
  <c r="R204" i="18" s="1"/>
  <c r="L152" i="28"/>
  <c r="K152" i="28"/>
  <c r="I152" i="28"/>
  <c r="J152" i="28" s="1"/>
  <c r="R200" i="18" s="1"/>
  <c r="L148" i="28"/>
  <c r="K148" i="28"/>
  <c r="I148" i="28"/>
  <c r="J148" i="28" s="1"/>
  <c r="R196" i="18" s="1"/>
  <c r="L144" i="28"/>
  <c r="K144" i="28"/>
  <c r="I144" i="28"/>
  <c r="J144" i="28" s="1"/>
  <c r="R190" i="18" s="1"/>
  <c r="L140" i="28"/>
  <c r="K140" i="28"/>
  <c r="I140" i="28"/>
  <c r="J140" i="28" s="1"/>
  <c r="R186" i="18" s="1"/>
  <c r="L136" i="28"/>
  <c r="K136" i="28"/>
  <c r="I136" i="28"/>
  <c r="J136" i="28" s="1"/>
  <c r="R180" i="18" s="1"/>
  <c r="L132" i="28"/>
  <c r="K132" i="28"/>
  <c r="I132" i="28"/>
  <c r="J132" i="28" s="1"/>
  <c r="R176" i="18" s="1"/>
  <c r="L128" i="28"/>
  <c r="I128" i="28"/>
  <c r="J128" i="28" s="1"/>
  <c r="R168" i="18" s="1"/>
  <c r="K128" i="28"/>
  <c r="L124" i="28"/>
  <c r="K124" i="28"/>
  <c r="I124" i="28"/>
  <c r="J124" i="28" s="1"/>
  <c r="R159" i="18" s="1"/>
  <c r="L120" i="28"/>
  <c r="I120" i="28"/>
  <c r="J120" i="28" s="1"/>
  <c r="R155" i="18" s="1"/>
  <c r="K120" i="28"/>
  <c r="L116" i="28"/>
  <c r="K116" i="28"/>
  <c r="I116" i="28"/>
  <c r="J116" i="28" s="1"/>
  <c r="R149" i="18" s="1"/>
  <c r="L112" i="28"/>
  <c r="K112" i="28"/>
  <c r="I112" i="28"/>
  <c r="J112" i="28" s="1"/>
  <c r="R145" i="18" s="1"/>
  <c r="L108" i="28"/>
  <c r="K108" i="28"/>
  <c r="I108" i="28"/>
  <c r="J108" i="28" s="1"/>
  <c r="R141" i="18" s="1"/>
  <c r="L104" i="28"/>
  <c r="K104" i="28"/>
  <c r="I104" i="28"/>
  <c r="J104" i="28" s="1"/>
  <c r="R137" i="18" s="1"/>
  <c r="L100" i="28"/>
  <c r="K100" i="28"/>
  <c r="I100" i="28"/>
  <c r="J100" i="28" s="1"/>
  <c r="R127" i="18" s="1"/>
  <c r="L96" i="28"/>
  <c r="I96" i="28"/>
  <c r="J96" i="28" s="1"/>
  <c r="R123" i="18" s="1"/>
  <c r="K96" i="28"/>
  <c r="L92" i="28"/>
  <c r="K92" i="28"/>
  <c r="I92" i="28"/>
  <c r="J92" i="28" s="1"/>
  <c r="R117" i="18" s="1"/>
  <c r="L88" i="28"/>
  <c r="I88" i="28"/>
  <c r="J88" i="28" s="1"/>
  <c r="R110" i="18" s="1"/>
  <c r="K88" i="28"/>
  <c r="L84" i="28"/>
  <c r="K84" i="28"/>
  <c r="I84" i="28"/>
  <c r="J84" i="28" s="1"/>
  <c r="R105" i="18" s="1"/>
  <c r="L80" i="28"/>
  <c r="K80" i="28"/>
  <c r="I80" i="28"/>
  <c r="J80" i="28" s="1"/>
  <c r="R101" i="18" s="1"/>
  <c r="L76" i="28"/>
  <c r="K76" i="28"/>
  <c r="I76" i="28"/>
  <c r="J76" i="28" s="1"/>
  <c r="R97" i="18" s="1"/>
  <c r="L72" i="28"/>
  <c r="K72" i="28"/>
  <c r="I72" i="28"/>
  <c r="J72" i="28" s="1"/>
  <c r="R89" i="18" s="1"/>
  <c r="L68" i="28"/>
  <c r="K68" i="28"/>
  <c r="I68" i="28"/>
  <c r="J68" i="28" s="1"/>
  <c r="R85" i="18" s="1"/>
  <c r="L64" i="28"/>
  <c r="I64" i="28"/>
  <c r="J64" i="28" s="1"/>
  <c r="R80" i="18" s="1"/>
  <c r="K64" i="28"/>
  <c r="L60" i="28"/>
  <c r="K60" i="28"/>
  <c r="I60" i="28"/>
  <c r="J60" i="28" s="1"/>
  <c r="R73" i="18" s="1"/>
  <c r="L56" i="28"/>
  <c r="I56" i="28"/>
  <c r="J56" i="28" s="1"/>
  <c r="R69" i="18" s="1"/>
  <c r="K56" i="28"/>
  <c r="L51" i="28"/>
  <c r="K51" i="28"/>
  <c r="I51" i="28"/>
  <c r="J51" i="28" s="1"/>
  <c r="R64" i="18" s="1"/>
  <c r="L47" i="28"/>
  <c r="K47" i="28"/>
  <c r="I47" i="28"/>
  <c r="J47" i="28" s="1"/>
  <c r="R57" i="18" s="1"/>
  <c r="L43" i="28"/>
  <c r="K43" i="28"/>
  <c r="I43" i="28"/>
  <c r="J43" i="28" s="1"/>
  <c r="R51" i="18" s="1"/>
  <c r="L39" i="28"/>
  <c r="K39" i="28"/>
  <c r="I39" i="28"/>
  <c r="J39" i="28" s="1"/>
  <c r="R43" i="18" s="1"/>
  <c r="L35" i="28"/>
  <c r="K35" i="28"/>
  <c r="I35" i="28"/>
  <c r="J35" i="28" s="1"/>
  <c r="R38" i="18" s="1"/>
  <c r="L31" i="28"/>
  <c r="K31" i="28"/>
  <c r="I31" i="28"/>
  <c r="J31" i="28" s="1"/>
  <c r="R34" i="18" s="1"/>
  <c r="L27" i="28"/>
  <c r="K27" i="28"/>
  <c r="I27" i="28"/>
  <c r="J27" i="28" s="1"/>
  <c r="R30" i="18" s="1"/>
  <c r="L23" i="28"/>
  <c r="K23" i="28"/>
  <c r="I23" i="28"/>
  <c r="J23" i="28" s="1"/>
  <c r="R26" i="18" s="1"/>
  <c r="L19" i="28"/>
  <c r="K19" i="28"/>
  <c r="I19" i="28"/>
  <c r="J19" i="28" s="1"/>
  <c r="R22" i="18" s="1"/>
  <c r="L15" i="28"/>
  <c r="K15" i="28"/>
  <c r="I15" i="28"/>
  <c r="J15" i="28" s="1"/>
  <c r="R18" i="18" s="1"/>
  <c r="L11" i="28"/>
  <c r="K11" i="28"/>
  <c r="I11" i="28"/>
  <c r="J11" i="28" s="1"/>
  <c r="R14" i="18" s="1"/>
  <c r="L7" i="28"/>
  <c r="K7" i="28"/>
  <c r="I7" i="28"/>
  <c r="J7" i="28" s="1"/>
  <c r="R7" i="18" s="1"/>
  <c r="L3" i="28"/>
  <c r="K3" i="28"/>
  <c r="I3" i="28"/>
  <c r="J3" i="28" s="1"/>
  <c r="R3" i="18" s="1"/>
  <c r="R529" i="18"/>
  <c r="R521" i="18"/>
  <c r="R517" i="18"/>
  <c r="R513" i="18"/>
  <c r="R509" i="18"/>
  <c r="R505" i="18"/>
  <c r="R497" i="18"/>
  <c r="R489" i="18"/>
  <c r="R485" i="18"/>
  <c r="R481" i="18"/>
  <c r="R475" i="18"/>
  <c r="R467" i="18"/>
  <c r="R459" i="18"/>
  <c r="R455" i="18"/>
  <c r="R451" i="18"/>
  <c r="R447" i="18"/>
  <c r="R443" i="18"/>
  <c r="R435" i="18"/>
  <c r="R427" i="18"/>
  <c r="R419" i="18"/>
  <c r="R279" i="18"/>
  <c r="R239" i="18"/>
  <c r="R223" i="18"/>
  <c r="R111" i="18"/>
  <c r="R58" i="18"/>
  <c r="K412" i="28"/>
  <c r="R10" i="18"/>
  <c r="R53" i="18"/>
  <c r="R82" i="18"/>
  <c r="R11" i="18"/>
  <c r="R39" i="18"/>
  <c r="R42" i="18"/>
  <c r="R45" i="18"/>
  <c r="R48" i="18"/>
  <c r="R54" i="18"/>
  <c r="R59" i="18"/>
  <c r="R63" i="18"/>
  <c r="R74" i="18"/>
  <c r="R77" i="18"/>
  <c r="R92" i="18"/>
  <c r="R95" i="18"/>
  <c r="R15" i="18"/>
  <c r="R75" i="18"/>
  <c r="R96" i="18"/>
  <c r="R115" i="18"/>
  <c r="R132" i="18"/>
  <c r="R136" i="18"/>
  <c r="R165" i="18"/>
  <c r="R173" i="18"/>
  <c r="R183" i="18"/>
  <c r="R206" i="18"/>
  <c r="R224" i="18"/>
  <c r="R232" i="18"/>
  <c r="R240" i="18"/>
  <c r="R247" i="18"/>
  <c r="R253" i="18"/>
  <c r="R256" i="18"/>
  <c r="R340" i="18"/>
  <c r="R356" i="18"/>
  <c r="R370" i="18"/>
  <c r="R388" i="18"/>
  <c r="R404" i="18"/>
  <c r="R9" i="18"/>
  <c r="R44" i="18"/>
  <c r="R62" i="18"/>
  <c r="R90" i="18"/>
  <c r="R116" i="18"/>
  <c r="R133" i="18"/>
  <c r="R153" i="18"/>
  <c r="R162" i="18"/>
  <c r="R166" i="18"/>
  <c r="R169" i="18"/>
  <c r="R174" i="18"/>
  <c r="R187" i="18"/>
  <c r="R194" i="18"/>
  <c r="R208" i="18"/>
  <c r="R219" i="18"/>
  <c r="R225" i="18"/>
  <c r="R229" i="18"/>
  <c r="R233" i="18"/>
  <c r="R241" i="18"/>
  <c r="R248" i="18"/>
  <c r="R261" i="18"/>
  <c r="R52" i="18"/>
  <c r="R78" i="18"/>
  <c r="R121" i="18"/>
  <c r="R130" i="18"/>
  <c r="R154" i="18"/>
  <c r="R163" i="18"/>
  <c r="R170" i="18"/>
  <c r="R178" i="18"/>
  <c r="R195" i="18"/>
  <c r="R198" i="18"/>
  <c r="R220" i="18"/>
  <c r="R226" i="18"/>
  <c r="R230" i="18"/>
  <c r="R234" i="18"/>
  <c r="R238" i="18"/>
  <c r="R242" i="18"/>
  <c r="R254" i="18"/>
  <c r="R258" i="18"/>
  <c r="R275" i="18"/>
  <c r="R291" i="18"/>
  <c r="R307" i="18"/>
  <c r="R323" i="18"/>
  <c r="R343" i="18"/>
  <c r="R347" i="18"/>
  <c r="R351" i="18"/>
  <c r="R355" i="18"/>
  <c r="R359" i="18"/>
  <c r="R363" i="18"/>
  <c r="R367" i="18"/>
  <c r="R375" i="18"/>
  <c r="R379" i="18"/>
  <c r="R383" i="18"/>
  <c r="R387" i="18"/>
  <c r="R391" i="18"/>
  <c r="R395" i="18"/>
  <c r="R399" i="18"/>
  <c r="R407" i="18"/>
  <c r="R411" i="18"/>
  <c r="R415" i="18"/>
  <c r="L455" i="28"/>
  <c r="K455" i="28"/>
  <c r="I455" i="28"/>
  <c r="J455" i="28" s="1"/>
  <c r="R531" i="18" s="1"/>
  <c r="L451" i="28"/>
  <c r="K451" i="28"/>
  <c r="I451" i="28"/>
  <c r="J451" i="28" s="1"/>
  <c r="R527" i="18" s="1"/>
  <c r="L447" i="28"/>
  <c r="K447" i="28"/>
  <c r="I447" i="28"/>
  <c r="J447" i="28" s="1"/>
  <c r="R523" i="18" s="1"/>
  <c r="L443" i="28"/>
  <c r="K443" i="28"/>
  <c r="I443" i="28"/>
  <c r="J443" i="28" s="1"/>
  <c r="R519" i="18" s="1"/>
  <c r="L439" i="28"/>
  <c r="K439" i="28"/>
  <c r="I439" i="28"/>
  <c r="J439" i="28" s="1"/>
  <c r="R515" i="18" s="1"/>
  <c r="L435" i="28"/>
  <c r="K435" i="28"/>
  <c r="I435" i="28"/>
  <c r="J435" i="28" s="1"/>
  <c r="R511" i="18" s="1"/>
  <c r="L431" i="28"/>
  <c r="K431" i="28"/>
  <c r="I431" i="28"/>
  <c r="J431" i="28" s="1"/>
  <c r="R507" i="18" s="1"/>
  <c r="L427" i="28"/>
  <c r="K427" i="28"/>
  <c r="I427" i="28"/>
  <c r="J427" i="28" s="1"/>
  <c r="R503" i="18" s="1"/>
  <c r="L423" i="28"/>
  <c r="K423" i="28"/>
  <c r="I423" i="28"/>
  <c r="J423" i="28" s="1"/>
  <c r="R499" i="18" s="1"/>
  <c r="L419" i="28"/>
  <c r="K419" i="28"/>
  <c r="I419" i="28"/>
  <c r="J419" i="28" s="1"/>
  <c r="R495" i="18" s="1"/>
  <c r="L415" i="28"/>
  <c r="K415" i="28"/>
  <c r="I415" i="28"/>
  <c r="J415" i="28" s="1"/>
  <c r="R491" i="18" s="1"/>
  <c r="L411" i="28"/>
  <c r="K411" i="28"/>
  <c r="I411" i="28"/>
  <c r="J411" i="28" s="1"/>
  <c r="R487" i="18" s="1"/>
  <c r="L407" i="28"/>
  <c r="K407" i="28"/>
  <c r="I407" i="28"/>
  <c r="J407" i="28" s="1"/>
  <c r="R483" i="18" s="1"/>
  <c r="L403" i="28"/>
  <c r="K403" i="28"/>
  <c r="I403" i="28"/>
  <c r="J403" i="28" s="1"/>
  <c r="R479" i="18" s="1"/>
  <c r="L399" i="28"/>
  <c r="K399" i="28"/>
  <c r="I399" i="28"/>
  <c r="J399" i="28" s="1"/>
  <c r="R477" i="18" s="1"/>
  <c r="L395" i="28"/>
  <c r="K395" i="28"/>
  <c r="I395" i="28"/>
  <c r="J395" i="28" s="1"/>
  <c r="R473" i="18" s="1"/>
  <c r="L391" i="28"/>
  <c r="K391" i="28"/>
  <c r="I391" i="28"/>
  <c r="J391" i="28" s="1"/>
  <c r="R469" i="18" s="1"/>
  <c r="L387" i="28"/>
  <c r="K387" i="28"/>
  <c r="I387" i="28"/>
  <c r="J387" i="28" s="1"/>
  <c r="R465" i="18" s="1"/>
  <c r="L383" i="28"/>
  <c r="K383" i="28"/>
  <c r="I383" i="28"/>
  <c r="J383" i="28" s="1"/>
  <c r="R461" i="18" s="1"/>
  <c r="L379" i="28"/>
  <c r="K379" i="28"/>
  <c r="I379" i="28"/>
  <c r="J379" i="28" s="1"/>
  <c r="R457" i="18" s="1"/>
  <c r="L375" i="28"/>
  <c r="K375" i="28"/>
  <c r="I375" i="28"/>
  <c r="J375" i="28" s="1"/>
  <c r="R453" i="18" s="1"/>
  <c r="L371" i="28"/>
  <c r="K371" i="28"/>
  <c r="I371" i="28"/>
  <c r="J371" i="28" s="1"/>
  <c r="R449" i="18" s="1"/>
  <c r="L367" i="28"/>
  <c r="K367" i="28"/>
  <c r="I367" i="28"/>
  <c r="J367" i="28" s="1"/>
  <c r="R445" i="18" s="1"/>
  <c r="L363" i="28"/>
  <c r="K363" i="28"/>
  <c r="I363" i="28"/>
  <c r="J363" i="28" s="1"/>
  <c r="R441" i="18" s="1"/>
  <c r="L359" i="28"/>
  <c r="K359" i="28"/>
  <c r="I359" i="28"/>
  <c r="J359" i="28" s="1"/>
  <c r="L355" i="28"/>
  <c r="K355" i="28"/>
  <c r="I355" i="28"/>
  <c r="J355" i="28" s="1"/>
  <c r="R433" i="18" s="1"/>
  <c r="L351" i="28"/>
  <c r="K351" i="28"/>
  <c r="I351" i="28"/>
  <c r="J351" i="28" s="1"/>
  <c r="L347" i="28"/>
  <c r="K347" i="28"/>
  <c r="I347" i="28"/>
  <c r="J347" i="28" s="1"/>
  <c r="R425" i="18" s="1"/>
  <c r="L343" i="28"/>
  <c r="K343" i="28"/>
  <c r="I343" i="28"/>
  <c r="J343" i="28" s="1"/>
  <c r="L339" i="28"/>
  <c r="K339" i="28"/>
  <c r="I339" i="28"/>
  <c r="J339" i="28" s="1"/>
  <c r="R417" i="18" s="1"/>
  <c r="L335" i="28"/>
  <c r="K335" i="28"/>
  <c r="I335" i="28"/>
  <c r="J335" i="28" s="1"/>
  <c r="R413" i="18" s="1"/>
  <c r="L331" i="28"/>
  <c r="K331" i="28"/>
  <c r="I331" i="28"/>
  <c r="J331" i="28" s="1"/>
  <c r="R409" i="18" s="1"/>
  <c r="L327" i="28"/>
  <c r="K327" i="28"/>
  <c r="I327" i="28"/>
  <c r="J327" i="28" s="1"/>
  <c r="R405" i="18" s="1"/>
  <c r="L323" i="28"/>
  <c r="K323" i="28"/>
  <c r="I323" i="28"/>
  <c r="J323" i="28" s="1"/>
  <c r="R401" i="18" s="1"/>
  <c r="L319" i="28"/>
  <c r="K319" i="28"/>
  <c r="I319" i="28"/>
  <c r="J319" i="28" s="1"/>
  <c r="R397" i="18" s="1"/>
  <c r="L315" i="28"/>
  <c r="K315" i="28"/>
  <c r="I315" i="28"/>
  <c r="J315" i="28" s="1"/>
  <c r="R393" i="18" s="1"/>
  <c r="L311" i="28"/>
  <c r="K311" i="28"/>
  <c r="I311" i="28"/>
  <c r="J311" i="28" s="1"/>
  <c r="R389" i="18" s="1"/>
  <c r="L307" i="28"/>
  <c r="K307" i="28"/>
  <c r="I307" i="28"/>
  <c r="J307" i="28" s="1"/>
  <c r="R385" i="18" s="1"/>
  <c r="L303" i="28"/>
  <c r="K303" i="28"/>
  <c r="I303" i="28"/>
  <c r="J303" i="28" s="1"/>
  <c r="R381" i="18" s="1"/>
  <c r="L299" i="28"/>
  <c r="K299" i="28"/>
  <c r="I299" i="28"/>
  <c r="J299" i="28" s="1"/>
  <c r="R377" i="18" s="1"/>
  <c r="L295" i="28"/>
  <c r="K295" i="28"/>
  <c r="I295" i="28"/>
  <c r="J295" i="28" s="1"/>
  <c r="R373" i="18" s="1"/>
  <c r="L291" i="28"/>
  <c r="K291" i="28"/>
  <c r="I291" i="28"/>
  <c r="J291" i="28" s="1"/>
  <c r="R369" i="18" s="1"/>
  <c r="L287" i="28"/>
  <c r="K287" i="28"/>
  <c r="I287" i="28"/>
  <c r="J287" i="28" s="1"/>
  <c r="R365" i="18" s="1"/>
  <c r="L283" i="28"/>
  <c r="K283" i="28"/>
  <c r="I283" i="28"/>
  <c r="J283" i="28" s="1"/>
  <c r="R361" i="18" s="1"/>
  <c r="L279" i="28"/>
  <c r="K279" i="28"/>
  <c r="I279" i="28"/>
  <c r="J279" i="28" s="1"/>
  <c r="R357" i="18" s="1"/>
  <c r="L275" i="28"/>
  <c r="K275" i="28"/>
  <c r="I275" i="28"/>
  <c r="J275" i="28" s="1"/>
  <c r="R353" i="18" s="1"/>
  <c r="L271" i="28"/>
  <c r="K271" i="28"/>
  <c r="I271" i="28"/>
  <c r="J271" i="28" s="1"/>
  <c r="R349" i="18" s="1"/>
  <c r="L267" i="28"/>
  <c r="K267" i="28"/>
  <c r="I267" i="28"/>
  <c r="J267" i="28" s="1"/>
  <c r="R345" i="18" s="1"/>
  <c r="L263" i="28"/>
  <c r="K263" i="28"/>
  <c r="I263" i="28"/>
  <c r="J263" i="28" s="1"/>
  <c r="R341" i="18" s="1"/>
  <c r="L259" i="28"/>
  <c r="K259" i="28"/>
  <c r="I259" i="28"/>
  <c r="J259" i="28" s="1"/>
  <c r="R337" i="18" s="1"/>
  <c r="L255" i="28"/>
  <c r="K255" i="28"/>
  <c r="I255" i="28"/>
  <c r="J255" i="28" s="1"/>
  <c r="R333" i="18" s="1"/>
  <c r="L251" i="28"/>
  <c r="K251" i="28"/>
  <c r="I251" i="28"/>
  <c r="J251" i="28" s="1"/>
  <c r="R329" i="18" s="1"/>
  <c r="L247" i="28"/>
  <c r="K247" i="28"/>
  <c r="I247" i="28"/>
  <c r="J247" i="28" s="1"/>
  <c r="R325" i="18" s="1"/>
  <c r="L243" i="28"/>
  <c r="K243" i="28"/>
  <c r="I243" i="28"/>
  <c r="J243" i="28" s="1"/>
  <c r="R321" i="18" s="1"/>
  <c r="L239" i="28"/>
  <c r="K239" i="28"/>
  <c r="I239" i="28"/>
  <c r="J239" i="28" s="1"/>
  <c r="R317" i="18" s="1"/>
  <c r="L235" i="28"/>
  <c r="K235" i="28"/>
  <c r="I235" i="28"/>
  <c r="J235" i="28" s="1"/>
  <c r="R313" i="18" s="1"/>
  <c r="L231" i="28"/>
  <c r="K231" i="28"/>
  <c r="I231" i="28"/>
  <c r="J231" i="28" s="1"/>
  <c r="R309" i="18" s="1"/>
  <c r="L227" i="28"/>
  <c r="K227" i="28"/>
  <c r="I227" i="28"/>
  <c r="J227" i="28" s="1"/>
  <c r="R305" i="18" s="1"/>
  <c r="L223" i="28"/>
  <c r="K223" i="28"/>
  <c r="I223" i="28"/>
  <c r="J223" i="28" s="1"/>
  <c r="R301" i="18" s="1"/>
  <c r="L219" i="28"/>
  <c r="K219" i="28"/>
  <c r="I219" i="28"/>
  <c r="J219" i="28" s="1"/>
  <c r="R297" i="18" s="1"/>
  <c r="L215" i="28"/>
  <c r="K215" i="28"/>
  <c r="I215" i="28"/>
  <c r="J215" i="28" s="1"/>
  <c r="R293" i="18" s="1"/>
  <c r="L211" i="28"/>
  <c r="K211" i="28"/>
  <c r="I211" i="28"/>
  <c r="J211" i="28" s="1"/>
  <c r="R289" i="18" s="1"/>
  <c r="L207" i="28"/>
  <c r="K207" i="28"/>
  <c r="I207" i="28"/>
  <c r="J207" i="28" s="1"/>
  <c r="R285" i="18" s="1"/>
  <c r="L203" i="28"/>
  <c r="K203" i="28"/>
  <c r="I203" i="28"/>
  <c r="J203" i="28" s="1"/>
  <c r="R281" i="18" s="1"/>
  <c r="L199" i="28"/>
  <c r="K199" i="28"/>
  <c r="I199" i="28"/>
  <c r="J199" i="28" s="1"/>
  <c r="R277" i="18" s="1"/>
  <c r="L195" i="28"/>
  <c r="K195" i="28"/>
  <c r="I195" i="28"/>
  <c r="J195" i="28" s="1"/>
  <c r="R273" i="18" s="1"/>
  <c r="L191" i="28"/>
  <c r="K191" i="28"/>
  <c r="I191" i="28"/>
  <c r="J191" i="28" s="1"/>
  <c r="R269" i="18" s="1"/>
  <c r="L187" i="28"/>
  <c r="K187" i="28"/>
  <c r="I187" i="28"/>
  <c r="J187" i="28" s="1"/>
  <c r="R265" i="18" s="1"/>
  <c r="L183" i="28"/>
  <c r="K183" i="28"/>
  <c r="I183" i="28"/>
  <c r="J183" i="28" s="1"/>
  <c r="R255" i="18" s="1"/>
  <c r="L179" i="28"/>
  <c r="K179" i="28"/>
  <c r="I179" i="28"/>
  <c r="J179" i="28" s="1"/>
  <c r="R250" i="18" s="1"/>
  <c r="L175" i="28"/>
  <c r="K175" i="28"/>
  <c r="I175" i="28"/>
  <c r="J175" i="28" s="1"/>
  <c r="R244" i="18" s="1"/>
  <c r="L171" i="28"/>
  <c r="K171" i="28"/>
  <c r="I171" i="28"/>
  <c r="J171" i="28" s="1"/>
  <c r="R235" i="18" s="1"/>
  <c r="L167" i="28"/>
  <c r="K167" i="28"/>
  <c r="I167" i="28"/>
  <c r="J167" i="28" s="1"/>
  <c r="R221" i="18" s="1"/>
  <c r="L163" i="28"/>
  <c r="K163" i="28"/>
  <c r="I163" i="28"/>
  <c r="J163" i="28" s="1"/>
  <c r="R215" i="18" s="1"/>
  <c r="L159" i="28"/>
  <c r="K159" i="28"/>
  <c r="I159" i="28"/>
  <c r="J159" i="28" s="1"/>
  <c r="R210" i="18" s="1"/>
  <c r="L155" i="28"/>
  <c r="K155" i="28"/>
  <c r="I155" i="28"/>
  <c r="J155" i="28" s="1"/>
  <c r="R203" i="18" s="1"/>
  <c r="L151" i="28"/>
  <c r="K151" i="28"/>
  <c r="I151" i="28"/>
  <c r="J151" i="28" s="1"/>
  <c r="R199" i="18" s="1"/>
  <c r="L147" i="28"/>
  <c r="K147" i="28"/>
  <c r="I147" i="28"/>
  <c r="J147" i="28" s="1"/>
  <c r="R193" i="18" s="1"/>
  <c r="L143" i="28"/>
  <c r="K143" i="28"/>
  <c r="I143" i="28"/>
  <c r="J143" i="28" s="1"/>
  <c r="R189" i="18" s="1"/>
  <c r="L139" i="28"/>
  <c r="K139" i="28"/>
  <c r="I139" i="28"/>
  <c r="J139" i="28" s="1"/>
  <c r="R184" i="18" s="1"/>
  <c r="L135" i="28"/>
  <c r="K135" i="28"/>
  <c r="I135" i="28"/>
  <c r="J135" i="28" s="1"/>
  <c r="R179" i="18" s="1"/>
  <c r="L131" i="28"/>
  <c r="K131" i="28"/>
  <c r="I131" i="28"/>
  <c r="J131" i="28" s="1"/>
  <c r="R175" i="18" s="1"/>
  <c r="L127" i="28"/>
  <c r="K127" i="28"/>
  <c r="I127" i="28"/>
  <c r="J127" i="28" s="1"/>
  <c r="R167" i="18" s="1"/>
  <c r="L123" i="28"/>
  <c r="K123" i="28"/>
  <c r="I123" i="28"/>
  <c r="J123" i="28" s="1"/>
  <c r="R158" i="18" s="1"/>
  <c r="L119" i="28"/>
  <c r="K119" i="28"/>
  <c r="I119" i="28"/>
  <c r="J119" i="28" s="1"/>
  <c r="R152" i="18" s="1"/>
  <c r="L115" i="28"/>
  <c r="K115" i="28"/>
  <c r="I115" i="28"/>
  <c r="J115" i="28" s="1"/>
  <c r="R148" i="18" s="1"/>
  <c r="L111" i="28"/>
  <c r="K111" i="28"/>
  <c r="I111" i="28"/>
  <c r="J111" i="28" s="1"/>
  <c r="R144" i="18" s="1"/>
  <c r="L107" i="28"/>
  <c r="K107" i="28"/>
  <c r="I107" i="28"/>
  <c r="J107" i="28" s="1"/>
  <c r="R140" i="18" s="1"/>
  <c r="L103" i="28"/>
  <c r="K103" i="28"/>
  <c r="I103" i="28"/>
  <c r="J103" i="28" s="1"/>
  <c r="R134" i="18" s="1"/>
  <c r="L99" i="28"/>
  <c r="K99" i="28"/>
  <c r="I99" i="28"/>
  <c r="J99" i="28" s="1"/>
  <c r="R126" i="18" s="1"/>
  <c r="L95" i="28"/>
  <c r="K95" i="28"/>
  <c r="I95" i="28"/>
  <c r="J95" i="28" s="1"/>
  <c r="R120" i="18" s="1"/>
  <c r="L91" i="28"/>
  <c r="K91" i="28"/>
  <c r="I91" i="28"/>
  <c r="J91" i="28" s="1"/>
  <c r="R113" i="18" s="1"/>
  <c r="L87" i="28"/>
  <c r="K87" i="28"/>
  <c r="I87" i="28"/>
  <c r="J87" i="28" s="1"/>
  <c r="R109" i="18" s="1"/>
  <c r="L83" i="28"/>
  <c r="K83" i="28"/>
  <c r="I83" i="28"/>
  <c r="J83" i="28" s="1"/>
  <c r="R104" i="18" s="1"/>
  <c r="L79" i="28"/>
  <c r="K79" i="28"/>
  <c r="I79" i="28"/>
  <c r="J79" i="28" s="1"/>
  <c r="R100" i="18" s="1"/>
  <c r="L75" i="28"/>
  <c r="K75" i="28"/>
  <c r="I75" i="28"/>
  <c r="J75" i="28" s="1"/>
  <c r="R94" i="18" s="1"/>
  <c r="L71" i="28"/>
  <c r="K71" i="28"/>
  <c r="I71" i="28"/>
  <c r="J71" i="28" s="1"/>
  <c r="R88" i="18" s="1"/>
  <c r="L67" i="28"/>
  <c r="K67" i="28"/>
  <c r="I67" i="28"/>
  <c r="J67" i="28" s="1"/>
  <c r="R84" i="18" s="1"/>
  <c r="L63" i="28"/>
  <c r="K63" i="28"/>
  <c r="I63" i="28"/>
  <c r="J63" i="28" s="1"/>
  <c r="R79" i="18" s="1"/>
  <c r="L59" i="28"/>
  <c r="K59" i="28"/>
  <c r="I59" i="28"/>
  <c r="J59" i="28" s="1"/>
  <c r="R72" i="18" s="1"/>
  <c r="L55" i="28"/>
  <c r="K55" i="28"/>
  <c r="I55" i="28"/>
  <c r="J55" i="28" s="1"/>
  <c r="R68" i="18" s="1"/>
  <c r="K50" i="28"/>
  <c r="L50" i="28"/>
  <c r="I50" i="28"/>
  <c r="J50" i="28" s="1"/>
  <c r="R61" i="18" s="1"/>
  <c r="L46" i="28"/>
  <c r="K46" i="28"/>
  <c r="I46" i="28"/>
  <c r="J46" i="28" s="1"/>
  <c r="R56" i="18" s="1"/>
  <c r="L42" i="28"/>
  <c r="K42" i="28"/>
  <c r="I42" i="28"/>
  <c r="J42" i="28" s="1"/>
  <c r="R50" i="18" s="1"/>
  <c r="L38" i="28"/>
  <c r="K38" i="28"/>
  <c r="I38" i="28"/>
  <c r="J38" i="28" s="1"/>
  <c r="R41" i="18" s="1"/>
  <c r="K34" i="28"/>
  <c r="L34" i="28"/>
  <c r="I34" i="28"/>
  <c r="J34" i="28" s="1"/>
  <c r="R37" i="18" s="1"/>
  <c r="L30" i="28"/>
  <c r="K30" i="28"/>
  <c r="I30" i="28"/>
  <c r="J30" i="28" s="1"/>
  <c r="R33" i="18" s="1"/>
  <c r="L26" i="28"/>
  <c r="K26" i="28"/>
  <c r="I26" i="28"/>
  <c r="J26" i="28" s="1"/>
  <c r="R29" i="18" s="1"/>
  <c r="L22" i="28"/>
  <c r="K22" i="28"/>
  <c r="L18" i="28"/>
  <c r="K18" i="28"/>
  <c r="I18" i="28"/>
  <c r="J18" i="28" s="1"/>
  <c r="R21" i="18" s="1"/>
  <c r="L14" i="28"/>
  <c r="K14" i="28"/>
  <c r="I14" i="28"/>
  <c r="J14" i="28" s="1"/>
  <c r="R17" i="18" s="1"/>
  <c r="L10" i="28"/>
  <c r="K10" i="28"/>
  <c r="I10" i="28"/>
  <c r="J10" i="28" s="1"/>
  <c r="R13" i="18" s="1"/>
  <c r="L6" i="28"/>
  <c r="K6" i="28"/>
  <c r="I6" i="28"/>
  <c r="J6" i="28" s="1"/>
  <c r="R6" i="18" s="1"/>
  <c r="L53" i="28"/>
  <c r="K53" i="28"/>
  <c r="I53" i="28"/>
  <c r="J53" i="28" s="1"/>
  <c r="R66" i="18" s="1"/>
  <c r="R442" i="18"/>
  <c r="R437" i="18"/>
  <c r="R434" i="18"/>
  <c r="R429" i="18"/>
  <c r="R426" i="18"/>
  <c r="R421" i="18"/>
  <c r="R205" i="18"/>
  <c r="R164" i="18"/>
  <c r="R135" i="18"/>
  <c r="R122" i="18"/>
  <c r="R108" i="18"/>
  <c r="K380" i="28"/>
  <c r="L454" i="28"/>
  <c r="K454" i="28"/>
  <c r="L450" i="28"/>
  <c r="K450" i="28"/>
  <c r="I450" i="28"/>
  <c r="J450" i="28" s="1"/>
  <c r="R526" i="18" s="1"/>
  <c r="L446" i="28"/>
  <c r="K446" i="28"/>
  <c r="I446" i="28"/>
  <c r="J446" i="28" s="1"/>
  <c r="R522" i="18" s="1"/>
  <c r="L442" i="28"/>
  <c r="K442" i="28"/>
  <c r="I442" i="28"/>
  <c r="J442" i="28" s="1"/>
  <c r="R518" i="18" s="1"/>
  <c r="L438" i="28"/>
  <c r="K438" i="28"/>
  <c r="L434" i="28"/>
  <c r="K434" i="28"/>
  <c r="I434" i="28"/>
  <c r="J434" i="28" s="1"/>
  <c r="R510" i="18" s="1"/>
  <c r="L430" i="28"/>
  <c r="K430" i="28"/>
  <c r="I430" i="28"/>
  <c r="J430" i="28" s="1"/>
  <c r="R506" i="18" s="1"/>
  <c r="L426" i="28"/>
  <c r="K426" i="28"/>
  <c r="I426" i="28"/>
  <c r="J426" i="28" s="1"/>
  <c r="R502" i="18" s="1"/>
  <c r="L422" i="28"/>
  <c r="K422" i="28"/>
  <c r="L418" i="28"/>
  <c r="K418" i="28"/>
  <c r="I418" i="28"/>
  <c r="J418" i="28" s="1"/>
  <c r="R494" i="18" s="1"/>
  <c r="L414" i="28"/>
  <c r="K414" i="28"/>
  <c r="I414" i="28"/>
  <c r="J414" i="28" s="1"/>
  <c r="R490" i="18" s="1"/>
  <c r="L410" i="28"/>
  <c r="K410" i="28"/>
  <c r="I410" i="28"/>
  <c r="J410" i="28" s="1"/>
  <c r="R486" i="18" s="1"/>
  <c r="L406" i="28"/>
  <c r="K406" i="28"/>
  <c r="L402" i="28"/>
  <c r="K402" i="28"/>
  <c r="I402" i="28"/>
  <c r="J402" i="28" s="1"/>
  <c r="R264" i="18" s="1"/>
  <c r="L398" i="28"/>
  <c r="K398" i="28"/>
  <c r="I398" i="28"/>
  <c r="J398" i="28" s="1"/>
  <c r="R476" i="18" s="1"/>
  <c r="L394" i="28"/>
  <c r="K394" i="28"/>
  <c r="I394" i="28"/>
  <c r="J394" i="28" s="1"/>
  <c r="R472" i="18" s="1"/>
  <c r="L390" i="28"/>
  <c r="K390" i="28"/>
  <c r="L386" i="28"/>
  <c r="K386" i="28"/>
  <c r="I386" i="28"/>
  <c r="J386" i="28" s="1"/>
  <c r="R464" i="18" s="1"/>
  <c r="L382" i="28"/>
  <c r="K382" i="28"/>
  <c r="I382" i="28"/>
  <c r="J382" i="28" s="1"/>
  <c r="R460" i="18" s="1"/>
  <c r="L378" i="28"/>
  <c r="K378" i="28"/>
  <c r="I378" i="28"/>
  <c r="J378" i="28" s="1"/>
  <c r="R456" i="18" s="1"/>
  <c r="L374" i="28"/>
  <c r="K374" i="28"/>
  <c r="L370" i="28"/>
  <c r="K370" i="28"/>
  <c r="I370" i="28"/>
  <c r="J370" i="28" s="1"/>
  <c r="R448" i="18" s="1"/>
  <c r="L366" i="28"/>
  <c r="K366" i="28"/>
  <c r="I366" i="28"/>
  <c r="J366" i="28" s="1"/>
  <c r="R444" i="18" s="1"/>
  <c r="L362" i="28"/>
  <c r="K362" i="28"/>
  <c r="I362" i="28"/>
  <c r="J362" i="28" s="1"/>
  <c r="R440" i="18" s="1"/>
  <c r="L358" i="28"/>
  <c r="K358" i="28"/>
  <c r="L354" i="28"/>
  <c r="K354" i="28"/>
  <c r="I354" i="28"/>
  <c r="J354" i="28" s="1"/>
  <c r="R432" i="18" s="1"/>
  <c r="L350" i="28"/>
  <c r="K350" i="28"/>
  <c r="I350" i="28"/>
  <c r="J350" i="28" s="1"/>
  <c r="R428" i="18" s="1"/>
  <c r="L346" i="28"/>
  <c r="K346" i="28"/>
  <c r="I346" i="28"/>
  <c r="J346" i="28" s="1"/>
  <c r="R424" i="18" s="1"/>
  <c r="L342" i="28"/>
  <c r="K342" i="28"/>
  <c r="L338" i="28"/>
  <c r="I338" i="28"/>
  <c r="J338" i="28" s="1"/>
  <c r="R416" i="18" s="1"/>
  <c r="L334" i="28"/>
  <c r="K334" i="28"/>
  <c r="I334" i="28"/>
  <c r="J334" i="28" s="1"/>
  <c r="R412" i="18" s="1"/>
  <c r="L330" i="28"/>
  <c r="K330" i="28"/>
  <c r="I330" i="28"/>
  <c r="J330" i="28" s="1"/>
  <c r="R408" i="18" s="1"/>
  <c r="L326" i="28"/>
  <c r="K326" i="28"/>
  <c r="L322" i="28"/>
  <c r="K322" i="28"/>
  <c r="I322" i="28"/>
  <c r="J322" i="28" s="1"/>
  <c r="R400" i="18" s="1"/>
  <c r="L318" i="28"/>
  <c r="K318" i="28"/>
  <c r="I318" i="28"/>
  <c r="J318" i="28" s="1"/>
  <c r="R396" i="18" s="1"/>
  <c r="L314" i="28"/>
  <c r="K314" i="28"/>
  <c r="I314" i="28"/>
  <c r="J314" i="28" s="1"/>
  <c r="R392" i="18" s="1"/>
  <c r="L310" i="28"/>
  <c r="K310" i="28"/>
  <c r="L306" i="28"/>
  <c r="K306" i="28"/>
  <c r="I306" i="28"/>
  <c r="J306" i="28" s="1"/>
  <c r="R384" i="18" s="1"/>
  <c r="L302" i="28"/>
  <c r="K302" i="28"/>
  <c r="I302" i="28"/>
  <c r="J302" i="28" s="1"/>
  <c r="R380" i="18" s="1"/>
  <c r="L298" i="28"/>
  <c r="K298" i="28"/>
  <c r="I298" i="28"/>
  <c r="J298" i="28" s="1"/>
  <c r="R376" i="18" s="1"/>
  <c r="L294" i="28"/>
  <c r="K294" i="28"/>
  <c r="L290" i="28"/>
  <c r="K290" i="28"/>
  <c r="I290" i="28"/>
  <c r="J290" i="28" s="1"/>
  <c r="R368" i="18" s="1"/>
  <c r="L286" i="28"/>
  <c r="K286" i="28"/>
  <c r="I286" i="28"/>
  <c r="J286" i="28" s="1"/>
  <c r="R364" i="18" s="1"/>
  <c r="L282" i="28"/>
  <c r="K282" i="28"/>
  <c r="I282" i="28"/>
  <c r="J282" i="28" s="1"/>
  <c r="R360" i="18" s="1"/>
  <c r="L278" i="28"/>
  <c r="K278" i="28"/>
  <c r="L274" i="28"/>
  <c r="I274" i="28"/>
  <c r="J274" i="28" s="1"/>
  <c r="R352" i="18" s="1"/>
  <c r="L270" i="28"/>
  <c r="K270" i="28"/>
  <c r="I270" i="28"/>
  <c r="J270" i="28" s="1"/>
  <c r="R348" i="18" s="1"/>
  <c r="L266" i="28"/>
  <c r="K266" i="28"/>
  <c r="I266" i="28"/>
  <c r="J266" i="28" s="1"/>
  <c r="R344" i="18" s="1"/>
  <c r="L262" i="28"/>
  <c r="K262" i="28"/>
  <c r="L258" i="28"/>
  <c r="K258" i="28"/>
  <c r="I258" i="28"/>
  <c r="J258" i="28" s="1"/>
  <c r="R336" i="18" s="1"/>
  <c r="L254" i="28"/>
  <c r="K254" i="28"/>
  <c r="I254" i="28"/>
  <c r="J254" i="28" s="1"/>
  <c r="R332" i="18" s="1"/>
  <c r="L250" i="28"/>
  <c r="K250" i="28"/>
  <c r="I250" i="28"/>
  <c r="J250" i="28" s="1"/>
  <c r="R328" i="18" s="1"/>
  <c r="L246" i="28"/>
  <c r="K246" i="28"/>
  <c r="L242" i="28"/>
  <c r="K242" i="28"/>
  <c r="I242" i="28"/>
  <c r="J242" i="28" s="1"/>
  <c r="R320" i="18" s="1"/>
  <c r="L238" i="28"/>
  <c r="K238" i="28"/>
  <c r="I238" i="28"/>
  <c r="J238" i="28" s="1"/>
  <c r="R316" i="18" s="1"/>
  <c r="L234" i="28"/>
  <c r="K234" i="28"/>
  <c r="I234" i="28"/>
  <c r="J234" i="28" s="1"/>
  <c r="R312" i="18" s="1"/>
  <c r="L230" i="28"/>
  <c r="K230" i="28"/>
  <c r="L226" i="28"/>
  <c r="K226" i="28"/>
  <c r="I226" i="28"/>
  <c r="J226" i="28" s="1"/>
  <c r="R304" i="18" s="1"/>
  <c r="L222" i="28"/>
  <c r="K222" i="28"/>
  <c r="I222" i="28"/>
  <c r="J222" i="28" s="1"/>
  <c r="R300" i="18" s="1"/>
  <c r="L218" i="28"/>
  <c r="K218" i="28"/>
  <c r="I218" i="28"/>
  <c r="J218" i="28" s="1"/>
  <c r="R296" i="18" s="1"/>
  <c r="L214" i="28"/>
  <c r="K214" i="28"/>
  <c r="L210" i="28"/>
  <c r="I210" i="28"/>
  <c r="J210" i="28" s="1"/>
  <c r="R288" i="18" s="1"/>
  <c r="L206" i="28"/>
  <c r="K206" i="28"/>
  <c r="I206" i="28"/>
  <c r="J206" i="28" s="1"/>
  <c r="R284" i="18" s="1"/>
  <c r="L202" i="28"/>
  <c r="K202" i="28"/>
  <c r="I202" i="28"/>
  <c r="J202" i="28" s="1"/>
  <c r="R280" i="18" s="1"/>
  <c r="L198" i="28"/>
  <c r="K198" i="28"/>
  <c r="L194" i="28"/>
  <c r="K194" i="28"/>
  <c r="I194" i="28"/>
  <c r="J194" i="28" s="1"/>
  <c r="R272" i="18" s="1"/>
  <c r="L190" i="28"/>
  <c r="K190" i="28"/>
  <c r="I190" i="28"/>
  <c r="J190" i="28" s="1"/>
  <c r="R268" i="18" s="1"/>
  <c r="L186" i="28"/>
  <c r="K186" i="28"/>
  <c r="I186" i="28"/>
  <c r="J186" i="28" s="1"/>
  <c r="R262" i="18" s="1"/>
  <c r="L182" i="28"/>
  <c r="K182" i="28"/>
  <c r="L178" i="28"/>
  <c r="K178" i="28"/>
  <c r="I178" i="28"/>
  <c r="J178" i="28" s="1"/>
  <c r="R249" i="18" s="1"/>
  <c r="L174" i="28"/>
  <c r="K174" i="28"/>
  <c r="I174" i="28"/>
  <c r="J174" i="28" s="1"/>
  <c r="R243" i="18" s="1"/>
  <c r="L170" i="28"/>
  <c r="K170" i="28"/>
  <c r="I170" i="28"/>
  <c r="J170" i="28" s="1"/>
  <c r="R231" i="18" s="1"/>
  <c r="L166" i="28"/>
  <c r="K166" i="28"/>
  <c r="L162" i="28"/>
  <c r="K162" i="28"/>
  <c r="I162" i="28"/>
  <c r="J162" i="28" s="1"/>
  <c r="R214" i="18" s="1"/>
  <c r="L158" i="28"/>
  <c r="K158" i="28"/>
  <c r="I158" i="28"/>
  <c r="J158" i="28" s="1"/>
  <c r="R209" i="18" s="1"/>
  <c r="L154" i="28"/>
  <c r="K154" i="28"/>
  <c r="I154" i="28"/>
  <c r="J154" i="28" s="1"/>
  <c r="R202" i="18" s="1"/>
  <c r="L150" i="28"/>
  <c r="K150" i="28"/>
  <c r="L146" i="28"/>
  <c r="I146" i="28"/>
  <c r="J146" i="28" s="1"/>
  <c r="R192" i="18" s="1"/>
  <c r="L142" i="28"/>
  <c r="K142" i="28"/>
  <c r="I142" i="28"/>
  <c r="J142" i="28" s="1"/>
  <c r="R188" i="18" s="1"/>
  <c r="L138" i="28"/>
  <c r="K138" i="28"/>
  <c r="I138" i="28"/>
  <c r="J138" i="28" s="1"/>
  <c r="R182" i="18" s="1"/>
  <c r="L134" i="28"/>
  <c r="K134" i="28"/>
  <c r="K130" i="28"/>
  <c r="L130" i="28"/>
  <c r="I130" i="28"/>
  <c r="J130" i="28" s="1"/>
  <c r="R172" i="18" s="1"/>
  <c r="L126" i="28"/>
  <c r="K126" i="28"/>
  <c r="I126" i="28"/>
  <c r="J126" i="28" s="1"/>
  <c r="R161" i="18" s="1"/>
  <c r="L122" i="28"/>
  <c r="K122" i="28"/>
  <c r="I122" i="28"/>
  <c r="J122" i="28" s="1"/>
  <c r="R157" i="18" s="1"/>
  <c r="L118" i="28"/>
  <c r="K118" i="28"/>
  <c r="K114" i="28"/>
  <c r="L114" i="28"/>
  <c r="I114" i="28"/>
  <c r="J114" i="28" s="1"/>
  <c r="R147" i="18" s="1"/>
  <c r="L110" i="28"/>
  <c r="K110" i="28"/>
  <c r="I110" i="28"/>
  <c r="J110" i="28" s="1"/>
  <c r="R143" i="18" s="1"/>
  <c r="L106" i="28"/>
  <c r="K106" i="28"/>
  <c r="I106" i="28"/>
  <c r="J106" i="28" s="1"/>
  <c r="R139" i="18" s="1"/>
  <c r="L102" i="28"/>
  <c r="K102" i="28"/>
  <c r="K98" i="28"/>
  <c r="L98" i="28"/>
  <c r="I98" i="28"/>
  <c r="J98" i="28" s="1"/>
  <c r="R125" i="18" s="1"/>
  <c r="L94" i="28"/>
  <c r="K94" i="28"/>
  <c r="I94" i="28"/>
  <c r="J94" i="28" s="1"/>
  <c r="R119" i="18" s="1"/>
  <c r="L90" i="28"/>
  <c r="K90" i="28"/>
  <c r="I90" i="28"/>
  <c r="J90" i="28" s="1"/>
  <c r="R112" i="18" s="1"/>
  <c r="L86" i="28"/>
  <c r="K86" i="28"/>
  <c r="L82" i="28"/>
  <c r="K82" i="28"/>
  <c r="I82" i="28"/>
  <c r="J82" i="28" s="1"/>
  <c r="R103" i="18" s="1"/>
  <c r="L78" i="28"/>
  <c r="K78" i="28"/>
  <c r="I78" i="28"/>
  <c r="J78" i="28" s="1"/>
  <c r="R99" i="18" s="1"/>
  <c r="L74" i="28"/>
  <c r="K74" i="28"/>
  <c r="I74" i="28"/>
  <c r="J74" i="28" s="1"/>
  <c r="R93" i="18" s="1"/>
  <c r="L70" i="28"/>
  <c r="K70" i="28"/>
  <c r="K66" i="28"/>
  <c r="L66" i="28"/>
  <c r="I66" i="28"/>
  <c r="J66" i="28" s="1"/>
  <c r="R83" i="18" s="1"/>
  <c r="L62" i="28"/>
  <c r="K62" i="28"/>
  <c r="I62" i="28"/>
  <c r="J62" i="28" s="1"/>
  <c r="R76" i="18" s="1"/>
  <c r="L58" i="28"/>
  <c r="K58" i="28"/>
  <c r="I58" i="28"/>
  <c r="J58" i="28" s="1"/>
  <c r="R71" i="18" s="1"/>
  <c r="L54" i="28"/>
  <c r="K54" i="28"/>
  <c r="L49" i="28"/>
  <c r="K49" i="28"/>
  <c r="I49" i="28"/>
  <c r="J49" i="28" s="1"/>
  <c r="R60" i="18" s="1"/>
  <c r="L45" i="28"/>
  <c r="K45" i="28"/>
  <c r="I45" i="28"/>
  <c r="J45" i="28" s="1"/>
  <c r="R55" i="18" s="1"/>
  <c r="L41" i="28"/>
  <c r="K41" i="28"/>
  <c r="I41" i="28"/>
  <c r="J41" i="28" s="1"/>
  <c r="R49" i="18" s="1"/>
  <c r="L37" i="28"/>
  <c r="K37" i="28"/>
  <c r="I37" i="28"/>
  <c r="J37" i="28" s="1"/>
  <c r="R40" i="18" s="1"/>
  <c r="L33" i="28"/>
  <c r="K33" i="28"/>
  <c r="I33" i="28"/>
  <c r="J33" i="28" s="1"/>
  <c r="R36" i="18" s="1"/>
  <c r="L29" i="28"/>
  <c r="K29" i="28"/>
  <c r="I29" i="28"/>
  <c r="J29" i="28" s="1"/>
  <c r="R32" i="18" s="1"/>
  <c r="L25" i="28"/>
  <c r="K25" i="28"/>
  <c r="I25" i="28"/>
  <c r="J25" i="28" s="1"/>
  <c r="R28" i="18" s="1"/>
  <c r="L21" i="28"/>
  <c r="K21" i="28"/>
  <c r="I21" i="28"/>
  <c r="J21" i="28" s="1"/>
  <c r="R24" i="18" s="1"/>
  <c r="L17" i="28"/>
  <c r="K17" i="28"/>
  <c r="I17" i="28"/>
  <c r="J17" i="28" s="1"/>
  <c r="R20" i="18" s="1"/>
  <c r="L13" i="28"/>
  <c r="K13" i="28"/>
  <c r="I13" i="28"/>
  <c r="J13" i="28" s="1"/>
  <c r="R16" i="18" s="1"/>
  <c r="L9" i="28"/>
  <c r="K9" i="28"/>
  <c r="I9" i="28"/>
  <c r="J9" i="28" s="1"/>
  <c r="R12" i="18" s="1"/>
  <c r="L5" i="28"/>
  <c r="K5" i="28"/>
  <c r="I5" i="28"/>
  <c r="J5" i="28" s="1"/>
  <c r="R5" i="18" s="1"/>
  <c r="R530" i="18"/>
  <c r="R528" i="18"/>
  <c r="R516" i="18"/>
  <c r="R514" i="18"/>
  <c r="R508" i="18"/>
  <c r="R504" i="18"/>
  <c r="R500" i="18"/>
  <c r="R492" i="18"/>
  <c r="R488" i="18"/>
  <c r="R482" i="18"/>
  <c r="R478" i="18"/>
  <c r="R474" i="18"/>
  <c r="R470" i="18"/>
  <c r="R468" i="18"/>
  <c r="R454" i="18"/>
  <c r="R452" i="18"/>
  <c r="R446" i="18"/>
  <c r="R439" i="18"/>
  <c r="R431" i="18"/>
  <c r="R423" i="18"/>
  <c r="R420" i="18"/>
  <c r="R311" i="18"/>
  <c r="R259" i="18"/>
  <c r="R246" i="18"/>
  <c r="R131" i="18"/>
  <c r="R47" i="18"/>
  <c r="R19" i="18"/>
  <c r="I422" i="28"/>
  <c r="J422" i="28" s="1"/>
  <c r="R498" i="18" s="1"/>
  <c r="I358" i="28"/>
  <c r="J358" i="28" s="1"/>
  <c r="R436" i="18" s="1"/>
  <c r="I294" i="28"/>
  <c r="J294" i="28" s="1"/>
  <c r="R372" i="18" s="1"/>
  <c r="I230" i="28"/>
  <c r="J230" i="28" s="1"/>
  <c r="R308" i="18" s="1"/>
  <c r="I166" i="28"/>
  <c r="J166" i="28" s="1"/>
  <c r="R218" i="18" s="1"/>
  <c r="I102" i="28"/>
  <c r="J102" i="28" s="1"/>
  <c r="R129" i="18" s="1"/>
  <c r="I22" i="28"/>
  <c r="J22" i="28" s="1"/>
  <c r="R25" i="18" s="1"/>
  <c r="K338" i="28"/>
</calcChain>
</file>

<file path=xl/sharedStrings.xml><?xml version="1.0" encoding="utf-8"?>
<sst xmlns="http://schemas.openxmlformats.org/spreadsheetml/2006/main" count="11653" uniqueCount="4022">
  <si>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</si>
  <si>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</si>
  <si>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</si>
  <si>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</si>
  <si>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</si>
  <si>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</si>
  <si>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</si>
  <si>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</si>
  <si>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</si>
  <si>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</si>
  <si>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</si>
  <si>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</si>
  <si>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</si>
  <si>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</si>
  <si>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</si>
  <si>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</si>
  <si>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</si>
  <si>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</si>
  <si>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</si>
  <si>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</si>
  <si>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</si>
  <si>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</si>
  <si>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</si>
  <si>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</si>
  <si>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</si>
  <si>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</si>
  <si>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</si>
  <si>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</si>
  <si>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</si>
  <si>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自助机入HIS在途</t>
    <phoneticPr fontId="3" type="noConversion"/>
  </si>
  <si>
    <t>调节后总发生额</t>
    <phoneticPr fontId="3" type="noConversion"/>
  </si>
  <si>
    <t>统计时间差</t>
    <phoneticPr fontId="3" type="noConversion"/>
  </si>
  <si>
    <t>自助机前日在途计入</t>
    <phoneticPr fontId="3" type="noConversion"/>
  </si>
  <si>
    <t>本日银行清算入账</t>
    <phoneticPr fontId="3" type="noConversion"/>
  </si>
  <si>
    <t>0308</t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</si>
  <si>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</si>
  <si>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</si>
  <si>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</si>
  <si>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</si>
  <si>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</si>
  <si>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</si>
  <si>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</si>
  <si>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</si>
  <si>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</si>
  <si>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</si>
  <si>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</si>
  <si>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</si>
  <si>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</si>
  <si>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</si>
  <si>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</si>
  <si>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</si>
  <si>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1000024147</t>
  </si>
  <si>
    <t>自助机招商012</t>
  </si>
  <si>
    <t>1000013517</t>
  </si>
  <si>
    <t>刘兵清</t>
  </si>
  <si>
    <t>1000020307</t>
  </si>
  <si>
    <t>谢太波</t>
  </si>
  <si>
    <t>1000026124</t>
  </si>
  <si>
    <t>李卫玲</t>
  </si>
  <si>
    <t>1000004582</t>
  </si>
  <si>
    <t>张玉双</t>
  </si>
  <si>
    <t>5010500329</t>
  </si>
  <si>
    <t>董晓星</t>
  </si>
  <si>
    <t>1000025949</t>
  </si>
  <si>
    <t>吴艳彤</t>
  </si>
  <si>
    <t>1000019857</t>
  </si>
  <si>
    <t>王润利</t>
  </si>
  <si>
    <t>1000028776</t>
  </si>
  <si>
    <t>沈加红</t>
  </si>
  <si>
    <t>1000030362</t>
  </si>
  <si>
    <t>1000030543</t>
  </si>
  <si>
    <t>赵海燕</t>
  </si>
  <si>
    <t>1000020476</t>
  </si>
  <si>
    <t>1000032520</t>
  </si>
  <si>
    <t>1000039338</t>
  </si>
  <si>
    <t>韩培培</t>
  </si>
  <si>
    <t>1000016723</t>
  </si>
  <si>
    <t>张小敏</t>
  </si>
  <si>
    <t>1000039917</t>
  </si>
  <si>
    <t>董康治</t>
  </si>
  <si>
    <t>1000023436</t>
  </si>
  <si>
    <t>魏林燕</t>
  </si>
  <si>
    <t>1000042040</t>
  </si>
  <si>
    <t>黄飞霜</t>
  </si>
  <si>
    <t>1000042308</t>
  </si>
  <si>
    <t>和弘英</t>
  </si>
  <si>
    <t>1000042704</t>
  </si>
  <si>
    <t>陈素芬</t>
  </si>
  <si>
    <t>1000016348</t>
  </si>
  <si>
    <t>钱贤浪</t>
  </si>
  <si>
    <t>1000040319</t>
  </si>
  <si>
    <t>1000043126</t>
  </si>
  <si>
    <t>孙琳晓</t>
  </si>
  <si>
    <t>1000024105</t>
  </si>
  <si>
    <t>闻浩</t>
  </si>
  <si>
    <t>1000043519</t>
  </si>
  <si>
    <t>刘义明</t>
  </si>
  <si>
    <t>0156002277</t>
  </si>
  <si>
    <t>金小婷</t>
  </si>
  <si>
    <t>1000044283</t>
  </si>
  <si>
    <t>1000041473</t>
  </si>
  <si>
    <t>李玉莲</t>
  </si>
  <si>
    <t>5010613308</t>
  </si>
  <si>
    <t>万雪梅</t>
  </si>
  <si>
    <t>1000041960</t>
  </si>
  <si>
    <t>王聪</t>
  </si>
  <si>
    <t>1000031156</t>
  </si>
  <si>
    <t>1000036538</t>
  </si>
  <si>
    <t>子树珍</t>
  </si>
  <si>
    <t>1000047484</t>
  </si>
  <si>
    <t>吕梅灵</t>
  </si>
  <si>
    <t>1000016225</t>
  </si>
  <si>
    <t>1000015863</t>
  </si>
  <si>
    <t>方艺</t>
  </si>
  <si>
    <t>1000048185</t>
  </si>
  <si>
    <t>董慧芳</t>
  </si>
  <si>
    <t>1000048812</t>
  </si>
  <si>
    <t>谭忠有</t>
  </si>
  <si>
    <t>1000039560</t>
  </si>
  <si>
    <t>曾晓绘</t>
  </si>
  <si>
    <t>1000030977</t>
  </si>
  <si>
    <t>李莉</t>
  </si>
  <si>
    <t>0122042367</t>
  </si>
  <si>
    <t>1000049919</t>
  </si>
  <si>
    <t>唐君伟</t>
  </si>
  <si>
    <t>0181074473</t>
  </si>
  <si>
    <t>王雁彬</t>
  </si>
  <si>
    <t>1000050030</t>
  </si>
  <si>
    <t>窦龙光</t>
  </si>
  <si>
    <t>1000026381</t>
  </si>
  <si>
    <t>冯朝琼</t>
  </si>
  <si>
    <t>1000000571</t>
  </si>
  <si>
    <t>杨青云</t>
  </si>
  <si>
    <t>1000052996</t>
  </si>
  <si>
    <t>张爱林</t>
  </si>
  <si>
    <t>1000039723</t>
  </si>
  <si>
    <t>5011305991</t>
  </si>
  <si>
    <t>郑红琴</t>
  </si>
  <si>
    <t>1000049695</t>
  </si>
  <si>
    <t>邓红艳</t>
  </si>
  <si>
    <t>1000055555</t>
  </si>
  <si>
    <t>1000055707</t>
  </si>
  <si>
    <t>范子逸</t>
  </si>
  <si>
    <t>1000028456</t>
  </si>
  <si>
    <t>舒敏</t>
  </si>
  <si>
    <t>李丽</t>
  </si>
  <si>
    <t>1000057411</t>
  </si>
  <si>
    <t>郭永珍</t>
  </si>
  <si>
    <t>1000016233</t>
  </si>
  <si>
    <t>赵久菊</t>
  </si>
  <si>
    <t>1000058070</t>
  </si>
  <si>
    <t>舒周粉</t>
  </si>
  <si>
    <t>吴艳</t>
  </si>
  <si>
    <t>5327-2730006169</t>
  </si>
  <si>
    <t>卢艳梅</t>
  </si>
  <si>
    <t>1000060192</t>
  </si>
  <si>
    <t>路元粉</t>
  </si>
  <si>
    <t>1000060217</t>
  </si>
  <si>
    <t>唐本继</t>
  </si>
  <si>
    <t>5306-5060166729</t>
  </si>
  <si>
    <t>马玉琼</t>
  </si>
  <si>
    <t>1000056403</t>
  </si>
  <si>
    <t>1000061825</t>
  </si>
  <si>
    <t>刘兴莲</t>
  </si>
  <si>
    <t>0111058016</t>
  </si>
  <si>
    <t>李卫兰</t>
  </si>
  <si>
    <t>5300-0000044902</t>
  </si>
  <si>
    <t>孟晓峰</t>
  </si>
  <si>
    <t>1000063306</t>
  </si>
  <si>
    <t>邹鹤贵</t>
  </si>
  <si>
    <t>1000063842</t>
  </si>
  <si>
    <t>张竹</t>
  </si>
  <si>
    <t>1000064769</t>
  </si>
  <si>
    <t>1000065657</t>
  </si>
  <si>
    <t>1000064229</t>
  </si>
  <si>
    <t>1000067065</t>
  </si>
  <si>
    <t>孔瑞</t>
  </si>
  <si>
    <t>1000067958</t>
  </si>
  <si>
    <t>钟伟</t>
  </si>
  <si>
    <t>1000065362</t>
  </si>
  <si>
    <t>1000049728</t>
  </si>
  <si>
    <t>杨丽琼</t>
  </si>
  <si>
    <t>王莎莎</t>
  </si>
  <si>
    <t>1000027520</t>
  </si>
  <si>
    <t>张利琼</t>
  </si>
  <si>
    <t>1000064891</t>
  </si>
  <si>
    <t>王丹丹</t>
  </si>
  <si>
    <t>6226200101707181</t>
  </si>
  <si>
    <t>6221550351881333</t>
  </si>
  <si>
    <t>6225760021337667</t>
  </si>
  <si>
    <t>6222520599101850</t>
  </si>
  <si>
    <t>6217003860016210559</t>
  </si>
  <si>
    <t>6217004320000672537</t>
  </si>
  <si>
    <t>6222620590002596033</t>
  </si>
  <si>
    <t>6216260000016392889</t>
  </si>
  <si>
    <t>6217996900034791229</t>
  </si>
  <si>
    <t>6221550895134553</t>
  </si>
  <si>
    <t>20170606</t>
  </si>
  <si>
    <t>6212262505002039127</t>
  </si>
  <si>
    <t>6217997300042827231</t>
  </si>
  <si>
    <t>6222082502002316107</t>
  </si>
  <si>
    <t>6227003860720165304</t>
  </si>
  <si>
    <t>6217852700013976293</t>
  </si>
  <si>
    <t>6228480868679197970</t>
  </si>
  <si>
    <t>6222620590000856959</t>
  </si>
  <si>
    <t>6217003860026769271</t>
  </si>
  <si>
    <t>6217003860024103424</t>
  </si>
  <si>
    <t>6221551884847031</t>
  </si>
  <si>
    <t>6217921201023994</t>
  </si>
  <si>
    <t>6282880029117646</t>
  </si>
  <si>
    <t>6221682812008121</t>
  </si>
  <si>
    <t>6214921300071541</t>
  </si>
  <si>
    <t>6228483348604331975</t>
  </si>
  <si>
    <t>4367480077091711</t>
  </si>
  <si>
    <t>20170607</t>
  </si>
  <si>
    <t>6228930001087926030</t>
  </si>
  <si>
    <t>6227601013762488</t>
  </si>
  <si>
    <t>6212262502027571309</t>
  </si>
  <si>
    <t>6228483348589343276</t>
  </si>
  <si>
    <t>4367480092730582</t>
  </si>
  <si>
    <t>6228480868661689570</t>
  </si>
  <si>
    <t>6217003860010496931</t>
  </si>
  <si>
    <t>4895920327341649</t>
  </si>
  <si>
    <t>6217003950002126966</t>
  </si>
  <si>
    <t>5257465381658941</t>
  </si>
  <si>
    <t>6227003860150138979</t>
  </si>
  <si>
    <t>4033928006046242</t>
  </si>
  <si>
    <t>6222620590004224766</t>
  </si>
  <si>
    <t>6212262502014542743</t>
  </si>
  <si>
    <t>20170608</t>
  </si>
  <si>
    <t>6222082502007682982</t>
  </si>
  <si>
    <t>6228481198782250279</t>
  </si>
  <si>
    <t>6212262505000773040</t>
  </si>
  <si>
    <t>4895920331915990</t>
  </si>
  <si>
    <t>6228930001089579159</t>
  </si>
  <si>
    <t>6229180007646401</t>
  </si>
  <si>
    <t>6217790001002252605</t>
  </si>
  <si>
    <t>6228481921192561815</t>
  </si>
  <si>
    <t>6212262504001473197</t>
  </si>
  <si>
    <t>6282889219008283</t>
  </si>
  <si>
    <t>6221681002140470</t>
  </si>
  <si>
    <t>6217233202008983475</t>
  </si>
  <si>
    <t>广发退款调节表 2017-06-02</t>
  </si>
  <si>
    <t>广发退款调节表 2017-06-03</t>
  </si>
  <si>
    <t>广发退款调节表 2017-06-04</t>
  </si>
  <si>
    <t>广发退款调节表 2017-06-05</t>
  </si>
  <si>
    <t>广发退款调节表 2017-06-06</t>
  </si>
  <si>
    <t>广发退款调节表 2017-06-07</t>
  </si>
  <si>
    <t>广发退款调节表 2017-06-08</t>
  </si>
  <si>
    <t>状态</t>
  </si>
  <si>
    <t>0049807467</t>
  </si>
  <si>
    <t>1000022758</t>
  </si>
  <si>
    <t>杨梨源</t>
  </si>
  <si>
    <t>0306</t>
  </si>
  <si>
    <t>自助机广发004</t>
  </si>
  <si>
    <t>1</t>
  </si>
  <si>
    <t>0049815287</t>
  </si>
  <si>
    <t>0049895808</t>
  </si>
  <si>
    <t>自助机广发041</t>
  </si>
  <si>
    <t>0049896363</t>
  </si>
  <si>
    <t>0049896366</t>
  </si>
  <si>
    <t>自助机广发039</t>
  </si>
  <si>
    <t>0049954593</t>
  </si>
  <si>
    <t>0050028657</t>
  </si>
  <si>
    <t>1000026366</t>
  </si>
  <si>
    <t>陈聪</t>
  </si>
  <si>
    <t>自助机广发025</t>
  </si>
  <si>
    <t>0050176901</t>
  </si>
  <si>
    <t>5300-0000098581</t>
  </si>
  <si>
    <t>贾毅</t>
  </si>
  <si>
    <t>自助机广发014</t>
  </si>
  <si>
    <t>0050187209</t>
  </si>
  <si>
    <t>1000030655</t>
  </si>
  <si>
    <t>李国翠</t>
  </si>
  <si>
    <t>自助机广发026</t>
  </si>
  <si>
    <t>0050193275</t>
  </si>
  <si>
    <t>0122039614</t>
  </si>
  <si>
    <t>郭圆圆</t>
  </si>
  <si>
    <t>自助机广发008</t>
  </si>
  <si>
    <t>0050194950</t>
  </si>
  <si>
    <t>1000040258</t>
  </si>
  <si>
    <t>宋才文</t>
  </si>
  <si>
    <t>自助机广发032</t>
  </si>
  <si>
    <t>0050212734</t>
  </si>
  <si>
    <t>1000009807</t>
  </si>
  <si>
    <t>唐丽娟</t>
  </si>
  <si>
    <t>自助机广发022</t>
  </si>
  <si>
    <t>0050214119</t>
  </si>
  <si>
    <t>0050214432</t>
  </si>
  <si>
    <t>1000037606</t>
  </si>
  <si>
    <t>鲁英</t>
  </si>
  <si>
    <t>0050219657</t>
  </si>
  <si>
    <t>1000040852</t>
  </si>
  <si>
    <t>唐春垒</t>
  </si>
  <si>
    <t>自助机广发030</t>
  </si>
  <si>
    <t>0050221470</t>
  </si>
  <si>
    <t>自助机广发015</t>
  </si>
  <si>
    <t>0050222089</t>
  </si>
  <si>
    <t>1000041992</t>
  </si>
  <si>
    <t>钟志清</t>
  </si>
  <si>
    <t>0050222217</t>
  </si>
  <si>
    <t>自助机广发005</t>
  </si>
  <si>
    <t>0050222735</t>
  </si>
  <si>
    <t>5303-5030143122</t>
  </si>
  <si>
    <t>张俸华</t>
  </si>
  <si>
    <t>0050223201</t>
  </si>
  <si>
    <t>0050225216</t>
  </si>
  <si>
    <t>自助机广发006</t>
  </si>
  <si>
    <t>0050225556</t>
  </si>
  <si>
    <t>1000036755</t>
  </si>
  <si>
    <t>高双娥</t>
  </si>
  <si>
    <t>0050232061</t>
  </si>
  <si>
    <t>自助机广发002</t>
  </si>
  <si>
    <t>0050241008</t>
  </si>
  <si>
    <t>1000042560</t>
  </si>
  <si>
    <t>高艾</t>
  </si>
  <si>
    <t>自助机广发021</t>
  </si>
  <si>
    <t>0050242079</t>
  </si>
  <si>
    <t>自助机广发036</t>
  </si>
  <si>
    <t>0050245460</t>
  </si>
  <si>
    <t>1000027338</t>
  </si>
  <si>
    <t>王永蓬</t>
  </si>
  <si>
    <t>0050245570</t>
  </si>
  <si>
    <t>1000008116</t>
  </si>
  <si>
    <t>潘玉琳</t>
  </si>
  <si>
    <t>自助机广发007</t>
  </si>
  <si>
    <t>0050246202</t>
  </si>
  <si>
    <t>0103389866</t>
  </si>
  <si>
    <t>张红燕</t>
  </si>
  <si>
    <t>自助机广发009</t>
  </si>
  <si>
    <t>0050252349</t>
  </si>
  <si>
    <t>1000045532</t>
  </si>
  <si>
    <t>普郡</t>
  </si>
  <si>
    <t>0050257757</t>
  </si>
  <si>
    <t>1000040765</t>
  </si>
  <si>
    <t>段炜槐</t>
  </si>
  <si>
    <t>自助机广发040</t>
  </si>
  <si>
    <t>0050259053</t>
  </si>
  <si>
    <t>1000044770</t>
  </si>
  <si>
    <t>团月</t>
  </si>
  <si>
    <t>0050260086</t>
  </si>
  <si>
    <t>自助机广发020</t>
  </si>
  <si>
    <t>0050268454</t>
  </si>
  <si>
    <t>1000046635</t>
  </si>
  <si>
    <t>舒兴燕</t>
  </si>
  <si>
    <t>自助机广发034</t>
  </si>
  <si>
    <t>0050279772</t>
  </si>
  <si>
    <t>1000032593</t>
  </si>
  <si>
    <t>李顺萍</t>
  </si>
  <si>
    <t>0050282209</t>
  </si>
  <si>
    <t>自助机广发031</t>
  </si>
  <si>
    <t>0050283382</t>
  </si>
  <si>
    <t>0050288090</t>
  </si>
  <si>
    <t>1000036866</t>
  </si>
  <si>
    <t>何兵兵</t>
  </si>
  <si>
    <t>0050325981</t>
  </si>
  <si>
    <t>0125033565</t>
  </si>
  <si>
    <t>杨秀娟</t>
  </si>
  <si>
    <t>0050349671</t>
  </si>
  <si>
    <t>1000045093</t>
  </si>
  <si>
    <t>李珍</t>
  </si>
  <si>
    <t>自助机广发024</t>
  </si>
  <si>
    <t>0050354339</t>
  </si>
  <si>
    <t>1000031023</t>
  </si>
  <si>
    <t>熊仕开</t>
  </si>
  <si>
    <t>0050354930</t>
  </si>
  <si>
    <t>自助机广发003</t>
  </si>
  <si>
    <t>0050357045</t>
  </si>
  <si>
    <t>自助机广发018</t>
  </si>
  <si>
    <t>0050385190</t>
  </si>
  <si>
    <t>1000048284</t>
  </si>
  <si>
    <t>0050399494</t>
  </si>
  <si>
    <t>1000032128</t>
  </si>
  <si>
    <t>何艳芬</t>
  </si>
  <si>
    <t>0050403490</t>
  </si>
  <si>
    <t>1000048792</t>
  </si>
  <si>
    <t>林昌合</t>
  </si>
  <si>
    <t>0050404905</t>
  </si>
  <si>
    <t>1000019347</t>
  </si>
  <si>
    <t>张家恒</t>
  </si>
  <si>
    <t>自助机广发016</t>
  </si>
  <si>
    <t>0050408894</t>
  </si>
  <si>
    <t>0050409479</t>
  </si>
  <si>
    <t>1000049232</t>
  </si>
  <si>
    <t>张孝慧</t>
  </si>
  <si>
    <t>0050410422</t>
  </si>
  <si>
    <t>自助机广发027</t>
  </si>
  <si>
    <t>0050412881</t>
  </si>
  <si>
    <t>0050416933</t>
  </si>
  <si>
    <t>0050417034</t>
  </si>
  <si>
    <t>1000042052</t>
  </si>
  <si>
    <t>马润华</t>
  </si>
  <si>
    <t>自助机广发011</t>
  </si>
  <si>
    <t>0050417135</t>
  </si>
  <si>
    <t>自助机广发038</t>
  </si>
  <si>
    <t>0050417197</t>
  </si>
  <si>
    <t>1000048833</t>
  </si>
  <si>
    <t>李仙会</t>
  </si>
  <si>
    <t>0050417267</t>
  </si>
  <si>
    <t>0050417333</t>
  </si>
  <si>
    <t>0050417361</t>
  </si>
  <si>
    <t>1000028734</t>
  </si>
  <si>
    <t>王子明</t>
  </si>
  <si>
    <t>自助机广发013</t>
  </si>
  <si>
    <t>0050417373</t>
  </si>
  <si>
    <t>0050417481</t>
  </si>
  <si>
    <t>0050418554</t>
  </si>
  <si>
    <t>0050418813</t>
  </si>
  <si>
    <t>1000006612</t>
  </si>
  <si>
    <t>靳智敏</t>
  </si>
  <si>
    <t>0050419399</t>
  </si>
  <si>
    <t>1000042392</t>
  </si>
  <si>
    <t>和加松</t>
  </si>
  <si>
    <t>0050428001</t>
  </si>
  <si>
    <t>1000052783</t>
  </si>
  <si>
    <t>苏其美</t>
  </si>
  <si>
    <t>0050439575</t>
  </si>
  <si>
    <t>1000049861</t>
  </si>
  <si>
    <t>夏明卫</t>
  </si>
  <si>
    <t>0050442988</t>
  </si>
  <si>
    <t>1000007580</t>
  </si>
  <si>
    <t>刘佳昱</t>
  </si>
  <si>
    <t>0050443986</t>
  </si>
  <si>
    <t>0050446853</t>
  </si>
  <si>
    <t>0050447049</t>
  </si>
  <si>
    <t>1000047654</t>
  </si>
  <si>
    <t>蔡红英</t>
  </si>
  <si>
    <t>0050449448</t>
  </si>
  <si>
    <t>自助机广发019</t>
  </si>
  <si>
    <t>0050482547</t>
  </si>
  <si>
    <t>1000042186</t>
  </si>
  <si>
    <t>田雪梅</t>
  </si>
  <si>
    <t>自助机广发035</t>
  </si>
  <si>
    <t>0050514753</t>
  </si>
  <si>
    <t>0050539257</t>
  </si>
  <si>
    <t>1000050860</t>
  </si>
  <si>
    <t>何绍安</t>
  </si>
  <si>
    <t>0050568086</t>
  </si>
  <si>
    <t>0050569114</t>
  </si>
  <si>
    <t>1000033233</t>
  </si>
  <si>
    <t>赵立材</t>
  </si>
  <si>
    <t>自助机广发029</t>
  </si>
  <si>
    <t>0050569913</t>
  </si>
  <si>
    <t>1000032576</t>
  </si>
  <si>
    <t>朱华</t>
  </si>
  <si>
    <t>0050570284</t>
  </si>
  <si>
    <t>1000032624</t>
  </si>
  <si>
    <t>许定英</t>
  </si>
  <si>
    <t>0050571869</t>
  </si>
  <si>
    <t>1000032448</t>
  </si>
  <si>
    <t>张红霞</t>
  </si>
  <si>
    <t>0050587126</t>
  </si>
  <si>
    <t>1000034705</t>
  </si>
  <si>
    <t>自助机广发028</t>
  </si>
  <si>
    <t>0050587461</t>
  </si>
  <si>
    <t>5015410887</t>
  </si>
  <si>
    <t>肖仕蓉</t>
  </si>
  <si>
    <t>0050589688</t>
  </si>
  <si>
    <t>0113002344</t>
  </si>
  <si>
    <t>徐大坤</t>
  </si>
  <si>
    <t>0050590472</t>
  </si>
  <si>
    <t>自助机广发037</t>
  </si>
  <si>
    <t>0050593683</t>
  </si>
  <si>
    <t>0050611126</t>
  </si>
  <si>
    <t>自助机广发010</t>
  </si>
  <si>
    <t>0050612698</t>
  </si>
  <si>
    <t>0050614071</t>
  </si>
  <si>
    <t>0050617049</t>
  </si>
  <si>
    <t>1000059063</t>
  </si>
  <si>
    <t>郑霖紫欣</t>
  </si>
  <si>
    <t>0050617485</t>
  </si>
  <si>
    <t>1000054952</t>
  </si>
  <si>
    <t>金学波</t>
  </si>
  <si>
    <t>0050617723</t>
  </si>
  <si>
    <t>0050618536</t>
  </si>
  <si>
    <t>1000056412</t>
  </si>
  <si>
    <t>李福吉</t>
  </si>
  <si>
    <t>0050618539</t>
  </si>
  <si>
    <t>1000057629</t>
  </si>
  <si>
    <t>吴志强</t>
  </si>
  <si>
    <t>0050621284</t>
  </si>
  <si>
    <t>1000057794</t>
  </si>
  <si>
    <t>王承桢</t>
  </si>
  <si>
    <t>0050622379</t>
  </si>
  <si>
    <t>1000027108</t>
  </si>
  <si>
    <t>陈贵美</t>
  </si>
  <si>
    <t>0050623888</t>
  </si>
  <si>
    <t>0050627225</t>
  </si>
  <si>
    <t>1000042621</t>
  </si>
  <si>
    <t>朱华生</t>
  </si>
  <si>
    <t>0050627953</t>
  </si>
  <si>
    <t>1000059848</t>
  </si>
  <si>
    <t>陈丽娟</t>
  </si>
  <si>
    <t>0050628359</t>
  </si>
  <si>
    <t>0050628372</t>
  </si>
  <si>
    <t>1000049927</t>
  </si>
  <si>
    <t>0050628525</t>
  </si>
  <si>
    <t>0050633398</t>
  </si>
  <si>
    <t>0102504316</t>
  </si>
  <si>
    <t>施中能</t>
  </si>
  <si>
    <t>0050636349</t>
  </si>
  <si>
    <t>1000057136</t>
  </si>
  <si>
    <t>李双凤</t>
  </si>
  <si>
    <t>0050636434</t>
  </si>
  <si>
    <t>1000057092</t>
  </si>
  <si>
    <t>颜丽萍</t>
  </si>
  <si>
    <t>0050646902</t>
  </si>
  <si>
    <t>0050647985</t>
  </si>
  <si>
    <t>0050651042</t>
  </si>
  <si>
    <t>0050651320</t>
  </si>
  <si>
    <t>1000032943</t>
  </si>
  <si>
    <t>杨继英</t>
  </si>
  <si>
    <t>0050653298</t>
  </si>
  <si>
    <t>1000032290</t>
  </si>
  <si>
    <t>陆祉霖</t>
  </si>
  <si>
    <t>0050654745</t>
  </si>
  <si>
    <t>0050658729</t>
  </si>
  <si>
    <t>5300-0000097885</t>
  </si>
  <si>
    <t>刘春生</t>
  </si>
  <si>
    <t>0050658788</t>
  </si>
  <si>
    <t>1000056429</t>
  </si>
  <si>
    <t>王忠分</t>
  </si>
  <si>
    <t>0050667078</t>
  </si>
  <si>
    <t>0050671066</t>
  </si>
  <si>
    <t>0050674177</t>
  </si>
  <si>
    <t>1000030678</t>
  </si>
  <si>
    <t>谭代润</t>
  </si>
  <si>
    <t>0050695654</t>
  </si>
  <si>
    <t>0050703667</t>
  </si>
  <si>
    <t>0050711997</t>
  </si>
  <si>
    <t>1000048773</t>
  </si>
  <si>
    <t>朱烨萍</t>
  </si>
  <si>
    <t>0050712870</t>
  </si>
  <si>
    <t>1000053780</t>
  </si>
  <si>
    <t>周俊</t>
  </si>
  <si>
    <t>0050713342</t>
  </si>
  <si>
    <t>0050730678</t>
  </si>
  <si>
    <t>1000050434</t>
  </si>
  <si>
    <t>计光星</t>
  </si>
  <si>
    <t>0050739010</t>
  </si>
  <si>
    <t>1000047746</t>
  </si>
  <si>
    <t>吴芝燕</t>
  </si>
  <si>
    <t>0050739678</t>
  </si>
  <si>
    <t>0050741050</t>
  </si>
  <si>
    <t>0050741487</t>
  </si>
  <si>
    <t>0050746465</t>
  </si>
  <si>
    <t>1000062436</t>
  </si>
  <si>
    <t>黄丽萍</t>
  </si>
  <si>
    <t>0050747150</t>
  </si>
  <si>
    <t>0050759365</t>
  </si>
  <si>
    <t>0050765288</t>
  </si>
  <si>
    <t>1000016528</t>
  </si>
  <si>
    <t>刁映翠</t>
  </si>
  <si>
    <t>0050766084</t>
  </si>
  <si>
    <t>1000064828</t>
  </si>
  <si>
    <t>尤丹</t>
  </si>
  <si>
    <t>0050768987</t>
  </si>
  <si>
    <t>0101082021</t>
  </si>
  <si>
    <t>张惠恒</t>
  </si>
  <si>
    <t>0050770163</t>
  </si>
  <si>
    <t>1000066654</t>
  </si>
  <si>
    <t>何琼美</t>
  </si>
  <si>
    <t>0050771813</t>
  </si>
  <si>
    <t>0050771952</t>
  </si>
  <si>
    <t>5011286483</t>
  </si>
  <si>
    <t>张娜</t>
  </si>
  <si>
    <t>0050773167</t>
  </si>
  <si>
    <t>1000055540</t>
  </si>
  <si>
    <t>丁文茹</t>
  </si>
  <si>
    <t>0050773349</t>
  </si>
  <si>
    <t>1000066644</t>
  </si>
  <si>
    <t>冯金岭</t>
  </si>
  <si>
    <t>0050773977</t>
  </si>
  <si>
    <t>1000019844</t>
  </si>
  <si>
    <t>蒋富红</t>
  </si>
  <si>
    <t>0050776592</t>
  </si>
  <si>
    <t>0050778955</t>
  </si>
  <si>
    <t>1000066164</t>
  </si>
  <si>
    <t>徐粉香</t>
  </si>
  <si>
    <t>自助机广发033</t>
  </si>
  <si>
    <t>0050780741</t>
  </si>
  <si>
    <t>1000026745</t>
  </si>
  <si>
    <t>孙梦遥</t>
  </si>
  <si>
    <t>0050780913</t>
  </si>
  <si>
    <t>1000067957</t>
  </si>
  <si>
    <t>陈晓潼</t>
  </si>
  <si>
    <t>0050782567</t>
  </si>
  <si>
    <t>0050782616</t>
  </si>
  <si>
    <t>0050782662</t>
  </si>
  <si>
    <t>0050783441</t>
  </si>
  <si>
    <t>1000049187</t>
  </si>
  <si>
    <t>申利琴</t>
  </si>
  <si>
    <t>0050791791</t>
  </si>
  <si>
    <t>自助机广发012</t>
  </si>
  <si>
    <t>0050795216</t>
  </si>
  <si>
    <t>0050798285</t>
  </si>
  <si>
    <t>0050811778</t>
  </si>
  <si>
    <t>1000070234</t>
  </si>
  <si>
    <t>张秀梅</t>
  </si>
  <si>
    <t>0050817728</t>
  </si>
  <si>
    <t>0050823321</t>
  </si>
  <si>
    <t>0101069216</t>
  </si>
  <si>
    <t>尹利方</t>
  </si>
  <si>
    <t>0050824256</t>
  </si>
  <si>
    <t>0102598783</t>
  </si>
  <si>
    <t>杨丽香</t>
  </si>
  <si>
    <t>0050825412</t>
  </si>
  <si>
    <t>1000065679</t>
  </si>
  <si>
    <t>万瑾</t>
  </si>
  <si>
    <t>0050825696</t>
  </si>
  <si>
    <t>1000067654</t>
  </si>
  <si>
    <t>圣莉</t>
  </si>
  <si>
    <t>0050826662</t>
  </si>
  <si>
    <t>1000068275</t>
  </si>
  <si>
    <t>丁胡稳</t>
  </si>
  <si>
    <t>0050826730</t>
  </si>
  <si>
    <t>1000070546</t>
  </si>
  <si>
    <t>孙文旭</t>
  </si>
  <si>
    <t>0050829263</t>
  </si>
  <si>
    <t>1000064496</t>
  </si>
  <si>
    <t>郑时珍</t>
  </si>
  <si>
    <t>0050832641</t>
  </si>
  <si>
    <t>0050850903</t>
  </si>
  <si>
    <t>1000065749</t>
  </si>
  <si>
    <t>张馨予</t>
  </si>
  <si>
    <t>0050859162</t>
  </si>
  <si>
    <t>1000049661</t>
  </si>
  <si>
    <t>李唤美</t>
  </si>
  <si>
    <t>0050882701</t>
  </si>
  <si>
    <t>0102281549</t>
  </si>
  <si>
    <t>龚静</t>
  </si>
  <si>
    <t>0050897190</t>
  </si>
  <si>
    <t>0050911142</t>
  </si>
  <si>
    <t>1000069211</t>
  </si>
  <si>
    <t>张春芳</t>
  </si>
  <si>
    <t>0050920623</t>
  </si>
  <si>
    <t>1000069664</t>
  </si>
  <si>
    <t>罗羽诗</t>
  </si>
  <si>
    <t>0050927787</t>
  </si>
  <si>
    <t>1000071094</t>
  </si>
  <si>
    <t>杨璨宇</t>
  </si>
  <si>
    <t>0050941187</t>
  </si>
  <si>
    <t>1000065402</t>
  </si>
  <si>
    <t>金伟</t>
  </si>
  <si>
    <t>0050948977</t>
  </si>
  <si>
    <t>1000019164</t>
  </si>
  <si>
    <t>王祥琴</t>
  </si>
  <si>
    <t>0050978690</t>
  </si>
  <si>
    <t>0102530209</t>
  </si>
  <si>
    <t>施志玲</t>
  </si>
  <si>
    <t>0050999783</t>
  </si>
  <si>
    <t>1000071987</t>
  </si>
  <si>
    <t>邱韩虚</t>
  </si>
  <si>
    <t>0050999793</t>
  </si>
  <si>
    <t>1000069097</t>
  </si>
  <si>
    <t>王凤玲</t>
  </si>
  <si>
    <t>0051001705</t>
  </si>
  <si>
    <t>1000055286</t>
  </si>
  <si>
    <t>李凤仙</t>
  </si>
  <si>
    <t>0051001959</t>
  </si>
  <si>
    <t>1000062394</t>
  </si>
  <si>
    <t>李继仙</t>
  </si>
  <si>
    <t>0051003307</t>
  </si>
  <si>
    <t>1000073427</t>
  </si>
  <si>
    <t>张蕾</t>
  </si>
  <si>
    <t>0051003475</t>
  </si>
  <si>
    <t>0051003720</t>
  </si>
  <si>
    <t>1000062101</t>
  </si>
  <si>
    <t>何建刚</t>
  </si>
  <si>
    <t>0051008455</t>
  </si>
  <si>
    <t>1000072678</t>
  </si>
  <si>
    <t>罗红</t>
  </si>
  <si>
    <t>0051008830</t>
  </si>
  <si>
    <t>1000026519</t>
  </si>
  <si>
    <t>曾圣丽</t>
  </si>
  <si>
    <t>0051008945</t>
  </si>
  <si>
    <t>1000028741</t>
  </si>
  <si>
    <t>王亚萍</t>
  </si>
  <si>
    <t>0051009385</t>
  </si>
  <si>
    <t>1000072817</t>
  </si>
  <si>
    <t>李芝翠</t>
  </si>
  <si>
    <t>0051009579</t>
  </si>
  <si>
    <t>1000074263</t>
  </si>
  <si>
    <t>田国婧</t>
  </si>
  <si>
    <t>0051010950</t>
  </si>
  <si>
    <t>0051010965</t>
  </si>
  <si>
    <t>0051010980</t>
  </si>
  <si>
    <t>1000073599</t>
  </si>
  <si>
    <t>崔子玉</t>
  </si>
  <si>
    <t>0051011910</t>
  </si>
  <si>
    <t>1000065239</t>
  </si>
  <si>
    <t>石恒滔</t>
  </si>
  <si>
    <t>5012631192</t>
  </si>
  <si>
    <t>刘桂仙</t>
  </si>
  <si>
    <t>9</t>
  </si>
  <si>
    <t>0051027086</t>
  </si>
  <si>
    <t>5300-5001280282</t>
  </si>
  <si>
    <t>1000075852</t>
  </si>
  <si>
    <t>潘星翰</t>
  </si>
  <si>
    <t>7</t>
  </si>
  <si>
    <t>OR</t>
  </si>
  <si>
    <t>SR17060200000020</t>
  </si>
  <si>
    <t>OR17060200019332</t>
  </si>
  <si>
    <t>SR17060200000022</t>
  </si>
  <si>
    <t>OR17060200019396</t>
  </si>
  <si>
    <t>SR17060300000026</t>
  </si>
  <si>
    <t>OR17060300023578</t>
  </si>
  <si>
    <t>6</t>
  </si>
  <si>
    <t>SR17060400000031</t>
  </si>
  <si>
    <t>OR17060400023607</t>
  </si>
  <si>
    <t>SR17060400000032</t>
  </si>
  <si>
    <t>OR17060400023608</t>
  </si>
  <si>
    <t>SR17060400000033</t>
  </si>
  <si>
    <t>OR17060400024862</t>
  </si>
  <si>
    <t>A</t>
  </si>
  <si>
    <t>SR17060500000074</t>
  </si>
  <si>
    <t>OR17060500029701</t>
  </si>
  <si>
    <t>1000022754</t>
  </si>
  <si>
    <t>SR17060500000075</t>
  </si>
  <si>
    <t>OR17060500029806</t>
  </si>
  <si>
    <t>SR17060500000089</t>
  </si>
  <si>
    <t>OR17060500030092</t>
  </si>
  <si>
    <t>SR17060500000119</t>
  </si>
  <si>
    <t>OR17060500031571</t>
  </si>
  <si>
    <t>SR17060600000181</t>
  </si>
  <si>
    <t>OR17060600034073</t>
  </si>
  <si>
    <t>SR17060600000199</t>
  </si>
  <si>
    <t>OR17060600035074</t>
  </si>
  <si>
    <t>SR17060600000204</t>
  </si>
  <si>
    <t>OR17060600035302</t>
  </si>
  <si>
    <t>SR17060600000205</t>
  </si>
  <si>
    <t>OR17060600035356</t>
  </si>
  <si>
    <t>SR17060600000241</t>
  </si>
  <si>
    <t>OR17060600036266</t>
  </si>
  <si>
    <t>SR17060600000244</t>
  </si>
  <si>
    <t>OR17060600036363</t>
  </si>
  <si>
    <t>SR17060600000246</t>
  </si>
  <si>
    <t>OR17060600036389</t>
  </si>
  <si>
    <t>SR17060600000260</t>
  </si>
  <si>
    <t>OR17060600036676</t>
  </si>
  <si>
    <t>SR17060600000267</t>
  </si>
  <si>
    <t>OR17060600036725</t>
  </si>
  <si>
    <t>SR17060600000269</t>
  </si>
  <si>
    <t>OR17060600036759</t>
  </si>
  <si>
    <t>SR17060600000270</t>
  </si>
  <si>
    <t>OR17060600036763</t>
  </si>
  <si>
    <t>SR17060600000275</t>
  </si>
  <si>
    <t>OR17060600036789</t>
  </si>
  <si>
    <t>SR17060600000276</t>
  </si>
  <si>
    <t>OR17060600036814</t>
  </si>
  <si>
    <t>SR17060600000279</t>
  </si>
  <si>
    <t>OR17060600036888</t>
  </si>
  <si>
    <t>SR17060600000281</t>
  </si>
  <si>
    <t>OR17060600036896</t>
  </si>
  <si>
    <t>SR17060600000289</t>
  </si>
  <si>
    <t>OR17060600037138</t>
  </si>
  <si>
    <t>SR17060600000293</t>
  </si>
  <si>
    <t>OR17060600037622</t>
  </si>
  <si>
    <t>SR17060600000296</t>
  </si>
  <si>
    <t>OR17060600037673</t>
  </si>
  <si>
    <t>SR17060600000305</t>
  </si>
  <si>
    <t>OR17060600037902</t>
  </si>
  <si>
    <t>SR17060600000306</t>
  </si>
  <si>
    <t>OR17060600037915</t>
  </si>
  <si>
    <t>SR17060600000310</t>
  </si>
  <si>
    <t>OR17060600037986</t>
  </si>
  <si>
    <t>SR17060600000320</t>
  </si>
  <si>
    <t>OR17060600038344</t>
  </si>
  <si>
    <t>SR17060600000328</t>
  </si>
  <si>
    <t>OR17060600038613</t>
  </si>
  <si>
    <t>SR17060600000329</t>
  </si>
  <si>
    <t>OR17060600038653</t>
  </si>
  <si>
    <t>SR17060600000331</t>
  </si>
  <si>
    <t>OR17060600038684</t>
  </si>
  <si>
    <t>SR17060600000336</t>
  </si>
  <si>
    <t>OR17060600038740</t>
  </si>
  <si>
    <t>SR17060600000338</t>
  </si>
  <si>
    <t>OR17060600038791</t>
  </si>
  <si>
    <t>SR17060600000340</t>
  </si>
  <si>
    <t>OR17060600038800</t>
  </si>
  <si>
    <t>SR17060600000341</t>
  </si>
  <si>
    <t>OR17060600038809</t>
  </si>
  <si>
    <t>SR17060600000343</t>
  </si>
  <si>
    <t>OR17060600038826</t>
  </si>
  <si>
    <t>SR17060600000349</t>
  </si>
  <si>
    <t>OR17060600038911</t>
  </si>
  <si>
    <t>SR17060600000357</t>
  </si>
  <si>
    <t>OR17060600038984</t>
  </si>
  <si>
    <t>5304-0423018879</t>
  </si>
  <si>
    <t>SR17060600000359</t>
  </si>
  <si>
    <t>OR17060600039036</t>
  </si>
  <si>
    <t>1000020363</t>
  </si>
  <si>
    <t>SR17060600000365</t>
  </si>
  <si>
    <t>OR17060600039117</t>
  </si>
  <si>
    <t>SR17060600000370</t>
  </si>
  <si>
    <t>OR17060600039171</t>
  </si>
  <si>
    <t>1000032190</t>
  </si>
  <si>
    <t>SR17060600000376</t>
  </si>
  <si>
    <t>OR17060600039212</t>
  </si>
  <si>
    <t>1000031269</t>
  </si>
  <si>
    <t>SR17060600000380</t>
  </si>
  <si>
    <t>OR17060600039251</t>
  </si>
  <si>
    <t>SR17060600000388</t>
  </si>
  <si>
    <t>OR17060600039304</t>
  </si>
  <si>
    <t>SR17060600000390</t>
  </si>
  <si>
    <t>OR17060600039314</t>
  </si>
  <si>
    <t>SR17060600000394</t>
  </si>
  <si>
    <t>OR17060600039341</t>
  </si>
  <si>
    <t>SR17060700000418</t>
  </si>
  <si>
    <t>OR17060700039894</t>
  </si>
  <si>
    <t>SR17060700000421</t>
  </si>
  <si>
    <t>OR17060700040284</t>
  </si>
  <si>
    <t>SR17060700000425</t>
  </si>
  <si>
    <t>OR17060700040419</t>
  </si>
  <si>
    <t>SR17060700000444</t>
  </si>
  <si>
    <t>OR17060700041912</t>
  </si>
  <si>
    <t>SR17060700000453</t>
  </si>
  <si>
    <t>OR17060700042107</t>
  </si>
  <si>
    <t>SR17060700000459</t>
  </si>
  <si>
    <t>OR17060700042307</t>
  </si>
  <si>
    <t>SR17060700000472</t>
  </si>
  <si>
    <t>OR17060700042843</t>
  </si>
  <si>
    <t>SR17060700000477</t>
  </si>
  <si>
    <t>OR17060700042896</t>
  </si>
  <si>
    <t>SR17060700000478</t>
  </si>
  <si>
    <t>OR17060700042915</t>
  </si>
  <si>
    <t>SR17060700000480</t>
  </si>
  <si>
    <t>OR17060700042980</t>
  </si>
  <si>
    <t>SR17060700000481</t>
  </si>
  <si>
    <t>OR17060700043002</t>
  </si>
  <si>
    <t>SR17060700000483</t>
  </si>
  <si>
    <t>OR17060700043029</t>
  </si>
  <si>
    <t>SR17060700000488</t>
  </si>
  <si>
    <t>OR17060700043180</t>
  </si>
  <si>
    <t>SR17060700000508</t>
  </si>
  <si>
    <t>OR17060700043475</t>
  </si>
  <si>
    <t>SR17060700000510</t>
  </si>
  <si>
    <t>OR17060700043486</t>
  </si>
  <si>
    <t>SR17060700000511</t>
  </si>
  <si>
    <t>OR17060700043491</t>
  </si>
  <si>
    <t>SR17060700000512</t>
  </si>
  <si>
    <t>OR17060700043498</t>
  </si>
  <si>
    <t>SR17060700000513</t>
  </si>
  <si>
    <t>OR17060700043503</t>
  </si>
  <si>
    <t>SR17060700000516</t>
  </si>
  <si>
    <t>OR17060700043509</t>
  </si>
  <si>
    <t>SR17060700000517</t>
  </si>
  <si>
    <t>OR17060700043512</t>
  </si>
  <si>
    <t>SR17060700000518</t>
  </si>
  <si>
    <t>OR17060700043515</t>
  </si>
  <si>
    <t>SR17060700000519</t>
  </si>
  <si>
    <t>OR17060700043519</t>
  </si>
  <si>
    <t>SR17060700000521</t>
  </si>
  <si>
    <t>OR17060700043532</t>
  </si>
  <si>
    <t>SR17060700000526</t>
  </si>
  <si>
    <t>OR17060700043589</t>
  </si>
  <si>
    <t>SR17060700000527</t>
  </si>
  <si>
    <t>OR17060700043618</t>
  </si>
  <si>
    <t>1000022538</t>
  </si>
  <si>
    <t>SR17060700000528</t>
  </si>
  <si>
    <t>OR17060700043634</t>
  </si>
  <si>
    <t>1000026239</t>
  </si>
  <si>
    <t>SR17060700000529</t>
  </si>
  <si>
    <t>OR17060700043658</t>
  </si>
  <si>
    <t>SR17060700000530</t>
  </si>
  <si>
    <t>OR17060700043671</t>
  </si>
  <si>
    <t>SR17060700000534</t>
  </si>
  <si>
    <t>OR17060700043958</t>
  </si>
  <si>
    <t>SR17060700000547</t>
  </si>
  <si>
    <t>OR17060700044422</t>
  </si>
  <si>
    <t>1000052375</t>
  </si>
  <si>
    <t>SR17060700000558</t>
  </si>
  <si>
    <t>OR17060700044686</t>
  </si>
  <si>
    <t>SR17060700000560</t>
  </si>
  <si>
    <t>OR17060700044698</t>
  </si>
  <si>
    <t>SR17060700000563</t>
  </si>
  <si>
    <t>OR17060700044759</t>
  </si>
  <si>
    <t>SR17060700000570</t>
  </si>
  <si>
    <t>OR17060700044986</t>
  </si>
  <si>
    <t>SR17060700000571</t>
  </si>
  <si>
    <t>OR17060700045003</t>
  </si>
  <si>
    <t>SR17060700000578</t>
  </si>
  <si>
    <t>OR17060700045129</t>
  </si>
  <si>
    <t>SR17060700000605</t>
  </si>
  <si>
    <t>OR17060700045540</t>
  </si>
  <si>
    <t>SR17060700000614</t>
  </si>
  <si>
    <t>OR17060700045680</t>
  </si>
  <si>
    <t>SR17060700000616</t>
  </si>
  <si>
    <t>OR17060700045723</t>
  </si>
  <si>
    <t>SR17060700000620</t>
  </si>
  <si>
    <t>OR17060700045754</t>
  </si>
  <si>
    <t>1000020247</t>
  </si>
  <si>
    <t>SR17060700000621</t>
  </si>
  <si>
    <t>OR17060700045771</t>
  </si>
  <si>
    <t>SR17060700000627</t>
  </si>
  <si>
    <t>OR17060700045873</t>
  </si>
  <si>
    <t>SR17060700000637</t>
  </si>
  <si>
    <t>OR17060700045974</t>
  </si>
  <si>
    <t>1000038860</t>
  </si>
  <si>
    <t>SR17060700000638</t>
  </si>
  <si>
    <t>OR17060700045987</t>
  </si>
  <si>
    <t>SR17060700000639</t>
  </si>
  <si>
    <t>OR17060700045990</t>
  </si>
  <si>
    <t>SR17060700000642</t>
  </si>
  <si>
    <t>OR17060700046023</t>
  </si>
  <si>
    <t>SR17060700000646</t>
  </si>
  <si>
    <t>OR17060700046053</t>
  </si>
  <si>
    <t>SR17060700000659</t>
  </si>
  <si>
    <t>OR17060700046146</t>
  </si>
  <si>
    <t>SR17060800000691</t>
  </si>
  <si>
    <t>OR17060800047376</t>
  </si>
  <si>
    <t>SR17060800000696</t>
  </si>
  <si>
    <t>OR17060800047465</t>
  </si>
  <si>
    <t>SR17060800000705</t>
  </si>
  <si>
    <t>OR17060800047755</t>
  </si>
  <si>
    <t>SR17060800000710</t>
  </si>
  <si>
    <t>OR17060800047904</t>
  </si>
  <si>
    <t>SR17060800000719</t>
  </si>
  <si>
    <t>OR17060800048277</t>
  </si>
  <si>
    <t>SR17060800000732</t>
  </si>
  <si>
    <t>OR17060800048885</t>
  </si>
  <si>
    <t>SR17060800000740</t>
  </si>
  <si>
    <t>OR17060800049158</t>
  </si>
  <si>
    <t>SR17060800000743</t>
  </si>
  <si>
    <t>OR17060800049299</t>
  </si>
  <si>
    <t>1000056101</t>
  </si>
  <si>
    <t>SR17060800000753</t>
  </si>
  <si>
    <t>OR17060800049630</t>
  </si>
  <si>
    <t>SR17060800000755</t>
  </si>
  <si>
    <t>OR17060800049679</t>
  </si>
  <si>
    <t>SR17060800000760</t>
  </si>
  <si>
    <t>OR17060800049722</t>
  </si>
  <si>
    <t>SR17060800000762</t>
  </si>
  <si>
    <t>OR17060800049755</t>
  </si>
  <si>
    <t>SR17060800000771</t>
  </si>
  <si>
    <t>OR17060800049874</t>
  </si>
  <si>
    <t>SR17060800000772</t>
  </si>
  <si>
    <t>OR17060800049875</t>
  </si>
  <si>
    <t>1000058468</t>
  </si>
  <si>
    <t>SR17060800000782</t>
  </si>
  <si>
    <t>OR17060800050039</t>
  </si>
  <si>
    <t>SR17060800000783</t>
  </si>
  <si>
    <t>OR17060800050043</t>
  </si>
  <si>
    <t>SR17060800000785</t>
  </si>
  <si>
    <t>OR17060800050056</t>
  </si>
  <si>
    <t>SR17060800000786</t>
  </si>
  <si>
    <t>OR17060800050077</t>
  </si>
  <si>
    <t>SR17060800000793</t>
  </si>
  <si>
    <t>OR17060800050125</t>
  </si>
  <si>
    <t>SR17060800000799</t>
  </si>
  <si>
    <t>OR17060800050210</t>
  </si>
  <si>
    <t>SR17060800000808</t>
  </si>
  <si>
    <t>OR17060800050334</t>
  </si>
  <si>
    <t>1000049706</t>
  </si>
  <si>
    <t>SR17060800000810</t>
  </si>
  <si>
    <t>OR17060800050365</t>
  </si>
  <si>
    <t>SR17060800000812</t>
  </si>
  <si>
    <t>OR17060800050374</t>
  </si>
  <si>
    <t>SR17060800000813</t>
  </si>
  <si>
    <t>OR17060800050379</t>
  </si>
  <si>
    <t>SR17060800000818</t>
  </si>
  <si>
    <t>OR17060800050397</t>
  </si>
  <si>
    <t>SR17060800000819</t>
  </si>
  <si>
    <t>OR17060800050399</t>
  </si>
  <si>
    <t>SR17060800000820</t>
  </si>
  <si>
    <t>OR17060800050405</t>
  </si>
  <si>
    <t>SR17060800000830</t>
  </si>
  <si>
    <t>OR17060800050524</t>
  </si>
  <si>
    <t>SR17060800000834</t>
  </si>
  <si>
    <t>OR17060800050598</t>
  </si>
  <si>
    <t>SR17060800000835</t>
  </si>
  <si>
    <t>OR17060800050602</t>
  </si>
  <si>
    <t>SR17060800000839</t>
  </si>
  <si>
    <t>OR17060800050691</t>
  </si>
  <si>
    <t>SR17060800000842</t>
  </si>
  <si>
    <t>OR17060800050771</t>
  </si>
  <si>
    <t>SR17060800000843</t>
  </si>
  <si>
    <t>OR17060800050777</t>
  </si>
  <si>
    <t>1000040806</t>
  </si>
  <si>
    <t>SR17060800000849</t>
  </si>
  <si>
    <t>OR17060800050886</t>
  </si>
  <si>
    <t>SR17060800000859</t>
  </si>
  <si>
    <t>OR17060800051037</t>
  </si>
  <si>
    <t>1000044762</t>
  </si>
  <si>
    <t>SR17060800000860</t>
  </si>
  <si>
    <t>OR17060800051077</t>
  </si>
  <si>
    <t>SR17060800000861</t>
  </si>
  <si>
    <t>OR17060800051080</t>
  </si>
  <si>
    <t>SR17060800000862</t>
  </si>
  <si>
    <t>OR17060800051086</t>
  </si>
  <si>
    <t>SR17060800000865</t>
  </si>
  <si>
    <t>OR17060800051237</t>
  </si>
  <si>
    <t>SR17060800000867</t>
  </si>
  <si>
    <t>OR17060800051281</t>
  </si>
  <si>
    <t>SR17060800000872</t>
  </si>
  <si>
    <t>OR17060800051443</t>
  </si>
  <si>
    <t>SR17060800000876</t>
  </si>
  <si>
    <t>OR17060800051568</t>
  </si>
  <si>
    <t>SR17060800000890</t>
  </si>
  <si>
    <t>OR17060800051915</t>
  </si>
  <si>
    <t>SR17060800000891</t>
  </si>
  <si>
    <t>OR17060800051924</t>
  </si>
  <si>
    <t>SR17060800000918</t>
  </si>
  <si>
    <t>OR17060800052533</t>
  </si>
  <si>
    <t>SR17060800000919</t>
  </si>
  <si>
    <t>OR17060800052555</t>
  </si>
  <si>
    <t>SR17060800000921</t>
  </si>
  <si>
    <t>OR17060800052568</t>
  </si>
  <si>
    <t>SR17060800000927</t>
  </si>
  <si>
    <t>OR17060800052672</t>
  </si>
  <si>
    <t>SR17060800000930</t>
  </si>
  <si>
    <t>OR17060800052704</t>
  </si>
  <si>
    <t>SR17060800000933</t>
  </si>
  <si>
    <t>OR17060800052746</t>
  </si>
  <si>
    <t>SR17060800000935</t>
  </si>
  <si>
    <t>OR17060800052749</t>
  </si>
  <si>
    <t>SR17060800000936</t>
  </si>
  <si>
    <t>OR17060800052753</t>
  </si>
  <si>
    <t>SR17060800000941</t>
  </si>
  <si>
    <t>OR17060800052826</t>
  </si>
  <si>
    <t>SR17060800000947</t>
  </si>
  <si>
    <t>OR17060800052897</t>
  </si>
  <si>
    <t>SR17060800000950</t>
  </si>
  <si>
    <t>OR17060800052902</t>
  </si>
  <si>
    <t>SR17060800000968</t>
  </si>
  <si>
    <t>OR17060800053093</t>
  </si>
  <si>
    <t>SR17060800000971</t>
  </si>
  <si>
    <t>OR17060800053111</t>
  </si>
  <si>
    <t>SR17060800000977</t>
  </si>
  <si>
    <t>OR17060800053188</t>
  </si>
  <si>
    <t>SR17060800000984</t>
  </si>
  <si>
    <t>OR17060800053227</t>
  </si>
  <si>
    <t>SR17060800000999</t>
  </si>
  <si>
    <t>OR17060800053354</t>
  </si>
  <si>
    <t>SR17060800001000</t>
  </si>
  <si>
    <t>OR17060800053357</t>
  </si>
  <si>
    <t>SR17060900001023</t>
  </si>
  <si>
    <t>OR17060900054799</t>
  </si>
  <si>
    <t>1000047923</t>
  </si>
  <si>
    <t>SR17060900001028</t>
  </si>
  <si>
    <t>OR17060900055002</t>
  </si>
  <si>
    <t>SR17060900001031</t>
  </si>
  <si>
    <t>OR17060900055151</t>
  </si>
  <si>
    <t>SR17060900001032</t>
  </si>
  <si>
    <t>OR17060900055156</t>
  </si>
  <si>
    <t>SR17060900001033</t>
  </si>
  <si>
    <t>OR17060900055158</t>
  </si>
  <si>
    <t>SR17060900001034</t>
  </si>
  <si>
    <t>OR17060900055165</t>
  </si>
  <si>
    <t>SR17060900001037</t>
  </si>
  <si>
    <t>OR17060900055485</t>
  </si>
  <si>
    <t>SR17060900001040</t>
  </si>
  <si>
    <t>OR17060900055577</t>
  </si>
  <si>
    <t>SR17060900001045</t>
  </si>
  <si>
    <t>OR17060900055870</t>
  </si>
  <si>
    <t>SR17060900001046</t>
  </si>
  <si>
    <t>OR17060900055891</t>
  </si>
  <si>
    <t>SR17060900001048</t>
  </si>
  <si>
    <t>OR17060900055953</t>
  </si>
  <si>
    <t>SR17060900001053</t>
  </si>
  <si>
    <t>OR17060900056121</t>
  </si>
  <si>
    <t>1000065589</t>
  </si>
  <si>
    <t>SR17060900001054</t>
  </si>
  <si>
    <t>OR17060900056163</t>
  </si>
  <si>
    <t>SR17060900001055</t>
  </si>
  <si>
    <t>OR17060900056170</t>
  </si>
  <si>
    <t>SR17060900001059</t>
  </si>
  <si>
    <t>OR17060900056313</t>
  </si>
  <si>
    <t>SR17060900001061</t>
  </si>
  <si>
    <t>OR17060900056338</t>
  </si>
  <si>
    <t>SR17060900001066</t>
  </si>
  <si>
    <t>OR17060900056480</t>
  </si>
  <si>
    <t>SR17060900001067</t>
  </si>
  <si>
    <t>OR17060900056500</t>
  </si>
  <si>
    <t>SR17060900001069</t>
  </si>
  <si>
    <t>OR17060900056566</t>
  </si>
  <si>
    <t>SR17060900001072</t>
  </si>
  <si>
    <t>OR17060900056729</t>
  </si>
  <si>
    <t>SR17060900001084</t>
  </si>
  <si>
    <t>OR17060900056887</t>
  </si>
  <si>
    <t>SR17060900001090</t>
  </si>
  <si>
    <t>OR17060900057017</t>
  </si>
  <si>
    <t>SR17060900001091</t>
  </si>
  <si>
    <t>OR17060900057022</t>
  </si>
  <si>
    <t>SR17060900001092</t>
  </si>
  <si>
    <t>OR17060900057031</t>
  </si>
  <si>
    <t>SR17060900001093</t>
  </si>
  <si>
    <t>OR17060900057040</t>
  </si>
  <si>
    <t>SR17060900001103</t>
  </si>
  <si>
    <t>OR17060900057232</t>
  </si>
  <si>
    <t>SR17060900001104</t>
  </si>
  <si>
    <t>OR17060900057236</t>
  </si>
  <si>
    <t>SR17060900001105</t>
  </si>
  <si>
    <t>OR17060900057238</t>
  </si>
  <si>
    <t>SR17060900001110</t>
  </si>
  <si>
    <t>OR17060900057304</t>
  </si>
  <si>
    <t>SR17060900001126</t>
  </si>
  <si>
    <t>OR17060900057548</t>
  </si>
  <si>
    <t>SR17060900001130</t>
  </si>
  <si>
    <t>OR17060900057716</t>
  </si>
  <si>
    <t>SR17060900001136</t>
  </si>
  <si>
    <t>OR17060900057926</t>
  </si>
  <si>
    <t>SR17060900001168</t>
  </si>
  <si>
    <t>OR17060900058603</t>
  </si>
  <si>
    <t>1000044159</t>
  </si>
  <si>
    <t>SR17060900001171</t>
  </si>
  <si>
    <t>OR17060900058659</t>
  </si>
  <si>
    <t>SR17060900001177</t>
  </si>
  <si>
    <t>OR17060900058809</t>
  </si>
  <si>
    <t>SR17060900001179</t>
  </si>
  <si>
    <t>OR17060900058837</t>
  </si>
  <si>
    <t>SR17060900001194</t>
  </si>
  <si>
    <t>OR17060900059044</t>
  </si>
  <si>
    <t>SR17060900001202</t>
  </si>
  <si>
    <t>OR17060900059107</t>
  </si>
  <si>
    <t>SR17060900001205</t>
  </si>
  <si>
    <t>OR17060900059171</t>
  </si>
  <si>
    <t>SR17060900001206</t>
  </si>
  <si>
    <t>OR17060900059181</t>
  </si>
  <si>
    <t>SR17060900001209</t>
  </si>
  <si>
    <t>OR17060900059235</t>
  </si>
  <si>
    <t>SR17060900001211</t>
  </si>
  <si>
    <t>OR17060900059237</t>
  </si>
  <si>
    <t>SR17060900001214</t>
  </si>
  <si>
    <t>OR17060900059253</t>
  </si>
  <si>
    <t>SR17060900001217</t>
  </si>
  <si>
    <t>OR17060900059264</t>
  </si>
  <si>
    <t>SR17060900001220</t>
  </si>
  <si>
    <t>OR17060900059333</t>
  </si>
  <si>
    <t>SR17060900001221</t>
  </si>
  <si>
    <t>OR17060900059335</t>
  </si>
  <si>
    <t>SR17060900001222</t>
  </si>
  <si>
    <t>OR17060900059339</t>
  </si>
  <si>
    <t>SR17060900001224</t>
  </si>
  <si>
    <t>OR17060900059350</t>
  </si>
  <si>
    <t>SR17060900001228</t>
  </si>
  <si>
    <t>OR17060900059400</t>
  </si>
  <si>
    <t>SR17060900001234</t>
  </si>
  <si>
    <t>OR17060900059554</t>
  </si>
  <si>
    <t>SR17060900001238</t>
  </si>
  <si>
    <t>OR17060900059609</t>
  </si>
  <si>
    <t>1000035395</t>
  </si>
  <si>
    <t>SR17060900001239</t>
  </si>
  <si>
    <t>OR17060900059621</t>
  </si>
  <si>
    <t>SR17060900001241</t>
  </si>
  <si>
    <t>OR17060900059667</t>
  </si>
  <si>
    <t>SR17060900001244</t>
  </si>
  <si>
    <t>OR17060900059707</t>
  </si>
  <si>
    <t>SR17060900001250</t>
  </si>
  <si>
    <t>OR17060900059743</t>
  </si>
  <si>
    <t>SR17060900001256</t>
  </si>
  <si>
    <t>OR17060900059793</t>
  </si>
  <si>
    <t>SR17060900001258</t>
  </si>
  <si>
    <t>OR17060900059818</t>
  </si>
  <si>
    <t>SR17060900001266</t>
  </si>
  <si>
    <t>OR17060900059913</t>
  </si>
  <si>
    <t>1000068705</t>
  </si>
  <si>
    <t>SR17060900001272</t>
  </si>
  <si>
    <t>OR17060900059970</t>
  </si>
  <si>
    <t>SR17061000001295</t>
  </si>
  <si>
    <t>OR17061000060790</t>
  </si>
  <si>
    <t>SR17061000001297</t>
  </si>
  <si>
    <t>OR17061000060818</t>
  </si>
  <si>
    <t>SR17061000001298</t>
  </si>
  <si>
    <t>OR17061000060821</t>
  </si>
  <si>
    <t>SR17061000001313</t>
  </si>
  <si>
    <t>OR17061000061112</t>
  </si>
  <si>
    <t>1000019943</t>
  </si>
  <si>
    <t>SR17061000001322</t>
  </si>
  <si>
    <t>OR17061000061171</t>
  </si>
  <si>
    <t>SR17061000001323</t>
  </si>
  <si>
    <t>OR17061000061172</t>
  </si>
  <si>
    <t>SR17061000001324</t>
  </si>
  <si>
    <t>OR17061000061207</t>
  </si>
  <si>
    <t>SR17061000001325</t>
  </si>
  <si>
    <t>OR17061000061212</t>
  </si>
  <si>
    <t>SR17061000001327</t>
  </si>
  <si>
    <t>OR17061000061279</t>
  </si>
  <si>
    <t>SR17061000001329</t>
  </si>
  <si>
    <t>OR17061000061329</t>
  </si>
  <si>
    <t>SR17061000001330</t>
  </si>
  <si>
    <t>OR17061000061339</t>
  </si>
  <si>
    <t>SR17061000001332</t>
  </si>
  <si>
    <t>OR17061000061344</t>
  </si>
  <si>
    <t>SR17061000001333</t>
  </si>
  <si>
    <t>OR17061000061347</t>
  </si>
  <si>
    <t>SR17061000001334</t>
  </si>
  <si>
    <t>OR17061000061351</t>
  </si>
  <si>
    <t>SR17061000001335</t>
  </si>
  <si>
    <t>OR17061000061356</t>
  </si>
  <si>
    <t>SR17061000001352</t>
  </si>
  <si>
    <t>OR17061000061554</t>
  </si>
  <si>
    <t>SR17061000001353</t>
  </si>
  <si>
    <t>OR17061000061582</t>
  </si>
  <si>
    <t>SR17061000001359</t>
  </si>
  <si>
    <t>OR17061000061639</t>
  </si>
  <si>
    <t>1000073551</t>
  </si>
  <si>
    <t>SR17061000001379</t>
  </si>
  <si>
    <t>OR17061000061869</t>
  </si>
  <si>
    <t>SR17061000001380</t>
  </si>
  <si>
    <t>OR17061000061870</t>
  </si>
  <si>
    <t>1000072628</t>
  </si>
  <si>
    <t>SR17061000001389</t>
  </si>
  <si>
    <t>OR17061000061938</t>
  </si>
  <si>
    <t>SR17061000001391</t>
  </si>
  <si>
    <t>OR17061000061940</t>
  </si>
  <si>
    <t>1000072649</t>
  </si>
  <si>
    <t>SR17061000001393</t>
  </si>
  <si>
    <t>OR17061000061944</t>
  </si>
  <si>
    <t>SR17061000001406</t>
  </si>
  <si>
    <t>OR17061000062107</t>
  </si>
  <si>
    <t>SR17061000001411</t>
  </si>
  <si>
    <t>OR17061000062138</t>
  </si>
  <si>
    <t>SR17061000001412</t>
  </si>
  <si>
    <t>OR17061000062147</t>
  </si>
  <si>
    <t>SR17061000001418</t>
  </si>
  <si>
    <t>OR17061000062230</t>
  </si>
  <si>
    <t>1000065948</t>
  </si>
  <si>
    <t>SR17061000001419</t>
  </si>
  <si>
    <t>OR17061000062237</t>
  </si>
  <si>
    <t>SR17061000001420</t>
  </si>
  <si>
    <t>OR17061000062239</t>
  </si>
  <si>
    <t>SR17061000001422</t>
  </si>
  <si>
    <t>OR17061000062268</t>
  </si>
  <si>
    <t>SR17061000001451</t>
  </si>
  <si>
    <t>OR17061000062453</t>
  </si>
  <si>
    <t>SR17061000001452</t>
  </si>
  <si>
    <t>OR17061000062455</t>
  </si>
  <si>
    <t>SR17061000001453</t>
  </si>
  <si>
    <t>OR17061000062456</t>
  </si>
  <si>
    <t>1000074579</t>
  </si>
  <si>
    <t>SR17061000001459</t>
  </si>
  <si>
    <t>OR17061000062519</t>
  </si>
  <si>
    <t>SR17061000001464</t>
  </si>
  <si>
    <t>OR17061000062554</t>
  </si>
  <si>
    <t>0051022310</t>
  </si>
  <si>
    <t>SR17061100001495</t>
  </si>
  <si>
    <t>OR17061100062776</t>
  </si>
  <si>
    <t>SR17061100001498</t>
  </si>
  <si>
    <t>OR17061100062921</t>
  </si>
  <si>
    <t>SR17061100001507</t>
  </si>
  <si>
    <t>OR17061100063106</t>
  </si>
  <si>
    <t>1000069958</t>
  </si>
  <si>
    <t>SR17061100001519</t>
  </si>
  <si>
    <t>OR17061100063412</t>
  </si>
  <si>
    <t>SR17061100001520</t>
  </si>
  <si>
    <t>OR17061100063415</t>
  </si>
  <si>
    <t>0051035181</t>
  </si>
  <si>
    <t>SR17061100001544</t>
  </si>
  <si>
    <t>OR17061100063616</t>
  </si>
  <si>
    <t>SR17061100001550</t>
  </si>
  <si>
    <t>OR17061100063751</t>
  </si>
  <si>
    <t>6214623221000253518</t>
  </si>
  <si>
    <t>6225758328414379</t>
  </si>
  <si>
    <t>6227077780026904</t>
  </si>
  <si>
    <t>6227525300703543</t>
  </si>
  <si>
    <t>6228483868564654876</t>
  </si>
  <si>
    <t>6228480868635376270</t>
  </si>
  <si>
    <t>6221570098226865</t>
  </si>
  <si>
    <t>6228483978410399475</t>
  </si>
  <si>
    <t>6221682296762011</t>
  </si>
  <si>
    <t>6217997300001191496</t>
  </si>
  <si>
    <t>6259656241566979</t>
  </si>
  <si>
    <t>6228480866019475361</t>
  </si>
  <si>
    <t>6214978800056992</t>
  </si>
  <si>
    <t>6228450860019244519</t>
  </si>
  <si>
    <t>6212262506000138143</t>
  </si>
  <si>
    <t>6221662143476205</t>
  </si>
  <si>
    <t>6236683860002136716</t>
  </si>
  <si>
    <t>6236683860002994890</t>
  </si>
  <si>
    <t>6217852700008846519</t>
  </si>
  <si>
    <t>6228483358381576478</t>
  </si>
  <si>
    <t>6212262512000918906</t>
  </si>
  <si>
    <t>6228413863001875262</t>
  </si>
  <si>
    <t>6212262502019725137</t>
  </si>
  <si>
    <t>6228480868647629070</t>
  </si>
  <si>
    <t>6212262409003124931</t>
  </si>
  <si>
    <t>6212262513000940742</t>
  </si>
  <si>
    <t>6236683860003951097</t>
  </si>
  <si>
    <t>6217003860008259440</t>
  </si>
  <si>
    <t>6217003860032510545</t>
  </si>
  <si>
    <t>6229807711500368085</t>
  </si>
  <si>
    <t>6226370008288864</t>
  </si>
  <si>
    <t>6259960249540493</t>
  </si>
  <si>
    <t>4033910023456885</t>
  </si>
  <si>
    <t>6222520599890973</t>
  </si>
  <si>
    <t>5288560017805255</t>
  </si>
  <si>
    <t>6212262502008806302</t>
  </si>
  <si>
    <t>6236683860000230677</t>
  </si>
  <si>
    <t>6222600590005313190</t>
  </si>
  <si>
    <t>6217232507000051407</t>
  </si>
  <si>
    <t>6226230214404053</t>
  </si>
  <si>
    <t>163207</t>
  </si>
  <si>
    <t>6212262507004241784</t>
  </si>
  <si>
    <t>5239591002678886</t>
  </si>
  <si>
    <t>6217003880000267993</t>
  </si>
  <si>
    <t>6217003860029990486</t>
  </si>
  <si>
    <t>6228453448000406870</t>
  </si>
  <si>
    <t>6230582000064575205</t>
  </si>
  <si>
    <t>6212262502011903732</t>
  </si>
  <si>
    <t>6214993860340335</t>
  </si>
  <si>
    <t>6217232507000082691</t>
  </si>
  <si>
    <t>6221550369012269</t>
  </si>
  <si>
    <t>6236687170000099247</t>
  </si>
  <si>
    <t>6228480868111773172</t>
  </si>
  <si>
    <t>6228303984042961</t>
  </si>
  <si>
    <t>6217997300029056267</t>
  </si>
  <si>
    <t>6229014868978100</t>
  </si>
  <si>
    <t>6212262502004579333</t>
  </si>
  <si>
    <t>6226230180274076</t>
  </si>
  <si>
    <t>6225258899949382</t>
  </si>
  <si>
    <t>6214663860079353</t>
  </si>
  <si>
    <t>6214623239000000580</t>
  </si>
  <si>
    <t>6228480868128526670</t>
  </si>
  <si>
    <t>6230910699013747931</t>
  </si>
  <si>
    <t>6212262502004595677</t>
  </si>
  <si>
    <t>4033930015779508</t>
  </si>
  <si>
    <t>6216912200864745</t>
  </si>
  <si>
    <t>6282880044014091</t>
  </si>
  <si>
    <t>6253624240310084</t>
  </si>
  <si>
    <t>20170609</t>
  </si>
  <si>
    <t>4041170055260354</t>
  </si>
  <si>
    <t>6217007170000705705</t>
  </si>
  <si>
    <t>6227003861100021737</t>
  </si>
  <si>
    <t>4581232431380185</t>
  </si>
  <si>
    <t>6225970052485646</t>
  </si>
  <si>
    <t>6222100318006472</t>
  </si>
  <si>
    <t>6222300080550729</t>
  </si>
  <si>
    <t>6228483318169213470</t>
  </si>
  <si>
    <t>6228481190593414210</t>
  </si>
  <si>
    <t>6236683860004858119</t>
  </si>
  <si>
    <t>6283660054474842</t>
  </si>
  <si>
    <t>6228480332047931610</t>
  </si>
  <si>
    <t>6228481921190361317</t>
  </si>
  <si>
    <t>6212262406005213621</t>
  </si>
  <si>
    <t>6217731900454741</t>
  </si>
  <si>
    <t>6212262502018772767</t>
  </si>
  <si>
    <t>6222082502005730155</t>
  </si>
  <si>
    <t>6217902700004396261</t>
  </si>
  <si>
    <t>6258600005264869</t>
  </si>
  <si>
    <t>6228480868636927378</t>
  </si>
  <si>
    <t>6222002502200246160</t>
  </si>
  <si>
    <t>6216260000018686858</t>
  </si>
  <si>
    <t>6212263100034391255</t>
  </si>
  <si>
    <t>6222602410000773454</t>
  </si>
  <si>
    <t>161632</t>
  </si>
  <si>
    <t>6259588882654220</t>
  </si>
  <si>
    <t>6259656240171466</t>
  </si>
  <si>
    <t>164253</t>
  </si>
  <si>
    <t>6212262505002285092</t>
  </si>
  <si>
    <t>4367423890137021822</t>
  </si>
  <si>
    <t>6283880222165441</t>
  </si>
  <si>
    <t>6222530590658659</t>
  </si>
  <si>
    <t>4033910021666659</t>
  </si>
  <si>
    <t>6228483868439977676</t>
  </si>
  <si>
    <t>6259620299903104</t>
  </si>
  <si>
    <t>6217003860009461557</t>
  </si>
  <si>
    <t>6282880049043053</t>
  </si>
  <si>
    <t>6217003920001621069</t>
  </si>
  <si>
    <t>6222022502010472234</t>
  </si>
  <si>
    <t>5324580019888618</t>
  </si>
  <si>
    <t>6217997300023930111</t>
  </si>
  <si>
    <t>6217852700006767774</t>
  </si>
  <si>
    <t>6222370235378888</t>
  </si>
  <si>
    <t>6221551898672029</t>
  </si>
  <si>
    <t>6228450866013882667</t>
  </si>
  <si>
    <t>6227003862010073289</t>
  </si>
  <si>
    <t>6227003861220141894</t>
  </si>
  <si>
    <t>6227003860260233033</t>
  </si>
  <si>
    <t>6217003860031597964</t>
  </si>
  <si>
    <t>6217003860007845157</t>
  </si>
  <si>
    <t>是否平</t>
    <phoneticPr fontId="3" type="noConversion"/>
  </si>
  <si>
    <t>自助机金额</t>
    <phoneticPr fontId="3" type="noConversion"/>
  </si>
  <si>
    <t>HIS金额</t>
    <phoneticPr fontId="3" type="noConversion"/>
  </si>
  <si>
    <t>是否平</t>
    <phoneticPr fontId="3" type="noConversion"/>
  </si>
  <si>
    <t>银行金额</t>
  </si>
  <si>
    <t>是否平</t>
    <phoneticPr fontId="3" type="noConversion"/>
  </si>
  <si>
    <t>本日HIS端广发转出</t>
    <phoneticPr fontId="3" type="noConversion"/>
  </si>
  <si>
    <t>本日银行清算转出</t>
    <phoneticPr fontId="3" type="noConversion"/>
  </si>
  <si>
    <t>广发退款调节表 2017-06-09</t>
    <phoneticPr fontId="3" type="noConversion"/>
  </si>
  <si>
    <t>广发退款调节表 2017-06-10</t>
    <phoneticPr fontId="3" type="noConversion"/>
  </si>
  <si>
    <t>广发退款调节表 2017-06-11</t>
    <phoneticPr fontId="3" type="noConversion"/>
  </si>
  <si>
    <t>2017.6.3-7</t>
    <phoneticPr fontId="3" type="noConversion"/>
  </si>
  <si>
    <t>广发在途未清算</t>
  </si>
  <si>
    <t>广发当日前清算处理</t>
  </si>
  <si>
    <t>广发测试调整</t>
  </si>
  <si>
    <t>本日HIS端广发总预存</t>
  </si>
  <si>
    <t xml:space="preserve"> </t>
  </si>
  <si>
    <t>杨冲</t>
  </si>
  <si>
    <t>杨洪菊</t>
  </si>
  <si>
    <t>刘南琴</t>
  </si>
  <si>
    <t>徐睐怡</t>
  </si>
  <si>
    <t>马继芳</t>
  </si>
  <si>
    <t>蔡宗武</t>
  </si>
  <si>
    <t>陶玉美</t>
  </si>
  <si>
    <t>李绍强</t>
  </si>
  <si>
    <t>周洪科</t>
  </si>
  <si>
    <t>蒋梦婕</t>
  </si>
  <si>
    <t>孔令志</t>
  </si>
  <si>
    <t>张翠琼</t>
  </si>
  <si>
    <t>阮婧</t>
  </si>
  <si>
    <t>李春丽</t>
  </si>
  <si>
    <t>陶卓</t>
  </si>
  <si>
    <t>王昌敏</t>
  </si>
  <si>
    <t>赵迎春</t>
  </si>
  <si>
    <t>卯明春</t>
  </si>
  <si>
    <t>赵明颜</t>
  </si>
  <si>
    <t>孙雅岚</t>
  </si>
  <si>
    <t>易大会</t>
  </si>
  <si>
    <t>陈洁</t>
  </si>
  <si>
    <t>廖琴</t>
  </si>
  <si>
    <t>起振春</t>
  </si>
  <si>
    <t>杨蓉</t>
  </si>
  <si>
    <t>苏有莲</t>
  </si>
  <si>
    <t>田修达</t>
  </si>
  <si>
    <t>农玉英</t>
  </si>
  <si>
    <t>董宏芬</t>
  </si>
  <si>
    <t>洪发美</t>
  </si>
  <si>
    <t>叶学凤</t>
  </si>
  <si>
    <t>马振亮</t>
  </si>
  <si>
    <t>朱水荣</t>
  </si>
  <si>
    <t>赵合润</t>
  </si>
  <si>
    <t>刘丽兰</t>
  </si>
  <si>
    <t>何杨李</t>
  </si>
  <si>
    <t>杜安翠</t>
  </si>
  <si>
    <t>严艳</t>
  </si>
  <si>
    <t>黄建波</t>
  </si>
  <si>
    <t>李雯</t>
  </si>
  <si>
    <t>汪莹吉</t>
  </si>
  <si>
    <t>冯晓尖</t>
  </si>
  <si>
    <t>潘志敏</t>
  </si>
  <si>
    <t>陈凤祥</t>
  </si>
  <si>
    <t>0051044054</t>
  </si>
  <si>
    <t>1000076990</t>
  </si>
  <si>
    <t>吴世雯</t>
  </si>
  <si>
    <t>1000049085</t>
  </si>
  <si>
    <t>马利红</t>
  </si>
  <si>
    <t>1000031818</t>
  </si>
  <si>
    <t>蒋金仙</t>
  </si>
  <si>
    <t>0051052190</t>
  </si>
  <si>
    <t>1000078510</t>
  </si>
  <si>
    <t>王星</t>
  </si>
  <si>
    <t>0051054386</t>
  </si>
  <si>
    <t>1000075809</t>
  </si>
  <si>
    <t>晏晓雪</t>
  </si>
  <si>
    <t>0051054540</t>
  </si>
  <si>
    <t>0051055906</t>
  </si>
  <si>
    <t>1000076268</t>
  </si>
  <si>
    <t>刘家茶</t>
  </si>
  <si>
    <t>0051058751</t>
  </si>
  <si>
    <t>0103208521</t>
  </si>
  <si>
    <t>胡建萍</t>
  </si>
  <si>
    <t>0051065340</t>
  </si>
  <si>
    <t>1000077147</t>
  </si>
  <si>
    <t>陈国佳</t>
  </si>
  <si>
    <t>0051066314</t>
  </si>
  <si>
    <t>1000077461</t>
  </si>
  <si>
    <t>朱翠林</t>
  </si>
  <si>
    <t>0051066333</t>
  </si>
  <si>
    <t>5015489308</t>
  </si>
  <si>
    <t>何继琼</t>
  </si>
  <si>
    <t>0051066363</t>
  </si>
  <si>
    <t>1000077358</t>
  </si>
  <si>
    <t>宁凤兰</t>
  </si>
  <si>
    <t>0051066385</t>
  </si>
  <si>
    <t>1000079139</t>
  </si>
  <si>
    <t>陆正美</t>
  </si>
  <si>
    <t>0051067078</t>
  </si>
  <si>
    <t>0153017021</t>
  </si>
  <si>
    <t>陈东米</t>
  </si>
  <si>
    <t>0051068984</t>
  </si>
  <si>
    <t>1000020855</t>
  </si>
  <si>
    <t>周美仙</t>
  </si>
  <si>
    <t>自助机广发023</t>
  </si>
  <si>
    <t>0051069708</t>
  </si>
  <si>
    <t>5303-5030349315</t>
  </si>
  <si>
    <t>谢莉</t>
  </si>
  <si>
    <t>0051070188</t>
  </si>
  <si>
    <t>1000050448</t>
  </si>
  <si>
    <t>黄雅静</t>
  </si>
  <si>
    <t>0051070702</t>
  </si>
  <si>
    <t>1000076450</t>
  </si>
  <si>
    <t>高正洪</t>
  </si>
  <si>
    <t>0051070793</t>
  </si>
  <si>
    <t>1000021803</t>
  </si>
  <si>
    <t>王兴翠</t>
  </si>
  <si>
    <t>0051070898</t>
  </si>
  <si>
    <t>1000075303</t>
  </si>
  <si>
    <t>孙美华</t>
  </si>
  <si>
    <t>0051070932</t>
  </si>
  <si>
    <t>1000079635</t>
  </si>
  <si>
    <t>何宣芬</t>
  </si>
  <si>
    <t>0051070962</t>
  </si>
  <si>
    <t>1000075083</t>
  </si>
  <si>
    <t>彭吾绒</t>
  </si>
  <si>
    <t>0051071864</t>
  </si>
  <si>
    <t>0101057863</t>
  </si>
  <si>
    <t>李清</t>
  </si>
  <si>
    <t>0051071933</t>
  </si>
  <si>
    <t>1000079021</t>
  </si>
  <si>
    <t>车玉兰</t>
  </si>
  <si>
    <t>0051072517</t>
  </si>
  <si>
    <t>1000067671</t>
  </si>
  <si>
    <t>陈买琼</t>
  </si>
  <si>
    <t>0051075888</t>
  </si>
  <si>
    <t>1000074993</t>
  </si>
  <si>
    <t>张昌林</t>
  </si>
  <si>
    <t>0051077133</t>
  </si>
  <si>
    <t>1000001658</t>
  </si>
  <si>
    <t>黄毅欣</t>
  </si>
  <si>
    <t>0051078719</t>
  </si>
  <si>
    <t>1000080204</t>
  </si>
  <si>
    <t>柏荔莲</t>
  </si>
  <si>
    <t>0051083684</t>
  </si>
  <si>
    <t>1000022942</t>
  </si>
  <si>
    <t>吴云丽</t>
  </si>
  <si>
    <t>0051083886</t>
  </si>
  <si>
    <t>1000076333</t>
  </si>
  <si>
    <t>杨晓燕</t>
  </si>
  <si>
    <t>0051084195</t>
  </si>
  <si>
    <t>1000021340</t>
  </si>
  <si>
    <t>王扬</t>
  </si>
  <si>
    <t>0051084583</t>
  </si>
  <si>
    <t>1000056137</t>
  </si>
  <si>
    <t>覃地巧</t>
  </si>
  <si>
    <t>0051085009</t>
  </si>
  <si>
    <t>5330-3001036736</t>
  </si>
  <si>
    <t>张袁伟</t>
  </si>
  <si>
    <t>0051085522</t>
  </si>
  <si>
    <t>1000042622</t>
  </si>
  <si>
    <t>刘万林</t>
  </si>
  <si>
    <t>0051092173</t>
  </si>
  <si>
    <t>1000080417</t>
  </si>
  <si>
    <t>马志婷</t>
  </si>
  <si>
    <t>0051093512</t>
  </si>
  <si>
    <t>1000079103</t>
  </si>
  <si>
    <t>张倩</t>
  </si>
  <si>
    <t>0051094056</t>
  </si>
  <si>
    <t>5011720654</t>
  </si>
  <si>
    <t>任萍萍</t>
  </si>
  <si>
    <t>0051094531</t>
  </si>
  <si>
    <t>1000020116</t>
  </si>
  <si>
    <t>肖梅开</t>
  </si>
  <si>
    <t>0051094718</t>
  </si>
  <si>
    <t>1000057607</t>
  </si>
  <si>
    <t>康兵辉</t>
  </si>
  <si>
    <t>0051095402</t>
  </si>
  <si>
    <t>5325-2525016577</t>
  </si>
  <si>
    <t>张皖婷</t>
  </si>
  <si>
    <t>0051096954</t>
  </si>
  <si>
    <t>1000078774</t>
  </si>
  <si>
    <t>孔清龙</t>
  </si>
  <si>
    <t>0051102855</t>
  </si>
  <si>
    <t>0051103097</t>
  </si>
  <si>
    <t>1000028305</t>
  </si>
  <si>
    <t>汪祥孝</t>
  </si>
  <si>
    <t>0051103175</t>
  </si>
  <si>
    <t>1000018396</t>
  </si>
  <si>
    <t>黄丽娜</t>
  </si>
  <si>
    <t>0051103277</t>
  </si>
  <si>
    <t>1000081087</t>
  </si>
  <si>
    <t>薛蕊</t>
  </si>
  <si>
    <t>0051103806</t>
  </si>
  <si>
    <t>1000078224</t>
  </si>
  <si>
    <t>赵倩琳</t>
  </si>
  <si>
    <t>0051104800</t>
  </si>
  <si>
    <t>1000035480</t>
  </si>
  <si>
    <t>蒋敏</t>
  </si>
  <si>
    <t>0051104959</t>
  </si>
  <si>
    <t>1000076436</t>
  </si>
  <si>
    <t>罗业芹</t>
  </si>
  <si>
    <t>0051105453</t>
  </si>
  <si>
    <t>5327-2700037768</t>
  </si>
  <si>
    <t>杨嘉才</t>
  </si>
  <si>
    <t>0051109912</t>
  </si>
  <si>
    <t>1000038781</t>
  </si>
  <si>
    <t>胡雅雯</t>
  </si>
  <si>
    <t>0051114786</t>
  </si>
  <si>
    <t>1000076495</t>
  </si>
  <si>
    <t>黄江红</t>
  </si>
  <si>
    <t>0051120790</t>
  </si>
  <si>
    <t>1000040273</t>
  </si>
  <si>
    <t>谢丽青</t>
  </si>
  <si>
    <t>0051148369</t>
  </si>
  <si>
    <t>1000076054</t>
  </si>
  <si>
    <t>薛菊</t>
  </si>
  <si>
    <t>0051151817</t>
  </si>
  <si>
    <t>1000080050</t>
  </si>
  <si>
    <t>马玉芝</t>
  </si>
  <si>
    <t>0051152701</t>
  </si>
  <si>
    <t>1000073361</t>
  </si>
  <si>
    <t>李娜</t>
  </si>
  <si>
    <t>0051156143</t>
  </si>
  <si>
    <t>5326-2627024442</t>
  </si>
  <si>
    <t>张琼</t>
  </si>
  <si>
    <t>0051157428</t>
  </si>
  <si>
    <t>0051158170</t>
  </si>
  <si>
    <t>1000064436</t>
  </si>
  <si>
    <t>董丽霞</t>
  </si>
  <si>
    <t>0051162479</t>
  </si>
  <si>
    <t>1000033090</t>
  </si>
  <si>
    <t>田春花</t>
  </si>
  <si>
    <t>0051169253</t>
  </si>
  <si>
    <t>1000081411</t>
  </si>
  <si>
    <t>曾俊楠</t>
  </si>
  <si>
    <t>0051186788</t>
  </si>
  <si>
    <t>1000077434</t>
  </si>
  <si>
    <t>高瑞</t>
  </si>
  <si>
    <t>0051195363</t>
  </si>
  <si>
    <t>1000067114</t>
  </si>
  <si>
    <t>孔灿</t>
  </si>
  <si>
    <t>0051195475</t>
  </si>
  <si>
    <t>1000075783</t>
  </si>
  <si>
    <t>王云燕</t>
  </si>
  <si>
    <t>0051200365</t>
  </si>
  <si>
    <t>1000065870</t>
  </si>
  <si>
    <t>张金祥</t>
  </si>
  <si>
    <t>0051209077</t>
  </si>
  <si>
    <t>1000077283</t>
  </si>
  <si>
    <t>丁康有</t>
  </si>
  <si>
    <t>0051227430</t>
  </si>
  <si>
    <t>1000034803</t>
  </si>
  <si>
    <t>朱苑华</t>
  </si>
  <si>
    <t>0051227969</t>
  </si>
  <si>
    <t>1000075036</t>
  </si>
  <si>
    <t>黄艳芳</t>
  </si>
  <si>
    <t>0051231271</t>
  </si>
  <si>
    <t>1000079637</t>
  </si>
  <si>
    <t>王兴丽</t>
  </si>
  <si>
    <t>0051264306</t>
  </si>
  <si>
    <t>0051264408</t>
  </si>
  <si>
    <t>1000064376</t>
  </si>
  <si>
    <t>蒋德艳</t>
  </si>
  <si>
    <t>0051281457</t>
  </si>
  <si>
    <t>1000080495</t>
  </si>
  <si>
    <t>许潇元</t>
  </si>
  <si>
    <t>0051283388</t>
  </si>
  <si>
    <t>1000081530</t>
  </si>
  <si>
    <t>张胜凯</t>
  </si>
  <si>
    <t>0051323360</t>
  </si>
  <si>
    <t>1000080966</t>
  </si>
  <si>
    <t>汪莉</t>
  </si>
  <si>
    <t>0051323644</t>
  </si>
  <si>
    <t>1000077475</t>
  </si>
  <si>
    <t>宋佳丽</t>
  </si>
  <si>
    <t>0051326273</t>
  </si>
  <si>
    <t>1000078455</t>
  </si>
  <si>
    <t>张开二</t>
  </si>
  <si>
    <t>0051326313</t>
  </si>
  <si>
    <t>1000081561</t>
  </si>
  <si>
    <t>蒙璠璠</t>
  </si>
  <si>
    <t>0051326385</t>
  </si>
  <si>
    <t>1000035945</t>
  </si>
  <si>
    <t>唐万喜</t>
  </si>
  <si>
    <t>0051328039</t>
  </si>
  <si>
    <t>1000067203</t>
  </si>
  <si>
    <t>夏朝珍</t>
  </si>
  <si>
    <t>0051330974</t>
  </si>
  <si>
    <t>1000080601</t>
  </si>
  <si>
    <t>郭蓉</t>
  </si>
  <si>
    <t>0051346263</t>
  </si>
  <si>
    <t>1000082662</t>
  </si>
  <si>
    <t>高湘云</t>
  </si>
  <si>
    <t>0051347187</t>
  </si>
  <si>
    <t>1000082778</t>
  </si>
  <si>
    <t>王自凤</t>
  </si>
  <si>
    <t>0051347599</t>
  </si>
  <si>
    <t>1000077244</t>
  </si>
  <si>
    <t>张如换</t>
  </si>
  <si>
    <t>0051348274</t>
  </si>
  <si>
    <t>1000066316</t>
  </si>
  <si>
    <t>刘增进</t>
  </si>
  <si>
    <t>0051348776</t>
  </si>
  <si>
    <t>1000013287</t>
  </si>
  <si>
    <t>张雪娟</t>
  </si>
  <si>
    <t>0051351056</t>
  </si>
  <si>
    <t>0051351145</t>
  </si>
  <si>
    <t>1000083164</t>
  </si>
  <si>
    <t>方文文</t>
  </si>
  <si>
    <t>0051352471</t>
  </si>
  <si>
    <t>1000043716</t>
  </si>
  <si>
    <t>花春梅</t>
  </si>
  <si>
    <t>0051352845</t>
  </si>
  <si>
    <t>1000079830</t>
  </si>
  <si>
    <t>何锦玲</t>
  </si>
  <si>
    <t>0051353276</t>
  </si>
  <si>
    <t>5327-2700037172</t>
  </si>
  <si>
    <t>陈芳</t>
  </si>
  <si>
    <t>0051358067</t>
  </si>
  <si>
    <t>1000078081</t>
  </si>
  <si>
    <t>胡淞</t>
  </si>
  <si>
    <t>0051358296</t>
  </si>
  <si>
    <t>1000072651</t>
  </si>
  <si>
    <t>梁志坤</t>
  </si>
  <si>
    <t>0051359156</t>
  </si>
  <si>
    <t>1000083826</t>
  </si>
  <si>
    <t>黄翠吉</t>
  </si>
  <si>
    <t>0051363078</t>
  </si>
  <si>
    <t>1000083002</t>
  </si>
  <si>
    <t>雷焱</t>
  </si>
  <si>
    <t>0051363489</t>
  </si>
  <si>
    <t>1000082872</t>
  </si>
  <si>
    <t>王国春</t>
  </si>
  <si>
    <t>0051366663</t>
  </si>
  <si>
    <t>1000083395</t>
  </si>
  <si>
    <t>班正玲</t>
  </si>
  <si>
    <t>0051368049</t>
  </si>
  <si>
    <t>1000080037</t>
  </si>
  <si>
    <t>龙志梅</t>
  </si>
  <si>
    <t>0051370988</t>
  </si>
  <si>
    <t>1000074934</t>
  </si>
  <si>
    <t>冉小容</t>
  </si>
  <si>
    <t>0051372270</t>
  </si>
  <si>
    <t>0051373721</t>
  </si>
  <si>
    <t>1000082374</t>
  </si>
  <si>
    <t>周江</t>
  </si>
  <si>
    <t>0051373818</t>
  </si>
  <si>
    <t>1000081670</t>
  </si>
  <si>
    <t>赵远来</t>
  </si>
  <si>
    <t>0051374451</t>
  </si>
  <si>
    <t>1000082161</t>
  </si>
  <si>
    <t>高俊</t>
  </si>
  <si>
    <t>0051381056</t>
  </si>
  <si>
    <t>1000083819</t>
  </si>
  <si>
    <t>周正义</t>
  </si>
  <si>
    <t>0051381454</t>
  </si>
  <si>
    <t>1000083794</t>
  </si>
  <si>
    <t>俞守新</t>
  </si>
  <si>
    <t>0051383995</t>
  </si>
  <si>
    <t>1000084512</t>
  </si>
  <si>
    <t>李红发</t>
  </si>
  <si>
    <t>0051385920</t>
  </si>
  <si>
    <t>1000082948</t>
  </si>
  <si>
    <t>赵四英</t>
  </si>
  <si>
    <t>0051388953</t>
  </si>
  <si>
    <t>1000081363</t>
  </si>
  <si>
    <t>阚伟</t>
  </si>
  <si>
    <t>0051390380</t>
  </si>
  <si>
    <t>0102278865</t>
  </si>
  <si>
    <t>郑瑶</t>
  </si>
  <si>
    <t>0051390991</t>
  </si>
  <si>
    <t>1000082999</t>
  </si>
  <si>
    <t>刘富兰</t>
  </si>
  <si>
    <t>0051391287</t>
  </si>
  <si>
    <t>1000084511</t>
  </si>
  <si>
    <t>李春琴</t>
  </si>
  <si>
    <t>0051391390</t>
  </si>
  <si>
    <t>5300-0000427581</t>
  </si>
  <si>
    <t>石青</t>
  </si>
  <si>
    <t>0051397926</t>
  </si>
  <si>
    <t>5012892971</t>
  </si>
  <si>
    <t>毕巧芳</t>
  </si>
  <si>
    <t>0051404597</t>
  </si>
  <si>
    <t>1000082684</t>
  </si>
  <si>
    <t>冯时英</t>
  </si>
  <si>
    <t>0051405190</t>
  </si>
  <si>
    <t>1000079926</t>
  </si>
  <si>
    <t>黄瑶转</t>
  </si>
  <si>
    <t>0051419103</t>
  </si>
  <si>
    <t>1000080714</t>
  </si>
  <si>
    <t>辉雪玮</t>
  </si>
  <si>
    <t>0051420121</t>
  </si>
  <si>
    <t>5335-3500026170</t>
  </si>
  <si>
    <t>0051422987</t>
  </si>
  <si>
    <t>1000042320</t>
  </si>
  <si>
    <t>张丽</t>
  </si>
  <si>
    <t>0051427457</t>
  </si>
  <si>
    <t>1000077408</t>
  </si>
  <si>
    <t>张天峰</t>
  </si>
  <si>
    <t>0051428973</t>
  </si>
  <si>
    <t>1000084576</t>
  </si>
  <si>
    <t>蒋丽莎</t>
  </si>
  <si>
    <t>0051430112</t>
  </si>
  <si>
    <t>1000026857</t>
  </si>
  <si>
    <t>王朝锋</t>
  </si>
  <si>
    <t>0051433246</t>
  </si>
  <si>
    <t>1000085217</t>
  </si>
  <si>
    <t>余红梅</t>
  </si>
  <si>
    <t>0051433328</t>
  </si>
  <si>
    <t>1000082622</t>
  </si>
  <si>
    <t>池开丽</t>
  </si>
  <si>
    <t>0051434321</t>
  </si>
  <si>
    <t>1000080950</t>
  </si>
  <si>
    <t>李建兰</t>
  </si>
  <si>
    <t>0051435109</t>
  </si>
  <si>
    <t>1000085008</t>
  </si>
  <si>
    <t>袁榕辰</t>
  </si>
  <si>
    <t>0051436169</t>
  </si>
  <si>
    <t>1000007584</t>
  </si>
  <si>
    <t>徐章强</t>
  </si>
  <si>
    <t>0051436641</t>
  </si>
  <si>
    <t>1000073043</t>
  </si>
  <si>
    <t>李明</t>
  </si>
  <si>
    <t>0051439085</t>
  </si>
  <si>
    <t>1000084955</t>
  </si>
  <si>
    <t>李春艳</t>
  </si>
  <si>
    <t>0051440827</t>
  </si>
  <si>
    <t>0051441750</t>
  </si>
  <si>
    <t>1000080782</t>
  </si>
  <si>
    <t>李小庆</t>
  </si>
  <si>
    <t>0051450442</t>
  </si>
  <si>
    <t>1000085636</t>
  </si>
  <si>
    <t>谢奕</t>
  </si>
  <si>
    <t>0051488985</t>
  </si>
  <si>
    <t>1000023000</t>
  </si>
  <si>
    <t>杨立顺</t>
  </si>
  <si>
    <t>0051489550</t>
  </si>
  <si>
    <t>1000027519</t>
  </si>
  <si>
    <t>刘书含</t>
  </si>
  <si>
    <t>0051489763</t>
  </si>
  <si>
    <t>1000083719</t>
  </si>
  <si>
    <t>白潼</t>
  </si>
  <si>
    <t>0051504798</t>
  </si>
  <si>
    <t>1000085203</t>
  </si>
  <si>
    <t>徐水平</t>
  </si>
  <si>
    <t>0051524766</t>
  </si>
  <si>
    <t>1000030227</t>
  </si>
  <si>
    <t>王建美</t>
  </si>
  <si>
    <t>0051536496</t>
  </si>
  <si>
    <t>1000082910</t>
  </si>
  <si>
    <t>李其霖</t>
  </si>
  <si>
    <t>0051565407</t>
  </si>
  <si>
    <t>0111242063</t>
  </si>
  <si>
    <t>杨伟艳</t>
  </si>
  <si>
    <t>0051598959</t>
  </si>
  <si>
    <t>1000082349</t>
  </si>
  <si>
    <t>李顺竹</t>
  </si>
  <si>
    <t>0051604630</t>
  </si>
  <si>
    <t>1000081984</t>
  </si>
  <si>
    <t>李均华</t>
  </si>
  <si>
    <t>0051604820</t>
  </si>
  <si>
    <t>1000025708</t>
  </si>
  <si>
    <t>李建华</t>
  </si>
  <si>
    <t>0051604817</t>
  </si>
  <si>
    <t>1000074690</t>
  </si>
  <si>
    <t>王远春</t>
  </si>
  <si>
    <t>0051609179</t>
  </si>
  <si>
    <t>1000052125</t>
  </si>
  <si>
    <t>普娇艳</t>
  </si>
  <si>
    <t>0051613202</t>
  </si>
  <si>
    <t>0102487348</t>
  </si>
  <si>
    <t>张贝</t>
  </si>
  <si>
    <t>0051624862</t>
  </si>
  <si>
    <t>5328-2801216587</t>
  </si>
  <si>
    <t>苏开相</t>
  </si>
  <si>
    <t>0051628864</t>
  </si>
  <si>
    <t>1000010777</t>
  </si>
  <si>
    <t>潘红</t>
  </si>
  <si>
    <t>0051629072</t>
  </si>
  <si>
    <t>0121073416</t>
  </si>
  <si>
    <t>赵翠萍</t>
  </si>
  <si>
    <t>0051629825</t>
  </si>
  <si>
    <t>1000086381</t>
  </si>
  <si>
    <t>罗满</t>
  </si>
  <si>
    <t>0051630941</t>
  </si>
  <si>
    <t>0101063339</t>
  </si>
  <si>
    <t>樊兴华</t>
  </si>
  <si>
    <t>0051631275</t>
  </si>
  <si>
    <t>1000079242</t>
  </si>
  <si>
    <t>王忠兰</t>
  </si>
  <si>
    <t>0051632735</t>
  </si>
  <si>
    <t>1000087754</t>
  </si>
  <si>
    <t>普秀玉</t>
  </si>
  <si>
    <t>0051633041</t>
  </si>
  <si>
    <t>1000087688</t>
  </si>
  <si>
    <t>李伟</t>
  </si>
  <si>
    <t>0051633724</t>
  </si>
  <si>
    <t>1000075960</t>
  </si>
  <si>
    <t>吴学美</t>
  </si>
  <si>
    <t>0051634682</t>
  </si>
  <si>
    <t>1000075966</t>
  </si>
  <si>
    <t>段家军</t>
  </si>
  <si>
    <t>0051634789</t>
  </si>
  <si>
    <t>1000075961</t>
  </si>
  <si>
    <t>段国亮</t>
  </si>
  <si>
    <t>0051640424</t>
  </si>
  <si>
    <t>1000082314</t>
  </si>
  <si>
    <t>李宗梅</t>
  </si>
  <si>
    <t>0051643478</t>
  </si>
  <si>
    <t>1000067916</t>
  </si>
  <si>
    <t>罗承美</t>
  </si>
  <si>
    <t>0051644519</t>
  </si>
  <si>
    <t>0051654898</t>
  </si>
  <si>
    <t>1000080155</t>
  </si>
  <si>
    <t>余华琴</t>
  </si>
  <si>
    <t>0051660293</t>
  </si>
  <si>
    <t>5303-0322020628</t>
  </si>
  <si>
    <t>张明</t>
  </si>
  <si>
    <t>0051662501</t>
  </si>
  <si>
    <t>1000088319</t>
  </si>
  <si>
    <t>马亚玲</t>
  </si>
  <si>
    <t>0051664283</t>
  </si>
  <si>
    <t>0051664895</t>
  </si>
  <si>
    <t>1000086410</t>
  </si>
  <si>
    <t>缪应旭</t>
  </si>
  <si>
    <t>0051666080</t>
  </si>
  <si>
    <t>1000081097</t>
  </si>
  <si>
    <t>赵蓉</t>
  </si>
  <si>
    <t>0051666539</t>
  </si>
  <si>
    <t>1000088884</t>
  </si>
  <si>
    <t>杨存芬</t>
  </si>
  <si>
    <t>0051666867</t>
  </si>
  <si>
    <t>1000088838</t>
  </si>
  <si>
    <t>包艳敏</t>
  </si>
  <si>
    <t>0051666906</t>
  </si>
  <si>
    <t>0051671632</t>
  </si>
  <si>
    <t>1000087741</t>
  </si>
  <si>
    <t>杨赟霞</t>
  </si>
  <si>
    <t>0051672286</t>
  </si>
  <si>
    <t>5323-2301052961</t>
  </si>
  <si>
    <t>王海涛</t>
  </si>
  <si>
    <t>0051672330</t>
  </si>
  <si>
    <t>0051672683</t>
  </si>
  <si>
    <t>1000087612</t>
  </si>
  <si>
    <t>冯培明</t>
  </si>
  <si>
    <t>0051672856</t>
  </si>
  <si>
    <t>1000087716</t>
  </si>
  <si>
    <t>金妍杉</t>
  </si>
  <si>
    <t>0051673006</t>
  </si>
  <si>
    <t>1000072758</t>
  </si>
  <si>
    <t>易白莉</t>
  </si>
  <si>
    <t>0051673133</t>
  </si>
  <si>
    <t>1000081635</t>
  </si>
  <si>
    <t>李元勤</t>
  </si>
  <si>
    <t>0051673189</t>
  </si>
  <si>
    <t>1000072730</t>
  </si>
  <si>
    <t>周康健</t>
  </si>
  <si>
    <t>0051673839</t>
  </si>
  <si>
    <t>1000076297</t>
  </si>
  <si>
    <t>普丽红</t>
  </si>
  <si>
    <t>0051673908</t>
  </si>
  <si>
    <t>1000076512</t>
  </si>
  <si>
    <t>周云</t>
  </si>
  <si>
    <t>0051673986</t>
  </si>
  <si>
    <t>1000076520</t>
  </si>
  <si>
    <t>马亮</t>
  </si>
  <si>
    <t>0051674444</t>
  </si>
  <si>
    <t>5015825625</t>
  </si>
  <si>
    <t>黄杨欣</t>
  </si>
  <si>
    <t>0051675132</t>
  </si>
  <si>
    <t>1000087573</t>
  </si>
  <si>
    <t>罗中雪</t>
  </si>
  <si>
    <t>0051676320</t>
  </si>
  <si>
    <t>1000087692</t>
  </si>
  <si>
    <t>熊祥兰</t>
  </si>
  <si>
    <t>0051676452</t>
  </si>
  <si>
    <t>1000087633</t>
  </si>
  <si>
    <t>杨春秀</t>
  </si>
  <si>
    <t>0051676536</t>
  </si>
  <si>
    <t>1000089184</t>
  </si>
  <si>
    <t>周小龙</t>
  </si>
  <si>
    <t>0051676563</t>
  </si>
  <si>
    <t>1000088650</t>
  </si>
  <si>
    <t>岳艳</t>
  </si>
  <si>
    <t>0051677194</t>
  </si>
  <si>
    <t>1000088369</t>
  </si>
  <si>
    <t>李超</t>
  </si>
  <si>
    <t>0051677350</t>
  </si>
  <si>
    <t>1000001067</t>
  </si>
  <si>
    <t>李伶俐</t>
  </si>
  <si>
    <t>0051677566</t>
  </si>
  <si>
    <t>1000072600</t>
  </si>
  <si>
    <t>阳勇</t>
  </si>
  <si>
    <t>0051678150</t>
  </si>
  <si>
    <t>1000088494</t>
  </si>
  <si>
    <t>叶农</t>
  </si>
  <si>
    <t>0051678683</t>
  </si>
  <si>
    <t>1000087090</t>
  </si>
  <si>
    <t>飞汛</t>
  </si>
  <si>
    <t>0051680909</t>
  </si>
  <si>
    <t>1000048116</t>
  </si>
  <si>
    <t>向昕</t>
  </si>
  <si>
    <t>0051698605</t>
  </si>
  <si>
    <t>1000089728</t>
  </si>
  <si>
    <t>高德英</t>
  </si>
  <si>
    <t>自助机广发017</t>
  </si>
  <si>
    <t>0051699314</t>
  </si>
  <si>
    <t>0111240765</t>
  </si>
  <si>
    <t>尹江红</t>
  </si>
  <si>
    <t>0051700503</t>
  </si>
  <si>
    <t>1000032526</t>
  </si>
  <si>
    <t>蔡元刚</t>
  </si>
  <si>
    <t>0051701558</t>
  </si>
  <si>
    <t>1000040935</t>
  </si>
  <si>
    <t>张彩芬</t>
  </si>
  <si>
    <t>0051701577</t>
  </si>
  <si>
    <t>1000082540</t>
  </si>
  <si>
    <t>郑有才</t>
  </si>
  <si>
    <t>0051702471</t>
  </si>
  <si>
    <t>1000047619</t>
  </si>
  <si>
    <t>董汉萍</t>
  </si>
  <si>
    <t>0051705189</t>
  </si>
  <si>
    <t>自助机广发001</t>
  </si>
  <si>
    <t>0051705754</t>
  </si>
  <si>
    <t>1000052395</t>
  </si>
  <si>
    <t>张雪</t>
  </si>
  <si>
    <t>0051707781</t>
  </si>
  <si>
    <t>1000087412</t>
  </si>
  <si>
    <t>郑加翠</t>
  </si>
  <si>
    <t>0051708357</t>
  </si>
  <si>
    <t>1000088617</t>
  </si>
  <si>
    <t>周菊花</t>
  </si>
  <si>
    <t>0051710095</t>
  </si>
  <si>
    <t>0111006235</t>
  </si>
  <si>
    <t>赵群英</t>
  </si>
  <si>
    <t>0051710106</t>
  </si>
  <si>
    <t>1000083579</t>
  </si>
  <si>
    <t>薛文虎</t>
  </si>
  <si>
    <t>0051710257</t>
  </si>
  <si>
    <t>1000015688</t>
  </si>
  <si>
    <t>胡琳艳</t>
  </si>
  <si>
    <t>0051713227</t>
  </si>
  <si>
    <t>1000089971</t>
  </si>
  <si>
    <t>张铃雁</t>
  </si>
  <si>
    <t>0051741618</t>
  </si>
  <si>
    <t>1000074268</t>
  </si>
  <si>
    <t>王爱岚</t>
  </si>
  <si>
    <t>0051752474</t>
  </si>
  <si>
    <t>0103361792</t>
  </si>
  <si>
    <t>唐翠萍</t>
  </si>
  <si>
    <t>0051803495</t>
  </si>
  <si>
    <t>5300-0000841782</t>
  </si>
  <si>
    <t>李彦祥</t>
  </si>
  <si>
    <t>0051809057</t>
  </si>
  <si>
    <t>1000085746</t>
  </si>
  <si>
    <t>陈远</t>
  </si>
  <si>
    <t>0051816742</t>
  </si>
  <si>
    <t>1000090399</t>
  </si>
  <si>
    <t>杨松凤</t>
  </si>
  <si>
    <t>0051820142</t>
  </si>
  <si>
    <t>1000090463</t>
  </si>
  <si>
    <t>韦梅</t>
  </si>
  <si>
    <t>0051836123</t>
  </si>
  <si>
    <t>1000089270</t>
  </si>
  <si>
    <t>李瑞</t>
  </si>
  <si>
    <t>0051844747</t>
  </si>
  <si>
    <t>1000079825</t>
  </si>
  <si>
    <t>木美容</t>
  </si>
  <si>
    <t>0051848304</t>
  </si>
  <si>
    <t>1000079236</t>
  </si>
  <si>
    <t>李云帆</t>
  </si>
  <si>
    <t>0051852225</t>
  </si>
  <si>
    <t>1000089519</t>
  </si>
  <si>
    <t>李霏</t>
  </si>
  <si>
    <t>0051862850</t>
  </si>
  <si>
    <t>0154043973</t>
  </si>
  <si>
    <t>廖章春</t>
  </si>
  <si>
    <t>0051866587</t>
  </si>
  <si>
    <t>1000089699</t>
  </si>
  <si>
    <t>刘开吉</t>
  </si>
  <si>
    <t>0051866698</t>
  </si>
  <si>
    <t>1000081491</t>
  </si>
  <si>
    <t>陈正银</t>
  </si>
  <si>
    <t>0051866701</t>
  </si>
  <si>
    <t>1000082152</t>
  </si>
  <si>
    <t>敖仕亮</t>
  </si>
  <si>
    <t>0051867030</t>
  </si>
  <si>
    <t>1000086660</t>
  </si>
  <si>
    <t>李爱玲</t>
  </si>
  <si>
    <t>0051900900</t>
  </si>
  <si>
    <t>1000078392</t>
  </si>
  <si>
    <t>李华国</t>
  </si>
  <si>
    <t>0051903042</t>
  </si>
  <si>
    <t>1000091060</t>
  </si>
  <si>
    <t>沈大珍</t>
  </si>
  <si>
    <t>0051906232</t>
  </si>
  <si>
    <t>1000087722</t>
  </si>
  <si>
    <t>施银红</t>
  </si>
  <si>
    <t>0051906798</t>
  </si>
  <si>
    <t>1000084181</t>
  </si>
  <si>
    <t>李雪梅</t>
  </si>
  <si>
    <t>0051907089</t>
  </si>
  <si>
    <t>1000055313</t>
  </si>
  <si>
    <t>毕华生</t>
  </si>
  <si>
    <t>0051907368</t>
  </si>
  <si>
    <t>1000058707</t>
  </si>
  <si>
    <t>孙秀华</t>
  </si>
  <si>
    <t>0051907778</t>
  </si>
  <si>
    <t>1000010663</t>
  </si>
  <si>
    <t>张孟吉</t>
  </si>
  <si>
    <t>0051907913</t>
  </si>
  <si>
    <t>1000089625</t>
  </si>
  <si>
    <t>许宁</t>
  </si>
  <si>
    <t>0051910961</t>
  </si>
  <si>
    <t>1000092159</t>
  </si>
  <si>
    <t>王小凤</t>
  </si>
  <si>
    <t>0051911940</t>
  </si>
  <si>
    <t>1000076669</t>
  </si>
  <si>
    <t>叶跃仙</t>
  </si>
  <si>
    <t>0051914178</t>
  </si>
  <si>
    <t>1000092292</t>
  </si>
  <si>
    <t>刘保群</t>
  </si>
  <si>
    <t>0051915118</t>
  </si>
  <si>
    <t>1000087732</t>
  </si>
  <si>
    <t>赵晓娜</t>
  </si>
  <si>
    <t>0051915518</t>
  </si>
  <si>
    <t>1000092280</t>
  </si>
  <si>
    <t>侯飞</t>
  </si>
  <si>
    <t>0051916186</t>
  </si>
  <si>
    <t>1000063444</t>
  </si>
  <si>
    <t>和增昌</t>
  </si>
  <si>
    <t>0051918434</t>
  </si>
  <si>
    <t>1000091955</t>
  </si>
  <si>
    <t>吴国庆</t>
  </si>
  <si>
    <t>0051920349</t>
  </si>
  <si>
    <t>1000092007</t>
  </si>
  <si>
    <t>马顺莲</t>
  </si>
  <si>
    <t>0051921016</t>
  </si>
  <si>
    <t>0102552986</t>
  </si>
  <si>
    <t>沈飞宇</t>
  </si>
  <si>
    <t>0051922548</t>
  </si>
  <si>
    <t>1000089414</t>
  </si>
  <si>
    <t>张丽娟</t>
  </si>
  <si>
    <t>0051923311</t>
  </si>
  <si>
    <t>0113033956</t>
  </si>
  <si>
    <t>王嬿婉</t>
  </si>
  <si>
    <t>0051923579</t>
  </si>
  <si>
    <t>1000092050</t>
  </si>
  <si>
    <t>段蓉</t>
  </si>
  <si>
    <t>0051923781</t>
  </si>
  <si>
    <t>1000088435</t>
  </si>
  <si>
    <t>曹德玲</t>
  </si>
  <si>
    <t>0051923801</t>
  </si>
  <si>
    <t>0103277723</t>
  </si>
  <si>
    <t>戴雯</t>
  </si>
  <si>
    <t>0051924332</t>
  </si>
  <si>
    <t>1000091951</t>
  </si>
  <si>
    <t>章瑛华</t>
  </si>
  <si>
    <t>0051942934</t>
  </si>
  <si>
    <t>1000091032</t>
  </si>
  <si>
    <t>张丽华</t>
  </si>
  <si>
    <t>0051956069</t>
  </si>
  <si>
    <t>1000084600</t>
  </si>
  <si>
    <t>赵苏伟</t>
  </si>
  <si>
    <t>0051961496</t>
  </si>
  <si>
    <t>1000093559</t>
  </si>
  <si>
    <t>詹敏</t>
  </si>
  <si>
    <t>0051962707</t>
  </si>
  <si>
    <t>1000090737</t>
  </si>
  <si>
    <t>吕鹏</t>
  </si>
  <si>
    <t>0051968529</t>
  </si>
  <si>
    <t>1000091872</t>
  </si>
  <si>
    <t>聂晓梅</t>
  </si>
  <si>
    <t>0051968564</t>
  </si>
  <si>
    <t>1000091612</t>
  </si>
  <si>
    <t>杨艳美</t>
  </si>
  <si>
    <t>0051968745</t>
  </si>
  <si>
    <t>5010906576</t>
  </si>
  <si>
    <t>焦瑜</t>
  </si>
  <si>
    <t>0051969544</t>
  </si>
  <si>
    <t>1000093889</t>
  </si>
  <si>
    <t>何纯宇</t>
  </si>
  <si>
    <t>0051971678</t>
  </si>
  <si>
    <t>1000092274</t>
  </si>
  <si>
    <t>陈丽雄</t>
  </si>
  <si>
    <t>0051972488</t>
  </si>
  <si>
    <t>1000058408</t>
  </si>
  <si>
    <t>王粉乖</t>
  </si>
  <si>
    <t>0051972888</t>
  </si>
  <si>
    <t>1000091080</t>
  </si>
  <si>
    <t>李彦</t>
  </si>
  <si>
    <t>0051974828</t>
  </si>
  <si>
    <t>1000004321</t>
  </si>
  <si>
    <t>保小苟</t>
  </si>
  <si>
    <t>0051975121</t>
  </si>
  <si>
    <t>1000091678</t>
  </si>
  <si>
    <t>杨艳娇</t>
  </si>
  <si>
    <t>0051975975</t>
  </si>
  <si>
    <t>1000023266</t>
  </si>
  <si>
    <t>王芹</t>
  </si>
  <si>
    <t>0051976796</t>
  </si>
  <si>
    <t>1000093352</t>
  </si>
  <si>
    <t>毛莉秋</t>
  </si>
  <si>
    <t>0051977299</t>
  </si>
  <si>
    <t>1000066600</t>
  </si>
  <si>
    <t>0051977669</t>
  </si>
  <si>
    <t>1000078950</t>
  </si>
  <si>
    <t>胡传欢</t>
  </si>
  <si>
    <t>0051977717</t>
  </si>
  <si>
    <t>1000092865</t>
  </si>
  <si>
    <t>李家英</t>
  </si>
  <si>
    <t>0051978398</t>
  </si>
  <si>
    <t>1000084749</t>
  </si>
  <si>
    <t>雷涛</t>
  </si>
  <si>
    <t>0051985647</t>
  </si>
  <si>
    <t>1000076550</t>
  </si>
  <si>
    <t>张子花</t>
  </si>
  <si>
    <t>0051994375</t>
  </si>
  <si>
    <t>1000081576</t>
  </si>
  <si>
    <t>王海珍</t>
  </si>
  <si>
    <t>0052003307</t>
  </si>
  <si>
    <t>1000093674</t>
  </si>
  <si>
    <t>李敏</t>
  </si>
  <si>
    <t>0052018746</t>
  </si>
  <si>
    <t>1000090389</t>
  </si>
  <si>
    <t>熊学艳</t>
  </si>
  <si>
    <t>0052023429</t>
  </si>
  <si>
    <t>1000094040</t>
  </si>
  <si>
    <t>保思宇</t>
  </si>
  <si>
    <t>0052052648</t>
  </si>
  <si>
    <t>1000090840</t>
  </si>
  <si>
    <t>廖新握</t>
  </si>
  <si>
    <t>0052070169</t>
  </si>
  <si>
    <t>1000085692</t>
  </si>
  <si>
    <t>高鹏</t>
  </si>
  <si>
    <t>0052113475</t>
  </si>
  <si>
    <t>1000094411</t>
  </si>
  <si>
    <t>张然</t>
  </si>
  <si>
    <t>0052114215</t>
  </si>
  <si>
    <t>5335-3528004371</t>
  </si>
  <si>
    <t>田军</t>
  </si>
  <si>
    <t>0052114927</t>
  </si>
  <si>
    <t>1000075957</t>
  </si>
  <si>
    <t>唐春花</t>
  </si>
  <si>
    <t>0052115863</t>
  </si>
  <si>
    <t>1000092306</t>
  </si>
  <si>
    <t>杨雨娇</t>
  </si>
  <si>
    <t>SR17061200001556</t>
  </si>
  <si>
    <t>OR17061200065163</t>
  </si>
  <si>
    <t>0051044388</t>
  </si>
  <si>
    <t>SR17061200001558</t>
  </si>
  <si>
    <t>OR17061200065258</t>
  </si>
  <si>
    <t>0051046864</t>
  </si>
  <si>
    <t>SR17061200001560</t>
  </si>
  <si>
    <t>OR17061200065617</t>
  </si>
  <si>
    <t>SR17061200001563</t>
  </si>
  <si>
    <t>OR17061200066017</t>
  </si>
  <si>
    <t>SR17061200001570</t>
  </si>
  <si>
    <t>OR17061200066155</t>
  </si>
  <si>
    <t>SR17061200001572</t>
  </si>
  <si>
    <t>OR17061200066161</t>
  </si>
  <si>
    <t>SR17061200001574</t>
  </si>
  <si>
    <t>OR17061200066315</t>
  </si>
  <si>
    <t>SR17061200001576</t>
  </si>
  <si>
    <t>OR17061200066523</t>
  </si>
  <si>
    <t>SR17061200001599</t>
  </si>
  <si>
    <t>OR17061200066866</t>
  </si>
  <si>
    <t>SR17061200001606</t>
  </si>
  <si>
    <t>OR17061200066924</t>
  </si>
  <si>
    <t>SR17061200001608</t>
  </si>
  <si>
    <t>OR17061200066928</t>
  </si>
  <si>
    <t>SR17061200001609</t>
  </si>
  <si>
    <t>OR17061200066929</t>
  </si>
  <si>
    <t>SR17061200001610</t>
  </si>
  <si>
    <t>OR17061200066931</t>
  </si>
  <si>
    <t>SR17061200001621</t>
  </si>
  <si>
    <t>OR17061200066986</t>
  </si>
  <si>
    <t>SR17061200001625</t>
  </si>
  <si>
    <t>OR17061200067102</t>
  </si>
  <si>
    <t>SR17061200001626</t>
  </si>
  <si>
    <t>OR17061200067136</t>
  </si>
  <si>
    <t>SR17061200001632</t>
  </si>
  <si>
    <t>OR17061200067161</t>
  </si>
  <si>
    <t>SR17061200001635</t>
  </si>
  <si>
    <t>OR17061200067185</t>
  </si>
  <si>
    <t>SR17061200001636</t>
  </si>
  <si>
    <t>OR17061200067192</t>
  </si>
  <si>
    <t>SR17061200001638</t>
  </si>
  <si>
    <t>OR17061200067199</t>
  </si>
  <si>
    <t>SR17061200001639</t>
  </si>
  <si>
    <t>OR17061200067201</t>
  </si>
  <si>
    <t>SR17061200001640</t>
  </si>
  <si>
    <t>OR17061200067204</t>
  </si>
  <si>
    <t>SR17061200001646</t>
  </si>
  <si>
    <t>OR17061200067262</t>
  </si>
  <si>
    <t>SR17061200001647</t>
  </si>
  <si>
    <t>OR17061200067275</t>
  </si>
  <si>
    <t>SR17061200001651</t>
  </si>
  <si>
    <t>OR17061200067310</t>
  </si>
  <si>
    <t>SR17061200001663</t>
  </si>
  <si>
    <t>OR17061200067400</t>
  </si>
  <si>
    <t>SR17061200001672</t>
  </si>
  <si>
    <t>OR17061200067448</t>
  </si>
  <si>
    <t>SR17061200001678</t>
  </si>
  <si>
    <t>OR17061200067519</t>
  </si>
  <si>
    <t>SR17061200001692</t>
  </si>
  <si>
    <t>OR17061200067702</t>
  </si>
  <si>
    <t>SR17061200001693</t>
  </si>
  <si>
    <t>OR17061200067711</t>
  </si>
  <si>
    <t>SR17061200001694</t>
  </si>
  <si>
    <t>OR17061200067721</t>
  </si>
  <si>
    <t>SR17061200001695</t>
  </si>
  <si>
    <t>OR17061200067730</t>
  </si>
  <si>
    <t>SR17061200001696</t>
  </si>
  <si>
    <t>OR17061200067749</t>
  </si>
  <si>
    <t>SR17061200001698</t>
  </si>
  <si>
    <t>OR17061200067772</t>
  </si>
  <si>
    <t>SR17061200001712</t>
  </si>
  <si>
    <t>OR17061200068026</t>
  </si>
  <si>
    <t>SR17061200001718</t>
  </si>
  <si>
    <t>OR17061200068115</t>
  </si>
  <si>
    <t>SR17061200001721</t>
  </si>
  <si>
    <t>OR17061200068158</t>
  </si>
  <si>
    <t>SR17061200001725</t>
  </si>
  <si>
    <t>OR17061200068190</t>
  </si>
  <si>
    <t>SR17061200001726</t>
  </si>
  <si>
    <t>OR17061200068204</t>
  </si>
  <si>
    <t>SR17061200001728</t>
  </si>
  <si>
    <t>OR17061200068234</t>
  </si>
  <si>
    <t>SR17061200001732</t>
  </si>
  <si>
    <t>OR17061200068270</t>
  </si>
  <si>
    <t>SR17061200001741</t>
  </si>
  <si>
    <t>OR17061200068420</t>
  </si>
  <si>
    <t>SR17061200001743</t>
  </si>
  <si>
    <t>OR17061200068432</t>
  </si>
  <si>
    <t>SR17061200001744</t>
  </si>
  <si>
    <t>OR17061200068438</t>
  </si>
  <si>
    <t>SR17061200001746</t>
  </si>
  <si>
    <t>OR17061200068445</t>
  </si>
  <si>
    <t>SR17061200001752</t>
  </si>
  <si>
    <t>OR17061200068482</t>
  </si>
  <si>
    <t>SR17061200001755</t>
  </si>
  <si>
    <t>OR17061200068527</t>
  </si>
  <si>
    <t>SR17061200001756</t>
  </si>
  <si>
    <t>OR17061200068533</t>
  </si>
  <si>
    <t>SR17061200001759</t>
  </si>
  <si>
    <t>OR17061200068563</t>
  </si>
  <si>
    <t>SR17061200001765</t>
  </si>
  <si>
    <t>OR17061200068610</t>
  </si>
  <si>
    <t>SR17061200001774</t>
  </si>
  <si>
    <t>OR17061200068658</t>
  </si>
  <si>
    <t>SR17061200001778</t>
  </si>
  <si>
    <t>OR17061200068715</t>
  </si>
  <si>
    <t>SR17061200001794</t>
  </si>
  <si>
    <t>OR17061200068832</t>
  </si>
  <si>
    <t>SR17061200001799</t>
  </si>
  <si>
    <t>OR17061200068848</t>
  </si>
  <si>
    <t>SR17061200001800</t>
  </si>
  <si>
    <t>OR17061200068850</t>
  </si>
  <si>
    <t>SR17061200001807</t>
  </si>
  <si>
    <t>OR17061200068865</t>
  </si>
  <si>
    <t>SR17061200001808</t>
  </si>
  <si>
    <t>OR17061200068869</t>
  </si>
  <si>
    <t>SR17061200001810</t>
  </si>
  <si>
    <t>OR17061200068874</t>
  </si>
  <si>
    <t>SR17061200001816</t>
  </si>
  <si>
    <t>OR17061200068889</t>
  </si>
  <si>
    <t>SR17061200001817</t>
  </si>
  <si>
    <t>OR17061200068907</t>
  </si>
  <si>
    <t>SR17061200001828</t>
  </si>
  <si>
    <t>OR17061200068963</t>
  </si>
  <si>
    <t>SR17061200001833</t>
  </si>
  <si>
    <t>OR17061200068985</t>
  </si>
  <si>
    <t>163149</t>
  </si>
  <si>
    <t>SR17061200001834</t>
  </si>
  <si>
    <t>OR17061200068986</t>
  </si>
  <si>
    <t>SR17061200001836</t>
  </si>
  <si>
    <t>OR17061200068996</t>
  </si>
  <si>
    <t>SR17061200001838</t>
  </si>
  <si>
    <t>OR17061200069016</t>
  </si>
  <si>
    <t>SR17061200001847</t>
  </si>
  <si>
    <t>OR17061200069060</t>
  </si>
  <si>
    <t>SR17061200001849</t>
  </si>
  <si>
    <t>OR17061200069062</t>
  </si>
  <si>
    <t>SR17061200001850</t>
  </si>
  <si>
    <t>OR17061200069067</t>
  </si>
  <si>
    <t>SR17061200001857</t>
  </si>
  <si>
    <t>OR17061200069120</t>
  </si>
  <si>
    <t>SR17061200001858</t>
  </si>
  <si>
    <t>OR17061200069121</t>
  </si>
  <si>
    <t>SR17061200001864</t>
  </si>
  <si>
    <t>OR17061200069157</t>
  </si>
  <si>
    <t>SR17061200001865</t>
  </si>
  <si>
    <t>OR17061200069160</t>
  </si>
  <si>
    <t>SR17061200001878</t>
  </si>
  <si>
    <t>OR17061200069209</t>
  </si>
  <si>
    <t>SR17061200001880</t>
  </si>
  <si>
    <t>OR17061200069211</t>
  </si>
  <si>
    <t>SR17061200001886</t>
  </si>
  <si>
    <t>OR17061200069226</t>
  </si>
  <si>
    <t>SR17061200001887</t>
  </si>
  <si>
    <t>OR17061200069227</t>
  </si>
  <si>
    <t>SR17061200001888</t>
  </si>
  <si>
    <t>OR17061200069229</t>
  </si>
  <si>
    <t>164750</t>
  </si>
  <si>
    <t>SR17061200001891</t>
  </si>
  <si>
    <t>OR17061200069249</t>
  </si>
  <si>
    <t>SR17061200001898</t>
  </si>
  <si>
    <t>OR17061200069307</t>
  </si>
  <si>
    <t>SR17061300001909</t>
  </si>
  <si>
    <t>OR17061300070079</t>
  </si>
  <si>
    <t>SR17061300001914</t>
  </si>
  <si>
    <t>OR17061300070295</t>
  </si>
  <si>
    <t>SR17061300001916</t>
  </si>
  <si>
    <t>OR17061300070373</t>
  </si>
  <si>
    <t>SR17061300001918</t>
  </si>
  <si>
    <t>OR17061300070468</t>
  </si>
  <si>
    <t>SR17061300001919</t>
  </si>
  <si>
    <t>OR17061300070530</t>
  </si>
  <si>
    <t>SR17061300001933</t>
  </si>
  <si>
    <t>OR17061300070765</t>
  </si>
  <si>
    <t>SR17061300001934</t>
  </si>
  <si>
    <t>OR17061300070776</t>
  </si>
  <si>
    <t>SR17061300001937</t>
  </si>
  <si>
    <t>OR17061300070866</t>
  </si>
  <si>
    <t>SR17061300001938</t>
  </si>
  <si>
    <t>OR17061300070886</t>
  </si>
  <si>
    <t>SR17061300001940</t>
  </si>
  <si>
    <t>OR17061300070903</t>
  </si>
  <si>
    <t>SR17061300001949</t>
  </si>
  <si>
    <t>OR17061300071125</t>
  </si>
  <si>
    <t>SR17061300001950</t>
  </si>
  <si>
    <t>OR17061300071144</t>
  </si>
  <si>
    <t>SR17061300001960</t>
  </si>
  <si>
    <t>OR17061300071230</t>
  </si>
  <si>
    <t>SR17061300001964</t>
  </si>
  <si>
    <t>OR17061300071445</t>
  </si>
  <si>
    <t>SR17061300001966</t>
  </si>
  <si>
    <t>OR17061300071466</t>
  </si>
  <si>
    <t>SR17061300001974</t>
  </si>
  <si>
    <t>OR17061300071614</t>
  </si>
  <si>
    <t>SR17061300001978</t>
  </si>
  <si>
    <t>OR17061300071662</t>
  </si>
  <si>
    <t>SR17061300001984</t>
  </si>
  <si>
    <t>OR17061300071795</t>
  </si>
  <si>
    <t>SR17061300001990</t>
  </si>
  <si>
    <t>OR17061300071849</t>
  </si>
  <si>
    <t>SR17061300001997</t>
  </si>
  <si>
    <t>OR17061300071902</t>
  </si>
  <si>
    <t>SR17061300001999</t>
  </si>
  <si>
    <t>OR17061300071909</t>
  </si>
  <si>
    <t>SR17061300002000</t>
  </si>
  <si>
    <t>OR17061300071926</t>
  </si>
  <si>
    <t>SR17061300002016</t>
  </si>
  <si>
    <t>OR17061300072073</t>
  </si>
  <si>
    <t>SR17061300002017</t>
  </si>
  <si>
    <t>OR17061300072075</t>
  </si>
  <si>
    <t>SR17061300002019</t>
  </si>
  <si>
    <t>OR17061300072098</t>
  </si>
  <si>
    <t>SR17061300002022</t>
  </si>
  <si>
    <t>OR17061300072121</t>
  </si>
  <si>
    <t>SR17061300002028</t>
  </si>
  <si>
    <t>OR17061300072164</t>
  </si>
  <si>
    <t>SR17061300002034</t>
  </si>
  <si>
    <t>OR17061300072190</t>
  </si>
  <si>
    <t>SR17061300002035</t>
  </si>
  <si>
    <t>OR17061300072204</t>
  </si>
  <si>
    <t>SR17061300002037</t>
  </si>
  <si>
    <t>OR17061300072211</t>
  </si>
  <si>
    <t>SR17061300002039</t>
  </si>
  <si>
    <t>OR17061300072215</t>
  </si>
  <si>
    <t>SR17061300002049</t>
  </si>
  <si>
    <t>OR17061300072300</t>
  </si>
  <si>
    <t>SR17061300002056</t>
  </si>
  <si>
    <t>OR17061300072378</t>
  </si>
  <si>
    <t>SR17061300002057</t>
  </si>
  <si>
    <t>OR17061300072386</t>
  </si>
  <si>
    <t>SR17061300002081</t>
  </si>
  <si>
    <t>OR17061300072621</t>
  </si>
  <si>
    <t>SR17061300002082</t>
  </si>
  <si>
    <t>OR17061300072639</t>
  </si>
  <si>
    <t>SR17061300002087</t>
  </si>
  <si>
    <t>OR17061300072768</t>
  </si>
  <si>
    <t>SR17061300002108</t>
  </si>
  <si>
    <t>OR17061300073012</t>
  </si>
  <si>
    <t>SR17061300002112</t>
  </si>
  <si>
    <t>OR17061300073065</t>
  </si>
  <si>
    <t>SR17061300002120</t>
  </si>
  <si>
    <t>OR17061300073120</t>
  </si>
  <si>
    <t>SR17061300002130</t>
  </si>
  <si>
    <t>OR17061300073232</t>
  </si>
  <si>
    <t>SR17061300002131</t>
  </si>
  <si>
    <t>OR17061300073234</t>
  </si>
  <si>
    <t>SR17061300002135</t>
  </si>
  <si>
    <t>OR17061300073279</t>
  </si>
  <si>
    <t>SR17061300002137</t>
  </si>
  <si>
    <t>OR17061300073313</t>
  </si>
  <si>
    <t>SR17061300002144</t>
  </si>
  <si>
    <t>OR17061300073362</t>
  </si>
  <si>
    <t>SR17061300002145</t>
  </si>
  <si>
    <t>OR17061300073372</t>
  </si>
  <si>
    <t>SR17061300002149</t>
  </si>
  <si>
    <t>OR17061300073434</t>
  </si>
  <si>
    <t>SR17061300002164</t>
  </si>
  <si>
    <t>OR17061300073530</t>
  </si>
  <si>
    <t>SR17061300002165</t>
  </si>
  <si>
    <t>OR17061300073534</t>
  </si>
  <si>
    <t>SR17061300002167</t>
  </si>
  <si>
    <t>OR17061300073559</t>
  </si>
  <si>
    <t>SR17061300002172</t>
  </si>
  <si>
    <t>OR17061300073655</t>
  </si>
  <si>
    <t>SR17061300002173</t>
  </si>
  <si>
    <t>OR17061300073657</t>
  </si>
  <si>
    <t>SR17061300002174</t>
  </si>
  <si>
    <t>OR17061300073661</t>
  </si>
  <si>
    <t>SR17061300002181</t>
  </si>
  <si>
    <t>OR17061300073709</t>
  </si>
  <si>
    <t>SR17061300002188</t>
  </si>
  <si>
    <t>OR17061300073764</t>
  </si>
  <si>
    <t>SR17061300002194</t>
  </si>
  <si>
    <t>OR17061300073789</t>
  </si>
  <si>
    <t>SR17061300002201</t>
  </si>
  <si>
    <t>OR17061300073847</t>
  </si>
  <si>
    <t>SR17061300002208</t>
  </si>
  <si>
    <t>OR17061300073908</t>
  </si>
  <si>
    <t>SR17061300002216</t>
  </si>
  <si>
    <t>OR17061300073973</t>
  </si>
  <si>
    <t>SR17061300002220</t>
  </si>
  <si>
    <t>OR17061300073984</t>
  </si>
  <si>
    <t>SR17061300002221</t>
  </si>
  <si>
    <t>OR17061300073985</t>
  </si>
  <si>
    <t>SR17061300002228</t>
  </si>
  <si>
    <t>OR17061300074026</t>
  </si>
  <si>
    <t>SR17061300002239</t>
  </si>
  <si>
    <t>OR17061300074091</t>
  </si>
  <si>
    <t>SR17061400002250</t>
  </si>
  <si>
    <t>OR17061400074511</t>
  </si>
  <si>
    <t>SR17061400002257</t>
  </si>
  <si>
    <t>OR17061400075071</t>
  </si>
  <si>
    <t>SR17061400002258</t>
  </si>
  <si>
    <t>OR17061400075094</t>
  </si>
  <si>
    <t>SR17061400002264</t>
  </si>
  <si>
    <t>OR17061400075208</t>
  </si>
  <si>
    <t>SR17061400002270</t>
  </si>
  <si>
    <t>OR17061400075342</t>
  </si>
  <si>
    <t>SR17061400002272</t>
  </si>
  <si>
    <t>OR17061400075399</t>
  </si>
  <si>
    <t>SR17061400002274</t>
  </si>
  <si>
    <t>OR17061400075542</t>
  </si>
  <si>
    <t>SR17061400002275</t>
  </si>
  <si>
    <t>OR17061400075553</t>
  </si>
  <si>
    <t>SR17061400002276</t>
  </si>
  <si>
    <t>OR17061400075564</t>
  </si>
  <si>
    <t>SR17061400002277</t>
  </si>
  <si>
    <t>OR17061400075600</t>
  </si>
  <si>
    <t>SR17061400002279</t>
  </si>
  <si>
    <t>OR17061400075614</t>
  </si>
  <si>
    <t>SR17061400002292</t>
  </si>
  <si>
    <t>OR17061400075861</t>
  </si>
  <si>
    <t>SR17061400002297</t>
  </si>
  <si>
    <t>OR17061400075923</t>
  </si>
  <si>
    <t>SR17061400002298</t>
  </si>
  <si>
    <t>OR17061400075944</t>
  </si>
  <si>
    <t>SR17061400002308</t>
  </si>
  <si>
    <t>OR17061400076167</t>
  </si>
  <si>
    <t>SR17061400002312</t>
  </si>
  <si>
    <t>OR17061400076276</t>
  </si>
  <si>
    <t>SR17061400002322</t>
  </si>
  <si>
    <t>OR17061400076356</t>
  </si>
  <si>
    <t>SR17061400002330</t>
  </si>
  <si>
    <t>OR17061400076441</t>
  </si>
  <si>
    <t>SR17061400002334</t>
  </si>
  <si>
    <t>OR17061400076488</t>
  </si>
  <si>
    <t>SR17061400002336</t>
  </si>
  <si>
    <t>OR17061400076520</t>
  </si>
  <si>
    <t>SR17061400002339</t>
  </si>
  <si>
    <t>OR17061400076540</t>
  </si>
  <si>
    <t>SR17061400002341</t>
  </si>
  <si>
    <t>OR17061400076567</t>
  </si>
  <si>
    <t>SR17061400002342</t>
  </si>
  <si>
    <t>OR17061400076569</t>
  </si>
  <si>
    <t>SR17061400002363</t>
  </si>
  <si>
    <t>OR17061400076732</t>
  </si>
  <si>
    <t>SR17061400002367</t>
  </si>
  <si>
    <t>OR17061400076768</t>
  </si>
  <si>
    <t>SR17061400002368</t>
  </si>
  <si>
    <t>OR17061400076771</t>
  </si>
  <si>
    <t>SR17061400002371</t>
  </si>
  <si>
    <t>OR17061400076790</t>
  </si>
  <si>
    <t>SR17061400002372</t>
  </si>
  <si>
    <t>OR17061400076799</t>
  </si>
  <si>
    <t>SR17061400002373</t>
  </si>
  <si>
    <t>OR17061400076802</t>
  </si>
  <si>
    <t>SR17061400002374</t>
  </si>
  <si>
    <t>OR17061400076805</t>
  </si>
  <si>
    <t>SR17061400002375</t>
  </si>
  <si>
    <t>OR17061400076807</t>
  </si>
  <si>
    <t>SR17061400002379</t>
  </si>
  <si>
    <t>OR17061400076822</t>
  </si>
  <si>
    <t>SR17061400002380</t>
  </si>
  <si>
    <t>OR17061400076826</t>
  </si>
  <si>
    <t>SR17061400002382</t>
  </si>
  <si>
    <t>OR17061400076829</t>
  </si>
  <si>
    <t>SR17061400002384</t>
  </si>
  <si>
    <t>OR17061400076851</t>
  </si>
  <si>
    <t>SR17061400002386</t>
  </si>
  <si>
    <t>OR17061400076869</t>
  </si>
  <si>
    <t>SR17061400002395</t>
  </si>
  <si>
    <t>OR17061400076905</t>
  </si>
  <si>
    <t>SR17061400002397</t>
  </si>
  <si>
    <t>OR17061400076914</t>
  </si>
  <si>
    <t>SR17061400002398</t>
  </si>
  <si>
    <t>OR17061400076917</t>
  </si>
  <si>
    <t>SR17061400002399</t>
  </si>
  <si>
    <t>OR17061400076919</t>
  </si>
  <si>
    <t>SR17061400002400</t>
  </si>
  <si>
    <t>OR17061400076947</t>
  </si>
  <si>
    <t>SR17061400002401</t>
  </si>
  <si>
    <t>OR17061400076953</t>
  </si>
  <si>
    <t>SR17061400002402</t>
  </si>
  <si>
    <t>OR17061400076962</t>
  </si>
  <si>
    <t>SR17061400002407</t>
  </si>
  <si>
    <t>OR17061400076982</t>
  </si>
  <si>
    <t>SR17061400002410</t>
  </si>
  <si>
    <t>OR17061400076994</t>
  </si>
  <si>
    <t>SR17061400002422</t>
  </si>
  <si>
    <t>OR17061400077140</t>
  </si>
  <si>
    <t>SR17061400002466</t>
  </si>
  <si>
    <t>OR17061400077554</t>
  </si>
  <si>
    <t>SR17061400002469</t>
  </si>
  <si>
    <t>OR17061400077585</t>
  </si>
  <si>
    <t>SR17061400002476</t>
  </si>
  <si>
    <t>OR17061400077637</t>
  </si>
  <si>
    <t>SR17061400002483</t>
  </si>
  <si>
    <t>OR17061400077684</t>
  </si>
  <si>
    <t>SR17061400002485</t>
  </si>
  <si>
    <t>OR17061400077688</t>
  </si>
  <si>
    <t>SR17061400002489</t>
  </si>
  <si>
    <t>OR17061400077726</t>
  </si>
  <si>
    <t>SR17061400002497</t>
  </si>
  <si>
    <t>OR17061400077831</t>
  </si>
  <si>
    <t>SR17061400002500</t>
  </si>
  <si>
    <t>OR17061400077853</t>
  </si>
  <si>
    <t>SR17061400002505</t>
  </si>
  <si>
    <t>OR17061400077938</t>
  </si>
  <si>
    <t>SR17061400002510</t>
  </si>
  <si>
    <t>OR17061400077969</t>
  </si>
  <si>
    <t>SR17061400002515</t>
  </si>
  <si>
    <t>OR17061400078037</t>
  </si>
  <si>
    <t>SR17061400002516</t>
  </si>
  <si>
    <t>OR17061400078038</t>
  </si>
  <si>
    <t>SR17061400002517</t>
  </si>
  <si>
    <t>OR17061400078042</t>
  </si>
  <si>
    <t>SR17061400002520</t>
  </si>
  <si>
    <t>OR17061400078050</t>
  </si>
  <si>
    <t>SR17061400002534</t>
  </si>
  <si>
    <t>OR17061400078125</t>
  </si>
  <si>
    <t>SR17061400002538</t>
  </si>
  <si>
    <t>OR17061400078155</t>
  </si>
  <si>
    <t>SR17061400002552</t>
  </si>
  <si>
    <t>OR17061400078250</t>
  </si>
  <si>
    <t>SR17061400002557</t>
  </si>
  <si>
    <t>OR17061400078264</t>
  </si>
  <si>
    <t>SR17061400002562</t>
  </si>
  <si>
    <t>OR17061400078280</t>
  </si>
  <si>
    <t>SR17061400002563</t>
  </si>
  <si>
    <t>OR17061400078294</t>
  </si>
  <si>
    <t>SR17061400002571</t>
  </si>
  <si>
    <t>OR17061400078320</t>
  </si>
  <si>
    <t>SR17061400002576</t>
  </si>
  <si>
    <t>OR17061400078340</t>
  </si>
  <si>
    <t>SR17061400002578</t>
  </si>
  <si>
    <t>OR17061400078345</t>
  </si>
  <si>
    <t>SR17061400002582</t>
  </si>
  <si>
    <t>OR17061400078354</t>
  </si>
  <si>
    <t>SR17061400002592</t>
  </si>
  <si>
    <t>OR17061400078386</t>
  </si>
  <si>
    <t>SR17061400002605</t>
  </si>
  <si>
    <t>OR17061400078423</t>
  </si>
  <si>
    <t>SR17061400002606</t>
  </si>
  <si>
    <t>OR17061400078426</t>
  </si>
  <si>
    <t>SR17061400002607</t>
  </si>
  <si>
    <t>OR17061400078427</t>
  </si>
  <si>
    <t>SR17061400002608</t>
  </si>
  <si>
    <t>OR17061400078429</t>
  </si>
  <si>
    <t>SR17061500002653</t>
  </si>
  <si>
    <t>OR17061500079771</t>
  </si>
  <si>
    <t>SR17061500002664</t>
  </si>
  <si>
    <t>OR17061500079951</t>
  </si>
  <si>
    <t>SR17061500002673</t>
  </si>
  <si>
    <t>OR17061500080146</t>
  </si>
  <si>
    <t>SR17061500002676</t>
  </si>
  <si>
    <t>OR17061500080196</t>
  </si>
  <si>
    <t>SR17061500002680</t>
  </si>
  <si>
    <t>OR17061500080225</t>
  </si>
  <si>
    <t>SR17061500002684</t>
  </si>
  <si>
    <t>OR17061500080256</t>
  </si>
  <si>
    <t>SR17061500002685</t>
  </si>
  <si>
    <t>OR17061500080281</t>
  </si>
  <si>
    <t>SR17061500002686</t>
  </si>
  <si>
    <t>OR17061500080296</t>
  </si>
  <si>
    <t>SR17061500002699</t>
  </si>
  <si>
    <t>OR17061500080500</t>
  </si>
  <si>
    <t>SR17061500002707</t>
  </si>
  <si>
    <t>OR17061500080562</t>
  </si>
  <si>
    <t>SR17061500002712</t>
  </si>
  <si>
    <t>OR17061500080699</t>
  </si>
  <si>
    <t>SR17061500002720</t>
  </si>
  <si>
    <t>OR17061500080774</t>
  </si>
  <si>
    <t>SR17061500002725</t>
  </si>
  <si>
    <t>OR17061500080808</t>
  </si>
  <si>
    <t>SR17061500002728</t>
  </si>
  <si>
    <t>OR17061500080856</t>
  </si>
  <si>
    <t>SR17061500002736</t>
  </si>
  <si>
    <t>OR17061500080959</t>
  </si>
  <si>
    <t>SR17061500002743</t>
  </si>
  <si>
    <t>OR17061500081008</t>
  </si>
  <si>
    <t>SR17061500002748</t>
  </si>
  <si>
    <t>OR17061500081025</t>
  </si>
  <si>
    <t>SR17061500002759</t>
  </si>
  <si>
    <t>OR17061500081125</t>
  </si>
  <si>
    <t>SR17061500002766</t>
  </si>
  <si>
    <t>OR17061500081159</t>
  </si>
  <si>
    <t>SR17061500002768</t>
  </si>
  <si>
    <t>OR17061500081170</t>
  </si>
  <si>
    <t>SR17061500002771</t>
  </si>
  <si>
    <t>OR17061500081180</t>
  </si>
  <si>
    <t>SR17061500002773</t>
  </si>
  <si>
    <t>OR17061500081183</t>
  </si>
  <si>
    <t>SR17061500002776</t>
  </si>
  <si>
    <t>OR17061500081196</t>
  </si>
  <si>
    <t>SR17061500002807</t>
  </si>
  <si>
    <t>OR17061500081407</t>
  </si>
  <si>
    <t>SR17061500002820</t>
  </si>
  <si>
    <t>OR17061500081608</t>
  </si>
  <si>
    <t>SR17061500002830</t>
  </si>
  <si>
    <t>OR17061500081849</t>
  </si>
  <si>
    <t>SR17061500002832</t>
  </si>
  <si>
    <t>OR17061500081890</t>
  </si>
  <si>
    <t>SR17061500002850</t>
  </si>
  <si>
    <t>OR17061500082132</t>
  </si>
  <si>
    <t>SR17061500002851</t>
  </si>
  <si>
    <t>OR17061500082133</t>
  </si>
  <si>
    <t>SR17061500002852</t>
  </si>
  <si>
    <t>OR17061500082143</t>
  </si>
  <si>
    <t>SR17061500002858</t>
  </si>
  <si>
    <t>OR17061500082173</t>
  </si>
  <si>
    <t>SR17061500002870</t>
  </si>
  <si>
    <t>OR17061500082234</t>
  </si>
  <si>
    <t>SR17061500002873</t>
  </si>
  <si>
    <t>OR17061500082257</t>
  </si>
  <si>
    <t>SR17061500002879</t>
  </si>
  <si>
    <t>OR17061500082277</t>
  </si>
  <si>
    <t>SR17061500002899</t>
  </si>
  <si>
    <t>OR17061500082395</t>
  </si>
  <si>
    <t>SR17061500002900</t>
  </si>
  <si>
    <t>OR17061500082413</t>
  </si>
  <si>
    <t>SR17061500002909</t>
  </si>
  <si>
    <t>OR17061500082454</t>
  </si>
  <si>
    <t>SR17061500002914</t>
  </si>
  <si>
    <t>OR17061500082481</t>
  </si>
  <si>
    <t>SR17061500002920</t>
  </si>
  <si>
    <t>OR17061500082506</t>
  </si>
  <si>
    <t>SR17061500002924</t>
  </si>
  <si>
    <t>OR17061500082519</t>
  </si>
  <si>
    <t>SR17061500002926</t>
  </si>
  <si>
    <t>OR17061500082522</t>
  </si>
  <si>
    <t>SR17061500002936</t>
  </si>
  <si>
    <t>OR17061500082560</t>
  </si>
  <si>
    <t>SR17061500002942</t>
  </si>
  <si>
    <t>OR17061500082596</t>
  </si>
  <si>
    <t>SR17061500002950</t>
  </si>
  <si>
    <t>OR17061500082625</t>
  </si>
  <si>
    <t>SR17061500002955</t>
  </si>
  <si>
    <t>OR17061500082660</t>
  </si>
  <si>
    <t>SR17061500002962</t>
  </si>
  <si>
    <t>OR17061500082702</t>
  </si>
  <si>
    <t>SR17061500002963</t>
  </si>
  <si>
    <t>OR17061500082709</t>
  </si>
  <si>
    <t>SR17061500002986</t>
  </si>
  <si>
    <t>OR17061500082794</t>
  </si>
  <si>
    <t>SR17061500002997</t>
  </si>
  <si>
    <t>OR17061500082835</t>
  </si>
  <si>
    <t>SR17061500003015</t>
  </si>
  <si>
    <t>OR17061500082946</t>
  </si>
  <si>
    <t>SR17061500003020</t>
  </si>
  <si>
    <t>OR17061500082963</t>
  </si>
  <si>
    <t>SR17061500003023</t>
  </si>
  <si>
    <t>OR17061500082976</t>
  </si>
  <si>
    <t>SR17061500003026</t>
  </si>
  <si>
    <t>OR17061500083000</t>
  </si>
  <si>
    <t>HB02</t>
  </si>
  <si>
    <t>201706020049815287</t>
  </si>
  <si>
    <t>201706030049895808</t>
  </si>
  <si>
    <t>201706040049896363</t>
  </si>
  <si>
    <t>201706040049896366</t>
  </si>
  <si>
    <t>201706040049954593</t>
  </si>
  <si>
    <t>201706050050028657</t>
  </si>
  <si>
    <t>201706060050176901</t>
  </si>
  <si>
    <t>201706060050187209</t>
  </si>
  <si>
    <t>201706060050193275</t>
  </si>
  <si>
    <t>201706060050194950</t>
  </si>
  <si>
    <t>201706060050212734</t>
  </si>
  <si>
    <t>201706060050214119</t>
  </si>
  <si>
    <t>201706060050214432</t>
  </si>
  <si>
    <t>201706060050219657</t>
  </si>
  <si>
    <t>201706060050221470</t>
  </si>
  <si>
    <t>201706060050222089</t>
  </si>
  <si>
    <t>201706060050222217</t>
  </si>
  <si>
    <t>201706060050222735</t>
  </si>
  <si>
    <t>201706060050223201</t>
  </si>
  <si>
    <t>201706060050225216</t>
  </si>
  <si>
    <t>201706060050225556</t>
  </si>
  <si>
    <t>201706060050232061</t>
  </si>
  <si>
    <t>201706060050241008</t>
  </si>
  <si>
    <t>201706060050242079</t>
  </si>
  <si>
    <t>201706060050245460</t>
  </si>
  <si>
    <t>201706060050245570</t>
  </si>
  <si>
    <t>201706060050246202</t>
  </si>
  <si>
    <t>201706060050252349</t>
  </si>
  <si>
    <t>201706060050257757</t>
  </si>
  <si>
    <t>201706060050259053</t>
  </si>
  <si>
    <t>201706060050260086</t>
  </si>
  <si>
    <t>201706060050268454</t>
  </si>
  <si>
    <t>201706060050279772</t>
  </si>
  <si>
    <t>201706060050282209</t>
  </si>
  <si>
    <t>201706060050283382</t>
  </si>
  <si>
    <t>201706060050288090</t>
  </si>
  <si>
    <t>201706060050325981</t>
  </si>
  <si>
    <t>201706060050349671</t>
  </si>
  <si>
    <t>201706060050354339</t>
  </si>
  <si>
    <t>201706060050354930</t>
  </si>
  <si>
    <t>201706060050357045</t>
  </si>
  <si>
    <t>201706070050385190</t>
  </si>
  <si>
    <t>201706070050399494</t>
  </si>
  <si>
    <t>201706070050403490</t>
  </si>
  <si>
    <t>201706070050404905</t>
  </si>
  <si>
    <t>201706070050408894</t>
  </si>
  <si>
    <t>201706070050409479</t>
  </si>
  <si>
    <t>201706070050410422</t>
  </si>
  <si>
    <t>201706070050412881</t>
  </si>
  <si>
    <t>201706070050416933</t>
  </si>
  <si>
    <t>201706070050417034</t>
  </si>
  <si>
    <t>201706070050417135</t>
  </si>
  <si>
    <t>201706070050417197</t>
  </si>
  <si>
    <t>201706070050417267</t>
  </si>
  <si>
    <t>201706070050417333</t>
  </si>
  <si>
    <t>201706070050417361</t>
  </si>
  <si>
    <t>201706070050417373</t>
  </si>
  <si>
    <t>201706070050417481</t>
  </si>
  <si>
    <t>201706070050418554</t>
  </si>
  <si>
    <t>201706070050418813</t>
  </si>
  <si>
    <t>201706070050419399</t>
  </si>
  <si>
    <t>201706070050428001</t>
  </si>
  <si>
    <t>201706070050439575</t>
  </si>
  <si>
    <t>201706070050442988</t>
  </si>
  <si>
    <t>201706070050443986</t>
  </si>
  <si>
    <t>201706070050446853</t>
  </si>
  <si>
    <t>201706070050447049</t>
  </si>
  <si>
    <t>201706070050449448</t>
  </si>
  <si>
    <t>201706070050482547</t>
  </si>
  <si>
    <t>201706070050514753</t>
  </si>
  <si>
    <t>201706070050539257</t>
  </si>
  <si>
    <t>201706070050568086</t>
  </si>
  <si>
    <t>201706070050569114</t>
  </si>
  <si>
    <t>201706070050569913</t>
  </si>
  <si>
    <t>201706070050570284</t>
  </si>
  <si>
    <t>201706070050571869</t>
  </si>
  <si>
    <t>201706080050587126</t>
  </si>
  <si>
    <t>201706080050587461</t>
  </si>
  <si>
    <t>201706080050589688</t>
  </si>
  <si>
    <t>201706080050590472</t>
  </si>
  <si>
    <t>201706080050593683</t>
  </si>
  <si>
    <t>201706080050611126</t>
  </si>
  <si>
    <t>201706080050612698</t>
  </si>
  <si>
    <t>201706080050614071</t>
  </si>
  <si>
    <t>201706080050617049</t>
  </si>
  <si>
    <t>201706080050617485</t>
  </si>
  <si>
    <t>201706080050617723</t>
  </si>
  <si>
    <t>201706080050618536</t>
  </si>
  <si>
    <t>201706080050618539</t>
  </si>
  <si>
    <t>201706080050621284</t>
  </si>
  <si>
    <t>201706080050622379</t>
  </si>
  <si>
    <t>201706080050623888</t>
  </si>
  <si>
    <t>201706080050627225</t>
  </si>
  <si>
    <t>201706080050627953</t>
  </si>
  <si>
    <t>201706080050628359</t>
  </si>
  <si>
    <t>201706080050628372</t>
  </si>
  <si>
    <t>201706080050628525</t>
  </si>
  <si>
    <t>201706080050633398</t>
  </si>
  <si>
    <t>201706080050636349</t>
  </si>
  <si>
    <t>201706080050636434</t>
  </si>
  <si>
    <t>201706080050646902</t>
  </si>
  <si>
    <t>201706080050647985</t>
  </si>
  <si>
    <t>201706080050651042</t>
  </si>
  <si>
    <t>201706080050651320</t>
  </si>
  <si>
    <t>201706080050653298</t>
  </si>
  <si>
    <t>201706080050654745</t>
  </si>
  <si>
    <t>201706080050658729</t>
  </si>
  <si>
    <t>201706080050658788</t>
  </si>
  <si>
    <t>201706080050667078</t>
  </si>
  <si>
    <t>201706080050671066</t>
  </si>
  <si>
    <t>201706080050674177</t>
  </si>
  <si>
    <t>201706080050695654</t>
  </si>
  <si>
    <t>201706080050703667</t>
  </si>
  <si>
    <t>201706080050711997</t>
  </si>
  <si>
    <t>201706080050712870</t>
  </si>
  <si>
    <t>201706080050713342</t>
  </si>
  <si>
    <t>201706080050730678</t>
  </si>
  <si>
    <t>201706080050739010</t>
  </si>
  <si>
    <t>201706080050739678</t>
  </si>
  <si>
    <t>201706080050741050</t>
  </si>
  <si>
    <t>201706080050741487</t>
  </si>
  <si>
    <t>201706080050746465</t>
  </si>
  <si>
    <t>201706080050747150</t>
  </si>
  <si>
    <t>201706090050759365</t>
  </si>
  <si>
    <t>201706090050765288</t>
  </si>
  <si>
    <t>201706090050766084</t>
  </si>
  <si>
    <t>201706090050768987</t>
  </si>
  <si>
    <t>201706090050770163</t>
  </si>
  <si>
    <t>201706090050771813</t>
  </si>
  <si>
    <t>201706090050771952</t>
  </si>
  <si>
    <t>201706090050773167</t>
  </si>
  <si>
    <t>201706090050773349</t>
  </si>
  <si>
    <t>201706090050773977</t>
  </si>
  <si>
    <t>201706090050776592</t>
  </si>
  <si>
    <t>201706090050778955</t>
  </si>
  <si>
    <t>201706090050780741</t>
  </si>
  <si>
    <t>201706090050780913</t>
  </si>
  <si>
    <t>201706090050782567</t>
  </si>
  <si>
    <t>201706090050782616</t>
  </si>
  <si>
    <t>201706090050782662</t>
  </si>
  <si>
    <t>201706090050783441</t>
  </si>
  <si>
    <t>201706090050791791</t>
  </si>
  <si>
    <t>201706090050795216</t>
  </si>
  <si>
    <t>201706090050798285</t>
  </si>
  <si>
    <t>201706090050811778</t>
  </si>
  <si>
    <t>201706090050817728</t>
  </si>
  <si>
    <t>201706090050823321</t>
  </si>
  <si>
    <t>201706090050824256</t>
  </si>
  <si>
    <t>201706090050825412</t>
  </si>
  <si>
    <t>201706090050825696</t>
  </si>
  <si>
    <t>201706090050826662</t>
  </si>
  <si>
    <t>201706090050826730</t>
  </si>
  <si>
    <t>201706090050829263</t>
  </si>
  <si>
    <t>201706090050832641</t>
  </si>
  <si>
    <t>201706090050850903</t>
  </si>
  <si>
    <t>201706090050859162</t>
  </si>
  <si>
    <t>201706090050882701</t>
  </si>
  <si>
    <t>201706090050897190</t>
  </si>
  <si>
    <t>201706090050911142</t>
  </si>
  <si>
    <t>201706090050920623</t>
  </si>
  <si>
    <t>201706090050927787</t>
  </si>
  <si>
    <t>201706090050941187</t>
  </si>
  <si>
    <t>201706090050948977</t>
  </si>
  <si>
    <t>201706090050978690</t>
  </si>
  <si>
    <t>201706100050999783</t>
  </si>
  <si>
    <t>201706100050999793</t>
  </si>
  <si>
    <t>201706100051001705</t>
  </si>
  <si>
    <t>201706100051001959</t>
  </si>
  <si>
    <t>201706100051003307</t>
  </si>
  <si>
    <t>201706100051003475</t>
  </si>
  <si>
    <t>201706100051003720</t>
  </si>
  <si>
    <t>201706100051008455</t>
  </si>
  <si>
    <t>201706100051008830</t>
  </si>
  <si>
    <t>201706100051008945</t>
  </si>
  <si>
    <t>201706100051009385</t>
  </si>
  <si>
    <t>201706100051009579</t>
  </si>
  <si>
    <t>201706100051010950</t>
  </si>
  <si>
    <t>201706100051010965</t>
  </si>
  <si>
    <t>201706100051010980</t>
  </si>
  <si>
    <t>201706100051011910</t>
  </si>
  <si>
    <t>201706110051022310</t>
  </si>
  <si>
    <t>201706110051027086</t>
  </si>
  <si>
    <t>201706110051035181</t>
  </si>
  <si>
    <t>201706120051044054</t>
  </si>
  <si>
    <t>6215582502000896224</t>
  </si>
  <si>
    <t>201706120051052190</t>
  </si>
  <si>
    <t>6230210070266477</t>
  </si>
  <si>
    <t>201706120051054386</t>
  </si>
  <si>
    <t>6231900000117701231</t>
  </si>
  <si>
    <t>201706120051054540</t>
  </si>
  <si>
    <t>6231900000024140101</t>
  </si>
  <si>
    <t>201706120051055906</t>
  </si>
  <si>
    <t>6259960217561844</t>
  </si>
  <si>
    <t>201706120051058751</t>
  </si>
  <si>
    <t>6217902700002122651</t>
  </si>
  <si>
    <t>201706120051065340</t>
  </si>
  <si>
    <t>6231900000126601398</t>
  </si>
  <si>
    <t>201706120051066314</t>
  </si>
  <si>
    <t>6231900020005884840</t>
  </si>
  <si>
    <t>201706120051066333</t>
  </si>
  <si>
    <t>6221570000573925</t>
  </si>
  <si>
    <t>201706120051066363</t>
  </si>
  <si>
    <t>201706120051066385</t>
  </si>
  <si>
    <t>6228480868654168871</t>
  </si>
  <si>
    <t>201706120051067078</t>
  </si>
  <si>
    <t>4033920022937488</t>
  </si>
  <si>
    <t>201706120051068984</t>
  </si>
  <si>
    <t>6231900000022139808</t>
  </si>
  <si>
    <t>201706120051069708</t>
  </si>
  <si>
    <t>6228461936004119762</t>
  </si>
  <si>
    <t>201706120051070188</t>
  </si>
  <si>
    <t>6212262502013716835</t>
  </si>
  <si>
    <t>201706120051070702</t>
  </si>
  <si>
    <t>6227007171570068077</t>
  </si>
  <si>
    <t>201706120051070793</t>
  </si>
  <si>
    <t>6228483868584361072</t>
  </si>
  <si>
    <t>201706120051070898</t>
  </si>
  <si>
    <t>6223690929710073</t>
  </si>
  <si>
    <t>201706120051070932</t>
  </si>
  <si>
    <t>6212812502000254506</t>
  </si>
  <si>
    <t>201706120051070962</t>
  </si>
  <si>
    <t>6223691136635061</t>
  </si>
  <si>
    <t>201706120051071864</t>
  </si>
  <si>
    <t>4367423860840079144</t>
  </si>
  <si>
    <t>201706120051071933</t>
  </si>
  <si>
    <t>6228411923027852661</t>
  </si>
  <si>
    <t>201706120051072517</t>
  </si>
  <si>
    <t>6236683860001303739</t>
  </si>
  <si>
    <t>201706120051075888</t>
  </si>
  <si>
    <t>6217003860003702287</t>
  </si>
  <si>
    <t>201706120051077133</t>
  </si>
  <si>
    <t>6013822700103882005</t>
  </si>
  <si>
    <t>201706120051078719</t>
  </si>
  <si>
    <t>6223690868607686</t>
  </si>
  <si>
    <t>201706120051083684</t>
  </si>
  <si>
    <t>4367455175992408</t>
  </si>
  <si>
    <t>201706120051083886</t>
  </si>
  <si>
    <t>4581230596982035</t>
  </si>
  <si>
    <t>201706120051084195</t>
  </si>
  <si>
    <t>6231900000059189288</t>
  </si>
  <si>
    <t>201706120051084583</t>
  </si>
  <si>
    <t>6223690824004879</t>
  </si>
  <si>
    <t>201706120051085009</t>
  </si>
  <si>
    <t>6259055320530016</t>
  </si>
  <si>
    <t>201706120051085522</t>
  </si>
  <si>
    <t>6227007102930211149</t>
  </si>
  <si>
    <t>201706120051092173</t>
  </si>
  <si>
    <t>6222520645207693</t>
  </si>
  <si>
    <t>201706120051093512</t>
  </si>
  <si>
    <t>6222082410002499099</t>
  </si>
  <si>
    <t>201706120051094056</t>
  </si>
  <si>
    <t>6228480868424933273</t>
  </si>
  <si>
    <t>201706120051094531</t>
  </si>
  <si>
    <t>6228483341081036019</t>
  </si>
  <si>
    <t>201706120051094718</t>
  </si>
  <si>
    <t>6228483878137248171</t>
  </si>
  <si>
    <t>201706120051095402</t>
  </si>
  <si>
    <t>6223691953722950</t>
  </si>
  <si>
    <t>201706120051096954</t>
  </si>
  <si>
    <t>6283174240764934</t>
  </si>
  <si>
    <t>201706120051102855</t>
  </si>
  <si>
    <t>6214157312904127306</t>
  </si>
  <si>
    <t>201706120051103097</t>
  </si>
  <si>
    <t>6217359901020698205</t>
  </si>
  <si>
    <t>201706120051103175</t>
  </si>
  <si>
    <t>201706120051103277</t>
  </si>
  <si>
    <t>4581236148483083</t>
  </si>
  <si>
    <t>201706120051103806</t>
  </si>
  <si>
    <t>5502130041408110</t>
  </si>
  <si>
    <t>201706120051104800</t>
  </si>
  <si>
    <t>6231900000107565513</t>
  </si>
  <si>
    <t>201706120051104959</t>
  </si>
  <si>
    <t>6227007171510076099</t>
  </si>
  <si>
    <t>201706120051105453</t>
  </si>
  <si>
    <t>4563512700118096998</t>
  </si>
  <si>
    <t>201706120051109912</t>
  </si>
  <si>
    <t>6228453616007888262</t>
  </si>
  <si>
    <t>201706120051114786</t>
  </si>
  <si>
    <t>201706120051120790</t>
  </si>
  <si>
    <t>6222082508000060142</t>
  </si>
  <si>
    <t>201706120051148369</t>
  </si>
  <si>
    <t>6228481198041431272</t>
  </si>
  <si>
    <t>201706120051151817</t>
  </si>
  <si>
    <t>6228481938590581476</t>
  </si>
  <si>
    <t>201706120051152701</t>
  </si>
  <si>
    <t>6217003910006157391</t>
  </si>
  <si>
    <t>201706120051156143</t>
  </si>
  <si>
    <t>6224690113419100</t>
  </si>
  <si>
    <t>201706120051157428</t>
  </si>
  <si>
    <t>6228484148585805974</t>
  </si>
  <si>
    <t>201706120051158170</t>
  </si>
  <si>
    <t>6228483316191366464</t>
  </si>
  <si>
    <t>201706120051162479</t>
  </si>
  <si>
    <t>6217790001085862395</t>
  </si>
  <si>
    <t>201706120051169253</t>
  </si>
  <si>
    <t>6212262502009962609</t>
  </si>
  <si>
    <t>201706120051186788</t>
  </si>
  <si>
    <t>6221550379966926</t>
  </si>
  <si>
    <t>201706120051195363</t>
  </si>
  <si>
    <t>6217003860013287055</t>
  </si>
  <si>
    <t>201706120051195475</t>
  </si>
  <si>
    <t>6217232507000525350</t>
  </si>
  <si>
    <t>201706120051200365</t>
  </si>
  <si>
    <t>6228450866018344267</t>
  </si>
  <si>
    <t>201706120051209077</t>
  </si>
  <si>
    <t>6217003860001557287</t>
  </si>
  <si>
    <t>201706120051227430</t>
  </si>
  <si>
    <t>6217003860033242460</t>
  </si>
  <si>
    <t>201706120051227969</t>
  </si>
  <si>
    <t>6231900000009916483</t>
  </si>
  <si>
    <t>201706120051231271</t>
  </si>
  <si>
    <t>6231900000057163269</t>
  </si>
  <si>
    <t>201706120051264306</t>
  </si>
  <si>
    <t>201706120051264408</t>
  </si>
  <si>
    <t>6217003860008538553</t>
  </si>
  <si>
    <t>201706120051281457</t>
  </si>
  <si>
    <t>6217003860025758978</t>
  </si>
  <si>
    <t>201706120051283388</t>
  </si>
  <si>
    <t>6222370212257782</t>
  </si>
  <si>
    <t>201706120051323360</t>
  </si>
  <si>
    <t>6250870456641109</t>
  </si>
  <si>
    <t>201706120051323644</t>
  </si>
  <si>
    <t>6215582502000551332</t>
  </si>
  <si>
    <t>201706120051326273</t>
  </si>
  <si>
    <t>6228480868657895371</t>
  </si>
  <si>
    <t>201706120051326313</t>
  </si>
  <si>
    <t>6222620590005223411</t>
  </si>
  <si>
    <t>201706120051326385</t>
  </si>
  <si>
    <t>6228480860601881813</t>
  </si>
  <si>
    <t>201706120051328039</t>
  </si>
  <si>
    <t>6222370182043261</t>
  </si>
  <si>
    <t>201706120051330974</t>
  </si>
  <si>
    <t>6217003860016521344</t>
  </si>
  <si>
    <t>201706130051346263</t>
  </si>
  <si>
    <t>6222620590000039820</t>
  </si>
  <si>
    <t>201706130051347187</t>
  </si>
  <si>
    <t>6217562700000877307</t>
  </si>
  <si>
    <t>201706130051347599</t>
  </si>
  <si>
    <t>6231900000074685138</t>
  </si>
  <si>
    <t>201706130051348274</t>
  </si>
  <si>
    <t>6217003860020064448</t>
  </si>
  <si>
    <t>201706130051348776</t>
  </si>
  <si>
    <t>6228482898597805774</t>
  </si>
  <si>
    <t>201706130051351056</t>
  </si>
  <si>
    <t>6221507300010812467</t>
  </si>
  <si>
    <t>201706130051351145</t>
  </si>
  <si>
    <t>6217003860006783359</t>
  </si>
  <si>
    <t>201706130051352471</t>
  </si>
  <si>
    <t>6231900000101343065</t>
  </si>
  <si>
    <t>201706130051352845</t>
  </si>
  <si>
    <t>6231900000019259130</t>
  </si>
  <si>
    <t>201706130051353276</t>
  </si>
  <si>
    <t>6217852700010603098</t>
  </si>
  <si>
    <t>201706130051358067</t>
  </si>
  <si>
    <t>6221887300043543162</t>
  </si>
  <si>
    <t>201706130051358296</t>
  </si>
  <si>
    <t>4349100596480780</t>
  </si>
  <si>
    <t>201706130051359156</t>
  </si>
  <si>
    <t>6226370007920756</t>
  </si>
  <si>
    <t>201706130051363078</t>
  </si>
  <si>
    <t>6217232409000737657</t>
  </si>
  <si>
    <t>201706130051363489</t>
  </si>
  <si>
    <t>6222350091461176</t>
  </si>
  <si>
    <t>201706130051366663</t>
  </si>
  <si>
    <t>5201690593188505</t>
  </si>
  <si>
    <t>201706130051368049</t>
  </si>
  <si>
    <t>6231900000054513490</t>
  </si>
  <si>
    <t>201706130051370988</t>
  </si>
  <si>
    <t>6228480868609110473</t>
  </si>
  <si>
    <t>201706130051372270</t>
  </si>
  <si>
    <t>201706130051373721</t>
  </si>
  <si>
    <t>6259960243680840</t>
  </si>
  <si>
    <t>201706130051373818</t>
  </si>
  <si>
    <t>6230910499014506695</t>
  </si>
  <si>
    <t>201706130051374451</t>
  </si>
  <si>
    <t>6228480128106002974</t>
  </si>
  <si>
    <t>201706130051381056</t>
  </si>
  <si>
    <t>6217003980001728447</t>
  </si>
  <si>
    <t>201706130051381454</t>
  </si>
  <si>
    <t>6217000110008682073</t>
  </si>
  <si>
    <t>201706130051383995</t>
  </si>
  <si>
    <t>6228480868112622774</t>
  </si>
  <si>
    <t>201706130051385920</t>
  </si>
  <si>
    <t>6228480351653656816</t>
  </si>
  <si>
    <t>201706130051388953</t>
  </si>
  <si>
    <t>6231357711501404525</t>
  </si>
  <si>
    <t>201706130051390380</t>
  </si>
  <si>
    <t>6228480868443073077</t>
  </si>
  <si>
    <t>201706130051390991</t>
  </si>
  <si>
    <t>6230910799038035708</t>
  </si>
  <si>
    <t>201706130051391287</t>
  </si>
  <si>
    <t>6230523970000960772</t>
  </si>
  <si>
    <t>201706130051391390</t>
  </si>
  <si>
    <t>6282318800352447</t>
  </si>
  <si>
    <t>201706130051397926</t>
  </si>
  <si>
    <t>6228480866103918862</t>
  </si>
  <si>
    <t>201706130051404597</t>
  </si>
  <si>
    <t>6217790001021493412</t>
  </si>
  <si>
    <t>201706130051405190</t>
  </si>
  <si>
    <t>6229017519731109</t>
  </si>
  <si>
    <t>201706130051419103</t>
  </si>
  <si>
    <t>6228483308339665675</t>
  </si>
  <si>
    <t>201706130051420121</t>
  </si>
  <si>
    <t>201706130051422987</t>
  </si>
  <si>
    <t>6228480868657108676</t>
  </si>
  <si>
    <t>201706130051427457</t>
  </si>
  <si>
    <t>6217790001039704537</t>
  </si>
  <si>
    <t>201706130051428973</t>
  </si>
  <si>
    <t>6217004050002727704</t>
  </si>
  <si>
    <t>201706130051430112</t>
  </si>
  <si>
    <t>6228480861199181210</t>
  </si>
  <si>
    <t>201706130051433246</t>
  </si>
  <si>
    <t>6259980001536653</t>
  </si>
  <si>
    <t>201706130051433328</t>
  </si>
  <si>
    <t>6231900000002639801</t>
  </si>
  <si>
    <t>201706130051434321</t>
  </si>
  <si>
    <t>6259960062845557</t>
  </si>
  <si>
    <t>201706130051435109</t>
  </si>
  <si>
    <t>6231900020002082265</t>
  </si>
  <si>
    <t>201706130051436169</t>
  </si>
  <si>
    <t>6212262502027220998</t>
  </si>
  <si>
    <t>201706130051436641</t>
  </si>
  <si>
    <t>6228930001157935465</t>
  </si>
  <si>
    <t>201706130051439085</t>
  </si>
  <si>
    <t>6231900020011708900</t>
  </si>
  <si>
    <t>201706130051440827</t>
  </si>
  <si>
    <t>201706130051441750</t>
  </si>
  <si>
    <t>6221550344179951</t>
  </si>
  <si>
    <t>201706130051450442</t>
  </si>
  <si>
    <t>6214600180003484859</t>
  </si>
  <si>
    <t>201706130051488985</t>
  </si>
  <si>
    <t>6231900000016675908</t>
  </si>
  <si>
    <t>201706130051489550</t>
  </si>
  <si>
    <t>6217003860033632017</t>
  </si>
  <si>
    <t>201706130051489763</t>
  </si>
  <si>
    <t>6223692532995406</t>
  </si>
  <si>
    <t>201706130051504798</t>
  </si>
  <si>
    <t>6217983300000705649</t>
  </si>
  <si>
    <t>201706130051524766</t>
  </si>
  <si>
    <t>6231900000127340731</t>
  </si>
  <si>
    <t>201706130051536496</t>
  </si>
  <si>
    <t>6222082502005001060</t>
  </si>
  <si>
    <t>201706130051565407</t>
  </si>
  <si>
    <t>6217003860004444509</t>
  </si>
  <si>
    <t>201706130051598959</t>
  </si>
  <si>
    <t>6228481190716220916</t>
  </si>
  <si>
    <t>201706130051604630</t>
  </si>
  <si>
    <t>6228480119437738576</t>
  </si>
  <si>
    <t>201706130051604817</t>
  </si>
  <si>
    <t>6212262502021871804</t>
  </si>
  <si>
    <t>201706130051604820</t>
  </si>
  <si>
    <t>6217562700000271600</t>
  </si>
  <si>
    <t>201706130051609179</t>
  </si>
  <si>
    <t>6228483616264449364</t>
  </si>
  <si>
    <t>201706130051613202</t>
  </si>
  <si>
    <t>6229180001833799</t>
  </si>
  <si>
    <t>201706140051624862</t>
  </si>
  <si>
    <t>6231900000107357895</t>
  </si>
  <si>
    <t>201706140051628864</t>
  </si>
  <si>
    <t>6236681460007957141</t>
  </si>
  <si>
    <t>201706140051629072</t>
  </si>
  <si>
    <t>6231900000054662552</t>
  </si>
  <si>
    <t>201706140051629825</t>
  </si>
  <si>
    <t>201706140051630941</t>
  </si>
  <si>
    <t>6212262507000926750</t>
  </si>
  <si>
    <t>201706140051631275</t>
  </si>
  <si>
    <t>6231900000102698202</t>
  </si>
  <si>
    <t>201706140051632735</t>
  </si>
  <si>
    <t>4895920327481361</t>
  </si>
  <si>
    <t>201706140051633041</t>
  </si>
  <si>
    <t>201706140051633724</t>
  </si>
  <si>
    <t>6217007170005407166</t>
  </si>
  <si>
    <t>201706140051634682</t>
  </si>
  <si>
    <t>201706140051634789</t>
  </si>
  <si>
    <t>6258600049901906</t>
  </si>
  <si>
    <t>201706140051640424</t>
  </si>
  <si>
    <t>6231900000078525827</t>
  </si>
  <si>
    <t>201706140051643478</t>
  </si>
  <si>
    <t>6221550311355949</t>
  </si>
  <si>
    <t>201706140051644519</t>
  </si>
  <si>
    <t>6223691584848984</t>
  </si>
  <si>
    <t>201706140051654898</t>
  </si>
  <si>
    <t>6214600180000636188</t>
  </si>
  <si>
    <t>201706140051660293</t>
  </si>
  <si>
    <t>4563512700123027616</t>
  </si>
  <si>
    <t>201706140051662501</t>
  </si>
  <si>
    <t>6231900000026342614</t>
  </si>
  <si>
    <t>201706140051664283</t>
  </si>
  <si>
    <t>201706140051664895</t>
  </si>
  <si>
    <t>6217003890003785719</t>
  </si>
  <si>
    <t>201706140051666080</t>
  </si>
  <si>
    <t>6228483318270021671</t>
  </si>
  <si>
    <t>201706140051666539</t>
  </si>
  <si>
    <t>6231900000000772299</t>
  </si>
  <si>
    <t>201706140051666867</t>
  </si>
  <si>
    <t>5218990594759218</t>
  </si>
  <si>
    <t>201706140051666906</t>
  </si>
  <si>
    <t>201706140051671632</t>
  </si>
  <si>
    <t>6217852700014922296</t>
  </si>
  <si>
    <t>201706140051672286</t>
  </si>
  <si>
    <t>6227602529789742</t>
  </si>
  <si>
    <t>201706140051672330</t>
  </si>
  <si>
    <t>201706140051672683</t>
  </si>
  <si>
    <t>6230210070820141</t>
  </si>
  <si>
    <t>201706140051672856</t>
  </si>
  <si>
    <t>6231900000136007198</t>
  </si>
  <si>
    <t>201706140051673006</t>
  </si>
  <si>
    <t>6282880012832185</t>
  </si>
  <si>
    <t>201706140051673133</t>
  </si>
  <si>
    <t>6227003880180201753</t>
  </si>
  <si>
    <t>201706140051673189</t>
  </si>
  <si>
    <t>201706140051673839</t>
  </si>
  <si>
    <t>6231900000123072924</t>
  </si>
  <si>
    <t>201706140051673908</t>
  </si>
  <si>
    <t>6227007171540106254</t>
  </si>
  <si>
    <t>201706140051673986</t>
  </si>
  <si>
    <t>201706140051674444</t>
  </si>
  <si>
    <t>6217872700000038293</t>
  </si>
  <si>
    <t>201706140051675132</t>
  </si>
  <si>
    <t>6226580066891538</t>
  </si>
  <si>
    <t>201706140051676320</t>
  </si>
  <si>
    <t>6228450866017141367</t>
  </si>
  <si>
    <t>201706140051676452</t>
  </si>
  <si>
    <t>6221550364922231</t>
  </si>
  <si>
    <t>201706140051676536</t>
  </si>
  <si>
    <t>6228480868674975875</t>
  </si>
  <si>
    <t>201706140051676563</t>
  </si>
  <si>
    <t>6226562436880680</t>
  </si>
  <si>
    <t>201706140051677194</t>
  </si>
  <si>
    <t>6228450868004834772</t>
  </si>
  <si>
    <t>201706140051677350</t>
  </si>
  <si>
    <t>6231900000123075109</t>
  </si>
  <si>
    <t>201706140051677566</t>
  </si>
  <si>
    <t>6282880012670791</t>
  </si>
  <si>
    <t>201706140051678150</t>
  </si>
  <si>
    <t>6236684020000240130</t>
  </si>
  <si>
    <t>201706140051678683</t>
  </si>
  <si>
    <t>5268550799039805</t>
  </si>
  <si>
    <t>201706140051680909</t>
  </si>
  <si>
    <t>201706140051698605</t>
  </si>
  <si>
    <t>6212882502000218001</t>
  </si>
  <si>
    <t>201706140051699314</t>
  </si>
  <si>
    <t>6217852700008274456</t>
  </si>
  <si>
    <t>201706140051700503</t>
  </si>
  <si>
    <t>6227003860280213759</t>
  </si>
  <si>
    <t>201706140051701558</t>
  </si>
  <si>
    <t>6228930001027075948</t>
  </si>
  <si>
    <t>201706140051701577</t>
  </si>
  <si>
    <t>6259656240604201</t>
  </si>
  <si>
    <t>201706140051702471</t>
  </si>
  <si>
    <t>6223690998657585</t>
  </si>
  <si>
    <t>201706140051705189</t>
  </si>
  <si>
    <t>6228480868593108178</t>
  </si>
  <si>
    <t>201706140051705754</t>
  </si>
  <si>
    <t>6228483306005747462</t>
  </si>
  <si>
    <t>201706140051707781</t>
  </si>
  <si>
    <t>6222350012580153</t>
  </si>
  <si>
    <t>201706140051708357</t>
  </si>
  <si>
    <t>6236987300000139605</t>
  </si>
  <si>
    <t>201706140051710095</t>
  </si>
  <si>
    <t>6212262502000944119</t>
  </si>
  <si>
    <t>201706140051710106</t>
  </si>
  <si>
    <t>6212262506001960230</t>
  </si>
  <si>
    <t>201706140051710257</t>
  </si>
  <si>
    <t>6228483308283584278</t>
  </si>
  <si>
    <t>201706140051713227</t>
  </si>
  <si>
    <t>6226192201589470</t>
  </si>
  <si>
    <t>201706140051741618</t>
  </si>
  <si>
    <t>6223691905170829</t>
  </si>
  <si>
    <t>201706140051752474</t>
  </si>
  <si>
    <t>6227003860310472854</t>
  </si>
  <si>
    <t>201706140051803495</t>
  </si>
  <si>
    <t>6236683860004657495</t>
  </si>
  <si>
    <t>201706140051809057</t>
  </si>
  <si>
    <t>6228480868633707872</t>
  </si>
  <si>
    <t>201706140051816742</t>
  </si>
  <si>
    <t>6231900000075414231</t>
  </si>
  <si>
    <t>201706140051820142</t>
  </si>
  <si>
    <t>6214993920000317</t>
  </si>
  <si>
    <t>201706140051836123</t>
  </si>
  <si>
    <t>6228481938587806175</t>
  </si>
  <si>
    <t>201706140051844747</t>
  </si>
  <si>
    <t>6215592512000002887</t>
  </si>
  <si>
    <t>201706140051848304</t>
  </si>
  <si>
    <t>6259656241931777</t>
  </si>
  <si>
    <t>201706140051852225</t>
  </si>
  <si>
    <t>6216612700004202363</t>
  </si>
  <si>
    <t>201706140051862850</t>
  </si>
  <si>
    <t>6259614113276102</t>
  </si>
  <si>
    <t>201706140051866587</t>
  </si>
  <si>
    <t>6223692584602991</t>
  </si>
  <si>
    <t>201706140051866698</t>
  </si>
  <si>
    <t>6231900000041147162</t>
  </si>
  <si>
    <t>201706140051866701</t>
  </si>
  <si>
    <t>6217232410001124614</t>
  </si>
  <si>
    <t>201706140051867030</t>
  </si>
  <si>
    <t>6228930001129551622</t>
  </si>
  <si>
    <t>201706120051044388</t>
  </si>
  <si>
    <t>6228483310401303318</t>
  </si>
  <si>
    <t>201706120051046864</t>
  </si>
  <si>
    <t>6228480868129256178</t>
  </si>
  <si>
    <t>201706150051900900</t>
  </si>
  <si>
    <t>6231900000013081985</t>
  </si>
  <si>
    <t>201706150051903042</t>
  </si>
  <si>
    <t>5257465388238754</t>
  </si>
  <si>
    <t>201706150051906232</t>
  </si>
  <si>
    <t>6222082502001301886</t>
  </si>
  <si>
    <t>201706150051906798</t>
  </si>
  <si>
    <t>6221550337541225</t>
  </si>
  <si>
    <t>201706150051907089</t>
  </si>
  <si>
    <t>6210178002011445864</t>
  </si>
  <si>
    <t>201706150051907368</t>
  </si>
  <si>
    <t>4270200064153738</t>
  </si>
  <si>
    <t>201706150051907778</t>
  </si>
  <si>
    <t>6217852700006003337</t>
  </si>
  <si>
    <t>201706150051907913</t>
  </si>
  <si>
    <t>6216612700003705663</t>
  </si>
  <si>
    <t>201706150051910961</t>
  </si>
  <si>
    <t>6223692081358089</t>
  </si>
  <si>
    <t>201706150051911940</t>
  </si>
  <si>
    <t>6223690877195137</t>
  </si>
  <si>
    <t>201706150051914178</t>
  </si>
  <si>
    <t>6228483348596834770</t>
  </si>
  <si>
    <t>201706150051915118</t>
  </si>
  <si>
    <t>6231900000025818325</t>
  </si>
  <si>
    <t>201706150051915518</t>
  </si>
  <si>
    <t>6231900000072152073</t>
  </si>
  <si>
    <t>201706150051916186</t>
  </si>
  <si>
    <t>6228484150242097011</t>
  </si>
  <si>
    <t>201706150051918434</t>
  </si>
  <si>
    <t>6228480861221414019</t>
  </si>
  <si>
    <t>201706150051920349</t>
  </si>
  <si>
    <t>6217003900003756402</t>
  </si>
  <si>
    <t>201706150051921016</t>
  </si>
  <si>
    <t>62230828001814595</t>
  </si>
  <si>
    <t>201706150051922548</t>
  </si>
  <si>
    <t>6212262504001995884</t>
  </si>
  <si>
    <t>201706150051923311</t>
  </si>
  <si>
    <t>6217003860012964084</t>
  </si>
  <si>
    <t>201706150051923579</t>
  </si>
  <si>
    <t>6228480860698023618</t>
  </si>
  <si>
    <t>201706150051923781</t>
  </si>
  <si>
    <t>4984511298331040</t>
  </si>
  <si>
    <t>201706150051923801</t>
  </si>
  <si>
    <t>6231900025630761685</t>
  </si>
  <si>
    <t>201706150051924332</t>
  </si>
  <si>
    <t>201706150051942934</t>
  </si>
  <si>
    <t>6217003890004002387</t>
  </si>
  <si>
    <t>201706150051956069</t>
  </si>
  <si>
    <t>6282680042206164</t>
  </si>
  <si>
    <t>201706150051961496</t>
  </si>
  <si>
    <t>6217003590001400580</t>
  </si>
  <si>
    <t>201706150051962707</t>
  </si>
  <si>
    <t>6228100060606945</t>
  </si>
  <si>
    <t>201706150051968529</t>
  </si>
  <si>
    <t>6222082502008026429</t>
  </si>
  <si>
    <t>201706150051968564</t>
  </si>
  <si>
    <t>6231900000065005650</t>
  </si>
  <si>
    <t>201706150051968745</t>
  </si>
  <si>
    <t>6228480868597254374</t>
  </si>
  <si>
    <t>201706150051969544</t>
  </si>
  <si>
    <t>6228480866161593664</t>
  </si>
  <si>
    <t>201706150051971678</t>
  </si>
  <si>
    <t>6212262516001424558</t>
  </si>
  <si>
    <t>201706150051972488</t>
  </si>
  <si>
    <t>6222530591052456</t>
  </si>
  <si>
    <t>201706150051972888</t>
  </si>
  <si>
    <t>6217003910002887140</t>
  </si>
  <si>
    <t>201706150051974828</t>
  </si>
  <si>
    <t>6231900000073553931</t>
  </si>
  <si>
    <t>201706150051975121</t>
  </si>
  <si>
    <t>6217003860031474891</t>
  </si>
  <si>
    <t>201706150051975975</t>
  </si>
  <si>
    <t>6214600180003733719</t>
  </si>
  <si>
    <t>201706150051976796</t>
  </si>
  <si>
    <t>6228480866222398566</t>
  </si>
  <si>
    <t>201706150051977299</t>
  </si>
  <si>
    <t>6236683860003581084</t>
  </si>
  <si>
    <t>201706150051977669</t>
  </si>
  <si>
    <t>6231900000056889047</t>
  </si>
  <si>
    <t>201706150051977717</t>
  </si>
  <si>
    <t>6228450866017984865</t>
  </si>
  <si>
    <t>201706150051978398</t>
  </si>
  <si>
    <t>6225330060890644</t>
  </si>
  <si>
    <t>201706150051985647</t>
  </si>
  <si>
    <t>6231900000088785122</t>
  </si>
  <si>
    <t>201706150051994375</t>
  </si>
  <si>
    <t>6231900000089198887</t>
  </si>
  <si>
    <t>201706150052003307</t>
  </si>
  <si>
    <t>6221532320014157023</t>
  </si>
  <si>
    <t>201706150052018746</t>
  </si>
  <si>
    <t>6228483338306872970</t>
  </si>
  <si>
    <t>201706150052023429</t>
  </si>
  <si>
    <t>6228480868544638273</t>
  </si>
  <si>
    <t>201706150052052648</t>
  </si>
  <si>
    <t>6231900000107204873</t>
  </si>
  <si>
    <t>201706150052070169</t>
  </si>
  <si>
    <t>6217003860011812730</t>
  </si>
  <si>
    <t>201706150052113475</t>
  </si>
  <si>
    <t>6226621302224645</t>
  </si>
  <si>
    <t>201706150052114215</t>
  </si>
  <si>
    <t>6231900000142445499</t>
  </si>
  <si>
    <t>201706150052114927</t>
  </si>
  <si>
    <t>6228481198010447978</t>
  </si>
  <si>
    <t>201706150052115863</t>
  </si>
  <si>
    <t>3563918002529671</t>
  </si>
  <si>
    <t>自助机流水</t>
    <phoneticPr fontId="3" type="noConversion"/>
  </si>
  <si>
    <t>交易类型</t>
    <phoneticPr fontId="3" type="noConversion"/>
  </si>
  <si>
    <t>账户</t>
  </si>
  <si>
    <t>金额</t>
    <phoneticPr fontId="3" type="noConversion"/>
  </si>
  <si>
    <t>201706020049807467</t>
    <phoneticPr fontId="3" type="noConversion"/>
  </si>
  <si>
    <t>银行流水</t>
    <phoneticPr fontId="3" type="noConversion"/>
  </si>
  <si>
    <t>银行时间+流水</t>
    <phoneticPr fontId="3" type="noConversion"/>
  </si>
  <si>
    <t>ac</t>
  </si>
  <si>
    <t>tx_dt</t>
  </si>
  <si>
    <t>tx_tm</t>
  </si>
  <si>
    <t>tx_chnl</t>
  </si>
  <si>
    <t>drcrflg</t>
  </si>
  <si>
    <t>rlt_ac</t>
  </si>
  <si>
    <t>rlt_ac_name</t>
  </si>
  <si>
    <t>rlt_bank</t>
  </si>
  <si>
    <t>tx_ccy</t>
  </si>
  <si>
    <t>tx_amt</t>
  </si>
  <si>
    <t>narrative</t>
  </si>
  <si>
    <t>TX_STS</t>
  </si>
  <si>
    <t xml:space="preserve">9550880078832900100      </t>
  </si>
  <si>
    <t xml:space="preserve">HPS </t>
  </si>
  <si>
    <t>C</t>
  </si>
  <si>
    <t>156</t>
  </si>
  <si>
    <t xml:space="preserve">                                                                                                                                </t>
  </si>
  <si>
    <t>N</t>
  </si>
  <si>
    <t xml:space="preserve">收款人名称有误                                                                                                                </t>
  </si>
  <si>
    <t xml:space="preserve">(RJ02)账号、户名不符                                                                                                          </t>
  </si>
  <si>
    <t>161539</t>
  </si>
  <si>
    <t xml:space="preserve">刘义明                                                                                                                  </t>
  </si>
  <si>
    <t xml:space="preserve">307584007998  </t>
  </si>
  <si>
    <t xml:space="preserve">李玉莲                                                                                                                  </t>
  </si>
  <si>
    <t xml:space="preserve">102100099996  </t>
  </si>
  <si>
    <t>161719</t>
  </si>
  <si>
    <t xml:space="preserve">高双娥                                                                                                                  </t>
  </si>
  <si>
    <t xml:space="preserve">313736000035  </t>
  </si>
  <si>
    <t xml:space="preserve">收款人账号户名有误                                                                                                            </t>
  </si>
  <si>
    <t>163844</t>
  </si>
  <si>
    <t xml:space="preserve">李仙会                                                                                                                  </t>
  </si>
  <si>
    <t xml:space="preserve">302100011000  </t>
  </si>
  <si>
    <t xml:space="preserve">信用卡号不存在                                                                                                                </t>
  </si>
  <si>
    <t>163908</t>
  </si>
  <si>
    <t xml:space="preserve">冯朝琼                                                                                                                  </t>
  </si>
  <si>
    <t xml:space="preserve">104100000004  </t>
  </si>
  <si>
    <t xml:space="preserve">收款账户户名不符                                                                                                              </t>
  </si>
  <si>
    <t>163926</t>
  </si>
  <si>
    <t xml:space="preserve">马润华                                                                                                                  </t>
  </si>
  <si>
    <t xml:space="preserve">103100000026  </t>
  </si>
  <si>
    <t xml:space="preserve">请填写正确的收款账户和户名                                                                                                    </t>
  </si>
  <si>
    <t>163944</t>
  </si>
  <si>
    <t xml:space="preserve">唐君伟                                                                                                                  </t>
  </si>
  <si>
    <t>164125</t>
  </si>
  <si>
    <t xml:space="preserve">蔡红英                                                                                                                  </t>
  </si>
  <si>
    <t>163004</t>
  </si>
  <si>
    <t xml:space="preserve">肖仕蓉                                                                                                                  </t>
  </si>
  <si>
    <t>163020</t>
  </si>
  <si>
    <t xml:space="preserve">许定英                                                                                                                  </t>
  </si>
  <si>
    <t xml:space="preserve">105100000017  </t>
  </si>
  <si>
    <t>163036</t>
  </si>
  <si>
    <t xml:space="preserve">范子逸                                                                                                                  </t>
  </si>
  <si>
    <t xml:space="preserve">李双凤                                                                                                                  </t>
  </si>
  <si>
    <t xml:space="preserve">赵立材                                                                                                                  </t>
  </si>
  <si>
    <t xml:space="preserve">304100040000  </t>
  </si>
  <si>
    <t>163248</t>
  </si>
  <si>
    <t xml:space="preserve">李卫兰                                                                                                                  </t>
  </si>
  <si>
    <t>155140</t>
  </si>
  <si>
    <t xml:space="preserve">杨惠                                                                                                                    </t>
  </si>
  <si>
    <t>155159</t>
  </si>
  <si>
    <t xml:space="preserve">张娜                                                                                                                    </t>
  </si>
  <si>
    <t>155218</t>
  </si>
  <si>
    <t xml:space="preserve">唐本继                                                                                                                  </t>
  </si>
  <si>
    <t xml:space="preserve">402702283654  </t>
  </si>
  <si>
    <t>20170612</t>
  </si>
  <si>
    <t>170937</t>
  </si>
  <si>
    <t xml:space="preserve">刘桂仙                                                                                                                  </t>
  </si>
  <si>
    <t>170958</t>
  </si>
  <si>
    <t xml:space="preserve">杨丽香                                                                                                                  </t>
  </si>
  <si>
    <t>171016</t>
  </si>
  <si>
    <t xml:space="preserve">金伟                                                                                                                    </t>
  </si>
  <si>
    <t>171036</t>
  </si>
  <si>
    <t xml:space="preserve">李凤仙                                                                                                                  </t>
  </si>
  <si>
    <t>171144</t>
  </si>
  <si>
    <t xml:space="preserve">刘家茶                                                                                                                  </t>
  </si>
  <si>
    <t>171200</t>
  </si>
  <si>
    <t xml:space="preserve">陆正美                                                                                                                  </t>
  </si>
  <si>
    <t>171215</t>
  </si>
  <si>
    <t xml:space="preserve">何宣芬                                                                                                                  </t>
  </si>
  <si>
    <t>171230</t>
  </si>
  <si>
    <t xml:space="preserve">何继琼                                                                                                                  </t>
  </si>
  <si>
    <t>171244</t>
  </si>
  <si>
    <t xml:space="preserve">王扬                                                                                                                    </t>
  </si>
  <si>
    <t xml:space="preserve">402731005508  </t>
  </si>
  <si>
    <t xml:space="preserve">帐号与户名不符                                                                                                                </t>
  </si>
  <si>
    <t>171300</t>
  </si>
  <si>
    <t xml:space="preserve">任萍萍                                                                                                                  </t>
  </si>
  <si>
    <t>171314</t>
  </si>
  <si>
    <t xml:space="preserve">马志婷                                                                                                                  </t>
  </si>
  <si>
    <t xml:space="preserve">301290000007  </t>
  </si>
  <si>
    <t xml:space="preserve">退汇，301290000007不接收对公对私业务，请选择正确的接收行行号                                                                </t>
  </si>
  <si>
    <t>171327</t>
  </si>
  <si>
    <t xml:space="preserve">董丽霞                                                                                                                  </t>
  </si>
  <si>
    <t>20170613</t>
  </si>
  <si>
    <t>160458</t>
  </si>
  <si>
    <t xml:space="preserve">张开二                                                                                                                  </t>
  </si>
  <si>
    <t>160519</t>
  </si>
  <si>
    <t xml:space="preserve">丁康有                                                                                                                  </t>
  </si>
  <si>
    <t>160534</t>
  </si>
  <si>
    <t xml:space="preserve">王兴丽                                                                                                                  </t>
  </si>
  <si>
    <t xml:space="preserve">名称有误 退                                                                                                                 </t>
  </si>
  <si>
    <t>160554</t>
  </si>
  <si>
    <t xml:space="preserve">张如换                                                                                                                  </t>
  </si>
  <si>
    <t xml:space="preserve">户名不符                                                                                                                      </t>
  </si>
  <si>
    <t>160638</t>
  </si>
  <si>
    <t xml:space="preserve">何锦玲                                                                                                                  </t>
  </si>
  <si>
    <t xml:space="preserve">帐户户名不符退                                                                                                                </t>
  </si>
  <si>
    <t>160659</t>
  </si>
  <si>
    <t xml:space="preserve">刘增进                                                                                                                  </t>
  </si>
  <si>
    <t>160817</t>
  </si>
  <si>
    <t xml:space="preserve">严艳                                                                                                                    </t>
  </si>
  <si>
    <t xml:space="preserve">403100000004  </t>
  </si>
  <si>
    <t>160835</t>
  </si>
  <si>
    <t xml:space="preserve">周江                                                                                                                    </t>
  </si>
  <si>
    <t>161255</t>
  </si>
  <si>
    <t xml:space="preserve">班正玲                                                                                                                  </t>
  </si>
  <si>
    <t>161323</t>
  </si>
  <si>
    <t xml:space="preserve">李春琴                                                                                                                  </t>
  </si>
  <si>
    <t>161340</t>
  </si>
  <si>
    <t xml:space="preserve">余红梅                                                                                                                  </t>
  </si>
  <si>
    <t>161357</t>
  </si>
  <si>
    <t>161411</t>
  </si>
  <si>
    <t xml:space="preserve">孙正楷                                                                                                                  </t>
  </si>
  <si>
    <t>20170614</t>
  </si>
  <si>
    <t>104322</t>
  </si>
  <si>
    <t xml:space="preserve">雷焱                                                                                                                    </t>
  </si>
  <si>
    <t>104404</t>
  </si>
  <si>
    <t xml:space="preserve">徐水平                                                                                                                  </t>
  </si>
  <si>
    <t>104421</t>
  </si>
  <si>
    <t xml:space="preserve">蒋良永                                                                                                                  </t>
  </si>
  <si>
    <t>104438</t>
  </si>
  <si>
    <t xml:space="preserve">汪祥孝                                                                                                                  </t>
  </si>
  <si>
    <t xml:space="preserve">313701098010  </t>
  </si>
  <si>
    <t>104455</t>
  </si>
  <si>
    <t xml:space="preserve">潘红                                                                                                                    </t>
  </si>
  <si>
    <t>104507</t>
  </si>
  <si>
    <t xml:space="preserve">李均华                                                                                                                  </t>
  </si>
  <si>
    <t>104519</t>
  </si>
  <si>
    <t xml:space="preserve">段国亮                                                                                                                  </t>
  </si>
  <si>
    <t>104532</t>
  </si>
  <si>
    <t xml:space="preserve">段家军                                                                                                                  </t>
  </si>
  <si>
    <t>104728</t>
  </si>
  <si>
    <t xml:space="preserve">罗承美                                                                                                                  </t>
  </si>
  <si>
    <t>174821</t>
  </si>
  <si>
    <t xml:space="preserve">赵蓉                                                                                                                    </t>
  </si>
  <si>
    <t>174835</t>
  </si>
  <si>
    <t xml:space="preserve">黎鲡                                                                                                                    </t>
  </si>
  <si>
    <t>174852</t>
  </si>
  <si>
    <t xml:space="preserve">冯培明                                                                                                                  </t>
  </si>
  <si>
    <t>174906</t>
  </si>
  <si>
    <t xml:space="preserve">普丽红                                                                                                                  </t>
  </si>
  <si>
    <t xml:space="preserve">主机记账失败【原因：转入账号户名不符】                                                                                        </t>
  </si>
  <si>
    <t>174919</t>
  </si>
  <si>
    <t xml:space="preserve">蔡元刚                                                                                                                  </t>
  </si>
  <si>
    <t>174934</t>
  </si>
  <si>
    <t xml:space="preserve">罗中雪                                                                                                                  </t>
  </si>
  <si>
    <t xml:space="preserve">303100000006  </t>
  </si>
  <si>
    <t>20170615</t>
  </si>
  <si>
    <t>162753</t>
  </si>
  <si>
    <t xml:space="preserve">王爱岚                                                                                                                  </t>
  </si>
  <si>
    <t xml:space="preserve">帐号与户名不匹配                                                                                                              </t>
  </si>
  <si>
    <t>162807</t>
  </si>
  <si>
    <t xml:space="preserve">杨松凤                                                                                                                  </t>
  </si>
  <si>
    <t xml:space="preserve">账号户名不符                                                                                                                  </t>
  </si>
  <si>
    <t>162822</t>
  </si>
  <si>
    <t xml:space="preserve">李爱玲                                                                                                                  </t>
  </si>
  <si>
    <t xml:space="preserve">402709772824  </t>
  </si>
  <si>
    <t>162837</t>
  </si>
  <si>
    <t xml:space="preserve">沈大珍                                                                                                                  </t>
  </si>
  <si>
    <t>162853</t>
  </si>
  <si>
    <t xml:space="preserve">沈飞宇                                                                                                                  </t>
  </si>
  <si>
    <t>162911</t>
  </si>
  <si>
    <t xml:space="preserve">章瑛华                                                                                                                  </t>
  </si>
  <si>
    <t>162931</t>
  </si>
  <si>
    <t xml:space="preserve">赵苏伟                                                                                                                  </t>
  </si>
  <si>
    <t>20170616</t>
  </si>
  <si>
    <t>164233</t>
  </si>
  <si>
    <t xml:space="preserve">曹德玲                                                                                                                  </t>
  </si>
  <si>
    <t xml:space="preserve">310290000013  </t>
  </si>
  <si>
    <t xml:space="preserve">保小苟                                                                                                                  </t>
  </si>
  <si>
    <t>164318</t>
  </si>
  <si>
    <t xml:space="preserve">张子花                                                                                                                  </t>
  </si>
  <si>
    <t>164340</t>
  </si>
  <si>
    <t xml:space="preserve">廖新握                                                                                                                  </t>
  </si>
  <si>
    <t xml:space="preserve">账户户名不符                                                                                                                  </t>
  </si>
  <si>
    <t>164604</t>
  </si>
  <si>
    <t xml:space="preserve">李文姬                                                                                                                  </t>
  </si>
  <si>
    <t>164618</t>
  </si>
  <si>
    <t xml:space="preserve">陇德翠                                                                                                                  </t>
  </si>
  <si>
    <t>164643</t>
  </si>
  <si>
    <t xml:space="preserve">王忠兰                                                                                                                  </t>
  </si>
  <si>
    <t xml:space="preserve">帐户与户名不符                                                                                                                </t>
  </si>
  <si>
    <t>164658</t>
  </si>
  <si>
    <t xml:space="preserve">桃子蕊                                                                                                                  </t>
  </si>
  <si>
    <t>164713</t>
  </si>
  <si>
    <t xml:space="preserve">桃宏坤                                                                                                                  </t>
  </si>
  <si>
    <t>164731</t>
  </si>
  <si>
    <t xml:space="preserve">杨丽芳                                                                                                                  </t>
  </si>
  <si>
    <t xml:space="preserve">账号与户名不符                                                                                                                </t>
  </si>
  <si>
    <t xml:space="preserve">徐娟妹                                                                                                                  </t>
  </si>
  <si>
    <t>164809</t>
  </si>
  <si>
    <t xml:space="preserve">卢春艳                                                                                                                  </t>
  </si>
  <si>
    <t>164830</t>
  </si>
  <si>
    <t xml:space="preserve">王立艳                                                                                                                  </t>
  </si>
  <si>
    <t>164845</t>
  </si>
  <si>
    <t xml:space="preserve">王玉                                                                                                                    </t>
  </si>
  <si>
    <t>165251</t>
  </si>
  <si>
    <t xml:space="preserve">吴松晓                                                                                                                  </t>
  </si>
  <si>
    <t>165307</t>
  </si>
  <si>
    <t xml:space="preserve">田兴东                                                                                                                  </t>
  </si>
  <si>
    <t>20170619</t>
  </si>
  <si>
    <t>154319</t>
  </si>
  <si>
    <t xml:space="preserve">雷涛                                                                                                                    </t>
  </si>
  <si>
    <t>154343</t>
  </si>
  <si>
    <t xml:space="preserve">史雪婷                                                                                                                  </t>
  </si>
  <si>
    <t>154358</t>
  </si>
  <si>
    <t xml:space="preserve">肖奕杉                                                                                                                  </t>
  </si>
  <si>
    <t>154416</t>
  </si>
  <si>
    <t xml:space="preserve">朱凤仙                                                                                                                  </t>
  </si>
  <si>
    <t>154430</t>
  </si>
  <si>
    <t xml:space="preserve">李慧娟                                                                                                                  </t>
  </si>
  <si>
    <t>154446</t>
  </si>
  <si>
    <t xml:space="preserve">杨群飞                                                                                                                  </t>
  </si>
  <si>
    <t>154501</t>
  </si>
  <si>
    <t xml:space="preserve">吴德巧                                                                                                                  </t>
  </si>
  <si>
    <t>154514</t>
  </si>
  <si>
    <t xml:space="preserve">王芳                                                                                                                    </t>
  </si>
  <si>
    <t>154529</t>
  </si>
  <si>
    <t xml:space="preserve">李英                                                                                                                    </t>
  </si>
  <si>
    <t xml:space="preserve">402707393836  </t>
  </si>
  <si>
    <t>154547</t>
  </si>
  <si>
    <t xml:space="preserve">徐涛                                                                                                                    </t>
  </si>
  <si>
    <t xml:space="preserve">313741095715  </t>
  </si>
  <si>
    <t>154608</t>
  </si>
  <si>
    <t xml:space="preserve">张正林                                                                                                                  </t>
  </si>
  <si>
    <t>154622</t>
  </si>
  <si>
    <t xml:space="preserve">王利利                                                                                                                  </t>
  </si>
  <si>
    <t>154637</t>
  </si>
  <si>
    <t xml:space="preserve">闵睿杰                                                                                                                  </t>
  </si>
  <si>
    <t>154650</t>
  </si>
  <si>
    <t xml:space="preserve">李永明                                                                                                                  </t>
  </si>
  <si>
    <t>165344</t>
  </si>
  <si>
    <t xml:space="preserve">刘莹鑫                                                                                                                  </t>
  </si>
  <si>
    <t>165400</t>
  </si>
  <si>
    <t xml:space="preserve">王科进                                                                                                                  </t>
  </si>
  <si>
    <t>退汇状态</t>
  </si>
  <si>
    <t>6222022507004195311</t>
  </si>
  <si>
    <t>6259960088871637</t>
  </si>
  <si>
    <t>6228480866157003165</t>
  </si>
  <si>
    <t>6231900000057513364</t>
  </si>
  <si>
    <t>6228480868174137471</t>
  </si>
  <si>
    <t>6259960031745573</t>
  </si>
  <si>
    <t>6217003860036310421</t>
  </si>
  <si>
    <t>6217997300045011551</t>
  </si>
  <si>
    <t>6259960100423185</t>
  </si>
  <si>
    <t>6217003860016083402</t>
  </si>
  <si>
    <t>6217003900005326758</t>
  </si>
  <si>
    <t>6217003860032704049</t>
  </si>
  <si>
    <t>6221550900093190</t>
  </si>
  <si>
    <t>6226662601993456</t>
  </si>
  <si>
    <t>6236683860003701237</t>
  </si>
  <si>
    <t>6217997300045103648</t>
  </si>
  <si>
    <t>6222520590684144</t>
  </si>
  <si>
    <t>6228930001097265437</t>
  </si>
  <si>
    <t>6228483860230799219</t>
  </si>
  <si>
    <t>6228370135467215</t>
  </si>
  <si>
    <t>6228453618001718271</t>
  </si>
  <si>
    <t>62230828001677935</t>
  </si>
  <si>
    <t>6212262505003750334</t>
  </si>
  <si>
    <t>6223691019859531</t>
  </si>
  <si>
    <t>6217003880000267993</t>
    <phoneticPr fontId="3" type="noConversion"/>
  </si>
  <si>
    <t>5257465381658941</t>
    <phoneticPr fontId="3" type="noConversion"/>
  </si>
  <si>
    <t>4033910023456885</t>
    <phoneticPr fontId="3" type="noConversion"/>
  </si>
  <si>
    <t>账户+金额</t>
  </si>
  <si>
    <t>退汇金额</t>
    <phoneticPr fontId="3" type="noConversion"/>
  </si>
  <si>
    <t>6259960249540493</t>
    <phoneticPr fontId="3" type="noConversion"/>
  </si>
  <si>
    <t>退汇状态</t>
    <phoneticPr fontId="3" type="noConversion"/>
  </si>
  <si>
    <t>流水号</t>
  </si>
  <si>
    <t>收入</t>
  </si>
  <si>
    <t>支出</t>
  </si>
  <si>
    <t>对方账号</t>
  </si>
  <si>
    <t>对方户名</t>
  </si>
  <si>
    <t>摘要</t>
  </si>
  <si>
    <t>附言</t>
  </si>
  <si>
    <t>000004345509</t>
  </si>
  <si>
    <t>2017-06-19 16:54:00</t>
  </si>
  <si>
    <t>-</t>
  </si>
  <si>
    <t>王科进</t>
  </si>
  <si>
    <t/>
  </si>
  <si>
    <t>退汇</t>
  </si>
  <si>
    <t>账号与户名不符</t>
  </si>
  <si>
    <t>000004343872</t>
  </si>
  <si>
    <t>2017-06-19 16:53:44</t>
  </si>
  <si>
    <t>刘莹鑫</t>
  </si>
  <si>
    <t>000003839592</t>
  </si>
  <si>
    <t>2017-06-19 15:46:50</t>
  </si>
  <si>
    <t>李永明</t>
  </si>
  <si>
    <t>000003838029</t>
  </si>
  <si>
    <t>2017-06-19 15:46:37</t>
  </si>
  <si>
    <t>闵睿杰</t>
  </si>
  <si>
    <t>请填写正确的收款账户和户名</t>
  </si>
  <si>
    <t>000003836245</t>
  </si>
  <si>
    <t>2017-06-19 15:46:22</t>
  </si>
  <si>
    <t>王利利</t>
  </si>
  <si>
    <t>000003834818</t>
  </si>
  <si>
    <t>2017-06-19 15:46:08</t>
  </si>
  <si>
    <t>张正林</t>
  </si>
  <si>
    <t>000003832541</t>
  </si>
  <si>
    <t>2017-06-19 15:45:47</t>
  </si>
  <si>
    <t>徐涛</t>
  </si>
  <si>
    <t>000003829549</t>
  </si>
  <si>
    <t>2017-06-19 15:45:29</t>
  </si>
  <si>
    <t>李英</t>
  </si>
  <si>
    <t>000003827241</t>
  </si>
  <si>
    <t>2017-06-19 15:45:14</t>
  </si>
  <si>
    <t>王芳</t>
  </si>
  <si>
    <t>退汇，301290000007不接收对公对私业务，请选择正确的接收行行号</t>
  </si>
  <si>
    <t>000003825562</t>
  </si>
  <si>
    <t>2017-06-19 15:45:01</t>
  </si>
  <si>
    <t>吴德巧</t>
  </si>
  <si>
    <t>收款人名称有误</t>
  </si>
  <si>
    <t>000003824056</t>
  </si>
  <si>
    <t>2017-06-19 15:44:46</t>
  </si>
  <si>
    <t>杨群飞</t>
  </si>
  <si>
    <t>000003822184</t>
  </si>
  <si>
    <t>2017-06-19 15:44:30</t>
  </si>
  <si>
    <t>李慧娟</t>
  </si>
  <si>
    <t>000003820763</t>
  </si>
  <si>
    <t>2017-06-19 15:44:16</t>
  </si>
  <si>
    <t>朱凤仙</t>
  </si>
  <si>
    <t>(RJ02)账号、户名不符</t>
  </si>
  <si>
    <t>000003818668</t>
  </si>
  <si>
    <t>2017-06-19 15:43:58</t>
  </si>
  <si>
    <t>肖奕杉</t>
  </si>
  <si>
    <t>000003816968</t>
  </si>
  <si>
    <t>2017-06-19 15:43:43</t>
  </si>
  <si>
    <t>史雪婷</t>
  </si>
  <si>
    <t>000003814181</t>
  </si>
  <si>
    <t>2017-06-19 15:43:19</t>
  </si>
  <si>
    <t>000004200273</t>
  </si>
  <si>
    <t>2017-06-16 16:53:07</t>
  </si>
  <si>
    <t>田兴东</t>
  </si>
  <si>
    <t>000004197143</t>
  </si>
  <si>
    <t>2017-06-16 16:52:51</t>
  </si>
  <si>
    <t>吴松晓</t>
  </si>
  <si>
    <t>000004164752</t>
  </si>
  <si>
    <t>2017-06-16 16:48:45</t>
  </si>
  <si>
    <t>王玉</t>
  </si>
  <si>
    <t>000004162984</t>
  </si>
  <si>
    <t>2017-06-16 16:48:30</t>
  </si>
  <si>
    <t>王立艳</t>
  </si>
  <si>
    <t>000004158816</t>
  </si>
  <si>
    <t>2017-06-16 16:48:09</t>
  </si>
  <si>
    <t>卢春艳</t>
  </si>
  <si>
    <t>000004155694</t>
  </si>
  <si>
    <t>2017-06-16 16:47:50</t>
  </si>
  <si>
    <t>徐娟妹</t>
  </si>
  <si>
    <t>000004153226</t>
  </si>
  <si>
    <t>2017-06-16 16:47:31</t>
  </si>
  <si>
    <t>杨丽芳</t>
  </si>
  <si>
    <t>000004151075</t>
  </si>
  <si>
    <t>2017-06-16 16:47:13</t>
  </si>
  <si>
    <t>桃宏坤</t>
  </si>
  <si>
    <t>000004149421</t>
  </si>
  <si>
    <t>2017-06-16 16:46:58</t>
  </si>
  <si>
    <t>桃子蕊</t>
  </si>
  <si>
    <t>000004147554</t>
  </si>
  <si>
    <t>2017-06-16 16:46:43</t>
  </si>
  <si>
    <t>帐户与户名不符</t>
  </si>
  <si>
    <t>000004144039</t>
  </si>
  <si>
    <t>2017-06-16 16:46:18</t>
  </si>
  <si>
    <t>陇德翠</t>
  </si>
  <si>
    <t>000004142502</t>
  </si>
  <si>
    <t>2017-06-16 16:46:04</t>
  </si>
  <si>
    <t>李文姬</t>
  </si>
  <si>
    <t>000004122425</t>
  </si>
  <si>
    <t>2017-06-16 16:43:40</t>
  </si>
  <si>
    <t>账户户名不符</t>
  </si>
  <si>
    <t>000004119520</t>
  </si>
  <si>
    <t>2017-06-16 16:43:18</t>
  </si>
  <si>
    <t>户名不符</t>
  </si>
  <si>
    <t>000004116817</t>
  </si>
  <si>
    <t>2017-06-16 16:42:53</t>
  </si>
  <si>
    <t>000004114699</t>
  </si>
  <si>
    <t>2017-06-16 16:42:33</t>
  </si>
  <si>
    <t>000004574640</t>
  </si>
  <si>
    <t>2017-06-15 16:29:31</t>
  </si>
  <si>
    <t>000004570565</t>
  </si>
  <si>
    <t>2017-06-15 16:29:11</t>
  </si>
  <si>
    <t>000004566629</t>
  </si>
  <si>
    <t>2017-06-15 16:28:53</t>
  </si>
  <si>
    <t>000004563913</t>
  </si>
  <si>
    <t>2017-06-15 16:28:37</t>
  </si>
  <si>
    <t>收款账户户名不符</t>
  </si>
  <si>
    <t>000004560626</t>
  </si>
  <si>
    <t>2017-06-15 16:28:22</t>
  </si>
  <si>
    <t>000004557627</t>
  </si>
  <si>
    <t>2017-06-15 16:28:07</t>
  </si>
  <si>
    <t>账号户名不符</t>
  </si>
  <si>
    <t>000004555118</t>
  </si>
  <si>
    <t>2017-06-15 16:27:53</t>
  </si>
  <si>
    <t>帐号与户名不匹配</t>
  </si>
  <si>
    <t>000004357863</t>
  </si>
  <si>
    <t>2017-06-14 17:49:34</t>
  </si>
  <si>
    <t>000004355455</t>
  </si>
  <si>
    <t>2017-06-14 17:49:19</t>
  </si>
  <si>
    <t>000004353782</t>
  </si>
  <si>
    <t>2017-06-14 17:49:06</t>
  </si>
  <si>
    <t>主机记账失败【原因：转入账号户名不符】</t>
  </si>
  <si>
    <t>000004351821</t>
  </si>
  <si>
    <t>2017-06-14 17:48:52</t>
  </si>
  <si>
    <t>000004348909</t>
  </si>
  <si>
    <t>2017-06-14 17:48:35</t>
  </si>
  <si>
    <t>黎鲡</t>
  </si>
  <si>
    <t>000004346278</t>
  </si>
  <si>
    <t>2017-06-14 17:48:21</t>
  </si>
  <si>
    <t>000001612933</t>
  </si>
  <si>
    <t>2017-06-14 10:47:28</t>
  </si>
  <si>
    <t>000001600900</t>
  </si>
  <si>
    <t>2017-06-14 10:45:32</t>
  </si>
  <si>
    <t>000001599731</t>
  </si>
  <si>
    <t>2017-06-14 10:45:19</t>
  </si>
  <si>
    <t>000001598413</t>
  </si>
  <si>
    <t>2017-06-14 10:45:07</t>
  </si>
  <si>
    <t>000001597293</t>
  </si>
  <si>
    <t>2017-06-14 10:44:55</t>
  </si>
  <si>
    <t>000001595652</t>
  </si>
  <si>
    <t>2017-06-14 10:44:38</t>
  </si>
  <si>
    <t>000001594009</t>
  </si>
  <si>
    <t>2017-06-14 10:44:21</t>
  </si>
  <si>
    <t>蒋良永</t>
  </si>
  <si>
    <t>000001592565</t>
  </si>
  <si>
    <t>2017-06-14 10:44:04</t>
  </si>
  <si>
    <t>000001588813</t>
  </si>
  <si>
    <t>2017-06-14 10:43:22</t>
  </si>
  <si>
    <t>000003577028</t>
  </si>
  <si>
    <t>2017-06-13 16:14:11</t>
  </si>
  <si>
    <t>孙正楷</t>
  </si>
  <si>
    <t>000003575568</t>
  </si>
  <si>
    <t>2017-06-13 16:13:57</t>
  </si>
  <si>
    <t>000003573958</t>
  </si>
  <si>
    <t>2017-06-13 16:13:40</t>
  </si>
  <si>
    <t>000003572103</t>
  </si>
  <si>
    <t>2017-06-13 16:13:23</t>
  </si>
  <si>
    <t>000003569141</t>
  </si>
  <si>
    <t>2017-06-13 16:12:55</t>
  </si>
  <si>
    <t>000003541636</t>
  </si>
  <si>
    <t>2017-06-13 16:08:35</t>
  </si>
  <si>
    <t>000003539700</t>
  </si>
  <si>
    <t>2017-06-13 16:08:17</t>
  </si>
  <si>
    <t>000003530790</t>
  </si>
  <si>
    <t>2017-06-13 16:06:59</t>
  </si>
  <si>
    <t>000003528269</t>
  </si>
  <si>
    <t>2017-06-13 16:06:38</t>
  </si>
  <si>
    <t>帐户户名不符退</t>
  </si>
  <si>
    <t>000003523337</t>
  </si>
  <si>
    <t>2017-06-13 16:05:54</t>
  </si>
  <si>
    <t>000003520759</t>
  </si>
  <si>
    <t>2017-06-13 16:05:34</t>
  </si>
  <si>
    <t>名称有误 退</t>
  </si>
  <si>
    <t>000003518912</t>
  </si>
  <si>
    <t>2017-06-13 16:05:19</t>
  </si>
  <si>
    <t>000003516193</t>
  </si>
  <si>
    <t>2017-06-13 16:04:58</t>
  </si>
  <si>
    <t>000004375112</t>
  </si>
  <si>
    <t>2017-06-12 17:13:27</t>
  </si>
  <si>
    <t>000004373563</t>
  </si>
  <si>
    <t>2017-06-12 17:13:14</t>
  </si>
  <si>
    <t>000004372097</t>
  </si>
  <si>
    <t>2017-06-12 17:13:00</t>
  </si>
  <si>
    <t>000004369940</t>
  </si>
  <si>
    <t>2017-06-12 17:12:44</t>
  </si>
  <si>
    <t>帐号与户名不符</t>
  </si>
  <si>
    <t>000004368073</t>
  </si>
  <si>
    <t>2017-06-12 17:12:30</t>
  </si>
  <si>
    <t>000004366222</t>
  </si>
  <si>
    <t>2017-06-12 17:12:15</t>
  </si>
  <si>
    <t>000004364558</t>
  </si>
  <si>
    <t>2017-06-12 17:12:00</t>
  </si>
  <si>
    <t>000004362507</t>
  </si>
  <si>
    <t>2017-06-12 17:11:44</t>
  </si>
  <si>
    <t>000004353914</t>
  </si>
  <si>
    <t>2017-06-12 17:10:36</t>
  </si>
  <si>
    <t>000004351674</t>
  </si>
  <si>
    <t>2017-06-12 17:10:16</t>
  </si>
  <si>
    <t>信用卡号不存在</t>
  </si>
  <si>
    <t>000004349329</t>
  </si>
  <si>
    <t>2017-06-12 17:09:58</t>
  </si>
  <si>
    <t>000004347036</t>
  </si>
  <si>
    <t>2017-06-12 17:09:37</t>
  </si>
  <si>
    <t>000003870743</t>
  </si>
  <si>
    <t>2017-06-09 15:52:18</t>
  </si>
  <si>
    <t>000003868385</t>
  </si>
  <si>
    <t>2017-06-09 15:51:59</t>
  </si>
  <si>
    <t>000003865897</t>
  </si>
  <si>
    <t>2017-06-09 15:51:40</t>
  </si>
  <si>
    <t>杨惠</t>
  </si>
  <si>
    <t>000003708772</t>
  </si>
  <si>
    <t>2017-06-08 16:32:48</t>
  </si>
  <si>
    <t>000003703773</t>
  </si>
  <si>
    <t>2017-06-08 16:32:07</t>
  </si>
  <si>
    <t>000003701835</t>
  </si>
  <si>
    <t>2017-06-08 16:31:49</t>
  </si>
  <si>
    <t>000003694140</t>
  </si>
  <si>
    <t>2017-06-08 16:30:36</t>
  </si>
  <si>
    <t>000003692555</t>
  </si>
  <si>
    <t>2017-06-08 16:30:20</t>
  </si>
  <si>
    <t>000003690940</t>
  </si>
  <si>
    <t>2017-06-08 16:30:04</t>
  </si>
  <si>
    <t>000003670131</t>
  </si>
  <si>
    <t>2017-06-07 16:41:25</t>
  </si>
  <si>
    <t>000003659148</t>
  </si>
  <si>
    <t>2017-06-07 16:39:44</t>
  </si>
  <si>
    <t>000003657064</t>
  </si>
  <si>
    <t>2017-06-07 16:39:26</t>
  </si>
  <si>
    <t>000003655105</t>
  </si>
  <si>
    <t>2017-06-07 16:39:08</t>
  </si>
  <si>
    <t>000003652643</t>
  </si>
  <si>
    <t>2017-06-07 16:38:44</t>
  </si>
  <si>
    <t>000003714050</t>
  </si>
  <si>
    <t>2017-06-06 16:17:19</t>
  </si>
  <si>
    <t>收款人账号户名有误</t>
  </si>
  <si>
    <t>000003709231</t>
  </si>
  <si>
    <t>2017-06-06 16:16:32</t>
  </si>
  <si>
    <t>000003703702</t>
  </si>
  <si>
    <t>2017-06-06 16:15:39</t>
  </si>
  <si>
    <r>
      <rPr>
        <b/>
        <sz val="10"/>
        <color indexed="8"/>
        <rFont val="宋体"/>
        <family val="3"/>
        <charset val="134"/>
      </rPr>
      <t>银行退款</t>
    </r>
    <phoneticPr fontId="3" type="noConversion"/>
  </si>
  <si>
    <t>网银退汇</t>
  </si>
  <si>
    <t>8</t>
  </si>
  <si>
    <t>SR17060400000033</t>
    <phoneticPr fontId="3" type="noConversion"/>
  </si>
  <si>
    <t>SR17061200001560</t>
    <phoneticPr fontId="3" type="noConversion"/>
  </si>
  <si>
    <t>SR17061200001558</t>
    <phoneticPr fontId="3" type="noConversion"/>
  </si>
  <si>
    <t>银行时间</t>
    <phoneticPr fontId="3" type="noConversion"/>
  </si>
  <si>
    <t>自助机当日应转未转</t>
    <phoneticPr fontId="3" type="noConversion"/>
  </si>
  <si>
    <t>自助机当日前未转处理</t>
    <phoneticPr fontId="3" type="noConversion"/>
  </si>
  <si>
    <t>银行未受理</t>
    <phoneticPr fontId="3" type="noConversion"/>
  </si>
  <si>
    <t>银行未受理</t>
    <phoneticPr fontId="3" type="noConversion"/>
  </si>
  <si>
    <t>自助机当日前未转处理</t>
    <phoneticPr fontId="3" type="noConversion"/>
  </si>
  <si>
    <t>自助机入HIS在途</t>
    <phoneticPr fontId="3" type="noConversion"/>
  </si>
  <si>
    <t>统计时间差</t>
    <phoneticPr fontId="3" type="noConversion"/>
  </si>
  <si>
    <t>银行未受理</t>
    <phoneticPr fontId="3" type="noConversion"/>
  </si>
  <si>
    <t>统计时间差</t>
    <phoneticPr fontId="3" type="noConversion"/>
  </si>
  <si>
    <t>广发退款调节表 2017-06-12</t>
    <phoneticPr fontId="3" type="noConversion"/>
  </si>
  <si>
    <t>广发退款调节表 2017-06-13</t>
    <phoneticPr fontId="3" type="noConversion"/>
  </si>
  <si>
    <t>广发退款调节表 2017-06-14</t>
    <phoneticPr fontId="3" type="noConversion"/>
  </si>
  <si>
    <t>广发退款调节表 2017-06-15</t>
    <phoneticPr fontId="3" type="noConversion"/>
  </si>
  <si>
    <t>自助机金额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</si>
</sst>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¥&quot;#,##0.00;&quot;¥&quot;\-#,##0.00"/>
    <numFmt numFmtId="176" formatCode="yyyy/mm/dd\ hh:mm:ss"/>
    <numFmt numFmtId="177" formatCode="&quot;¥&quot;#,##0.00_);[Red]\(&quot;¥&quot;#,##0.00\)"/>
    <numFmt numFmtId="178" formatCode="#,##0.00_ "/>
  </numFmts>
  <fonts count="9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49" fontId="0" fillId="0" borderId="2" xfId="0" applyNumberFormat="1" applyFont="1" applyBorder="1" applyAlignment="1"/>
    <xf numFmtId="49" fontId="0" fillId="0" borderId="0" xfId="0" applyNumberFormat="1" applyAlignment="1"/>
    <xf numFmtId="0" fontId="4" fillId="0" borderId="0" xfId="0" applyFont="1" applyFill="1">
      <alignment vertical="center"/>
    </xf>
    <xf numFmtId="7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4" fillId="0" borderId="2" xfId="0" applyNumberFormat="1" applyFont="1" applyBorder="1" applyAlignment="1"/>
    <xf numFmtId="0" fontId="0" fillId="0" borderId="0" xfId="0" applyNumberFormat="1">
      <alignment vertical="center"/>
    </xf>
    <xf numFmtId="0" fontId="0" fillId="0" borderId="2" xfId="0" applyNumberFormat="1" applyFont="1" applyBorder="1" applyAlignment="1"/>
    <xf numFmtId="0" fontId="0" fillId="0" borderId="0" xfId="0" applyNumberFormat="1" applyAlignment="1"/>
    <xf numFmtId="49" fontId="4" fillId="0" borderId="0" xfId="0" applyNumberFormat="1" applyFont="1" applyFill="1" applyBorder="1" applyAlignment="1"/>
    <xf numFmtId="49" fontId="4" fillId="0" borderId="0" xfId="0" applyNumberFormat="1" applyFont="1" applyAlignment="1"/>
    <xf numFmtId="0" fontId="4" fillId="0" borderId="2" xfId="0" applyNumberFormat="1" applyFont="1" applyBorder="1" applyAlignment="1"/>
    <xf numFmtId="0" fontId="4" fillId="0" borderId="0" xfId="0" applyNumberFormat="1" applyFont="1" applyAlignment="1"/>
    <xf numFmtId="49" fontId="4" fillId="0" borderId="0" xfId="0" applyNumberFormat="1" applyFo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NumberFormat="1" applyFill="1">
      <alignment vertical="center"/>
    </xf>
    <xf numFmtId="0" fontId="4" fillId="6" borderId="0" xfId="0" applyFont="1" applyFill="1">
      <alignment vertical="center"/>
    </xf>
    <xf numFmtId="0" fontId="0" fillId="6" borderId="0" xfId="0" applyNumberFormat="1" applyFill="1" applyAlignment="1">
      <alignment horizontal="right" vertical="center"/>
    </xf>
    <xf numFmtId="0" fontId="4" fillId="6" borderId="0" xfId="0" applyNumberFormat="1" applyFont="1" applyFill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6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6" zoomScaleNormal="100" zoomScaleSheetLayoutView="100" workbookViewId="0">
      <selection activeCell="K31" sqref="K31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61" t="s">
        <v>0</v>
      </c>
      <c r="B1" s="61"/>
      <c r="C1" s="61"/>
      <c r="D1" s="61"/>
      <c r="E1" s="61"/>
      <c r="F1" s="61"/>
      <c r="G1" s="61"/>
      <c r="H1" s="61"/>
    </row>
    <row r="2" spans="1:8" s="1" customFormat="1" ht="15" customHeight="1">
      <c r="A2" s="61" t="s">
        <v>1</v>
      </c>
      <c r="B2" s="61"/>
      <c r="C2" s="61"/>
      <c r="D2" s="61"/>
      <c r="E2" s="61"/>
      <c r="F2" s="61"/>
      <c r="G2" s="61"/>
      <c r="H2" s="61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62" t="s">
        <v>0</v>
      </c>
      <c r="B8" s="62"/>
      <c r="C8" s="62"/>
      <c r="D8" s="62"/>
      <c r="E8" s="62"/>
      <c r="F8" s="62"/>
      <c r="G8" s="62"/>
      <c r="H8" s="62"/>
    </row>
    <row r="9" spans="1:8" s="2" customFormat="1" ht="14.25">
      <c r="A9" s="63" t="s">
        <v>12</v>
      </c>
      <c r="B9" s="63"/>
      <c r="C9" s="63"/>
      <c r="D9" s="63"/>
      <c r="E9" s="63"/>
      <c r="F9" s="63"/>
      <c r="G9" s="63"/>
      <c r="H9" s="63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62" t="s">
        <v>0</v>
      </c>
      <c r="B15" s="62"/>
      <c r="C15" s="62"/>
      <c r="D15" s="62"/>
      <c r="E15" s="62"/>
      <c r="F15" s="62"/>
      <c r="G15" s="62"/>
      <c r="H15" s="62"/>
    </row>
    <row r="16" spans="1:8" ht="14.25">
      <c r="A16" s="63" t="s">
        <v>14</v>
      </c>
      <c r="B16" s="63"/>
      <c r="C16" s="63"/>
      <c r="D16" s="63"/>
      <c r="E16" s="63"/>
      <c r="F16" s="63"/>
      <c r="G16" s="63"/>
      <c r="H16" s="63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62" t="s">
        <v>0</v>
      </c>
      <c r="B22" s="62"/>
      <c r="C22" s="62"/>
      <c r="D22" s="62"/>
      <c r="E22" s="62"/>
      <c r="F22" s="62"/>
      <c r="G22" s="62"/>
      <c r="H22" s="62"/>
    </row>
    <row r="23" spans="1:8" ht="17.100000000000001" customHeight="1">
      <c r="A23" s="63" t="s">
        <v>15</v>
      </c>
      <c r="B23" s="63"/>
      <c r="C23" s="63"/>
      <c r="D23" s="63"/>
      <c r="E23" s="63"/>
      <c r="F23" s="63"/>
      <c r="G23" s="63"/>
      <c r="H23" s="63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62" t="s">
        <v>0</v>
      </c>
      <c r="B29" s="62"/>
      <c r="C29" s="62"/>
      <c r="D29" s="62"/>
      <c r="E29" s="62"/>
      <c r="F29" s="62"/>
      <c r="G29" s="62"/>
      <c r="H29" s="62"/>
    </row>
    <row r="30" spans="1:8" ht="14.25">
      <c r="A30" s="63" t="s">
        <v>16</v>
      </c>
      <c r="B30" s="63"/>
      <c r="C30" s="63"/>
      <c r="D30" s="63"/>
      <c r="E30" s="63"/>
      <c r="F30" s="63"/>
      <c r="G30" s="63"/>
      <c r="H30" s="63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62" t="s">
        <v>17</v>
      </c>
      <c r="B37" s="62"/>
      <c r="C37" s="62"/>
      <c r="D37" s="62"/>
      <c r="E37" s="62"/>
      <c r="F37" s="62"/>
      <c r="G37" s="62"/>
      <c r="H37" s="62"/>
    </row>
    <row r="38" spans="1:8" ht="14.25">
      <c r="A38" s="62" t="s">
        <v>1382</v>
      </c>
      <c r="B38" s="62"/>
      <c r="C38" s="62"/>
      <c r="D38" s="62"/>
      <c r="E38" s="62"/>
      <c r="F38" s="62"/>
      <c r="G38" s="62"/>
      <c r="H38" s="62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D13" workbookViewId="0">
      <selection activeCell="G30" sqref="G30"/>
    </sheetView>
  </sheetViews>
  <sheetFormatPr defaultRowHeight="13.5"/>
  <cols>
    <col min="1" max="1" width="21.25" customWidth="1"/>
    <col min="2" max="2" width="10.875" customWidth="1"/>
    <col min="6" max="6" width="25.75" customWidth="1"/>
    <col min="7" max="7" width="26.125" style="23" bestFit="1" customWidth="1"/>
    <col min="8" max="8" width="10.5" customWidth="1"/>
    <col min="9" max="9" width="17.875" customWidth="1"/>
    <col min="11" max="11" width="9" style="43"/>
    <col min="12" max="12" width="37.25" customWidth="1"/>
  </cols>
  <sheetData>
    <row r="1" spans="1:13">
      <c r="A1" s="23" t="s">
        <v>3475</v>
      </c>
      <c r="B1" s="23" t="s">
        <v>3476</v>
      </c>
      <c r="C1" s="23" t="s">
        <v>3477</v>
      </c>
      <c r="D1" s="23" t="s">
        <v>3478</v>
      </c>
      <c r="E1" s="23" t="s">
        <v>3479</v>
      </c>
      <c r="F1" s="23" t="s">
        <v>3480</v>
      </c>
      <c r="G1" s="30" t="s">
        <v>3748</v>
      </c>
      <c r="H1" s="23" t="s">
        <v>3481</v>
      </c>
      <c r="I1" s="23" t="s">
        <v>3482</v>
      </c>
      <c r="J1" s="23" t="s">
        <v>3483</v>
      </c>
      <c r="K1" s="43" t="s">
        <v>3484</v>
      </c>
      <c r="L1" s="23" t="s">
        <v>3485</v>
      </c>
      <c r="M1" s="23" t="s">
        <v>3486</v>
      </c>
    </row>
    <row r="2" spans="1:13">
      <c r="A2" s="23" t="s">
        <v>3487</v>
      </c>
      <c r="B2" s="23" t="s">
        <v>197</v>
      </c>
      <c r="C2" s="23" t="s">
        <v>3495</v>
      </c>
      <c r="D2" s="23" t="s">
        <v>3488</v>
      </c>
      <c r="E2" s="23" t="s">
        <v>3489</v>
      </c>
      <c r="F2" s="50" t="s">
        <v>207</v>
      </c>
      <c r="G2" s="50" t="str">
        <f t="shared" ref="G2:G33" si="0">F2&amp;K2</f>
        <v>6221551884847031870</v>
      </c>
      <c r="H2" s="23" t="s">
        <v>3496</v>
      </c>
      <c r="I2" s="23" t="s">
        <v>3497</v>
      </c>
      <c r="J2" s="23" t="s">
        <v>3490</v>
      </c>
      <c r="K2" s="43">
        <v>870</v>
      </c>
      <c r="L2" s="23" t="s">
        <v>3494</v>
      </c>
      <c r="M2" s="23" t="s">
        <v>3492</v>
      </c>
    </row>
    <row r="3" spans="1:13">
      <c r="A3" s="23" t="s">
        <v>3487</v>
      </c>
      <c r="B3" s="23" t="s">
        <v>197</v>
      </c>
      <c r="C3" s="23" t="s">
        <v>1345</v>
      </c>
      <c r="D3" s="23" t="s">
        <v>3488</v>
      </c>
      <c r="E3" s="23" t="s">
        <v>3489</v>
      </c>
      <c r="F3" s="50" t="s">
        <v>209</v>
      </c>
      <c r="G3" s="50" t="str">
        <f t="shared" si="0"/>
        <v>6282880029117646804</v>
      </c>
      <c r="H3" s="23" t="s">
        <v>3498</v>
      </c>
      <c r="I3" s="23" t="s">
        <v>3499</v>
      </c>
      <c r="J3" s="23" t="s">
        <v>3490</v>
      </c>
      <c r="K3" s="43">
        <v>804</v>
      </c>
      <c r="L3" s="23" t="s">
        <v>3491</v>
      </c>
      <c r="M3" s="23" t="s">
        <v>3492</v>
      </c>
    </row>
    <row r="4" spans="1:13">
      <c r="A4" s="23" t="s">
        <v>3487</v>
      </c>
      <c r="B4" s="23" t="s">
        <v>197</v>
      </c>
      <c r="C4" s="23" t="s">
        <v>3500</v>
      </c>
      <c r="D4" s="23" t="s">
        <v>3488</v>
      </c>
      <c r="E4" s="23" t="s">
        <v>3489</v>
      </c>
      <c r="F4" s="23" t="s">
        <v>1264</v>
      </c>
      <c r="G4" s="50" t="str">
        <f t="shared" si="0"/>
        <v>6214978800056992964</v>
      </c>
      <c r="H4" s="23" t="s">
        <v>3501</v>
      </c>
      <c r="I4" s="23" t="s">
        <v>3502</v>
      </c>
      <c r="J4" s="23" t="s">
        <v>3490</v>
      </c>
      <c r="K4" s="43">
        <v>964</v>
      </c>
      <c r="L4" s="23" t="s">
        <v>3503</v>
      </c>
      <c r="M4" s="23" t="s">
        <v>3492</v>
      </c>
    </row>
    <row r="5" spans="1:13">
      <c r="A5" s="23" t="s">
        <v>3487</v>
      </c>
      <c r="B5" s="23" t="s">
        <v>214</v>
      </c>
      <c r="C5" s="23" t="s">
        <v>3504</v>
      </c>
      <c r="D5" s="23" t="s">
        <v>3488</v>
      </c>
      <c r="E5" s="23" t="s">
        <v>3489</v>
      </c>
      <c r="F5" s="23" t="s">
        <v>1284</v>
      </c>
      <c r="G5" s="50" t="str">
        <f t="shared" si="0"/>
        <v>4033910023456885115</v>
      </c>
      <c r="H5" s="23" t="s">
        <v>3505</v>
      </c>
      <c r="I5" s="23" t="s">
        <v>3506</v>
      </c>
      <c r="J5" s="23" t="s">
        <v>3490</v>
      </c>
      <c r="K5" s="43">
        <v>115</v>
      </c>
      <c r="L5" s="23" t="s">
        <v>3507</v>
      </c>
      <c r="M5" s="23" t="s">
        <v>3492</v>
      </c>
    </row>
    <row r="6" spans="1:13">
      <c r="A6" s="23" t="s">
        <v>3487</v>
      </c>
      <c r="B6" s="23" t="s">
        <v>214</v>
      </c>
      <c r="C6" s="23" t="s">
        <v>3508</v>
      </c>
      <c r="D6" s="23" t="s">
        <v>3488</v>
      </c>
      <c r="E6" s="23" t="s">
        <v>3489</v>
      </c>
      <c r="F6" s="23" t="s">
        <v>224</v>
      </c>
      <c r="G6" s="50" t="str">
        <f t="shared" si="0"/>
        <v>52574653816589411100</v>
      </c>
      <c r="H6" s="23" t="s">
        <v>3509</v>
      </c>
      <c r="I6" s="23" t="s">
        <v>3510</v>
      </c>
      <c r="J6" s="23" t="s">
        <v>3490</v>
      </c>
      <c r="K6" s="43">
        <v>1100</v>
      </c>
      <c r="L6" s="23" t="s">
        <v>3511</v>
      </c>
      <c r="M6" s="23" t="s">
        <v>3492</v>
      </c>
    </row>
    <row r="7" spans="1:13">
      <c r="A7" s="23" t="s">
        <v>3487</v>
      </c>
      <c r="B7" s="23" t="s">
        <v>214</v>
      </c>
      <c r="C7" s="23" t="s">
        <v>3512</v>
      </c>
      <c r="D7" s="23" t="s">
        <v>3488</v>
      </c>
      <c r="E7" s="23" t="s">
        <v>3489</v>
      </c>
      <c r="F7" s="23" t="s">
        <v>1283</v>
      </c>
      <c r="G7" s="50" t="str">
        <f t="shared" si="0"/>
        <v>6259960249540493115</v>
      </c>
      <c r="H7" s="23" t="s">
        <v>3513</v>
      </c>
      <c r="I7" s="23" t="s">
        <v>3514</v>
      </c>
      <c r="J7" s="23" t="s">
        <v>3490</v>
      </c>
      <c r="K7" s="43">
        <v>115</v>
      </c>
      <c r="L7" s="23" t="s">
        <v>3515</v>
      </c>
      <c r="M7" s="23" t="s">
        <v>3492</v>
      </c>
    </row>
    <row r="8" spans="1:13">
      <c r="A8" s="23" t="s">
        <v>3487</v>
      </c>
      <c r="B8" s="23" t="s">
        <v>214</v>
      </c>
      <c r="C8" s="23" t="s">
        <v>3516</v>
      </c>
      <c r="D8" s="23" t="s">
        <v>3488</v>
      </c>
      <c r="E8" s="23" t="s">
        <v>3489</v>
      </c>
      <c r="F8" s="23" t="s">
        <v>220</v>
      </c>
      <c r="G8" s="50" t="str">
        <f t="shared" si="0"/>
        <v>622848086866168957057</v>
      </c>
      <c r="H8" s="23" t="s">
        <v>3517</v>
      </c>
      <c r="I8" s="23" t="s">
        <v>3514</v>
      </c>
      <c r="J8" s="23" t="s">
        <v>3490</v>
      </c>
      <c r="K8" s="43">
        <v>57</v>
      </c>
      <c r="L8" s="23" t="s">
        <v>3515</v>
      </c>
      <c r="M8" s="23" t="s">
        <v>3492</v>
      </c>
    </row>
    <row r="9" spans="1:13">
      <c r="A9" s="23" t="s">
        <v>3487</v>
      </c>
      <c r="B9" s="23" t="s">
        <v>214</v>
      </c>
      <c r="C9" s="23" t="s">
        <v>3518</v>
      </c>
      <c r="D9" s="23" t="s">
        <v>3488</v>
      </c>
      <c r="E9" s="23" t="s">
        <v>3489</v>
      </c>
      <c r="F9" s="23" t="s">
        <v>1290</v>
      </c>
      <c r="G9" s="50" t="str">
        <f t="shared" si="0"/>
        <v>6217232507000051407304</v>
      </c>
      <c r="H9" s="23" t="s">
        <v>3519</v>
      </c>
      <c r="I9" s="23" t="s">
        <v>3499</v>
      </c>
      <c r="J9" s="23" t="s">
        <v>3490</v>
      </c>
      <c r="K9" s="43">
        <v>304</v>
      </c>
      <c r="L9" s="23" t="s">
        <v>3491</v>
      </c>
      <c r="M9" s="23" t="s">
        <v>3492</v>
      </c>
    </row>
    <row r="10" spans="1:13">
      <c r="A10" s="23" t="s">
        <v>3487</v>
      </c>
      <c r="B10" s="23" t="s">
        <v>229</v>
      </c>
      <c r="C10" s="23" t="s">
        <v>3520</v>
      </c>
      <c r="D10" s="23" t="s">
        <v>3488</v>
      </c>
      <c r="E10" s="23" t="s">
        <v>3489</v>
      </c>
      <c r="F10" s="23" t="s">
        <v>1298</v>
      </c>
      <c r="G10" s="50" t="str">
        <f t="shared" si="0"/>
        <v>6230582000064575205572</v>
      </c>
      <c r="H10" s="23" t="s">
        <v>3521</v>
      </c>
      <c r="I10" s="23" t="s">
        <v>3497</v>
      </c>
      <c r="J10" s="23" t="s">
        <v>3490</v>
      </c>
      <c r="K10" s="43">
        <v>572</v>
      </c>
      <c r="L10" s="23" t="s">
        <v>3494</v>
      </c>
      <c r="M10" s="23" t="s">
        <v>3492</v>
      </c>
    </row>
    <row r="11" spans="1:13">
      <c r="A11" s="23" t="s">
        <v>3487</v>
      </c>
      <c r="B11" s="23" t="s">
        <v>229</v>
      </c>
      <c r="C11" s="23" t="s">
        <v>3522</v>
      </c>
      <c r="D11" s="23" t="s">
        <v>3488</v>
      </c>
      <c r="E11" s="23" t="s">
        <v>3489</v>
      </c>
      <c r="F11" s="23" t="s">
        <v>1295</v>
      </c>
      <c r="G11" s="50" t="str">
        <f t="shared" si="0"/>
        <v>62170038800002679933500</v>
      </c>
      <c r="H11" s="23" t="s">
        <v>3523</v>
      </c>
      <c r="I11" s="23" t="s">
        <v>3524</v>
      </c>
      <c r="J11" s="23" t="s">
        <v>3490</v>
      </c>
      <c r="K11" s="43">
        <v>3500</v>
      </c>
      <c r="L11" s="23" t="s">
        <v>3491</v>
      </c>
      <c r="M11" s="23" t="s">
        <v>3492</v>
      </c>
    </row>
    <row r="12" spans="1:13">
      <c r="A12" s="23" t="s">
        <v>3487</v>
      </c>
      <c r="B12" s="23" t="s">
        <v>229</v>
      </c>
      <c r="C12" s="23" t="s">
        <v>3525</v>
      </c>
      <c r="D12" s="23" t="s">
        <v>3488</v>
      </c>
      <c r="E12" s="23" t="s">
        <v>3489</v>
      </c>
      <c r="F12" s="23" t="s">
        <v>230</v>
      </c>
      <c r="G12" s="50" t="str">
        <f t="shared" si="0"/>
        <v>6222082502007682982238</v>
      </c>
      <c r="H12" s="23" t="s">
        <v>3526</v>
      </c>
      <c r="I12" s="23" t="s">
        <v>3499</v>
      </c>
      <c r="J12" s="23" t="s">
        <v>3490</v>
      </c>
      <c r="K12" s="43">
        <v>238</v>
      </c>
      <c r="L12" s="23" t="s">
        <v>3491</v>
      </c>
      <c r="M12" s="23" t="s">
        <v>3492</v>
      </c>
    </row>
    <row r="13" spans="1:13">
      <c r="A13" s="23" t="s">
        <v>3487</v>
      </c>
      <c r="B13" s="23" t="s">
        <v>229</v>
      </c>
      <c r="C13" s="23" t="s">
        <v>2343</v>
      </c>
      <c r="D13" s="23" t="s">
        <v>3488</v>
      </c>
      <c r="E13" s="23" t="s">
        <v>3489</v>
      </c>
      <c r="F13" s="23" t="s">
        <v>1310</v>
      </c>
      <c r="G13" s="50" t="str">
        <f t="shared" si="0"/>
        <v>62252588999493823000</v>
      </c>
      <c r="H13" s="23" t="s">
        <v>3527</v>
      </c>
      <c r="I13" s="23" t="s">
        <v>3497</v>
      </c>
      <c r="J13" s="23" t="s">
        <v>3490</v>
      </c>
      <c r="K13" s="43">
        <v>3000</v>
      </c>
      <c r="L13" s="23" t="s">
        <v>3494</v>
      </c>
      <c r="M13" s="23" t="s">
        <v>3492</v>
      </c>
    </row>
    <row r="14" spans="1:13">
      <c r="A14" s="23" t="s">
        <v>3487</v>
      </c>
      <c r="B14" s="23" t="s">
        <v>229</v>
      </c>
      <c r="C14" s="23" t="s">
        <v>1292</v>
      </c>
      <c r="D14" s="23" t="s">
        <v>3488</v>
      </c>
      <c r="E14" s="23" t="s">
        <v>3489</v>
      </c>
      <c r="F14" s="23" t="s">
        <v>1294</v>
      </c>
      <c r="G14" s="50" t="str">
        <f t="shared" si="0"/>
        <v>523959100267888670</v>
      </c>
      <c r="H14" s="23" t="s">
        <v>3528</v>
      </c>
      <c r="I14" s="23" t="s">
        <v>3529</v>
      </c>
      <c r="J14" s="23" t="s">
        <v>3490</v>
      </c>
      <c r="K14" s="43">
        <v>70</v>
      </c>
      <c r="L14" s="23" t="s">
        <v>3491</v>
      </c>
      <c r="M14" s="23" t="s">
        <v>3492</v>
      </c>
    </row>
    <row r="15" spans="1:13">
      <c r="A15" s="23" t="s">
        <v>3487</v>
      </c>
      <c r="B15" s="23" t="s">
        <v>229</v>
      </c>
      <c r="C15" s="23" t="s">
        <v>3530</v>
      </c>
      <c r="D15" s="23" t="s">
        <v>3488</v>
      </c>
      <c r="E15" s="23" t="s">
        <v>3489</v>
      </c>
      <c r="F15" s="23" t="s">
        <v>239</v>
      </c>
      <c r="G15" s="50" t="str">
        <f t="shared" si="0"/>
        <v>6282889219008283550</v>
      </c>
      <c r="H15" s="23" t="s">
        <v>3531</v>
      </c>
      <c r="I15" s="23" t="s">
        <v>3499</v>
      </c>
      <c r="J15" s="23" t="s">
        <v>3490</v>
      </c>
      <c r="K15" s="43">
        <v>550</v>
      </c>
      <c r="L15" s="23" t="s">
        <v>3491</v>
      </c>
      <c r="M15" s="23" t="s">
        <v>3492</v>
      </c>
    </row>
    <row r="16" spans="1:13">
      <c r="A16" s="23" t="s">
        <v>3487</v>
      </c>
      <c r="B16" s="23" t="s">
        <v>1320</v>
      </c>
      <c r="C16" s="23" t="s">
        <v>3532</v>
      </c>
      <c r="D16" s="23" t="s">
        <v>3488</v>
      </c>
      <c r="E16" s="23" t="s">
        <v>3489</v>
      </c>
      <c r="F16" s="23" t="s">
        <v>1321</v>
      </c>
      <c r="G16" s="50" t="str">
        <f t="shared" si="0"/>
        <v>40411700552603541994</v>
      </c>
      <c r="H16" s="23" t="s">
        <v>3533</v>
      </c>
      <c r="I16" s="23" t="s">
        <v>3514</v>
      </c>
      <c r="J16" s="23" t="s">
        <v>3490</v>
      </c>
      <c r="K16" s="43">
        <v>1994</v>
      </c>
      <c r="L16" s="23" t="s">
        <v>3515</v>
      </c>
      <c r="M16" s="23" t="s">
        <v>3492</v>
      </c>
    </row>
    <row r="17" spans="1:13">
      <c r="A17" s="23" t="s">
        <v>3487</v>
      </c>
      <c r="B17" s="23" t="s">
        <v>1320</v>
      </c>
      <c r="C17" s="23" t="s">
        <v>3534</v>
      </c>
      <c r="D17" s="23" t="s">
        <v>3488</v>
      </c>
      <c r="E17" s="23" t="s">
        <v>3489</v>
      </c>
      <c r="F17" s="23" t="s">
        <v>1325</v>
      </c>
      <c r="G17" s="50" t="str">
        <f t="shared" si="0"/>
        <v>6225970052485646569</v>
      </c>
      <c r="H17" s="23" t="s">
        <v>3535</v>
      </c>
      <c r="I17" s="23" t="s">
        <v>3499</v>
      </c>
      <c r="J17" s="23" t="s">
        <v>3490</v>
      </c>
      <c r="K17" s="43">
        <v>569</v>
      </c>
      <c r="L17" s="23" t="s">
        <v>3491</v>
      </c>
      <c r="M17" s="23" t="s">
        <v>3492</v>
      </c>
    </row>
    <row r="18" spans="1:13">
      <c r="A18" s="23" t="s">
        <v>3487</v>
      </c>
      <c r="B18" s="23" t="s">
        <v>1320</v>
      </c>
      <c r="C18" s="23" t="s">
        <v>3536</v>
      </c>
      <c r="D18" s="23" t="s">
        <v>3488</v>
      </c>
      <c r="E18" s="23" t="s">
        <v>3489</v>
      </c>
      <c r="F18" s="23" t="s">
        <v>236</v>
      </c>
      <c r="G18" s="50" t="str">
        <f t="shared" si="0"/>
        <v>62177900010022526052709</v>
      </c>
      <c r="H18" s="23" t="s">
        <v>3537</v>
      </c>
      <c r="I18" s="23" t="s">
        <v>3538</v>
      </c>
      <c r="J18" s="23" t="s">
        <v>3490</v>
      </c>
      <c r="K18" s="43">
        <v>2709</v>
      </c>
      <c r="L18" s="23" t="s">
        <v>3491</v>
      </c>
      <c r="M18" s="23" t="s">
        <v>3492</v>
      </c>
    </row>
    <row r="19" spans="1:13">
      <c r="A19" s="23" t="s">
        <v>3487</v>
      </c>
      <c r="B19" s="23" t="s">
        <v>3539</v>
      </c>
      <c r="C19" s="23" t="s">
        <v>3540</v>
      </c>
      <c r="D19" s="23" t="s">
        <v>3488</v>
      </c>
      <c r="E19" s="23" t="s">
        <v>3489</v>
      </c>
      <c r="F19" s="23" t="s">
        <v>1368</v>
      </c>
      <c r="G19" s="50" t="str">
        <f t="shared" si="0"/>
        <v>62270038602602330331990</v>
      </c>
      <c r="H19" s="23" t="s">
        <v>3541</v>
      </c>
      <c r="I19" s="23" t="s">
        <v>3524</v>
      </c>
      <c r="J19" s="23" t="s">
        <v>3490</v>
      </c>
      <c r="K19" s="43">
        <v>1990</v>
      </c>
      <c r="L19" s="23" t="s">
        <v>3491</v>
      </c>
      <c r="M19" s="23" t="s">
        <v>3492</v>
      </c>
    </row>
    <row r="20" spans="1:13">
      <c r="A20" s="23" t="s">
        <v>3487</v>
      </c>
      <c r="B20" s="23" t="s">
        <v>3539</v>
      </c>
      <c r="C20" s="23" t="s">
        <v>3542</v>
      </c>
      <c r="D20" s="23" t="s">
        <v>3488</v>
      </c>
      <c r="E20" s="23" t="s">
        <v>3489</v>
      </c>
      <c r="F20" s="23" t="s">
        <v>1338</v>
      </c>
      <c r="G20" s="50" t="str">
        <f t="shared" si="0"/>
        <v>6217902700004396261200</v>
      </c>
      <c r="H20" s="23" t="s">
        <v>3543</v>
      </c>
      <c r="I20" s="23" t="s">
        <v>3510</v>
      </c>
      <c r="J20" s="23" t="s">
        <v>3490</v>
      </c>
      <c r="K20" s="43">
        <v>200</v>
      </c>
      <c r="L20" s="23" t="s">
        <v>3511</v>
      </c>
      <c r="M20" s="23" t="s">
        <v>3492</v>
      </c>
    </row>
    <row r="21" spans="1:13">
      <c r="A21" s="23" t="s">
        <v>3487</v>
      </c>
      <c r="B21" s="23" t="s">
        <v>3539</v>
      </c>
      <c r="C21" s="23" t="s">
        <v>3544</v>
      </c>
      <c r="D21" s="23" t="s">
        <v>3488</v>
      </c>
      <c r="E21" s="23" t="s">
        <v>3489</v>
      </c>
      <c r="F21" s="23" t="s">
        <v>1353</v>
      </c>
      <c r="G21" s="50" t="str">
        <f t="shared" si="0"/>
        <v>4033910021666659732</v>
      </c>
      <c r="H21" s="23" t="s">
        <v>3545</v>
      </c>
      <c r="I21" s="23" t="s">
        <v>3506</v>
      </c>
      <c r="J21" s="23" t="s">
        <v>3490</v>
      </c>
      <c r="K21" s="43">
        <v>732</v>
      </c>
      <c r="L21" s="23" t="s">
        <v>3507</v>
      </c>
      <c r="M21" s="23" t="s">
        <v>3492</v>
      </c>
    </row>
    <row r="22" spans="1:13">
      <c r="A22" s="23" t="s">
        <v>3487</v>
      </c>
      <c r="B22" s="23" t="s">
        <v>3539</v>
      </c>
      <c r="C22" s="23" t="s">
        <v>3546</v>
      </c>
      <c r="D22" s="23" t="s">
        <v>3488</v>
      </c>
      <c r="E22" s="23" t="s">
        <v>3489</v>
      </c>
      <c r="F22" s="23" t="s">
        <v>1357</v>
      </c>
      <c r="G22" s="50" t="str">
        <f t="shared" si="0"/>
        <v>6282880049043053503</v>
      </c>
      <c r="H22" s="23" t="s">
        <v>3547</v>
      </c>
      <c r="I22" s="23" t="s">
        <v>3499</v>
      </c>
      <c r="J22" s="23" t="s">
        <v>3490</v>
      </c>
      <c r="K22" s="43">
        <v>503</v>
      </c>
      <c r="L22" s="23" t="s">
        <v>3491</v>
      </c>
      <c r="M22" s="23" t="s">
        <v>3492</v>
      </c>
    </row>
    <row r="23" spans="1:13">
      <c r="A23" s="23" t="s">
        <v>3487</v>
      </c>
      <c r="B23" s="23" t="s">
        <v>3539</v>
      </c>
      <c r="C23" s="23" t="s">
        <v>3548</v>
      </c>
      <c r="D23" s="23" t="s">
        <v>3488</v>
      </c>
      <c r="E23" s="23" t="s">
        <v>3489</v>
      </c>
      <c r="F23" s="23" t="s">
        <v>2954</v>
      </c>
      <c r="G23" s="50" t="str">
        <f t="shared" si="0"/>
        <v>6259960217561844800</v>
      </c>
      <c r="H23" s="23" t="s">
        <v>3549</v>
      </c>
      <c r="I23" s="23" t="s">
        <v>3514</v>
      </c>
      <c r="J23" s="23" t="s">
        <v>3490</v>
      </c>
      <c r="K23" s="43">
        <v>800</v>
      </c>
      <c r="L23" s="23" t="s">
        <v>3515</v>
      </c>
      <c r="M23" s="23" t="s">
        <v>3492</v>
      </c>
    </row>
    <row r="24" spans="1:13">
      <c r="A24" s="23" t="s">
        <v>3487</v>
      </c>
      <c r="B24" s="23" t="s">
        <v>3539</v>
      </c>
      <c r="C24" s="23" t="s">
        <v>3550</v>
      </c>
      <c r="D24" s="23" t="s">
        <v>3488</v>
      </c>
      <c r="E24" s="23" t="s">
        <v>3489</v>
      </c>
      <c r="F24" s="23" t="s">
        <v>2965</v>
      </c>
      <c r="G24" s="50" t="str">
        <f t="shared" si="0"/>
        <v>6228480868654168871300</v>
      </c>
      <c r="H24" s="23" t="s">
        <v>3551</v>
      </c>
      <c r="I24" s="23" t="s">
        <v>3514</v>
      </c>
      <c r="J24" s="23" t="s">
        <v>3490</v>
      </c>
      <c r="K24" s="43">
        <v>300</v>
      </c>
      <c r="L24" s="23" t="s">
        <v>3515</v>
      </c>
      <c r="M24" s="23" t="s">
        <v>3492</v>
      </c>
    </row>
    <row r="25" spans="1:13">
      <c r="A25" s="23" t="s">
        <v>3487</v>
      </c>
      <c r="B25" s="23" t="s">
        <v>3539</v>
      </c>
      <c r="C25" s="23" t="s">
        <v>3552</v>
      </c>
      <c r="D25" s="23" t="s">
        <v>3488</v>
      </c>
      <c r="E25" s="23" t="s">
        <v>3489</v>
      </c>
      <c r="F25" s="23" t="s">
        <v>2981</v>
      </c>
      <c r="G25" s="50" t="str">
        <f t="shared" si="0"/>
        <v>6212812502000254506407</v>
      </c>
      <c r="H25" s="23" t="s">
        <v>3553</v>
      </c>
      <c r="I25" s="23" t="s">
        <v>3499</v>
      </c>
      <c r="J25" s="23" t="s">
        <v>3490</v>
      </c>
      <c r="K25" s="43">
        <v>407</v>
      </c>
      <c r="L25" s="23" t="s">
        <v>3491</v>
      </c>
      <c r="M25" s="23" t="s">
        <v>3492</v>
      </c>
    </row>
    <row r="26" spans="1:13">
      <c r="A26" s="23" t="s">
        <v>3487</v>
      </c>
      <c r="B26" s="23" t="s">
        <v>3539</v>
      </c>
      <c r="C26" s="23" t="s">
        <v>3554</v>
      </c>
      <c r="D26" s="23" t="s">
        <v>3488</v>
      </c>
      <c r="E26" s="23" t="s">
        <v>3489</v>
      </c>
      <c r="F26" s="23" t="s">
        <v>2962</v>
      </c>
      <c r="G26" s="50" t="str">
        <f t="shared" si="0"/>
        <v>6221570000573925662</v>
      </c>
      <c r="H26" s="23" t="s">
        <v>3555</v>
      </c>
      <c r="I26" s="23" t="s">
        <v>3497</v>
      </c>
      <c r="J26" s="23" t="s">
        <v>3490</v>
      </c>
      <c r="K26" s="43">
        <v>662</v>
      </c>
      <c r="L26" s="23" t="s">
        <v>3494</v>
      </c>
      <c r="M26" s="23" t="s">
        <v>3492</v>
      </c>
    </row>
    <row r="27" spans="1:13">
      <c r="A27" s="23" t="s">
        <v>3487</v>
      </c>
      <c r="B27" s="23" t="s">
        <v>3539</v>
      </c>
      <c r="C27" s="23" t="s">
        <v>3556</v>
      </c>
      <c r="D27" s="23" t="s">
        <v>3488</v>
      </c>
      <c r="E27" s="23" t="s">
        <v>3489</v>
      </c>
      <c r="F27" s="23" t="s">
        <v>3001</v>
      </c>
      <c r="G27" s="50" t="str">
        <f t="shared" si="0"/>
        <v>6231900000059189288500</v>
      </c>
      <c r="H27" s="23" t="s">
        <v>3557</v>
      </c>
      <c r="I27" s="23" t="s">
        <v>3558</v>
      </c>
      <c r="J27" s="23" t="s">
        <v>3490</v>
      </c>
      <c r="K27" s="43">
        <v>500</v>
      </c>
      <c r="L27" s="23" t="s">
        <v>3559</v>
      </c>
      <c r="M27" s="23" t="s">
        <v>3492</v>
      </c>
    </row>
    <row r="28" spans="1:13">
      <c r="A28" s="23" t="s">
        <v>3487</v>
      </c>
      <c r="B28" s="23" t="s">
        <v>3539</v>
      </c>
      <c r="C28" s="23" t="s">
        <v>3560</v>
      </c>
      <c r="D28" s="23" t="s">
        <v>3488</v>
      </c>
      <c r="E28" s="23" t="s">
        <v>3489</v>
      </c>
      <c r="F28" s="23" t="s">
        <v>3013</v>
      </c>
      <c r="G28" s="50" t="str">
        <f t="shared" si="0"/>
        <v>6228480868424933273129</v>
      </c>
      <c r="H28" s="23" t="s">
        <v>3561</v>
      </c>
      <c r="I28" s="23" t="s">
        <v>3514</v>
      </c>
      <c r="J28" s="23" t="s">
        <v>3490</v>
      </c>
      <c r="K28" s="43">
        <v>129</v>
      </c>
      <c r="L28" s="23" t="s">
        <v>3515</v>
      </c>
      <c r="M28" s="23" t="s">
        <v>3492</v>
      </c>
    </row>
    <row r="29" spans="1:13">
      <c r="A29" s="23" t="s">
        <v>3487</v>
      </c>
      <c r="B29" s="23" t="s">
        <v>3539</v>
      </c>
      <c r="C29" s="23" t="s">
        <v>3562</v>
      </c>
      <c r="D29" s="23" t="s">
        <v>3488</v>
      </c>
      <c r="E29" s="23" t="s">
        <v>3489</v>
      </c>
      <c r="F29" s="23" t="s">
        <v>3009</v>
      </c>
      <c r="G29" s="50" t="str">
        <f t="shared" si="0"/>
        <v>6222520645207693194</v>
      </c>
      <c r="H29" s="23" t="s">
        <v>3563</v>
      </c>
      <c r="I29" s="23" t="s">
        <v>3564</v>
      </c>
      <c r="J29" s="23" t="s">
        <v>3490</v>
      </c>
      <c r="K29" s="43">
        <v>194</v>
      </c>
      <c r="L29" s="23" t="s">
        <v>3565</v>
      </c>
      <c r="M29" s="23" t="s">
        <v>3492</v>
      </c>
    </row>
    <row r="30" spans="1:13">
      <c r="A30" s="23" t="s">
        <v>3487</v>
      </c>
      <c r="B30" s="23" t="s">
        <v>3539</v>
      </c>
      <c r="C30" s="23" t="s">
        <v>3566</v>
      </c>
      <c r="D30" s="23" t="s">
        <v>3488</v>
      </c>
      <c r="E30" s="23" t="s">
        <v>3489</v>
      </c>
      <c r="F30" s="23" t="s">
        <v>3053</v>
      </c>
      <c r="G30" s="50" t="str">
        <f t="shared" si="0"/>
        <v>62284833161913664644000</v>
      </c>
      <c r="H30" s="23" t="s">
        <v>3567</v>
      </c>
      <c r="I30" s="23" t="s">
        <v>3514</v>
      </c>
      <c r="J30" s="23" t="s">
        <v>3490</v>
      </c>
      <c r="K30" s="43">
        <v>4000</v>
      </c>
      <c r="L30" s="23" t="s">
        <v>3515</v>
      </c>
      <c r="M30" s="23" t="s">
        <v>3492</v>
      </c>
    </row>
    <row r="31" spans="1:13">
      <c r="A31" s="23" t="s">
        <v>3487</v>
      </c>
      <c r="B31" s="23" t="s">
        <v>3568</v>
      </c>
      <c r="C31" s="23" t="s">
        <v>3569</v>
      </c>
      <c r="D31" s="23" t="s">
        <v>3488</v>
      </c>
      <c r="E31" s="23" t="s">
        <v>3489</v>
      </c>
      <c r="F31" s="23" t="s">
        <v>3086</v>
      </c>
      <c r="G31" s="50" t="str">
        <f t="shared" si="0"/>
        <v>6228480868657895371555</v>
      </c>
      <c r="H31" s="23" t="s">
        <v>3570</v>
      </c>
      <c r="I31" s="23" t="s">
        <v>3514</v>
      </c>
      <c r="J31" s="23" t="s">
        <v>3490</v>
      </c>
      <c r="K31" s="43">
        <v>555</v>
      </c>
      <c r="L31" s="23" t="s">
        <v>3515</v>
      </c>
      <c r="M31" s="23" t="s">
        <v>3492</v>
      </c>
    </row>
    <row r="32" spans="1:13">
      <c r="A32" s="23" t="s">
        <v>3487</v>
      </c>
      <c r="B32" s="23" t="s">
        <v>3568</v>
      </c>
      <c r="C32" s="23" t="s">
        <v>3571</v>
      </c>
      <c r="D32" s="23" t="s">
        <v>3488</v>
      </c>
      <c r="E32" s="23" t="s">
        <v>3489</v>
      </c>
      <c r="F32" s="23" t="s">
        <v>3067</v>
      </c>
      <c r="G32" s="50" t="str">
        <f t="shared" si="0"/>
        <v>621700386000155728758</v>
      </c>
      <c r="H32" s="23" t="s">
        <v>3572</v>
      </c>
      <c r="I32" s="23" t="s">
        <v>3524</v>
      </c>
      <c r="J32" s="23" t="s">
        <v>3490</v>
      </c>
      <c r="K32" s="43">
        <v>58</v>
      </c>
      <c r="L32" s="23" t="s">
        <v>3491</v>
      </c>
      <c r="M32" s="23" t="s">
        <v>3492</v>
      </c>
    </row>
    <row r="33" spans="1:13">
      <c r="A33" s="23" t="s">
        <v>3487</v>
      </c>
      <c r="B33" s="23" t="s">
        <v>3568</v>
      </c>
      <c r="C33" s="23" t="s">
        <v>3573</v>
      </c>
      <c r="D33" s="23" t="s">
        <v>3488</v>
      </c>
      <c r="E33" s="23" t="s">
        <v>3489</v>
      </c>
      <c r="F33" s="23" t="s">
        <v>3073</v>
      </c>
      <c r="G33" s="50" t="str">
        <f t="shared" si="0"/>
        <v>6231900000057163269650</v>
      </c>
      <c r="H33" s="23" t="s">
        <v>3574</v>
      </c>
      <c r="I33" s="23" t="s">
        <v>3558</v>
      </c>
      <c r="J33" s="23" t="s">
        <v>3490</v>
      </c>
      <c r="K33" s="43">
        <v>650</v>
      </c>
      <c r="L33" s="23" t="s">
        <v>3575</v>
      </c>
      <c r="M33" s="23" t="s">
        <v>3492</v>
      </c>
    </row>
    <row r="34" spans="1:13">
      <c r="A34" s="23" t="s">
        <v>3487</v>
      </c>
      <c r="B34" s="23" t="s">
        <v>3568</v>
      </c>
      <c r="C34" s="23" t="s">
        <v>3576</v>
      </c>
      <c r="D34" s="23" t="s">
        <v>3488</v>
      </c>
      <c r="E34" s="23" t="s">
        <v>3489</v>
      </c>
      <c r="F34" s="23" t="s">
        <v>3100</v>
      </c>
      <c r="G34" s="50" t="str">
        <f t="shared" ref="G34:G65" si="1">F34&amp;K34</f>
        <v>62319000000746851381684</v>
      </c>
      <c r="H34" s="23" t="s">
        <v>3577</v>
      </c>
      <c r="I34" s="23" t="s">
        <v>3558</v>
      </c>
      <c r="J34" s="23" t="s">
        <v>3490</v>
      </c>
      <c r="K34" s="43">
        <v>1684</v>
      </c>
      <c r="L34" s="23" t="s">
        <v>3578</v>
      </c>
      <c r="M34" s="23" t="s">
        <v>3492</v>
      </c>
    </row>
    <row r="35" spans="1:13">
      <c r="A35" s="23" t="s">
        <v>3487</v>
      </c>
      <c r="B35" s="23" t="s">
        <v>3568</v>
      </c>
      <c r="C35" s="23" t="s">
        <v>3579</v>
      </c>
      <c r="D35" s="23" t="s">
        <v>3488</v>
      </c>
      <c r="E35" s="23" t="s">
        <v>3489</v>
      </c>
      <c r="F35" s="23" t="s">
        <v>3112</v>
      </c>
      <c r="G35" s="50" t="str">
        <f t="shared" si="1"/>
        <v>6231900000019259130412</v>
      </c>
      <c r="H35" s="23" t="s">
        <v>3580</v>
      </c>
      <c r="I35" s="23" t="s">
        <v>3558</v>
      </c>
      <c r="J35" s="23" t="s">
        <v>3490</v>
      </c>
      <c r="K35" s="43">
        <v>412</v>
      </c>
      <c r="L35" s="23" t="s">
        <v>3581</v>
      </c>
      <c r="M35" s="23" t="s">
        <v>3492</v>
      </c>
    </row>
    <row r="36" spans="1:13">
      <c r="A36" s="23" t="s">
        <v>3487</v>
      </c>
      <c r="B36" s="23" t="s">
        <v>3568</v>
      </c>
      <c r="C36" s="23" t="s">
        <v>3582</v>
      </c>
      <c r="D36" s="23" t="s">
        <v>3488</v>
      </c>
      <c r="E36" s="23" t="s">
        <v>3489</v>
      </c>
      <c r="F36" s="23" t="s">
        <v>3102</v>
      </c>
      <c r="G36" s="50" t="str">
        <f t="shared" si="1"/>
        <v>621700386002006444865</v>
      </c>
      <c r="H36" s="23" t="s">
        <v>3583</v>
      </c>
      <c r="I36" s="23" t="s">
        <v>3524</v>
      </c>
      <c r="J36" s="23" t="s">
        <v>3490</v>
      </c>
      <c r="K36" s="43">
        <v>65</v>
      </c>
      <c r="L36" s="23" t="s">
        <v>3491</v>
      </c>
      <c r="M36" s="23" t="s">
        <v>3492</v>
      </c>
    </row>
    <row r="37" spans="1:13">
      <c r="A37" s="23" t="s">
        <v>3487</v>
      </c>
      <c r="B37" s="23" t="s">
        <v>3568</v>
      </c>
      <c r="C37" s="23" t="s">
        <v>3584</v>
      </c>
      <c r="D37" s="23" t="s">
        <v>3488</v>
      </c>
      <c r="E37" s="23" t="s">
        <v>3489</v>
      </c>
      <c r="F37" s="23" t="s">
        <v>3106</v>
      </c>
      <c r="G37" s="50" t="str">
        <f t="shared" si="1"/>
        <v>6221507300010812467349</v>
      </c>
      <c r="H37" s="23" t="s">
        <v>3585</v>
      </c>
      <c r="I37" s="23" t="s">
        <v>3586</v>
      </c>
      <c r="J37" s="23" t="s">
        <v>3490</v>
      </c>
      <c r="K37" s="43">
        <v>349</v>
      </c>
      <c r="L37" s="23" t="s">
        <v>3493</v>
      </c>
      <c r="M37" s="23" t="s">
        <v>3492</v>
      </c>
    </row>
    <row r="38" spans="1:13">
      <c r="A38" s="23" t="s">
        <v>3487</v>
      </c>
      <c r="B38" s="23" t="s">
        <v>3568</v>
      </c>
      <c r="C38" s="23" t="s">
        <v>3587</v>
      </c>
      <c r="D38" s="23" t="s">
        <v>3488</v>
      </c>
      <c r="E38" s="23" t="s">
        <v>3489</v>
      </c>
      <c r="F38" s="23" t="s">
        <v>3133</v>
      </c>
      <c r="G38" s="50" t="str">
        <f t="shared" si="1"/>
        <v>625996024368084080</v>
      </c>
      <c r="H38" s="23" t="s">
        <v>3588</v>
      </c>
      <c r="I38" s="23" t="s">
        <v>3514</v>
      </c>
      <c r="J38" s="23" t="s">
        <v>3490</v>
      </c>
      <c r="K38" s="43">
        <v>80</v>
      </c>
      <c r="L38" s="23" t="s">
        <v>3515</v>
      </c>
      <c r="M38" s="23" t="s">
        <v>3492</v>
      </c>
    </row>
    <row r="39" spans="1:13">
      <c r="A39" s="23" t="s">
        <v>3487</v>
      </c>
      <c r="B39" s="23" t="s">
        <v>3568</v>
      </c>
      <c r="C39" s="23" t="s">
        <v>3589</v>
      </c>
      <c r="D39" s="23" t="s">
        <v>3488</v>
      </c>
      <c r="E39" s="23" t="s">
        <v>3489</v>
      </c>
      <c r="F39" s="23" t="s">
        <v>3126</v>
      </c>
      <c r="G39" s="50" t="str">
        <f t="shared" si="1"/>
        <v>520169059318850524</v>
      </c>
      <c r="H39" s="23" t="s">
        <v>3590</v>
      </c>
      <c r="I39" s="23" t="s">
        <v>3564</v>
      </c>
      <c r="J39" s="23" t="s">
        <v>3490</v>
      </c>
      <c r="K39" s="43">
        <v>24</v>
      </c>
      <c r="L39" s="23" t="s">
        <v>3565</v>
      </c>
      <c r="M39" s="23" t="s">
        <v>3492</v>
      </c>
    </row>
    <row r="40" spans="1:13">
      <c r="A40" s="23" t="s">
        <v>3487</v>
      </c>
      <c r="B40" s="23" t="s">
        <v>3568</v>
      </c>
      <c r="C40" s="23" t="s">
        <v>3591</v>
      </c>
      <c r="D40" s="23" t="s">
        <v>3488</v>
      </c>
      <c r="E40" s="23" t="s">
        <v>3489</v>
      </c>
      <c r="F40" s="23" t="s">
        <v>3153</v>
      </c>
      <c r="G40" s="50" t="str">
        <f t="shared" si="1"/>
        <v>6230523970000960772294</v>
      </c>
      <c r="H40" s="23" t="s">
        <v>3592</v>
      </c>
      <c r="I40" s="23" t="s">
        <v>3514</v>
      </c>
      <c r="J40" s="23" t="s">
        <v>3490</v>
      </c>
      <c r="K40" s="43">
        <v>294</v>
      </c>
      <c r="L40" s="23" t="s">
        <v>3515</v>
      </c>
      <c r="M40" s="23" t="s">
        <v>3492</v>
      </c>
    </row>
    <row r="41" spans="1:13">
      <c r="A41" s="23" t="s">
        <v>3487</v>
      </c>
      <c r="B41" s="23" t="s">
        <v>3568</v>
      </c>
      <c r="C41" s="23" t="s">
        <v>3593</v>
      </c>
      <c r="D41" s="23" t="s">
        <v>3488</v>
      </c>
      <c r="E41" s="23" t="s">
        <v>3489</v>
      </c>
      <c r="F41" s="23" t="s">
        <v>3174</v>
      </c>
      <c r="G41" s="50" t="str">
        <f t="shared" si="1"/>
        <v>6259980001536653373</v>
      </c>
      <c r="H41" s="23" t="s">
        <v>3594</v>
      </c>
      <c r="I41" s="23" t="s">
        <v>3514</v>
      </c>
      <c r="J41" s="23" t="s">
        <v>3490</v>
      </c>
      <c r="K41" s="43">
        <v>373</v>
      </c>
      <c r="L41" s="23" t="s">
        <v>3515</v>
      </c>
      <c r="M41" s="23" t="s">
        <v>3492</v>
      </c>
    </row>
    <row r="42" spans="1:13">
      <c r="A42" s="23" t="s">
        <v>3487</v>
      </c>
      <c r="B42" s="23" t="s">
        <v>3568</v>
      </c>
      <c r="C42" s="23" t="s">
        <v>3595</v>
      </c>
      <c r="D42" s="23" t="s">
        <v>3488</v>
      </c>
      <c r="E42" s="23" t="s">
        <v>3489</v>
      </c>
      <c r="F42" s="23" t="s">
        <v>1264</v>
      </c>
      <c r="G42" s="50" t="str">
        <f t="shared" si="1"/>
        <v>6214978800056992529</v>
      </c>
      <c r="H42" s="23" t="s">
        <v>3501</v>
      </c>
      <c r="I42" s="23" t="s">
        <v>3502</v>
      </c>
      <c r="J42" s="23" t="s">
        <v>3490</v>
      </c>
      <c r="K42" s="43">
        <v>529</v>
      </c>
      <c r="L42" s="23" t="s">
        <v>3578</v>
      </c>
      <c r="M42" s="23" t="s">
        <v>3492</v>
      </c>
    </row>
    <row r="43" spans="1:13">
      <c r="A43" s="23" t="s">
        <v>3487</v>
      </c>
      <c r="B43" s="23" t="s">
        <v>3568</v>
      </c>
      <c r="C43" s="23" t="s">
        <v>3596</v>
      </c>
      <c r="D43" s="23" t="s">
        <v>3488</v>
      </c>
      <c r="E43" s="23" t="s">
        <v>3489</v>
      </c>
      <c r="F43" s="23" t="s">
        <v>3178</v>
      </c>
      <c r="G43" s="50" t="str">
        <f t="shared" si="1"/>
        <v>625996006284555720</v>
      </c>
      <c r="H43" s="23" t="s">
        <v>3597</v>
      </c>
      <c r="I43" s="23" t="s">
        <v>3514</v>
      </c>
      <c r="J43" s="23" t="s">
        <v>3490</v>
      </c>
      <c r="K43" s="43">
        <v>20</v>
      </c>
      <c r="L43" s="23" t="s">
        <v>3515</v>
      </c>
      <c r="M43" s="23" t="s">
        <v>3492</v>
      </c>
    </row>
    <row r="44" spans="1:13">
      <c r="A44" s="23" t="s">
        <v>3487</v>
      </c>
      <c r="B44" s="23" t="s">
        <v>3598</v>
      </c>
      <c r="C44" s="23" t="s">
        <v>3599</v>
      </c>
      <c r="D44" s="23" t="s">
        <v>3488</v>
      </c>
      <c r="E44" s="23" t="s">
        <v>3489</v>
      </c>
      <c r="F44" s="23" t="s">
        <v>3122</v>
      </c>
      <c r="G44" s="50" t="str">
        <f t="shared" si="1"/>
        <v>6217232409000737657470</v>
      </c>
      <c r="H44" s="23" t="s">
        <v>3600</v>
      </c>
      <c r="I44" s="23" t="s">
        <v>3499</v>
      </c>
      <c r="J44" s="23" t="s">
        <v>3490</v>
      </c>
      <c r="K44" s="43">
        <v>470</v>
      </c>
      <c r="L44" s="23" t="s">
        <v>3491</v>
      </c>
      <c r="M44" s="23" t="s">
        <v>3492</v>
      </c>
    </row>
    <row r="45" spans="1:13">
      <c r="A45" s="23" t="s">
        <v>3487</v>
      </c>
      <c r="B45" s="23" t="s">
        <v>3598</v>
      </c>
      <c r="C45" s="23" t="s">
        <v>3601</v>
      </c>
      <c r="D45" s="23" t="s">
        <v>3488</v>
      </c>
      <c r="E45" s="23" t="s">
        <v>3489</v>
      </c>
      <c r="F45" s="23" t="s">
        <v>3199</v>
      </c>
      <c r="G45" s="50" t="str">
        <f t="shared" si="1"/>
        <v>62179833000007056497</v>
      </c>
      <c r="H45" s="23" t="s">
        <v>3602</v>
      </c>
      <c r="I45" s="23" t="s">
        <v>3586</v>
      </c>
      <c r="J45" s="23" t="s">
        <v>3490</v>
      </c>
      <c r="K45" s="43">
        <v>7</v>
      </c>
      <c r="L45" s="23" t="s">
        <v>3493</v>
      </c>
      <c r="M45" s="23" t="s">
        <v>3492</v>
      </c>
    </row>
    <row r="46" spans="1:13">
      <c r="A46" s="23" t="s">
        <v>3487</v>
      </c>
      <c r="B46" s="23" t="s">
        <v>3598</v>
      </c>
      <c r="C46" s="23" t="s">
        <v>3603</v>
      </c>
      <c r="D46" s="23" t="s">
        <v>3488</v>
      </c>
      <c r="E46" s="23" t="s">
        <v>3489</v>
      </c>
      <c r="F46" s="23" t="s">
        <v>3207</v>
      </c>
      <c r="G46" s="50" t="str">
        <f t="shared" si="1"/>
        <v>6228481190716220916133</v>
      </c>
      <c r="H46" s="23" t="s">
        <v>3604</v>
      </c>
      <c r="I46" s="23" t="s">
        <v>3514</v>
      </c>
      <c r="J46" s="23" t="s">
        <v>3490</v>
      </c>
      <c r="K46" s="43">
        <v>133</v>
      </c>
      <c r="L46" s="23" t="s">
        <v>3515</v>
      </c>
      <c r="M46" s="23" t="s">
        <v>3492</v>
      </c>
    </row>
    <row r="47" spans="1:13">
      <c r="A47" s="23" t="s">
        <v>3487</v>
      </c>
      <c r="B47" s="23" t="s">
        <v>3598</v>
      </c>
      <c r="C47" s="23" t="s">
        <v>3605</v>
      </c>
      <c r="D47" s="23" t="s">
        <v>3488</v>
      </c>
      <c r="E47" s="23" t="s">
        <v>3489</v>
      </c>
      <c r="F47" s="23" t="s">
        <v>3025</v>
      </c>
      <c r="G47" s="50" t="str">
        <f t="shared" si="1"/>
        <v>6217359901020698205500</v>
      </c>
      <c r="H47" s="23" t="s">
        <v>3606</v>
      </c>
      <c r="I47" s="23" t="s">
        <v>3607</v>
      </c>
      <c r="J47" s="23" t="s">
        <v>3490</v>
      </c>
      <c r="K47" s="43">
        <v>500</v>
      </c>
      <c r="L47" s="23" t="s">
        <v>3491</v>
      </c>
      <c r="M47" s="23" t="s">
        <v>3492</v>
      </c>
    </row>
    <row r="48" spans="1:13">
      <c r="A48" s="23" t="s">
        <v>3487</v>
      </c>
      <c r="B48" s="23" t="s">
        <v>3598</v>
      </c>
      <c r="C48" s="23" t="s">
        <v>3608</v>
      </c>
      <c r="D48" s="23" t="s">
        <v>3488</v>
      </c>
      <c r="E48" s="23" t="s">
        <v>3489</v>
      </c>
      <c r="F48" s="23" t="s">
        <v>3221</v>
      </c>
      <c r="G48" s="50" t="str">
        <f t="shared" si="1"/>
        <v>6236681460007957141700</v>
      </c>
      <c r="H48" s="23" t="s">
        <v>3609</v>
      </c>
      <c r="I48" s="23" t="s">
        <v>3524</v>
      </c>
      <c r="J48" s="23" t="s">
        <v>3490</v>
      </c>
      <c r="K48" s="43">
        <v>700</v>
      </c>
      <c r="L48" s="23" t="s">
        <v>3491</v>
      </c>
      <c r="M48" s="23" t="s">
        <v>3492</v>
      </c>
    </row>
    <row r="49" spans="1:13">
      <c r="A49" s="23" t="s">
        <v>3487</v>
      </c>
      <c r="B49" s="23" t="s">
        <v>3598</v>
      </c>
      <c r="C49" s="23" t="s">
        <v>3610</v>
      </c>
      <c r="D49" s="23" t="s">
        <v>3488</v>
      </c>
      <c r="E49" s="23" t="s">
        <v>3489</v>
      </c>
      <c r="F49" s="23" t="s">
        <v>3209</v>
      </c>
      <c r="G49" s="50" t="str">
        <f t="shared" si="1"/>
        <v>62284801194377385761500</v>
      </c>
      <c r="H49" s="23" t="s">
        <v>3611</v>
      </c>
      <c r="I49" s="23" t="s">
        <v>3514</v>
      </c>
      <c r="J49" s="23" t="s">
        <v>3490</v>
      </c>
      <c r="K49" s="43">
        <v>1500</v>
      </c>
      <c r="L49" s="23" t="s">
        <v>3515</v>
      </c>
      <c r="M49" s="23" t="s">
        <v>3492</v>
      </c>
    </row>
    <row r="50" spans="1:13">
      <c r="A50" s="23" t="s">
        <v>3487</v>
      </c>
      <c r="B50" s="23" t="s">
        <v>3598</v>
      </c>
      <c r="C50" s="23" t="s">
        <v>3612</v>
      </c>
      <c r="D50" s="23" t="s">
        <v>3488</v>
      </c>
      <c r="E50" s="23" t="s">
        <v>3489</v>
      </c>
      <c r="F50" s="23" t="s">
        <v>3233</v>
      </c>
      <c r="G50" s="50" t="str">
        <f t="shared" si="1"/>
        <v>6217007170005407166943</v>
      </c>
      <c r="H50" s="23" t="s">
        <v>3613</v>
      </c>
      <c r="I50" s="23" t="s">
        <v>3524</v>
      </c>
      <c r="J50" s="23" t="s">
        <v>3490</v>
      </c>
      <c r="K50" s="43">
        <v>943</v>
      </c>
      <c r="L50" s="23" t="s">
        <v>3491</v>
      </c>
      <c r="M50" s="23" t="s">
        <v>3492</v>
      </c>
    </row>
    <row r="51" spans="1:13">
      <c r="A51" s="23" t="s">
        <v>3487</v>
      </c>
      <c r="B51" s="23" t="s">
        <v>3598</v>
      </c>
      <c r="C51" s="23" t="s">
        <v>3614</v>
      </c>
      <c r="D51" s="23" t="s">
        <v>3488</v>
      </c>
      <c r="E51" s="23" t="s">
        <v>3489</v>
      </c>
      <c r="F51" s="23" t="s">
        <v>3233</v>
      </c>
      <c r="G51" s="50" t="str">
        <f t="shared" si="1"/>
        <v>6217007170005407166263</v>
      </c>
      <c r="H51" s="23" t="s">
        <v>3615</v>
      </c>
      <c r="I51" s="23" t="s">
        <v>3524</v>
      </c>
      <c r="J51" s="23" t="s">
        <v>3490</v>
      </c>
      <c r="K51" s="43">
        <v>263</v>
      </c>
      <c r="L51" s="23" t="s">
        <v>3491</v>
      </c>
      <c r="M51" s="23" t="s">
        <v>3492</v>
      </c>
    </row>
    <row r="52" spans="1:13">
      <c r="A52" s="23" t="s">
        <v>3487</v>
      </c>
      <c r="B52" s="23" t="s">
        <v>3598</v>
      </c>
      <c r="C52" s="23" t="s">
        <v>3616</v>
      </c>
      <c r="D52" s="23" t="s">
        <v>3488</v>
      </c>
      <c r="E52" s="23" t="s">
        <v>3489</v>
      </c>
      <c r="F52" s="23" t="s">
        <v>3240</v>
      </c>
      <c r="G52" s="50" t="str">
        <f t="shared" si="1"/>
        <v>622155031135594996</v>
      </c>
      <c r="H52" s="23" t="s">
        <v>3617</v>
      </c>
      <c r="I52" s="23" t="s">
        <v>3497</v>
      </c>
      <c r="J52" s="23" t="s">
        <v>3490</v>
      </c>
      <c r="K52" s="43">
        <v>96</v>
      </c>
      <c r="L52" s="23" t="s">
        <v>3494</v>
      </c>
      <c r="M52" s="23" t="s">
        <v>3492</v>
      </c>
    </row>
    <row r="53" spans="1:13">
      <c r="A53" s="23" t="s">
        <v>3487</v>
      </c>
      <c r="B53" s="23" t="s">
        <v>3598</v>
      </c>
      <c r="C53" s="23" t="s">
        <v>3618</v>
      </c>
      <c r="D53" s="23" t="s">
        <v>3488</v>
      </c>
      <c r="E53" s="23" t="s">
        <v>3489</v>
      </c>
      <c r="F53" s="23" t="s">
        <v>3253</v>
      </c>
      <c r="G53" s="50" t="str">
        <f t="shared" si="1"/>
        <v>622848331827002167141</v>
      </c>
      <c r="H53" s="23" t="s">
        <v>3619</v>
      </c>
      <c r="I53" s="23" t="s">
        <v>3514</v>
      </c>
      <c r="J53" s="23" t="s">
        <v>3490</v>
      </c>
      <c r="K53" s="43">
        <v>41</v>
      </c>
      <c r="L53" s="23" t="s">
        <v>3515</v>
      </c>
      <c r="M53" s="23" t="s">
        <v>3492</v>
      </c>
    </row>
    <row r="54" spans="1:13">
      <c r="A54" s="23" t="s">
        <v>3487</v>
      </c>
      <c r="B54" s="23" t="s">
        <v>3598</v>
      </c>
      <c r="C54" s="23" t="s">
        <v>3620</v>
      </c>
      <c r="D54" s="23" t="s">
        <v>3488</v>
      </c>
      <c r="E54" s="23" t="s">
        <v>3489</v>
      </c>
      <c r="F54" s="23" t="s">
        <v>3295</v>
      </c>
      <c r="G54" s="50" t="str">
        <f t="shared" si="1"/>
        <v>6282880012670791600</v>
      </c>
      <c r="H54" s="23" t="s">
        <v>3621</v>
      </c>
      <c r="I54" s="23" t="s">
        <v>3499</v>
      </c>
      <c r="J54" s="23" t="s">
        <v>3490</v>
      </c>
      <c r="K54" s="43">
        <v>600</v>
      </c>
      <c r="L54" s="23" t="s">
        <v>3491</v>
      </c>
      <c r="M54" s="23" t="s">
        <v>3492</v>
      </c>
    </row>
    <row r="55" spans="1:13">
      <c r="A55" s="23" t="s">
        <v>3487</v>
      </c>
      <c r="B55" s="23" t="s">
        <v>3598</v>
      </c>
      <c r="C55" s="23" t="s">
        <v>3622</v>
      </c>
      <c r="D55" s="23" t="s">
        <v>3488</v>
      </c>
      <c r="E55" s="23" t="s">
        <v>3489</v>
      </c>
      <c r="F55" s="23" t="s">
        <v>3265</v>
      </c>
      <c r="G55" s="50" t="str">
        <f t="shared" si="1"/>
        <v>62302100708201411092</v>
      </c>
      <c r="H55" s="23" t="s">
        <v>3623</v>
      </c>
      <c r="I55" s="23" t="s">
        <v>3529</v>
      </c>
      <c r="J55" s="23" t="s">
        <v>3490</v>
      </c>
      <c r="K55" s="43">
        <v>1092</v>
      </c>
      <c r="L55" s="23" t="s">
        <v>3491</v>
      </c>
      <c r="M55" s="23" t="s">
        <v>3492</v>
      </c>
    </row>
    <row r="56" spans="1:13">
      <c r="A56" s="23" t="s">
        <v>3487</v>
      </c>
      <c r="B56" s="23" t="s">
        <v>3598</v>
      </c>
      <c r="C56" s="23" t="s">
        <v>3624</v>
      </c>
      <c r="D56" s="23" t="s">
        <v>3488</v>
      </c>
      <c r="E56" s="23" t="s">
        <v>3489</v>
      </c>
      <c r="F56" s="23" t="s">
        <v>3274</v>
      </c>
      <c r="G56" s="50" t="str">
        <f t="shared" si="1"/>
        <v>6231900000123072924343</v>
      </c>
      <c r="H56" s="23" t="s">
        <v>3625</v>
      </c>
      <c r="I56" s="23" t="s">
        <v>3558</v>
      </c>
      <c r="J56" s="23" t="s">
        <v>3490</v>
      </c>
      <c r="K56" s="43">
        <v>343</v>
      </c>
      <c r="L56" s="23" t="s">
        <v>3626</v>
      </c>
      <c r="M56" s="23" t="s">
        <v>3492</v>
      </c>
    </row>
    <row r="57" spans="1:13">
      <c r="A57" s="23" t="s">
        <v>3487</v>
      </c>
      <c r="B57" s="23" t="s">
        <v>3598</v>
      </c>
      <c r="C57" s="23" t="s">
        <v>3627</v>
      </c>
      <c r="D57" s="23" t="s">
        <v>3488</v>
      </c>
      <c r="E57" s="23" t="s">
        <v>3489</v>
      </c>
      <c r="F57" s="23" t="s">
        <v>3306</v>
      </c>
      <c r="G57" s="50" t="str">
        <f t="shared" si="1"/>
        <v>62270038602802137592100</v>
      </c>
      <c r="H57" s="23" t="s">
        <v>3628</v>
      </c>
      <c r="I57" s="23" t="s">
        <v>3524</v>
      </c>
      <c r="J57" s="23" t="s">
        <v>3490</v>
      </c>
      <c r="K57" s="43">
        <v>2100</v>
      </c>
      <c r="L57" s="23" t="s">
        <v>3491</v>
      </c>
      <c r="M57" s="23" t="s">
        <v>3492</v>
      </c>
    </row>
    <row r="58" spans="1:13">
      <c r="A58" s="23" t="s">
        <v>3487</v>
      </c>
      <c r="B58" s="23" t="s">
        <v>3598</v>
      </c>
      <c r="C58" s="23" t="s">
        <v>3629</v>
      </c>
      <c r="D58" s="23" t="s">
        <v>3488</v>
      </c>
      <c r="E58" s="23" t="s">
        <v>3489</v>
      </c>
      <c r="F58" s="23" t="s">
        <v>3281</v>
      </c>
      <c r="G58" s="50" t="str">
        <f t="shared" si="1"/>
        <v>622658006689153879</v>
      </c>
      <c r="H58" s="23" t="s">
        <v>3630</v>
      </c>
      <c r="I58" s="23" t="s">
        <v>3631</v>
      </c>
      <c r="J58" s="23" t="s">
        <v>3490</v>
      </c>
      <c r="K58" s="43">
        <v>79</v>
      </c>
      <c r="L58" s="23" t="s">
        <v>3491</v>
      </c>
      <c r="M58" s="23" t="s">
        <v>3492</v>
      </c>
    </row>
    <row r="59" spans="1:13">
      <c r="A59" s="23" t="s">
        <v>3487</v>
      </c>
      <c r="B59" s="23" t="s">
        <v>3632</v>
      </c>
      <c r="C59" s="23" t="s">
        <v>3633</v>
      </c>
      <c r="D59" s="23" t="s">
        <v>3488</v>
      </c>
      <c r="E59" s="23" t="s">
        <v>3489</v>
      </c>
      <c r="F59" s="23" t="s">
        <v>3330</v>
      </c>
      <c r="G59" s="50" t="str">
        <f t="shared" si="1"/>
        <v>6223691905170829179</v>
      </c>
      <c r="H59" s="23" t="s">
        <v>3634</v>
      </c>
      <c r="I59" s="23" t="s">
        <v>3558</v>
      </c>
      <c r="J59" s="23" t="s">
        <v>3490</v>
      </c>
      <c r="K59" s="43">
        <v>179</v>
      </c>
      <c r="L59" s="23" t="s">
        <v>3635</v>
      </c>
      <c r="M59" s="23" t="s">
        <v>3492</v>
      </c>
    </row>
    <row r="60" spans="1:13">
      <c r="A60" s="23" t="s">
        <v>3487</v>
      </c>
      <c r="B60" s="23" t="s">
        <v>3632</v>
      </c>
      <c r="C60" s="23" t="s">
        <v>3636</v>
      </c>
      <c r="D60" s="23" t="s">
        <v>3488</v>
      </c>
      <c r="E60" s="23" t="s">
        <v>3489</v>
      </c>
      <c r="F60" s="23" t="s">
        <v>3338</v>
      </c>
      <c r="G60" s="50" t="str">
        <f t="shared" si="1"/>
        <v>6231900000075414231816</v>
      </c>
      <c r="H60" s="23" t="s">
        <v>3637</v>
      </c>
      <c r="I60" s="23" t="s">
        <v>3558</v>
      </c>
      <c r="J60" s="23" t="s">
        <v>3490</v>
      </c>
      <c r="K60" s="43">
        <v>816</v>
      </c>
      <c r="L60" s="23" t="s">
        <v>3638</v>
      </c>
      <c r="M60" s="23" t="s">
        <v>3492</v>
      </c>
    </row>
    <row r="61" spans="1:13">
      <c r="A61" s="23" t="s">
        <v>3487</v>
      </c>
      <c r="B61" s="23" t="s">
        <v>3632</v>
      </c>
      <c r="C61" s="23" t="s">
        <v>3639</v>
      </c>
      <c r="D61" s="23" t="s">
        <v>3488</v>
      </c>
      <c r="E61" s="23" t="s">
        <v>3489</v>
      </c>
      <c r="F61" s="23" t="s">
        <v>3358</v>
      </c>
      <c r="G61" s="50" t="str">
        <f t="shared" si="1"/>
        <v>6228930001129551622244</v>
      </c>
      <c r="H61" s="23" t="s">
        <v>3640</v>
      </c>
      <c r="I61" s="23" t="s">
        <v>3641</v>
      </c>
      <c r="J61" s="23" t="s">
        <v>3490</v>
      </c>
      <c r="K61" s="43">
        <v>244</v>
      </c>
      <c r="L61" s="23" t="s">
        <v>3491</v>
      </c>
      <c r="M61" s="23" t="s">
        <v>3492</v>
      </c>
    </row>
    <row r="62" spans="1:13">
      <c r="A62" s="23" t="s">
        <v>3487</v>
      </c>
      <c r="B62" s="23" t="s">
        <v>3632</v>
      </c>
      <c r="C62" s="23" t="s">
        <v>3642</v>
      </c>
      <c r="D62" s="23" t="s">
        <v>3488</v>
      </c>
      <c r="E62" s="23" t="s">
        <v>3489</v>
      </c>
      <c r="F62" s="23" t="s">
        <v>3366</v>
      </c>
      <c r="G62" s="50" t="str">
        <f t="shared" si="1"/>
        <v>5257465388238754464</v>
      </c>
      <c r="H62" s="23" t="s">
        <v>3643</v>
      </c>
      <c r="I62" s="23" t="s">
        <v>3510</v>
      </c>
      <c r="J62" s="23" t="s">
        <v>3490</v>
      </c>
      <c r="K62" s="43">
        <v>464</v>
      </c>
      <c r="L62" s="23" t="s">
        <v>3511</v>
      </c>
      <c r="M62" s="23" t="s">
        <v>3492</v>
      </c>
    </row>
    <row r="63" spans="1:13">
      <c r="A63" s="23" t="s">
        <v>3487</v>
      </c>
      <c r="B63" s="23" t="s">
        <v>3632</v>
      </c>
      <c r="C63" s="23" t="s">
        <v>3644</v>
      </c>
      <c r="D63" s="23" t="s">
        <v>3488</v>
      </c>
      <c r="E63" s="23" t="s">
        <v>3489</v>
      </c>
      <c r="F63" s="23" t="s">
        <v>3396</v>
      </c>
      <c r="G63" s="50" t="str">
        <f t="shared" si="1"/>
        <v>62230828001814595600</v>
      </c>
      <c r="H63" s="23" t="s">
        <v>3645</v>
      </c>
      <c r="I63" s="23" t="s">
        <v>3499</v>
      </c>
      <c r="J63" s="23" t="s">
        <v>3490</v>
      </c>
      <c r="K63" s="43">
        <v>600</v>
      </c>
      <c r="L63" s="23" t="s">
        <v>3491</v>
      </c>
      <c r="M63" s="23" t="s">
        <v>3492</v>
      </c>
    </row>
    <row r="64" spans="1:13">
      <c r="A64" s="23" t="s">
        <v>3487</v>
      </c>
      <c r="B64" s="23" t="s">
        <v>3632</v>
      </c>
      <c r="C64" s="23" t="s">
        <v>3646</v>
      </c>
      <c r="D64" s="23" t="s">
        <v>3488</v>
      </c>
      <c r="E64" s="23" t="s">
        <v>3489</v>
      </c>
      <c r="F64" s="23" t="s">
        <v>3392</v>
      </c>
      <c r="G64" s="50" t="str">
        <f t="shared" si="1"/>
        <v>6228480861221414019115</v>
      </c>
      <c r="H64" s="23" t="s">
        <v>3647</v>
      </c>
      <c r="I64" s="23" t="s">
        <v>3514</v>
      </c>
      <c r="J64" s="23" t="s">
        <v>3490</v>
      </c>
      <c r="K64" s="43">
        <v>115</v>
      </c>
      <c r="L64" s="23" t="s">
        <v>3515</v>
      </c>
      <c r="M64" s="23" t="s">
        <v>3492</v>
      </c>
    </row>
    <row r="65" spans="1:13">
      <c r="A65" s="23" t="s">
        <v>3487</v>
      </c>
      <c r="B65" s="23" t="s">
        <v>3632</v>
      </c>
      <c r="C65" s="23" t="s">
        <v>3648</v>
      </c>
      <c r="D65" s="23" t="s">
        <v>3488</v>
      </c>
      <c r="E65" s="23" t="s">
        <v>3489</v>
      </c>
      <c r="F65" s="23" t="s">
        <v>3411</v>
      </c>
      <c r="G65" s="50" t="str">
        <f t="shared" si="1"/>
        <v>6282680042206164249</v>
      </c>
      <c r="H65" s="23" t="s">
        <v>3649</v>
      </c>
      <c r="I65" s="23" t="s">
        <v>3514</v>
      </c>
      <c r="J65" s="23" t="s">
        <v>3490</v>
      </c>
      <c r="K65" s="43">
        <v>249</v>
      </c>
      <c r="L65" s="23" t="s">
        <v>3515</v>
      </c>
      <c r="M65" s="23" t="s">
        <v>3492</v>
      </c>
    </row>
    <row r="66" spans="1:13">
      <c r="A66" s="23" t="s">
        <v>3487</v>
      </c>
      <c r="B66" s="23" t="s">
        <v>3650</v>
      </c>
      <c r="C66" s="23" t="s">
        <v>3651</v>
      </c>
      <c r="D66" s="23" t="s">
        <v>3488</v>
      </c>
      <c r="E66" s="23" t="s">
        <v>3489</v>
      </c>
      <c r="F66" s="23" t="s">
        <v>3404</v>
      </c>
      <c r="G66" s="50" t="str">
        <f t="shared" ref="G66:G97" si="2">F66&amp;K66</f>
        <v>4984511298331040405</v>
      </c>
      <c r="H66" s="23" t="s">
        <v>3652</v>
      </c>
      <c r="I66" s="23" t="s">
        <v>3653</v>
      </c>
      <c r="J66" s="23" t="s">
        <v>3490</v>
      </c>
      <c r="K66" s="43">
        <v>405</v>
      </c>
      <c r="L66" s="23" t="s">
        <v>3491</v>
      </c>
      <c r="M66" s="23" t="s">
        <v>3492</v>
      </c>
    </row>
    <row r="67" spans="1:13">
      <c r="A67" s="23" t="s">
        <v>3487</v>
      </c>
      <c r="B67" s="23" t="s">
        <v>3650</v>
      </c>
      <c r="C67" s="23" t="s">
        <v>1348</v>
      </c>
      <c r="D67" s="23" t="s">
        <v>3488</v>
      </c>
      <c r="E67" s="23" t="s">
        <v>3489</v>
      </c>
      <c r="F67" s="23" t="s">
        <v>3431</v>
      </c>
      <c r="G67" s="50" t="str">
        <f t="shared" si="2"/>
        <v>62319000000735539319990</v>
      </c>
      <c r="H67" s="23" t="s">
        <v>3654</v>
      </c>
      <c r="I67" s="23" t="s">
        <v>3558</v>
      </c>
      <c r="J67" s="23" t="s">
        <v>3490</v>
      </c>
      <c r="K67" s="43">
        <v>9990</v>
      </c>
      <c r="L67" s="23" t="s">
        <v>3578</v>
      </c>
      <c r="M67" s="23" t="s">
        <v>3492</v>
      </c>
    </row>
    <row r="68" spans="1:13">
      <c r="A68" s="23" t="s">
        <v>3487</v>
      </c>
      <c r="B68" s="23" t="s">
        <v>3650</v>
      </c>
      <c r="C68" s="23" t="s">
        <v>3655</v>
      </c>
      <c r="D68" s="23" t="s">
        <v>3488</v>
      </c>
      <c r="E68" s="23" t="s">
        <v>3489</v>
      </c>
      <c r="F68" s="23" t="s">
        <v>3447</v>
      </c>
      <c r="G68" s="50" t="str">
        <f t="shared" si="2"/>
        <v>6231900000088785122135</v>
      </c>
      <c r="H68" s="23" t="s">
        <v>3656</v>
      </c>
      <c r="I68" s="23" t="s">
        <v>3558</v>
      </c>
      <c r="J68" s="23" t="s">
        <v>3490</v>
      </c>
      <c r="K68" s="43">
        <v>135</v>
      </c>
      <c r="L68" s="23" t="s">
        <v>3578</v>
      </c>
      <c r="M68" s="23" t="s">
        <v>3492</v>
      </c>
    </row>
    <row r="69" spans="1:13">
      <c r="A69" s="23" t="s">
        <v>3487</v>
      </c>
      <c r="B69" s="23" t="s">
        <v>3650</v>
      </c>
      <c r="C69" s="23" t="s">
        <v>3657</v>
      </c>
      <c r="D69" s="23" t="s">
        <v>3488</v>
      </c>
      <c r="E69" s="23" t="s">
        <v>3489</v>
      </c>
      <c r="F69" s="23" t="s">
        <v>3457</v>
      </c>
      <c r="G69" s="50" t="str">
        <f t="shared" si="2"/>
        <v>623190000010720487338</v>
      </c>
      <c r="H69" s="23" t="s">
        <v>3658</v>
      </c>
      <c r="I69" s="23" t="s">
        <v>3558</v>
      </c>
      <c r="J69" s="23" t="s">
        <v>3490</v>
      </c>
      <c r="K69" s="43">
        <v>38</v>
      </c>
      <c r="L69" s="23" t="s">
        <v>3659</v>
      </c>
      <c r="M69" s="23" t="s">
        <v>3492</v>
      </c>
    </row>
    <row r="70" spans="1:13">
      <c r="A70" s="23" t="s">
        <v>3487</v>
      </c>
      <c r="B70" s="23" t="s">
        <v>3650</v>
      </c>
      <c r="C70" s="23" t="s">
        <v>3660</v>
      </c>
      <c r="D70" s="23" t="s">
        <v>3488</v>
      </c>
      <c r="E70" s="23" t="s">
        <v>3489</v>
      </c>
      <c r="F70" s="23" t="s">
        <v>3721</v>
      </c>
      <c r="G70" s="50" t="str">
        <f t="shared" si="2"/>
        <v>6222022507004195311564</v>
      </c>
      <c r="H70" s="23" t="s">
        <v>3661</v>
      </c>
      <c r="I70" s="23" t="s">
        <v>3499</v>
      </c>
      <c r="J70" s="23" t="s">
        <v>3490</v>
      </c>
      <c r="K70" s="43">
        <v>564</v>
      </c>
      <c r="L70" s="23" t="s">
        <v>3491</v>
      </c>
      <c r="M70" s="23" t="s">
        <v>3492</v>
      </c>
    </row>
    <row r="71" spans="1:13">
      <c r="A71" s="23" t="s">
        <v>3487</v>
      </c>
      <c r="B71" s="23" t="s">
        <v>3650</v>
      </c>
      <c r="C71" s="23" t="s">
        <v>3662</v>
      </c>
      <c r="D71" s="23" t="s">
        <v>3488</v>
      </c>
      <c r="E71" s="23" t="s">
        <v>3489</v>
      </c>
      <c r="F71" s="23" t="s">
        <v>3722</v>
      </c>
      <c r="G71" s="50" t="str">
        <f t="shared" si="2"/>
        <v>6259960088871637612</v>
      </c>
      <c r="H71" s="23" t="s">
        <v>3663</v>
      </c>
      <c r="I71" s="23" t="s">
        <v>3514</v>
      </c>
      <c r="J71" s="23" t="s">
        <v>3490</v>
      </c>
      <c r="K71" s="43">
        <v>612</v>
      </c>
      <c r="L71" s="23" t="s">
        <v>3515</v>
      </c>
      <c r="M71" s="23" t="s">
        <v>3492</v>
      </c>
    </row>
    <row r="72" spans="1:13">
      <c r="A72" s="23" t="s">
        <v>3487</v>
      </c>
      <c r="B72" s="23" t="s">
        <v>3650</v>
      </c>
      <c r="C72" s="23" t="s">
        <v>3664</v>
      </c>
      <c r="D72" s="23" t="s">
        <v>3488</v>
      </c>
      <c r="E72" s="23" t="s">
        <v>3489</v>
      </c>
      <c r="F72" s="23" t="s">
        <v>3228</v>
      </c>
      <c r="G72" s="50" t="str">
        <f t="shared" si="2"/>
        <v>62319000001026982024000</v>
      </c>
      <c r="H72" s="23" t="s">
        <v>3665</v>
      </c>
      <c r="I72" s="23" t="s">
        <v>3558</v>
      </c>
      <c r="J72" s="23" t="s">
        <v>3490</v>
      </c>
      <c r="K72" s="43">
        <v>4000</v>
      </c>
      <c r="L72" s="23" t="s">
        <v>3666</v>
      </c>
      <c r="M72" s="23" t="s">
        <v>3492</v>
      </c>
    </row>
    <row r="73" spans="1:13">
      <c r="A73" s="23" t="s">
        <v>3487</v>
      </c>
      <c r="B73" s="23" t="s">
        <v>3650</v>
      </c>
      <c r="C73" s="23" t="s">
        <v>3667</v>
      </c>
      <c r="D73" s="23" t="s">
        <v>3488</v>
      </c>
      <c r="E73" s="23" t="s">
        <v>3489</v>
      </c>
      <c r="F73" s="23" t="s">
        <v>3723</v>
      </c>
      <c r="G73" s="50" t="str">
        <f t="shared" si="2"/>
        <v>6228480866157003165406</v>
      </c>
      <c r="H73" s="23" t="s">
        <v>3668</v>
      </c>
      <c r="I73" s="23" t="s">
        <v>3514</v>
      </c>
      <c r="J73" s="23" t="s">
        <v>3490</v>
      </c>
      <c r="K73" s="43">
        <v>406</v>
      </c>
      <c r="L73" s="23" t="s">
        <v>3515</v>
      </c>
      <c r="M73" s="23" t="s">
        <v>3492</v>
      </c>
    </row>
    <row r="74" spans="1:13">
      <c r="A74" s="23" t="s">
        <v>3487</v>
      </c>
      <c r="B74" s="23" t="s">
        <v>3650</v>
      </c>
      <c r="C74" s="23" t="s">
        <v>3669</v>
      </c>
      <c r="D74" s="23" t="s">
        <v>3488</v>
      </c>
      <c r="E74" s="23" t="s">
        <v>3489</v>
      </c>
      <c r="F74" s="23" t="s">
        <v>3723</v>
      </c>
      <c r="G74" s="50" t="str">
        <f t="shared" si="2"/>
        <v>6228480866157003165755</v>
      </c>
      <c r="H74" s="23" t="s">
        <v>3670</v>
      </c>
      <c r="I74" s="23" t="s">
        <v>3514</v>
      </c>
      <c r="J74" s="23" t="s">
        <v>3490</v>
      </c>
      <c r="K74" s="43">
        <v>755</v>
      </c>
      <c r="L74" s="23" t="s">
        <v>3515</v>
      </c>
      <c r="M74" s="23" t="s">
        <v>3492</v>
      </c>
    </row>
    <row r="75" spans="1:13">
      <c r="A75" s="23" t="s">
        <v>3487</v>
      </c>
      <c r="B75" s="23" t="s">
        <v>3650</v>
      </c>
      <c r="C75" s="23" t="s">
        <v>3671</v>
      </c>
      <c r="D75" s="23" t="s">
        <v>3488</v>
      </c>
      <c r="E75" s="23" t="s">
        <v>3489</v>
      </c>
      <c r="F75" s="23" t="s">
        <v>3724</v>
      </c>
      <c r="G75" s="50" t="str">
        <f t="shared" si="2"/>
        <v>6231900000057513364800</v>
      </c>
      <c r="H75" s="23" t="s">
        <v>3672</v>
      </c>
      <c r="I75" s="23" t="s">
        <v>3558</v>
      </c>
      <c r="J75" s="23" t="s">
        <v>3490</v>
      </c>
      <c r="K75" s="43">
        <v>800</v>
      </c>
      <c r="L75" s="23" t="s">
        <v>3673</v>
      </c>
      <c r="M75" s="23" t="s">
        <v>3492</v>
      </c>
    </row>
    <row r="76" spans="1:13">
      <c r="A76" s="23" t="s">
        <v>3487</v>
      </c>
      <c r="B76" s="23" t="s">
        <v>3650</v>
      </c>
      <c r="C76" s="23" t="s">
        <v>2374</v>
      </c>
      <c r="D76" s="23" t="s">
        <v>3488</v>
      </c>
      <c r="E76" s="23" t="s">
        <v>3489</v>
      </c>
      <c r="F76" s="23" t="s">
        <v>3725</v>
      </c>
      <c r="G76" s="50" t="str">
        <f t="shared" si="2"/>
        <v>6228480868174137471420</v>
      </c>
      <c r="H76" s="23" t="s">
        <v>3674</v>
      </c>
      <c r="I76" s="23" t="s">
        <v>3514</v>
      </c>
      <c r="J76" s="23" t="s">
        <v>3490</v>
      </c>
      <c r="K76" s="43">
        <v>420</v>
      </c>
      <c r="L76" s="23" t="s">
        <v>3515</v>
      </c>
      <c r="M76" s="23" t="s">
        <v>3492</v>
      </c>
    </row>
    <row r="77" spans="1:13">
      <c r="A77" s="23" t="s">
        <v>3487</v>
      </c>
      <c r="B77" s="23" t="s">
        <v>3650</v>
      </c>
      <c r="C77" s="23" t="s">
        <v>3675</v>
      </c>
      <c r="D77" s="23" t="s">
        <v>3488</v>
      </c>
      <c r="E77" s="23" t="s">
        <v>3489</v>
      </c>
      <c r="F77" s="23" t="s">
        <v>3726</v>
      </c>
      <c r="G77" s="50" t="str">
        <f t="shared" si="2"/>
        <v>6259960031745573882</v>
      </c>
      <c r="H77" s="23" t="s">
        <v>3676</v>
      </c>
      <c r="I77" s="23" t="s">
        <v>3514</v>
      </c>
      <c r="J77" s="23" t="s">
        <v>3490</v>
      </c>
      <c r="K77" s="43">
        <v>882</v>
      </c>
      <c r="L77" s="23" t="s">
        <v>3515</v>
      </c>
      <c r="M77" s="23" t="s">
        <v>3492</v>
      </c>
    </row>
    <row r="78" spans="1:13">
      <c r="A78" s="23" t="s">
        <v>3487</v>
      </c>
      <c r="B78" s="23" t="s">
        <v>3650</v>
      </c>
      <c r="C78" s="23" t="s">
        <v>3677</v>
      </c>
      <c r="D78" s="23" t="s">
        <v>3488</v>
      </c>
      <c r="E78" s="23" t="s">
        <v>3489</v>
      </c>
      <c r="F78" s="23" t="s">
        <v>3727</v>
      </c>
      <c r="G78" s="50" t="str">
        <f t="shared" si="2"/>
        <v>6217003860036310421363</v>
      </c>
      <c r="H78" s="23" t="s">
        <v>3678</v>
      </c>
      <c r="I78" s="23" t="s">
        <v>3524</v>
      </c>
      <c r="J78" s="23" t="s">
        <v>3490</v>
      </c>
      <c r="K78" s="43">
        <v>363</v>
      </c>
      <c r="L78" s="23" t="s">
        <v>3491</v>
      </c>
      <c r="M78" s="23" t="s">
        <v>3492</v>
      </c>
    </row>
    <row r="79" spans="1:13">
      <c r="A79" s="23" t="s">
        <v>3487</v>
      </c>
      <c r="B79" s="23" t="s">
        <v>3650</v>
      </c>
      <c r="C79" s="23" t="s">
        <v>3679</v>
      </c>
      <c r="D79" s="23" t="s">
        <v>3488</v>
      </c>
      <c r="E79" s="23" t="s">
        <v>3489</v>
      </c>
      <c r="F79" s="23" t="s">
        <v>3728</v>
      </c>
      <c r="G79" s="50" t="str">
        <f t="shared" si="2"/>
        <v>6217997300045011551702</v>
      </c>
      <c r="H79" s="23" t="s">
        <v>3680</v>
      </c>
      <c r="I79" s="23" t="s">
        <v>3586</v>
      </c>
      <c r="J79" s="23" t="s">
        <v>3490</v>
      </c>
      <c r="K79" s="43">
        <v>702</v>
      </c>
      <c r="L79" s="23" t="s">
        <v>3493</v>
      </c>
      <c r="M79" s="23" t="s">
        <v>3492</v>
      </c>
    </row>
    <row r="80" spans="1:13">
      <c r="A80" s="23" t="s">
        <v>3487</v>
      </c>
      <c r="B80" s="23" t="s">
        <v>3650</v>
      </c>
      <c r="C80" s="23" t="s">
        <v>3681</v>
      </c>
      <c r="D80" s="23" t="s">
        <v>3488</v>
      </c>
      <c r="E80" s="23" t="s">
        <v>3489</v>
      </c>
      <c r="F80" s="23" t="s">
        <v>3729</v>
      </c>
      <c r="G80" s="50" t="str">
        <f t="shared" si="2"/>
        <v>6259960100423185250</v>
      </c>
      <c r="H80" s="23" t="s">
        <v>3682</v>
      </c>
      <c r="I80" s="23" t="s">
        <v>3514</v>
      </c>
      <c r="J80" s="23" t="s">
        <v>3490</v>
      </c>
      <c r="K80" s="43">
        <v>250</v>
      </c>
      <c r="L80" s="23" t="s">
        <v>3515</v>
      </c>
      <c r="M80" s="23" t="s">
        <v>3492</v>
      </c>
    </row>
    <row r="81" spans="1:13">
      <c r="A81" s="23" t="s">
        <v>3487</v>
      </c>
      <c r="B81" s="23" t="s">
        <v>3650</v>
      </c>
      <c r="C81" s="23" t="s">
        <v>3683</v>
      </c>
      <c r="D81" s="23" t="s">
        <v>3488</v>
      </c>
      <c r="E81" s="23" t="s">
        <v>3489</v>
      </c>
      <c r="F81" s="23" t="s">
        <v>3730</v>
      </c>
      <c r="G81" s="50" t="str">
        <f t="shared" si="2"/>
        <v>62170038600160834024</v>
      </c>
      <c r="H81" s="23" t="s">
        <v>3684</v>
      </c>
      <c r="I81" s="23" t="s">
        <v>3524</v>
      </c>
      <c r="J81" s="23" t="s">
        <v>3490</v>
      </c>
      <c r="K81" s="43">
        <v>4</v>
      </c>
      <c r="L81" s="23" t="s">
        <v>3491</v>
      </c>
      <c r="M81" s="23" t="s">
        <v>3492</v>
      </c>
    </row>
    <row r="82" spans="1:13">
      <c r="A82" s="23" t="s">
        <v>3487</v>
      </c>
      <c r="B82" s="23" t="s">
        <v>3685</v>
      </c>
      <c r="C82" s="23" t="s">
        <v>3686</v>
      </c>
      <c r="D82" s="23" t="s">
        <v>3488</v>
      </c>
      <c r="E82" s="23" t="s">
        <v>3489</v>
      </c>
      <c r="F82" s="23" t="s">
        <v>3445</v>
      </c>
      <c r="G82" s="50" t="str">
        <f t="shared" si="2"/>
        <v>62253300608906442700</v>
      </c>
      <c r="H82" s="23" t="s">
        <v>3687</v>
      </c>
      <c r="I82" s="23" t="s">
        <v>3607</v>
      </c>
      <c r="J82" s="23" t="s">
        <v>3490</v>
      </c>
      <c r="K82" s="43">
        <v>2700</v>
      </c>
      <c r="L82" s="23" t="s">
        <v>3491</v>
      </c>
      <c r="M82" s="23" t="s">
        <v>3492</v>
      </c>
    </row>
    <row r="83" spans="1:13">
      <c r="A83" s="23" t="s">
        <v>3487</v>
      </c>
      <c r="B83" s="23" t="s">
        <v>3685</v>
      </c>
      <c r="C83" s="23" t="s">
        <v>3688</v>
      </c>
      <c r="D83" s="23" t="s">
        <v>3488</v>
      </c>
      <c r="E83" s="23" t="s">
        <v>3489</v>
      </c>
      <c r="F83" s="23" t="s">
        <v>3731</v>
      </c>
      <c r="G83" s="50" t="str">
        <f t="shared" si="2"/>
        <v>62170039000053267583000</v>
      </c>
      <c r="H83" s="23" t="s">
        <v>3689</v>
      </c>
      <c r="I83" s="23" t="s">
        <v>3524</v>
      </c>
      <c r="J83" s="23" t="s">
        <v>3490</v>
      </c>
      <c r="K83" s="43">
        <v>3000</v>
      </c>
      <c r="L83" s="23" t="s">
        <v>3491</v>
      </c>
      <c r="M83" s="23" t="s">
        <v>3492</v>
      </c>
    </row>
    <row r="84" spans="1:13">
      <c r="A84" s="23" t="s">
        <v>3487</v>
      </c>
      <c r="B84" s="23" t="s">
        <v>3685</v>
      </c>
      <c r="C84" s="23" t="s">
        <v>3690</v>
      </c>
      <c r="D84" s="23" t="s">
        <v>3488</v>
      </c>
      <c r="E84" s="23" t="s">
        <v>3489</v>
      </c>
      <c r="F84" s="23" t="s">
        <v>3732</v>
      </c>
      <c r="G84" s="50" t="str">
        <f t="shared" si="2"/>
        <v>6217003860032704049500</v>
      </c>
      <c r="H84" s="23" t="s">
        <v>3691</v>
      </c>
      <c r="I84" s="23" t="s">
        <v>3524</v>
      </c>
      <c r="J84" s="23" t="s">
        <v>3490</v>
      </c>
      <c r="K84" s="43">
        <v>500</v>
      </c>
      <c r="L84" s="23" t="s">
        <v>3491</v>
      </c>
      <c r="M84" s="23" t="s">
        <v>3492</v>
      </c>
    </row>
    <row r="85" spans="1:13">
      <c r="A85" s="23" t="s">
        <v>3487</v>
      </c>
      <c r="B85" s="23" t="s">
        <v>3685</v>
      </c>
      <c r="C85" s="23" t="s">
        <v>3692</v>
      </c>
      <c r="D85" s="23" t="s">
        <v>3488</v>
      </c>
      <c r="E85" s="23" t="s">
        <v>3489</v>
      </c>
      <c r="F85" s="23" t="s">
        <v>3733</v>
      </c>
      <c r="G85" s="50" t="str">
        <f t="shared" si="2"/>
        <v>6221550900093190400</v>
      </c>
      <c r="H85" s="23" t="s">
        <v>3693</v>
      </c>
      <c r="I85" s="23" t="s">
        <v>3497</v>
      </c>
      <c r="J85" s="23" t="s">
        <v>3490</v>
      </c>
      <c r="K85" s="43">
        <v>400</v>
      </c>
      <c r="L85" s="23" t="s">
        <v>3494</v>
      </c>
      <c r="M85" s="23" t="s">
        <v>3492</v>
      </c>
    </row>
    <row r="86" spans="1:13">
      <c r="A86" s="23" t="s">
        <v>3487</v>
      </c>
      <c r="B86" s="23" t="s">
        <v>3685</v>
      </c>
      <c r="C86" s="23" t="s">
        <v>3694</v>
      </c>
      <c r="D86" s="23" t="s">
        <v>3488</v>
      </c>
      <c r="E86" s="23" t="s">
        <v>3489</v>
      </c>
      <c r="F86" s="23" t="s">
        <v>3734</v>
      </c>
      <c r="G86" s="50" t="str">
        <f t="shared" si="2"/>
        <v>62266626019934562138</v>
      </c>
      <c r="H86" s="23" t="s">
        <v>3695</v>
      </c>
      <c r="I86" s="23" t="s">
        <v>3631</v>
      </c>
      <c r="J86" s="23" t="s">
        <v>3490</v>
      </c>
      <c r="K86" s="43">
        <v>2138</v>
      </c>
      <c r="L86" s="23" t="s">
        <v>3491</v>
      </c>
      <c r="M86" s="23" t="s">
        <v>3492</v>
      </c>
    </row>
    <row r="87" spans="1:13">
      <c r="A87" s="23" t="s">
        <v>3487</v>
      </c>
      <c r="B87" s="23" t="s">
        <v>3685</v>
      </c>
      <c r="C87" s="23" t="s">
        <v>3696</v>
      </c>
      <c r="D87" s="23" t="s">
        <v>3488</v>
      </c>
      <c r="E87" s="23" t="s">
        <v>3489</v>
      </c>
      <c r="F87" s="23" t="s">
        <v>3735</v>
      </c>
      <c r="G87" s="50" t="str">
        <f t="shared" si="2"/>
        <v>6236683860003701237295</v>
      </c>
      <c r="H87" s="23" t="s">
        <v>3697</v>
      </c>
      <c r="I87" s="23" t="s">
        <v>3524</v>
      </c>
      <c r="J87" s="23" t="s">
        <v>3490</v>
      </c>
      <c r="K87" s="43">
        <v>295</v>
      </c>
      <c r="L87" s="23" t="s">
        <v>3491</v>
      </c>
      <c r="M87" s="23" t="s">
        <v>3492</v>
      </c>
    </row>
    <row r="88" spans="1:13">
      <c r="A88" s="23" t="s">
        <v>3487</v>
      </c>
      <c r="B88" s="23" t="s">
        <v>3685</v>
      </c>
      <c r="C88" s="23" t="s">
        <v>3698</v>
      </c>
      <c r="D88" s="23" t="s">
        <v>3488</v>
      </c>
      <c r="E88" s="23" t="s">
        <v>3489</v>
      </c>
      <c r="F88" s="23" t="s">
        <v>3736</v>
      </c>
      <c r="G88" s="50" t="str">
        <f t="shared" si="2"/>
        <v>6217997300045103648248</v>
      </c>
      <c r="H88" s="23" t="s">
        <v>3699</v>
      </c>
      <c r="I88" s="23" t="s">
        <v>3586</v>
      </c>
      <c r="J88" s="23" t="s">
        <v>3490</v>
      </c>
      <c r="K88" s="43">
        <v>248</v>
      </c>
      <c r="L88" s="23" t="s">
        <v>3493</v>
      </c>
      <c r="M88" s="23" t="s">
        <v>3492</v>
      </c>
    </row>
    <row r="89" spans="1:13">
      <c r="A89" s="23" t="s">
        <v>3487</v>
      </c>
      <c r="B89" s="23" t="s">
        <v>3685</v>
      </c>
      <c r="C89" s="23" t="s">
        <v>3700</v>
      </c>
      <c r="D89" s="23" t="s">
        <v>3488</v>
      </c>
      <c r="E89" s="23" t="s">
        <v>3489</v>
      </c>
      <c r="F89" s="23" t="s">
        <v>3737</v>
      </c>
      <c r="G89" s="50" t="str">
        <f t="shared" si="2"/>
        <v>6222520590684144674</v>
      </c>
      <c r="H89" s="23" t="s">
        <v>3701</v>
      </c>
      <c r="I89" s="23" t="s">
        <v>3564</v>
      </c>
      <c r="J89" s="23" t="s">
        <v>3490</v>
      </c>
      <c r="K89" s="43">
        <v>674</v>
      </c>
      <c r="L89" s="23" t="s">
        <v>3565</v>
      </c>
      <c r="M89" s="23" t="s">
        <v>3492</v>
      </c>
    </row>
    <row r="90" spans="1:13">
      <c r="A90" s="23" t="s">
        <v>3487</v>
      </c>
      <c r="B90" s="23" t="s">
        <v>3685</v>
      </c>
      <c r="C90" s="23" t="s">
        <v>3702</v>
      </c>
      <c r="D90" s="23" t="s">
        <v>3488</v>
      </c>
      <c r="E90" s="23" t="s">
        <v>3489</v>
      </c>
      <c r="F90" s="23" t="s">
        <v>3738</v>
      </c>
      <c r="G90" s="50" t="str">
        <f t="shared" si="2"/>
        <v>62289300010972654373200</v>
      </c>
      <c r="H90" s="23" t="s">
        <v>3703</v>
      </c>
      <c r="I90" s="23" t="s">
        <v>3704</v>
      </c>
      <c r="J90" s="23" t="s">
        <v>3490</v>
      </c>
      <c r="K90" s="43">
        <v>3200</v>
      </c>
      <c r="L90" s="23" t="s">
        <v>3491</v>
      </c>
      <c r="M90" s="23" t="s">
        <v>3492</v>
      </c>
    </row>
    <row r="91" spans="1:13">
      <c r="A91" s="23" t="s">
        <v>3487</v>
      </c>
      <c r="B91" s="23" t="s">
        <v>3685</v>
      </c>
      <c r="C91" s="23" t="s">
        <v>3705</v>
      </c>
      <c r="D91" s="23" t="s">
        <v>3488</v>
      </c>
      <c r="E91" s="23" t="s">
        <v>3489</v>
      </c>
      <c r="F91" s="23" t="s">
        <v>3147</v>
      </c>
      <c r="G91" s="50" t="str">
        <f t="shared" si="2"/>
        <v>6231357711501404525885</v>
      </c>
      <c r="H91" s="23" t="s">
        <v>3706</v>
      </c>
      <c r="I91" s="23" t="s">
        <v>3707</v>
      </c>
      <c r="J91" s="23" t="s">
        <v>3490</v>
      </c>
      <c r="K91" s="43">
        <v>885</v>
      </c>
      <c r="L91" s="23" t="s">
        <v>3491</v>
      </c>
      <c r="M91" s="23" t="s">
        <v>3492</v>
      </c>
    </row>
    <row r="92" spans="1:13">
      <c r="A92" s="23" t="s">
        <v>3487</v>
      </c>
      <c r="B92" s="23" t="s">
        <v>3685</v>
      </c>
      <c r="C92" s="23" t="s">
        <v>3708</v>
      </c>
      <c r="D92" s="23" t="s">
        <v>3488</v>
      </c>
      <c r="E92" s="23" t="s">
        <v>3489</v>
      </c>
      <c r="F92" s="23" t="s">
        <v>3739</v>
      </c>
      <c r="G92" s="50" t="str">
        <f t="shared" si="2"/>
        <v>622848386023079921947</v>
      </c>
      <c r="H92" s="23" t="s">
        <v>3709</v>
      </c>
      <c r="I92" s="23" t="s">
        <v>3514</v>
      </c>
      <c r="J92" s="23" t="s">
        <v>3490</v>
      </c>
      <c r="K92" s="43">
        <v>47</v>
      </c>
      <c r="L92" s="23" t="s">
        <v>3515</v>
      </c>
      <c r="M92" s="23" t="s">
        <v>3492</v>
      </c>
    </row>
    <row r="93" spans="1:13">
      <c r="A93" s="23" t="s">
        <v>3487</v>
      </c>
      <c r="B93" s="23" t="s">
        <v>3685</v>
      </c>
      <c r="C93" s="23" t="s">
        <v>3710</v>
      </c>
      <c r="D93" s="23" t="s">
        <v>3488</v>
      </c>
      <c r="E93" s="23" t="s">
        <v>3489</v>
      </c>
      <c r="F93" s="50" t="s">
        <v>3740</v>
      </c>
      <c r="G93" s="50" t="str">
        <f t="shared" si="2"/>
        <v>6228370135467215300</v>
      </c>
      <c r="H93" s="23" t="s">
        <v>3711</v>
      </c>
      <c r="I93" s="23" t="s">
        <v>3514</v>
      </c>
      <c r="J93" s="23" t="s">
        <v>3490</v>
      </c>
      <c r="K93" s="43">
        <v>300</v>
      </c>
      <c r="L93" s="23" t="s">
        <v>3515</v>
      </c>
      <c r="M93" s="23" t="s">
        <v>3492</v>
      </c>
    </row>
    <row r="94" spans="1:13">
      <c r="A94" s="23" t="s">
        <v>3487</v>
      </c>
      <c r="B94" s="23" t="s">
        <v>3685</v>
      </c>
      <c r="C94" s="23" t="s">
        <v>3712</v>
      </c>
      <c r="D94" s="23" t="s">
        <v>3488</v>
      </c>
      <c r="E94" s="23" t="s">
        <v>3489</v>
      </c>
      <c r="F94" s="50" t="s">
        <v>3741</v>
      </c>
      <c r="G94" s="50" t="str">
        <f t="shared" si="2"/>
        <v>62284536180017182711618</v>
      </c>
      <c r="H94" s="23" t="s">
        <v>3713</v>
      </c>
      <c r="I94" s="23" t="s">
        <v>3514</v>
      </c>
      <c r="J94" s="23" t="s">
        <v>3490</v>
      </c>
      <c r="K94" s="43">
        <v>1618</v>
      </c>
      <c r="L94" s="23" t="s">
        <v>3515</v>
      </c>
      <c r="M94" s="23" t="s">
        <v>3492</v>
      </c>
    </row>
    <row r="95" spans="1:13">
      <c r="A95" s="23" t="s">
        <v>3487</v>
      </c>
      <c r="B95" s="23" t="s">
        <v>3685</v>
      </c>
      <c r="C95" s="23" t="s">
        <v>3714</v>
      </c>
      <c r="D95" s="23" t="s">
        <v>3488</v>
      </c>
      <c r="E95" s="23" t="s">
        <v>3489</v>
      </c>
      <c r="F95" s="50" t="s">
        <v>3742</v>
      </c>
      <c r="G95" s="50" t="str">
        <f t="shared" si="2"/>
        <v>622308280016779351490</v>
      </c>
      <c r="H95" s="23" t="s">
        <v>3715</v>
      </c>
      <c r="I95" s="23" t="s">
        <v>3499</v>
      </c>
      <c r="J95" s="23" t="s">
        <v>3490</v>
      </c>
      <c r="K95" s="43">
        <v>1490</v>
      </c>
      <c r="L95" s="23" t="s">
        <v>3491</v>
      </c>
      <c r="M95" s="23" t="s">
        <v>3492</v>
      </c>
    </row>
    <row r="96" spans="1:13">
      <c r="A96" s="23" t="s">
        <v>3487</v>
      </c>
      <c r="B96" s="23" t="s">
        <v>3685</v>
      </c>
      <c r="C96" s="23" t="s">
        <v>3716</v>
      </c>
      <c r="D96" s="23" t="s">
        <v>3488</v>
      </c>
      <c r="E96" s="23" t="s">
        <v>3489</v>
      </c>
      <c r="F96" s="50" t="s">
        <v>3743</v>
      </c>
      <c r="G96" s="50" t="str">
        <f t="shared" si="2"/>
        <v>6212262505003750334450</v>
      </c>
      <c r="H96" s="23" t="s">
        <v>3717</v>
      </c>
      <c r="I96" s="23" t="s">
        <v>3499</v>
      </c>
      <c r="J96" s="23" t="s">
        <v>3490</v>
      </c>
      <c r="K96" s="43">
        <v>450</v>
      </c>
      <c r="L96" s="23" t="s">
        <v>3491</v>
      </c>
      <c r="M96" s="23" t="s">
        <v>3492</v>
      </c>
    </row>
    <row r="97" spans="1:13">
      <c r="A97" s="23" t="s">
        <v>3487</v>
      </c>
      <c r="B97" s="23" t="s">
        <v>3685</v>
      </c>
      <c r="C97" s="23" t="s">
        <v>3718</v>
      </c>
      <c r="D97" s="23" t="s">
        <v>3488</v>
      </c>
      <c r="E97" s="23" t="s">
        <v>3489</v>
      </c>
      <c r="F97" s="23" t="s">
        <v>3744</v>
      </c>
      <c r="G97" s="50" t="str">
        <f t="shared" si="2"/>
        <v>6223691019859531247</v>
      </c>
      <c r="H97" s="23" t="s">
        <v>3719</v>
      </c>
      <c r="I97" s="23" t="s">
        <v>3558</v>
      </c>
      <c r="J97" s="23" t="s">
        <v>3490</v>
      </c>
      <c r="K97" s="43">
        <v>247</v>
      </c>
      <c r="L97" s="23" t="s">
        <v>3673</v>
      </c>
      <c r="M97" s="23" t="s">
        <v>3492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A55" workbookViewId="0">
      <selection activeCell="G67" sqref="G67"/>
    </sheetView>
  </sheetViews>
  <sheetFormatPr defaultRowHeight="13.5"/>
  <cols>
    <col min="1" max="1" width="13.875" bestFit="1" customWidth="1"/>
    <col min="2" max="2" width="21.125" customWidth="1"/>
    <col min="3" max="3" width="25.25" customWidth="1"/>
    <col min="6" max="6" width="21.625" bestFit="1" customWidth="1"/>
    <col min="9" max="9" width="20.875" customWidth="1"/>
  </cols>
  <sheetData>
    <row r="1" spans="1:10">
      <c r="A1" s="51" t="s">
        <v>3752</v>
      </c>
      <c r="B1" s="51" t="s">
        <v>35</v>
      </c>
      <c r="C1" s="51"/>
      <c r="D1" s="51" t="s">
        <v>3753</v>
      </c>
      <c r="E1" s="51" t="s">
        <v>3754</v>
      </c>
      <c r="F1" s="51" t="s">
        <v>3755</v>
      </c>
      <c r="G1" s="51" t="s">
        <v>3756</v>
      </c>
      <c r="H1" s="51" t="s">
        <v>3757</v>
      </c>
      <c r="I1" s="51" t="s">
        <v>3758</v>
      </c>
      <c r="J1" s="52" t="s">
        <v>4001</v>
      </c>
    </row>
    <row r="2" spans="1:10">
      <c r="A2" t="s">
        <v>3999</v>
      </c>
      <c r="B2" t="s">
        <v>4000</v>
      </c>
      <c r="C2" t="str">
        <f>F2&amp;D2</f>
        <v>6221551884847031870</v>
      </c>
      <c r="D2">
        <v>870</v>
      </c>
      <c r="E2" t="s">
        <v>3761</v>
      </c>
      <c r="F2" t="s">
        <v>207</v>
      </c>
      <c r="G2" t="s">
        <v>96</v>
      </c>
      <c r="H2" t="s">
        <v>3764</v>
      </c>
      <c r="I2" t="s">
        <v>3805</v>
      </c>
    </row>
    <row r="3" spans="1:10">
      <c r="A3" t="s">
        <v>3997</v>
      </c>
      <c r="B3" t="s">
        <v>3998</v>
      </c>
      <c r="C3" t="str">
        <f t="shared" ref="C3:C66" si="0">F3&amp;D3</f>
        <v>6282880029117646804</v>
      </c>
      <c r="D3">
        <v>804</v>
      </c>
      <c r="E3" t="s">
        <v>3761</v>
      </c>
      <c r="F3" t="s">
        <v>209</v>
      </c>
      <c r="G3" t="s">
        <v>101</v>
      </c>
      <c r="H3" t="s">
        <v>3764</v>
      </c>
      <c r="I3" t="s">
        <v>3763</v>
      </c>
    </row>
    <row r="4" spans="1:10">
      <c r="A4" t="s">
        <v>3994</v>
      </c>
      <c r="B4" t="s">
        <v>3995</v>
      </c>
      <c r="C4" t="str">
        <f t="shared" si="0"/>
        <v>6214978800056992964</v>
      </c>
      <c r="D4">
        <v>964</v>
      </c>
      <c r="E4" t="s">
        <v>3761</v>
      </c>
      <c r="F4" t="s">
        <v>1264</v>
      </c>
      <c r="G4" t="s">
        <v>310</v>
      </c>
      <c r="H4" t="s">
        <v>3764</v>
      </c>
      <c r="I4" t="s">
        <v>3996</v>
      </c>
    </row>
    <row r="5" spans="1:10">
      <c r="A5" t="s">
        <v>3992</v>
      </c>
      <c r="B5" t="s">
        <v>3993</v>
      </c>
      <c r="C5" t="str">
        <f t="shared" si="0"/>
        <v>4033910023456885115</v>
      </c>
      <c r="D5">
        <v>115</v>
      </c>
      <c r="E5" t="s">
        <v>3761</v>
      </c>
      <c r="F5" t="s">
        <v>1284</v>
      </c>
      <c r="G5" t="s">
        <v>397</v>
      </c>
      <c r="H5" t="s">
        <v>3764</v>
      </c>
      <c r="I5" t="s">
        <v>3960</v>
      </c>
    </row>
    <row r="6" spans="1:10">
      <c r="A6" t="s">
        <v>3990</v>
      </c>
      <c r="B6" t="s">
        <v>3991</v>
      </c>
      <c r="C6" t="str">
        <f t="shared" si="0"/>
        <v>52574653816589411100</v>
      </c>
      <c r="D6">
        <v>1100</v>
      </c>
      <c r="E6" t="s">
        <v>3761</v>
      </c>
      <c r="F6" t="s">
        <v>224</v>
      </c>
      <c r="G6" t="s">
        <v>130</v>
      </c>
      <c r="H6" t="s">
        <v>3764</v>
      </c>
      <c r="I6" t="s">
        <v>3868</v>
      </c>
    </row>
    <row r="7" spans="1:10">
      <c r="A7" t="s">
        <v>3988</v>
      </c>
      <c r="B7" t="s">
        <v>3989</v>
      </c>
      <c r="C7" t="str">
        <f t="shared" si="0"/>
        <v>6259960249540493115</v>
      </c>
      <c r="D7">
        <v>115</v>
      </c>
      <c r="E7" t="s">
        <v>3761</v>
      </c>
      <c r="F7" t="s">
        <v>1283</v>
      </c>
      <c r="G7" t="s">
        <v>391</v>
      </c>
      <c r="H7" t="s">
        <v>3764</v>
      </c>
      <c r="I7" t="s">
        <v>3775</v>
      </c>
    </row>
    <row r="8" spans="1:10">
      <c r="A8" t="s">
        <v>3986</v>
      </c>
      <c r="B8" t="s">
        <v>3987</v>
      </c>
      <c r="C8" t="str">
        <f t="shared" si="0"/>
        <v>622848086866168957057</v>
      </c>
      <c r="D8">
        <v>57</v>
      </c>
      <c r="E8" t="s">
        <v>3761</v>
      </c>
      <c r="F8" t="s">
        <v>220</v>
      </c>
      <c r="G8" t="s">
        <v>124</v>
      </c>
      <c r="H8" t="s">
        <v>3764</v>
      </c>
      <c r="I8" t="s">
        <v>3775</v>
      </c>
    </row>
    <row r="9" spans="1:10">
      <c r="A9" t="s">
        <v>3984</v>
      </c>
      <c r="B9" t="s">
        <v>3985</v>
      </c>
      <c r="C9" t="str">
        <f t="shared" si="0"/>
        <v>6217232507000051407304</v>
      </c>
      <c r="D9">
        <v>304</v>
      </c>
      <c r="E9" t="s">
        <v>3761</v>
      </c>
      <c r="F9" t="s">
        <v>1290</v>
      </c>
      <c r="G9" t="s">
        <v>426</v>
      </c>
      <c r="H9" t="s">
        <v>3764</v>
      </c>
      <c r="I9" t="s">
        <v>3763</v>
      </c>
    </row>
    <row r="10" spans="1:10">
      <c r="A10" t="s">
        <v>3982</v>
      </c>
      <c r="B10" t="s">
        <v>3983</v>
      </c>
      <c r="C10" t="str">
        <f t="shared" si="0"/>
        <v>6230582000064575205572</v>
      </c>
      <c r="D10">
        <v>572</v>
      </c>
      <c r="E10" t="s">
        <v>3761</v>
      </c>
      <c r="F10" t="s">
        <v>1298</v>
      </c>
      <c r="G10" t="s">
        <v>456</v>
      </c>
      <c r="H10" t="s">
        <v>3764</v>
      </c>
      <c r="I10" t="s">
        <v>3805</v>
      </c>
    </row>
    <row r="11" spans="1:10">
      <c r="A11" t="s">
        <v>3980</v>
      </c>
      <c r="B11" t="s">
        <v>3981</v>
      </c>
      <c r="C11" t="str">
        <f t="shared" si="0"/>
        <v>62170038800002679933500</v>
      </c>
      <c r="D11">
        <v>3500</v>
      </c>
      <c r="E11" t="s">
        <v>3761</v>
      </c>
      <c r="F11" t="s">
        <v>1295</v>
      </c>
      <c r="G11" t="s">
        <v>447</v>
      </c>
      <c r="H11" t="s">
        <v>3764</v>
      </c>
      <c r="I11" t="s">
        <v>3763</v>
      </c>
    </row>
    <row r="12" spans="1:10">
      <c r="A12" t="s">
        <v>3978</v>
      </c>
      <c r="B12" t="s">
        <v>3979</v>
      </c>
      <c r="C12" t="str">
        <f t="shared" si="0"/>
        <v>6222082502007682982238</v>
      </c>
      <c r="D12">
        <v>238</v>
      </c>
      <c r="E12" t="s">
        <v>3761</v>
      </c>
      <c r="F12" t="s">
        <v>230</v>
      </c>
      <c r="G12" t="s">
        <v>142</v>
      </c>
      <c r="H12" t="s">
        <v>3764</v>
      </c>
      <c r="I12" t="s">
        <v>3763</v>
      </c>
    </row>
    <row r="13" spans="1:10">
      <c r="A13" t="s">
        <v>3976</v>
      </c>
      <c r="B13" t="s">
        <v>3977</v>
      </c>
      <c r="C13" t="str">
        <f t="shared" si="0"/>
        <v>62252588999493823000</v>
      </c>
      <c r="D13">
        <v>3000</v>
      </c>
      <c r="E13" t="s">
        <v>3761</v>
      </c>
      <c r="F13" t="s">
        <v>1310</v>
      </c>
      <c r="G13" t="s">
        <v>502</v>
      </c>
      <c r="H13" t="s">
        <v>3764</v>
      </c>
      <c r="I13" t="s">
        <v>3805</v>
      </c>
    </row>
    <row r="14" spans="1:10">
      <c r="A14" t="s">
        <v>3974</v>
      </c>
      <c r="B14" t="s">
        <v>3975</v>
      </c>
      <c r="C14" t="str">
        <f t="shared" si="0"/>
        <v>523959100267888670</v>
      </c>
      <c r="D14">
        <v>70</v>
      </c>
      <c r="E14" t="s">
        <v>3761</v>
      </c>
      <c r="F14" t="s">
        <v>1294</v>
      </c>
      <c r="G14" t="s">
        <v>440</v>
      </c>
      <c r="H14" t="s">
        <v>3764</v>
      </c>
      <c r="I14" t="s">
        <v>3763</v>
      </c>
    </row>
    <row r="15" spans="1:10">
      <c r="A15" t="s">
        <v>3972</v>
      </c>
      <c r="B15" t="s">
        <v>3973</v>
      </c>
      <c r="C15" t="str">
        <f t="shared" si="0"/>
        <v>6282889219008283550</v>
      </c>
      <c r="D15">
        <v>550</v>
      </c>
      <c r="E15" t="s">
        <v>3761</v>
      </c>
      <c r="F15" t="s">
        <v>239</v>
      </c>
      <c r="G15" t="s">
        <v>165</v>
      </c>
      <c r="H15" t="s">
        <v>3764</v>
      </c>
      <c r="I15" t="s">
        <v>3763</v>
      </c>
    </row>
    <row r="16" spans="1:10">
      <c r="A16" t="s">
        <v>3969</v>
      </c>
      <c r="B16" t="s">
        <v>3970</v>
      </c>
      <c r="C16" t="str">
        <f t="shared" si="0"/>
        <v>40411700552603541994</v>
      </c>
      <c r="D16">
        <v>1994</v>
      </c>
      <c r="E16" t="s">
        <v>3761</v>
      </c>
      <c r="F16" t="s">
        <v>1321</v>
      </c>
      <c r="G16" t="s">
        <v>3971</v>
      </c>
      <c r="H16" t="s">
        <v>3764</v>
      </c>
      <c r="I16" t="s">
        <v>3775</v>
      </c>
    </row>
    <row r="17" spans="1:9">
      <c r="A17" t="s">
        <v>3967</v>
      </c>
      <c r="B17" t="s">
        <v>3968</v>
      </c>
      <c r="C17" t="str">
        <f t="shared" si="0"/>
        <v>6225970052485646569</v>
      </c>
      <c r="D17">
        <v>569</v>
      </c>
      <c r="E17" t="s">
        <v>3761</v>
      </c>
      <c r="F17" t="s">
        <v>1325</v>
      </c>
      <c r="G17" t="s">
        <v>565</v>
      </c>
      <c r="H17" t="s">
        <v>3764</v>
      </c>
      <c r="I17" t="s">
        <v>3763</v>
      </c>
    </row>
    <row r="18" spans="1:9">
      <c r="A18" t="s">
        <v>3965</v>
      </c>
      <c r="B18" t="s">
        <v>3966</v>
      </c>
      <c r="C18" t="str">
        <f t="shared" si="0"/>
        <v>62177900010022526052709</v>
      </c>
      <c r="D18">
        <v>2709</v>
      </c>
      <c r="E18" t="s">
        <v>3761</v>
      </c>
      <c r="F18" t="s">
        <v>236</v>
      </c>
      <c r="G18" t="s">
        <v>158</v>
      </c>
      <c r="H18" t="s">
        <v>3764</v>
      </c>
      <c r="I18" t="s">
        <v>3763</v>
      </c>
    </row>
    <row r="19" spans="1:9">
      <c r="A19" t="s">
        <v>3963</v>
      </c>
      <c r="B19" t="s">
        <v>3964</v>
      </c>
      <c r="C19" t="str">
        <f t="shared" si="0"/>
        <v>62270038602602330331990</v>
      </c>
      <c r="D19">
        <v>1990</v>
      </c>
      <c r="E19" t="s">
        <v>3761</v>
      </c>
      <c r="F19" t="s">
        <v>1368</v>
      </c>
      <c r="G19" t="s">
        <v>693</v>
      </c>
      <c r="H19" t="s">
        <v>3764</v>
      </c>
      <c r="I19" t="s">
        <v>3763</v>
      </c>
    </row>
    <row r="20" spans="1:9">
      <c r="A20" t="s">
        <v>3961</v>
      </c>
      <c r="B20" t="s">
        <v>3962</v>
      </c>
      <c r="C20" t="str">
        <f t="shared" si="0"/>
        <v>6217902700004396261200</v>
      </c>
      <c r="D20">
        <v>200</v>
      </c>
      <c r="E20" t="s">
        <v>3761</v>
      </c>
      <c r="F20" t="s">
        <v>1338</v>
      </c>
      <c r="G20" t="s">
        <v>605</v>
      </c>
      <c r="H20" t="s">
        <v>3764</v>
      </c>
      <c r="I20" t="s">
        <v>3868</v>
      </c>
    </row>
    <row r="21" spans="1:9">
      <c r="A21" t="s">
        <v>3958</v>
      </c>
      <c r="B21" t="s">
        <v>3959</v>
      </c>
      <c r="C21" t="str">
        <f t="shared" si="0"/>
        <v>4033910021666659732</v>
      </c>
      <c r="D21">
        <v>732</v>
      </c>
      <c r="E21" t="s">
        <v>3761</v>
      </c>
      <c r="F21" t="s">
        <v>1353</v>
      </c>
      <c r="G21" t="s">
        <v>643</v>
      </c>
      <c r="H21" t="s">
        <v>3764</v>
      </c>
      <c r="I21" t="s">
        <v>3960</v>
      </c>
    </row>
    <row r="22" spans="1:9">
      <c r="A22" t="s">
        <v>3956</v>
      </c>
      <c r="B22" t="s">
        <v>3957</v>
      </c>
      <c r="C22" t="str">
        <f t="shared" si="0"/>
        <v>6282880049043053503</v>
      </c>
      <c r="D22">
        <v>503</v>
      </c>
      <c r="E22" t="s">
        <v>3761</v>
      </c>
      <c r="F22" t="s">
        <v>1357</v>
      </c>
      <c r="G22" t="s">
        <v>658</v>
      </c>
      <c r="H22" t="s">
        <v>3764</v>
      </c>
      <c r="I22" t="s">
        <v>3763</v>
      </c>
    </row>
    <row r="23" spans="1:9">
      <c r="A23" t="s">
        <v>3954</v>
      </c>
      <c r="B23" t="s">
        <v>3955</v>
      </c>
      <c r="C23" t="str">
        <f t="shared" si="0"/>
        <v>6259960217561844800</v>
      </c>
      <c r="D23">
        <v>800</v>
      </c>
      <c r="E23" t="s">
        <v>3761</v>
      </c>
      <c r="F23" t="s">
        <v>2954</v>
      </c>
      <c r="G23" t="s">
        <v>1448</v>
      </c>
      <c r="H23" t="s">
        <v>3764</v>
      </c>
      <c r="I23" t="s">
        <v>3775</v>
      </c>
    </row>
    <row r="24" spans="1:9">
      <c r="A24" t="s">
        <v>3952</v>
      </c>
      <c r="B24" t="s">
        <v>3953</v>
      </c>
      <c r="C24" t="str">
        <f t="shared" si="0"/>
        <v>6228480868654168871300</v>
      </c>
      <c r="D24">
        <v>300</v>
      </c>
      <c r="E24" t="s">
        <v>3761</v>
      </c>
      <c r="F24" t="s">
        <v>2965</v>
      </c>
      <c r="G24" t="s">
        <v>1466</v>
      </c>
      <c r="H24" t="s">
        <v>3764</v>
      </c>
      <c r="I24" t="s">
        <v>3775</v>
      </c>
    </row>
    <row r="25" spans="1:9">
      <c r="A25" t="s">
        <v>3950</v>
      </c>
      <c r="B25" t="s">
        <v>3951</v>
      </c>
      <c r="C25" t="str">
        <f t="shared" si="0"/>
        <v>6212812502000254506407</v>
      </c>
      <c r="D25">
        <v>407</v>
      </c>
      <c r="E25" t="s">
        <v>3761</v>
      </c>
      <c r="F25" t="s">
        <v>2981</v>
      </c>
      <c r="G25" t="s">
        <v>1491</v>
      </c>
      <c r="H25" t="s">
        <v>3764</v>
      </c>
      <c r="I25" t="s">
        <v>3763</v>
      </c>
    </row>
    <row r="26" spans="1:9">
      <c r="A26" t="s">
        <v>3948</v>
      </c>
      <c r="B26" t="s">
        <v>3949</v>
      </c>
      <c r="C26" t="str">
        <f t="shared" si="0"/>
        <v>6221570000573925662</v>
      </c>
      <c r="D26">
        <v>662</v>
      </c>
      <c r="E26" t="s">
        <v>3761</v>
      </c>
      <c r="F26" t="s">
        <v>2962</v>
      </c>
      <c r="G26" t="s">
        <v>1460</v>
      </c>
      <c r="H26" t="s">
        <v>3764</v>
      </c>
      <c r="I26" t="s">
        <v>3805</v>
      </c>
    </row>
    <row r="27" spans="1:9">
      <c r="A27" t="s">
        <v>3945</v>
      </c>
      <c r="B27" t="s">
        <v>3946</v>
      </c>
      <c r="C27" t="str">
        <f t="shared" si="0"/>
        <v>6231900000059189288500</v>
      </c>
      <c r="D27">
        <v>500</v>
      </c>
      <c r="E27" t="s">
        <v>3761</v>
      </c>
      <c r="F27" t="s">
        <v>3001</v>
      </c>
      <c r="G27" t="s">
        <v>1521</v>
      </c>
      <c r="H27" t="s">
        <v>3764</v>
      </c>
      <c r="I27" t="s">
        <v>3947</v>
      </c>
    </row>
    <row r="28" spans="1:9">
      <c r="A28" t="s">
        <v>3943</v>
      </c>
      <c r="B28" t="s">
        <v>3944</v>
      </c>
      <c r="C28" t="str">
        <f t="shared" si="0"/>
        <v>6228480868424933273129</v>
      </c>
      <c r="D28">
        <v>129</v>
      </c>
      <c r="E28" t="s">
        <v>3761</v>
      </c>
      <c r="F28" t="s">
        <v>3013</v>
      </c>
      <c r="G28" t="s">
        <v>1539</v>
      </c>
      <c r="H28" t="s">
        <v>3764</v>
      </c>
      <c r="I28" t="s">
        <v>3775</v>
      </c>
    </row>
    <row r="29" spans="1:9">
      <c r="A29" t="s">
        <v>3941</v>
      </c>
      <c r="B29" t="s">
        <v>3942</v>
      </c>
      <c r="C29" t="str">
        <f t="shared" si="0"/>
        <v>6222520645207693194</v>
      </c>
      <c r="D29">
        <v>194</v>
      </c>
      <c r="E29" t="s">
        <v>3761</v>
      </c>
      <c r="F29" t="s">
        <v>3009</v>
      </c>
      <c r="G29" t="s">
        <v>1533</v>
      </c>
      <c r="H29" t="s">
        <v>3764</v>
      </c>
      <c r="I29" t="s">
        <v>3791</v>
      </c>
    </row>
    <row r="30" spans="1:9">
      <c r="A30" t="s">
        <v>3939</v>
      </c>
      <c r="B30" t="s">
        <v>3940</v>
      </c>
      <c r="C30" t="str">
        <f t="shared" si="0"/>
        <v>62284833161913664644000</v>
      </c>
      <c r="D30">
        <v>4000</v>
      </c>
      <c r="E30" t="s">
        <v>3761</v>
      </c>
      <c r="F30" t="s">
        <v>3053</v>
      </c>
      <c r="G30" t="s">
        <v>1598</v>
      </c>
      <c r="H30" t="s">
        <v>3764</v>
      </c>
      <c r="I30" t="s">
        <v>3775</v>
      </c>
    </row>
    <row r="31" spans="1:9">
      <c r="A31" t="s">
        <v>3937</v>
      </c>
      <c r="B31" t="s">
        <v>3938</v>
      </c>
      <c r="C31" t="str">
        <f t="shared" si="0"/>
        <v>6228480868657895371555</v>
      </c>
      <c r="D31">
        <v>555</v>
      </c>
      <c r="E31" t="s">
        <v>3761</v>
      </c>
      <c r="F31" t="s">
        <v>3086</v>
      </c>
      <c r="G31" t="s">
        <v>1647</v>
      </c>
      <c r="H31" t="s">
        <v>3764</v>
      </c>
      <c r="I31" t="s">
        <v>3775</v>
      </c>
    </row>
    <row r="32" spans="1:9">
      <c r="A32" t="s">
        <v>3935</v>
      </c>
      <c r="B32" t="s">
        <v>3936</v>
      </c>
      <c r="C32" t="str">
        <f t="shared" si="0"/>
        <v>621700386000155728758</v>
      </c>
      <c r="D32">
        <v>58</v>
      </c>
      <c r="E32" t="s">
        <v>3761</v>
      </c>
      <c r="F32" t="s">
        <v>3067</v>
      </c>
      <c r="G32" t="s">
        <v>1619</v>
      </c>
      <c r="H32" t="s">
        <v>3764</v>
      </c>
      <c r="I32" t="s">
        <v>3763</v>
      </c>
    </row>
    <row r="33" spans="1:9">
      <c r="A33" t="s">
        <v>3932</v>
      </c>
      <c r="B33" t="s">
        <v>3933</v>
      </c>
      <c r="C33" t="str">
        <f t="shared" si="0"/>
        <v>6231900000057163269650</v>
      </c>
      <c r="D33">
        <v>650</v>
      </c>
      <c r="E33" t="s">
        <v>3761</v>
      </c>
      <c r="F33" t="s">
        <v>3073</v>
      </c>
      <c r="G33" t="s">
        <v>1628</v>
      </c>
      <c r="H33" t="s">
        <v>3764</v>
      </c>
      <c r="I33" t="s">
        <v>3934</v>
      </c>
    </row>
    <row r="34" spans="1:9">
      <c r="A34" t="s">
        <v>3930</v>
      </c>
      <c r="B34" t="s">
        <v>3931</v>
      </c>
      <c r="C34" t="str">
        <f t="shared" si="0"/>
        <v>62319000000746851381684</v>
      </c>
      <c r="D34">
        <v>1684</v>
      </c>
      <c r="E34" t="s">
        <v>3761</v>
      </c>
      <c r="F34" t="s">
        <v>3100</v>
      </c>
      <c r="G34" t="s">
        <v>1668</v>
      </c>
      <c r="H34" t="s">
        <v>3764</v>
      </c>
      <c r="I34" t="s">
        <v>3855</v>
      </c>
    </row>
    <row r="35" spans="1:9">
      <c r="A35" t="s">
        <v>3927</v>
      </c>
      <c r="B35" t="s">
        <v>3928</v>
      </c>
      <c r="C35" t="str">
        <f t="shared" si="0"/>
        <v>6231900000019259130412</v>
      </c>
      <c r="D35">
        <v>412</v>
      </c>
      <c r="E35" t="s">
        <v>3761</v>
      </c>
      <c r="F35" t="s">
        <v>3112</v>
      </c>
      <c r="G35" t="s">
        <v>1684</v>
      </c>
      <c r="H35" t="s">
        <v>3764</v>
      </c>
      <c r="I35" t="s">
        <v>3929</v>
      </c>
    </row>
    <row r="36" spans="1:9">
      <c r="A36" t="s">
        <v>3925</v>
      </c>
      <c r="B36" t="s">
        <v>3926</v>
      </c>
      <c r="C36" t="str">
        <f t="shared" si="0"/>
        <v>621700386002006444865</v>
      </c>
      <c r="D36">
        <v>65</v>
      </c>
      <c r="E36" t="s">
        <v>3761</v>
      </c>
      <c r="F36" t="s">
        <v>3102</v>
      </c>
      <c r="G36" t="s">
        <v>1671</v>
      </c>
      <c r="H36" t="s">
        <v>3764</v>
      </c>
      <c r="I36" t="s">
        <v>3763</v>
      </c>
    </row>
    <row r="37" spans="1:9">
      <c r="A37" t="s">
        <v>3923</v>
      </c>
      <c r="B37" t="s">
        <v>3924</v>
      </c>
      <c r="C37" t="str">
        <f t="shared" si="0"/>
        <v>6221507300010812467349</v>
      </c>
      <c r="D37">
        <v>349</v>
      </c>
      <c r="E37" t="s">
        <v>3761</v>
      </c>
      <c r="F37" t="s">
        <v>3106</v>
      </c>
      <c r="G37" t="s">
        <v>1425</v>
      </c>
      <c r="H37" t="s">
        <v>3764</v>
      </c>
      <c r="I37" t="s">
        <v>3795</v>
      </c>
    </row>
    <row r="38" spans="1:9">
      <c r="A38" t="s">
        <v>3921</v>
      </c>
      <c r="B38" t="s">
        <v>3922</v>
      </c>
      <c r="C38" t="str">
        <f t="shared" si="0"/>
        <v>625996024368084080</v>
      </c>
      <c r="D38">
        <v>80</v>
      </c>
      <c r="E38" t="s">
        <v>3761</v>
      </c>
      <c r="F38" t="s">
        <v>3133</v>
      </c>
      <c r="G38" t="s">
        <v>1715</v>
      </c>
      <c r="H38" t="s">
        <v>3764</v>
      </c>
      <c r="I38" t="s">
        <v>3775</v>
      </c>
    </row>
    <row r="39" spans="1:9">
      <c r="A39" t="s">
        <v>3919</v>
      </c>
      <c r="B39" t="s">
        <v>3920</v>
      </c>
      <c r="C39" t="str">
        <f t="shared" si="0"/>
        <v>520169059318850524</v>
      </c>
      <c r="D39">
        <v>24</v>
      </c>
      <c r="E39" t="s">
        <v>3761</v>
      </c>
      <c r="F39" t="s">
        <v>3126</v>
      </c>
      <c r="G39" t="s">
        <v>1705</v>
      </c>
      <c r="H39" t="s">
        <v>3764</v>
      </c>
      <c r="I39" t="s">
        <v>3791</v>
      </c>
    </row>
    <row r="40" spans="1:9">
      <c r="A40" t="s">
        <v>3917</v>
      </c>
      <c r="B40" t="s">
        <v>3918</v>
      </c>
      <c r="C40" t="str">
        <f t="shared" si="0"/>
        <v>6230523970000960772294</v>
      </c>
      <c r="D40">
        <v>294</v>
      </c>
      <c r="E40" t="s">
        <v>3761</v>
      </c>
      <c r="F40" t="s">
        <v>3153</v>
      </c>
      <c r="G40" t="s">
        <v>1745</v>
      </c>
      <c r="H40" t="s">
        <v>3764</v>
      </c>
      <c r="I40" t="s">
        <v>3775</v>
      </c>
    </row>
    <row r="41" spans="1:9">
      <c r="A41" t="s">
        <v>3915</v>
      </c>
      <c r="B41" t="s">
        <v>3916</v>
      </c>
      <c r="C41" t="str">
        <f t="shared" si="0"/>
        <v>6259980001536653373</v>
      </c>
      <c r="D41">
        <v>373</v>
      </c>
      <c r="E41" t="s">
        <v>3761</v>
      </c>
      <c r="F41" t="s">
        <v>3174</v>
      </c>
      <c r="G41" t="s">
        <v>1777</v>
      </c>
      <c r="H41" t="s">
        <v>3764</v>
      </c>
      <c r="I41" t="s">
        <v>3775</v>
      </c>
    </row>
    <row r="42" spans="1:9">
      <c r="A42" t="s">
        <v>3913</v>
      </c>
      <c r="B42" t="s">
        <v>3914</v>
      </c>
      <c r="C42" t="str">
        <f t="shared" si="0"/>
        <v>6214978800056992529</v>
      </c>
      <c r="D42">
        <v>529</v>
      </c>
      <c r="E42" t="s">
        <v>3761</v>
      </c>
      <c r="F42" t="s">
        <v>1264</v>
      </c>
      <c r="G42" t="s">
        <v>310</v>
      </c>
      <c r="H42" t="s">
        <v>3764</v>
      </c>
      <c r="I42" t="s">
        <v>3855</v>
      </c>
    </row>
    <row r="43" spans="1:9">
      <c r="A43" t="s">
        <v>3910</v>
      </c>
      <c r="B43" t="s">
        <v>3911</v>
      </c>
      <c r="C43" t="str">
        <f t="shared" si="0"/>
        <v>625996006284555720</v>
      </c>
      <c r="D43">
        <v>20</v>
      </c>
      <c r="E43" t="s">
        <v>3761</v>
      </c>
      <c r="F43" t="s">
        <v>3178</v>
      </c>
      <c r="G43" t="s">
        <v>3912</v>
      </c>
      <c r="H43" t="s">
        <v>3764</v>
      </c>
      <c r="I43" t="s">
        <v>3775</v>
      </c>
    </row>
    <row r="44" spans="1:9">
      <c r="A44" t="s">
        <v>3908</v>
      </c>
      <c r="B44" t="s">
        <v>3909</v>
      </c>
      <c r="C44" t="str">
        <f t="shared" si="0"/>
        <v>6217232409000737657470</v>
      </c>
      <c r="D44">
        <v>470</v>
      </c>
      <c r="E44" t="s">
        <v>3761</v>
      </c>
      <c r="F44" t="s">
        <v>3122</v>
      </c>
      <c r="G44" t="s">
        <v>1699</v>
      </c>
      <c r="H44" t="s">
        <v>3764</v>
      </c>
      <c r="I44" t="s">
        <v>3763</v>
      </c>
    </row>
    <row r="45" spans="1:9">
      <c r="A45" t="s">
        <v>3906</v>
      </c>
      <c r="B45" t="s">
        <v>3907</v>
      </c>
      <c r="C45" t="str">
        <f t="shared" si="0"/>
        <v>62179833000007056497</v>
      </c>
      <c r="D45">
        <v>7</v>
      </c>
      <c r="E45" t="s">
        <v>3761</v>
      </c>
      <c r="F45" t="s">
        <v>3199</v>
      </c>
      <c r="G45" t="s">
        <v>1814</v>
      </c>
      <c r="H45" t="s">
        <v>3764</v>
      </c>
      <c r="I45" t="s">
        <v>3795</v>
      </c>
    </row>
    <row r="46" spans="1:9">
      <c r="A46" t="s">
        <v>3903</v>
      </c>
      <c r="B46" t="s">
        <v>3904</v>
      </c>
      <c r="C46" t="str">
        <f t="shared" si="0"/>
        <v>6228481190716220916133</v>
      </c>
      <c r="D46">
        <v>133</v>
      </c>
      <c r="E46" t="s">
        <v>3761</v>
      </c>
      <c r="F46" t="s">
        <v>3207</v>
      </c>
      <c r="G46" t="s">
        <v>3905</v>
      </c>
      <c r="H46" t="s">
        <v>3764</v>
      </c>
      <c r="I46" t="s">
        <v>3775</v>
      </c>
    </row>
    <row r="47" spans="1:9">
      <c r="A47" t="s">
        <v>3901</v>
      </c>
      <c r="B47" t="s">
        <v>3902</v>
      </c>
      <c r="C47" t="str">
        <f t="shared" si="0"/>
        <v>6217359901020698205500</v>
      </c>
      <c r="D47">
        <v>500</v>
      </c>
      <c r="E47" t="s">
        <v>3761</v>
      </c>
      <c r="F47" t="s">
        <v>3025</v>
      </c>
      <c r="G47" t="s">
        <v>1555</v>
      </c>
      <c r="H47" t="s">
        <v>3764</v>
      </c>
      <c r="I47" t="s">
        <v>3763</v>
      </c>
    </row>
    <row r="48" spans="1:9">
      <c r="A48" t="s">
        <v>3899</v>
      </c>
      <c r="B48" t="s">
        <v>3900</v>
      </c>
      <c r="C48" t="str">
        <f t="shared" si="0"/>
        <v>6236681460007957141700</v>
      </c>
      <c r="D48">
        <v>700</v>
      </c>
      <c r="E48" t="s">
        <v>3761</v>
      </c>
      <c r="F48" t="s">
        <v>3221</v>
      </c>
      <c r="G48" t="s">
        <v>1847</v>
      </c>
      <c r="H48" t="s">
        <v>3764</v>
      </c>
      <c r="I48" t="s">
        <v>3763</v>
      </c>
    </row>
    <row r="49" spans="1:9">
      <c r="A49" t="s">
        <v>3897</v>
      </c>
      <c r="B49" t="s">
        <v>3898</v>
      </c>
      <c r="C49" t="str">
        <f t="shared" si="0"/>
        <v>62284801194377385761500</v>
      </c>
      <c r="D49">
        <v>1500</v>
      </c>
      <c r="E49" t="s">
        <v>3761</v>
      </c>
      <c r="F49" t="s">
        <v>3209</v>
      </c>
      <c r="G49" t="s">
        <v>1829</v>
      </c>
      <c r="H49" t="s">
        <v>3764</v>
      </c>
      <c r="I49" t="s">
        <v>3775</v>
      </c>
    </row>
    <row r="50" spans="1:9">
      <c r="A50" t="s">
        <v>3895</v>
      </c>
      <c r="B50" t="s">
        <v>3896</v>
      </c>
      <c r="C50" t="str">
        <f t="shared" si="0"/>
        <v>6217007170005407166943</v>
      </c>
      <c r="D50">
        <v>943</v>
      </c>
      <c r="E50" t="s">
        <v>3761</v>
      </c>
      <c r="F50" t="s">
        <v>3233</v>
      </c>
      <c r="G50" t="s">
        <v>1874</v>
      </c>
      <c r="H50" t="s">
        <v>3764</v>
      </c>
      <c r="I50" t="s">
        <v>3763</v>
      </c>
    </row>
    <row r="51" spans="1:9">
      <c r="A51" t="s">
        <v>3893</v>
      </c>
      <c r="B51" t="s">
        <v>3894</v>
      </c>
      <c r="C51" t="str">
        <f t="shared" si="0"/>
        <v>6217007170005407166263</v>
      </c>
      <c r="D51">
        <v>263</v>
      </c>
      <c r="E51" t="s">
        <v>3761</v>
      </c>
      <c r="F51" t="s">
        <v>3233</v>
      </c>
      <c r="G51" t="s">
        <v>1871</v>
      </c>
      <c r="H51" t="s">
        <v>3764</v>
      </c>
      <c r="I51" t="s">
        <v>3763</v>
      </c>
    </row>
    <row r="52" spans="1:9">
      <c r="A52" t="s">
        <v>3891</v>
      </c>
      <c r="B52" t="s">
        <v>3892</v>
      </c>
      <c r="C52" t="str">
        <f t="shared" si="0"/>
        <v>622155031135594996</v>
      </c>
      <c r="D52">
        <v>96</v>
      </c>
      <c r="E52" t="s">
        <v>3761</v>
      </c>
      <c r="F52" t="s">
        <v>3240</v>
      </c>
      <c r="G52" t="s">
        <v>1880</v>
      </c>
      <c r="H52" t="s">
        <v>3764</v>
      </c>
      <c r="I52" t="s">
        <v>3805</v>
      </c>
    </row>
    <row r="53" spans="1:9">
      <c r="A53" t="s">
        <v>3889</v>
      </c>
      <c r="B53" t="s">
        <v>3890</v>
      </c>
      <c r="C53" t="str">
        <f t="shared" si="0"/>
        <v>622848331827002167141</v>
      </c>
      <c r="D53">
        <v>41</v>
      </c>
      <c r="E53" t="s">
        <v>3761</v>
      </c>
      <c r="F53" t="s">
        <v>3253</v>
      </c>
      <c r="G53" t="s">
        <v>1897</v>
      </c>
      <c r="H53" t="s">
        <v>3764</v>
      </c>
      <c r="I53" t="s">
        <v>3775</v>
      </c>
    </row>
    <row r="54" spans="1:9">
      <c r="A54" t="s">
        <v>3886</v>
      </c>
      <c r="B54" t="s">
        <v>3887</v>
      </c>
      <c r="C54" t="str">
        <f t="shared" si="0"/>
        <v>6282880012670791600</v>
      </c>
      <c r="D54">
        <v>600</v>
      </c>
      <c r="E54" t="s">
        <v>3761</v>
      </c>
      <c r="F54" t="s">
        <v>3295</v>
      </c>
      <c r="G54" t="s">
        <v>3888</v>
      </c>
      <c r="H54" t="s">
        <v>3764</v>
      </c>
      <c r="I54" t="s">
        <v>3763</v>
      </c>
    </row>
    <row r="55" spans="1:9">
      <c r="A55" t="s">
        <v>3884</v>
      </c>
      <c r="B55" t="s">
        <v>3885</v>
      </c>
      <c r="C55" t="str">
        <f t="shared" si="0"/>
        <v>62302100708201411092</v>
      </c>
      <c r="D55">
        <v>1092</v>
      </c>
      <c r="E55" t="s">
        <v>3761</v>
      </c>
      <c r="F55" t="s">
        <v>3265</v>
      </c>
      <c r="G55" t="s">
        <v>1914</v>
      </c>
      <c r="H55" t="s">
        <v>3764</v>
      </c>
      <c r="I55" t="s">
        <v>3763</v>
      </c>
    </row>
    <row r="56" spans="1:9">
      <c r="A56" t="s">
        <v>3881</v>
      </c>
      <c r="B56" t="s">
        <v>3882</v>
      </c>
      <c r="C56" t="str">
        <f t="shared" si="0"/>
        <v>6231900000123072924343</v>
      </c>
      <c r="D56">
        <v>343</v>
      </c>
      <c r="E56" t="s">
        <v>3761</v>
      </c>
      <c r="F56" t="s">
        <v>3274</v>
      </c>
      <c r="G56" t="s">
        <v>1929</v>
      </c>
      <c r="H56" t="s">
        <v>3764</v>
      </c>
      <c r="I56" t="s">
        <v>3883</v>
      </c>
    </row>
    <row r="57" spans="1:9">
      <c r="A57" t="s">
        <v>3879</v>
      </c>
      <c r="B57" t="s">
        <v>3880</v>
      </c>
      <c r="C57" t="str">
        <f t="shared" si="0"/>
        <v>62270038602802137592100</v>
      </c>
      <c r="D57">
        <v>2100</v>
      </c>
      <c r="E57" t="s">
        <v>3761</v>
      </c>
      <c r="F57" t="s">
        <v>3306</v>
      </c>
      <c r="G57" t="s">
        <v>1981</v>
      </c>
      <c r="H57" t="s">
        <v>3764</v>
      </c>
      <c r="I57" t="s">
        <v>3763</v>
      </c>
    </row>
    <row r="58" spans="1:9">
      <c r="A58" t="s">
        <v>3877</v>
      </c>
      <c r="B58" t="s">
        <v>3878</v>
      </c>
      <c r="C58" t="str">
        <f t="shared" si="0"/>
        <v>622658006689153879</v>
      </c>
      <c r="D58">
        <v>79</v>
      </c>
      <c r="E58" t="s">
        <v>3761</v>
      </c>
      <c r="F58" t="s">
        <v>3281</v>
      </c>
      <c r="G58" t="s">
        <v>1941</v>
      </c>
      <c r="H58" t="s">
        <v>3764</v>
      </c>
      <c r="I58" t="s">
        <v>3763</v>
      </c>
    </row>
    <row r="59" spans="1:9">
      <c r="A59" t="s">
        <v>3874</v>
      </c>
      <c r="B59" t="s">
        <v>3875</v>
      </c>
      <c r="C59" t="str">
        <f t="shared" si="0"/>
        <v>6223691905170829179</v>
      </c>
      <c r="D59">
        <v>179</v>
      </c>
      <c r="E59" t="s">
        <v>3761</v>
      </c>
      <c r="F59" t="s">
        <v>3330</v>
      </c>
      <c r="G59" t="s">
        <v>2016</v>
      </c>
      <c r="H59" t="s">
        <v>3764</v>
      </c>
      <c r="I59" t="s">
        <v>3876</v>
      </c>
    </row>
    <row r="60" spans="1:9">
      <c r="A60" t="s">
        <v>3871</v>
      </c>
      <c r="B60" t="s">
        <v>3872</v>
      </c>
      <c r="C60" t="str">
        <f t="shared" si="0"/>
        <v>6231900000075414231816</v>
      </c>
      <c r="D60">
        <v>816</v>
      </c>
      <c r="E60" t="s">
        <v>3761</v>
      </c>
      <c r="F60" t="s">
        <v>3338</v>
      </c>
      <c r="G60" t="s">
        <v>2028</v>
      </c>
      <c r="H60" t="s">
        <v>3764</v>
      </c>
      <c r="I60" t="s">
        <v>3873</v>
      </c>
    </row>
    <row r="61" spans="1:9">
      <c r="A61" t="s">
        <v>3869</v>
      </c>
      <c r="B61" t="s">
        <v>3870</v>
      </c>
      <c r="C61" t="str">
        <f t="shared" si="0"/>
        <v>6228930001129551622244</v>
      </c>
      <c r="D61">
        <v>244</v>
      </c>
      <c r="E61" t="s">
        <v>3761</v>
      </c>
      <c r="F61" t="s">
        <v>3358</v>
      </c>
      <c r="G61" t="s">
        <v>2058</v>
      </c>
      <c r="H61" t="s">
        <v>3764</v>
      </c>
      <c r="I61" t="s">
        <v>3763</v>
      </c>
    </row>
    <row r="62" spans="1:9">
      <c r="A62" t="s">
        <v>3866</v>
      </c>
      <c r="B62" t="s">
        <v>3867</v>
      </c>
      <c r="C62" t="str">
        <f t="shared" si="0"/>
        <v>5257465388238754464</v>
      </c>
      <c r="D62">
        <v>464</v>
      </c>
      <c r="E62" t="s">
        <v>3761</v>
      </c>
      <c r="F62" t="s">
        <v>3366</v>
      </c>
      <c r="G62" t="s">
        <v>2064</v>
      </c>
      <c r="H62" t="s">
        <v>3764</v>
      </c>
      <c r="I62" t="s">
        <v>3868</v>
      </c>
    </row>
    <row r="63" spans="1:9">
      <c r="A63" t="s">
        <v>3864</v>
      </c>
      <c r="B63" t="s">
        <v>3865</v>
      </c>
      <c r="C63" t="str">
        <f t="shared" si="0"/>
        <v>62230828001814595600</v>
      </c>
      <c r="D63">
        <v>600</v>
      </c>
      <c r="E63" t="s">
        <v>3761</v>
      </c>
      <c r="F63" t="s">
        <v>3396</v>
      </c>
      <c r="G63" t="s">
        <v>2109</v>
      </c>
      <c r="H63" t="s">
        <v>3764</v>
      </c>
      <c r="I63" t="s">
        <v>3763</v>
      </c>
    </row>
    <row r="64" spans="1:9">
      <c r="A64" t="s">
        <v>3862</v>
      </c>
      <c r="B64" t="s">
        <v>3863</v>
      </c>
      <c r="C64" t="str">
        <f t="shared" si="0"/>
        <v>6228480861221414019115</v>
      </c>
      <c r="D64">
        <v>115</v>
      </c>
      <c r="E64" t="s">
        <v>3761</v>
      </c>
      <c r="F64" t="s">
        <v>3392</v>
      </c>
      <c r="G64" t="s">
        <v>2127</v>
      </c>
      <c r="H64" t="s">
        <v>3764</v>
      </c>
      <c r="I64" t="s">
        <v>3775</v>
      </c>
    </row>
    <row r="65" spans="1:9">
      <c r="A65" t="s">
        <v>3860</v>
      </c>
      <c r="B65" t="s">
        <v>3861</v>
      </c>
      <c r="C65" t="str">
        <f t="shared" si="0"/>
        <v>6282680042206164249</v>
      </c>
      <c r="D65">
        <v>249</v>
      </c>
      <c r="E65" t="s">
        <v>3761</v>
      </c>
      <c r="F65" t="s">
        <v>3411</v>
      </c>
      <c r="G65" t="s">
        <v>2133</v>
      </c>
      <c r="H65" t="s">
        <v>3764</v>
      </c>
      <c r="I65" t="s">
        <v>3775</v>
      </c>
    </row>
    <row r="66" spans="1:9">
      <c r="A66" t="s">
        <v>3858</v>
      </c>
      <c r="B66" t="s">
        <v>3859</v>
      </c>
      <c r="C66" t="str">
        <f t="shared" si="0"/>
        <v>4984511298331040405</v>
      </c>
      <c r="D66">
        <v>405</v>
      </c>
      <c r="E66" t="s">
        <v>3761</v>
      </c>
      <c r="F66" t="s">
        <v>3404</v>
      </c>
      <c r="G66" t="s">
        <v>2121</v>
      </c>
      <c r="H66" t="s">
        <v>3764</v>
      </c>
      <c r="I66" t="s">
        <v>3763</v>
      </c>
    </row>
    <row r="67" spans="1:9">
      <c r="A67" t="s">
        <v>3856</v>
      </c>
      <c r="B67" t="s">
        <v>3857</v>
      </c>
      <c r="C67" t="str">
        <f t="shared" ref="C67:C97" si="1">F67&amp;D67</f>
        <v>62319000000735539319990</v>
      </c>
      <c r="D67">
        <v>9990</v>
      </c>
      <c r="E67" t="s">
        <v>3761</v>
      </c>
      <c r="F67" t="s">
        <v>3431</v>
      </c>
      <c r="G67" t="s">
        <v>2163</v>
      </c>
      <c r="H67" t="s">
        <v>3764</v>
      </c>
      <c r="I67" t="s">
        <v>3855</v>
      </c>
    </row>
    <row r="68" spans="1:9">
      <c r="A68" t="s">
        <v>3853</v>
      </c>
      <c r="B68" t="s">
        <v>3854</v>
      </c>
      <c r="C68" t="str">
        <f t="shared" si="1"/>
        <v>6231900000088785122135</v>
      </c>
      <c r="D68">
        <v>135</v>
      </c>
      <c r="E68" t="s">
        <v>3761</v>
      </c>
      <c r="F68" t="s">
        <v>3447</v>
      </c>
      <c r="G68" t="s">
        <v>2186</v>
      </c>
      <c r="H68" t="s">
        <v>3764</v>
      </c>
      <c r="I68" t="s">
        <v>3855</v>
      </c>
    </row>
    <row r="69" spans="1:9">
      <c r="A69" t="s">
        <v>3850</v>
      </c>
      <c r="B69" t="s">
        <v>3851</v>
      </c>
      <c r="C69" t="str">
        <f t="shared" si="1"/>
        <v>623190000010720487338</v>
      </c>
      <c r="D69">
        <v>38</v>
      </c>
      <c r="E69" t="s">
        <v>3761</v>
      </c>
      <c r="F69" t="s">
        <v>3457</v>
      </c>
      <c r="G69" t="s">
        <v>2201</v>
      </c>
      <c r="H69" t="s">
        <v>3764</v>
      </c>
      <c r="I69" t="s">
        <v>3852</v>
      </c>
    </row>
    <row r="70" spans="1:9">
      <c r="A70" t="s">
        <v>3847</v>
      </c>
      <c r="B70" t="s">
        <v>3848</v>
      </c>
      <c r="C70" t="str">
        <f t="shared" si="1"/>
        <v>6222022507004195311564</v>
      </c>
      <c r="D70">
        <v>564</v>
      </c>
      <c r="E70" t="s">
        <v>3761</v>
      </c>
      <c r="F70" t="s">
        <v>3721</v>
      </c>
      <c r="G70" t="s">
        <v>3849</v>
      </c>
      <c r="H70" t="s">
        <v>3764</v>
      </c>
      <c r="I70" t="s">
        <v>3763</v>
      </c>
    </row>
    <row r="71" spans="1:9">
      <c r="A71" t="s">
        <v>3844</v>
      </c>
      <c r="B71" t="s">
        <v>3845</v>
      </c>
      <c r="C71" t="str">
        <f t="shared" si="1"/>
        <v>6259960088871637612</v>
      </c>
      <c r="D71">
        <v>612</v>
      </c>
      <c r="E71" t="s">
        <v>3761</v>
      </c>
      <c r="F71" t="s">
        <v>3722</v>
      </c>
      <c r="G71" t="s">
        <v>3846</v>
      </c>
      <c r="H71" t="s">
        <v>3764</v>
      </c>
      <c r="I71" t="s">
        <v>3775</v>
      </c>
    </row>
    <row r="72" spans="1:9">
      <c r="A72" t="s">
        <v>3841</v>
      </c>
      <c r="B72" t="s">
        <v>3842</v>
      </c>
      <c r="C72" t="str">
        <f t="shared" si="1"/>
        <v>62319000001026982024000</v>
      </c>
      <c r="D72">
        <v>4000</v>
      </c>
      <c r="E72" t="s">
        <v>3761</v>
      </c>
      <c r="F72" t="s">
        <v>3228</v>
      </c>
      <c r="G72" t="s">
        <v>1859</v>
      </c>
      <c r="H72" t="s">
        <v>3764</v>
      </c>
      <c r="I72" t="s">
        <v>3843</v>
      </c>
    </row>
    <row r="73" spans="1:9">
      <c r="A73" t="s">
        <v>3838</v>
      </c>
      <c r="B73" t="s">
        <v>3839</v>
      </c>
      <c r="C73" t="str">
        <f t="shared" si="1"/>
        <v>6228480866157003165406</v>
      </c>
      <c r="D73">
        <v>406</v>
      </c>
      <c r="E73" t="s">
        <v>3761</v>
      </c>
      <c r="F73" t="s">
        <v>3723</v>
      </c>
      <c r="G73" t="s">
        <v>3840</v>
      </c>
      <c r="H73" t="s">
        <v>3764</v>
      </c>
      <c r="I73" t="s">
        <v>3775</v>
      </c>
    </row>
    <row r="74" spans="1:9">
      <c r="A74" t="s">
        <v>3835</v>
      </c>
      <c r="B74" t="s">
        <v>3836</v>
      </c>
      <c r="C74" t="str">
        <f t="shared" si="1"/>
        <v>6228480866157003165755</v>
      </c>
      <c r="D74">
        <v>755</v>
      </c>
      <c r="E74" t="s">
        <v>3761</v>
      </c>
      <c r="F74" t="s">
        <v>3723</v>
      </c>
      <c r="G74" t="s">
        <v>3837</v>
      </c>
      <c r="H74" t="s">
        <v>3764</v>
      </c>
      <c r="I74" t="s">
        <v>3775</v>
      </c>
    </row>
    <row r="75" spans="1:9">
      <c r="A75" t="s">
        <v>3832</v>
      </c>
      <c r="B75" t="s">
        <v>3833</v>
      </c>
      <c r="C75" t="str">
        <f t="shared" si="1"/>
        <v>6231900000057513364800</v>
      </c>
      <c r="D75">
        <v>800</v>
      </c>
      <c r="E75" t="s">
        <v>3761</v>
      </c>
      <c r="F75" t="s">
        <v>3724</v>
      </c>
      <c r="G75" t="s">
        <v>3834</v>
      </c>
      <c r="H75" t="s">
        <v>3764</v>
      </c>
      <c r="I75" t="s">
        <v>3765</v>
      </c>
    </row>
    <row r="76" spans="1:9">
      <c r="A76" t="s">
        <v>3829</v>
      </c>
      <c r="B76" t="s">
        <v>3830</v>
      </c>
      <c r="C76" t="str">
        <f t="shared" si="1"/>
        <v>6228480868174137471420</v>
      </c>
      <c r="D76">
        <v>420</v>
      </c>
      <c r="E76" t="s">
        <v>3761</v>
      </c>
      <c r="F76" t="s">
        <v>3725</v>
      </c>
      <c r="G76" t="s">
        <v>3831</v>
      </c>
      <c r="H76" t="s">
        <v>3764</v>
      </c>
      <c r="I76" t="s">
        <v>3775</v>
      </c>
    </row>
    <row r="77" spans="1:9">
      <c r="A77" t="s">
        <v>3826</v>
      </c>
      <c r="B77" t="s">
        <v>3827</v>
      </c>
      <c r="C77" t="str">
        <f t="shared" si="1"/>
        <v>6259960031745573882</v>
      </c>
      <c r="D77">
        <v>882</v>
      </c>
      <c r="E77" t="s">
        <v>3761</v>
      </c>
      <c r="F77" t="s">
        <v>3726</v>
      </c>
      <c r="G77" t="s">
        <v>3828</v>
      </c>
      <c r="H77" t="s">
        <v>3764</v>
      </c>
      <c r="I77" t="s">
        <v>3775</v>
      </c>
    </row>
    <row r="78" spans="1:9">
      <c r="A78" t="s">
        <v>3823</v>
      </c>
      <c r="B78" t="s">
        <v>3824</v>
      </c>
      <c r="C78" t="str">
        <f t="shared" si="1"/>
        <v>6217003860036310421363</v>
      </c>
      <c r="D78">
        <v>363</v>
      </c>
      <c r="E78" t="s">
        <v>3761</v>
      </c>
      <c r="F78" t="s">
        <v>3727</v>
      </c>
      <c r="G78" t="s">
        <v>3825</v>
      </c>
      <c r="H78" t="s">
        <v>3764</v>
      </c>
      <c r="I78" t="s">
        <v>3763</v>
      </c>
    </row>
    <row r="79" spans="1:9">
      <c r="A79" t="s">
        <v>3820</v>
      </c>
      <c r="B79" t="s">
        <v>3821</v>
      </c>
      <c r="C79" t="str">
        <f t="shared" si="1"/>
        <v>6217997300045011551702</v>
      </c>
      <c r="D79">
        <v>702</v>
      </c>
      <c r="E79" t="s">
        <v>3761</v>
      </c>
      <c r="F79" t="s">
        <v>3728</v>
      </c>
      <c r="G79" t="s">
        <v>3822</v>
      </c>
      <c r="H79" t="s">
        <v>3764</v>
      </c>
      <c r="I79" t="s">
        <v>3795</v>
      </c>
    </row>
    <row r="80" spans="1:9">
      <c r="A80" t="s">
        <v>3817</v>
      </c>
      <c r="B80" t="s">
        <v>3818</v>
      </c>
      <c r="C80" t="str">
        <f t="shared" si="1"/>
        <v>6259960100423185250</v>
      </c>
      <c r="D80">
        <v>250</v>
      </c>
      <c r="E80" t="s">
        <v>3761</v>
      </c>
      <c r="F80" t="s">
        <v>3729</v>
      </c>
      <c r="G80" t="s">
        <v>3819</v>
      </c>
      <c r="H80" t="s">
        <v>3764</v>
      </c>
      <c r="I80" t="s">
        <v>3775</v>
      </c>
    </row>
    <row r="81" spans="1:9">
      <c r="A81" t="s">
        <v>3814</v>
      </c>
      <c r="B81" t="s">
        <v>3815</v>
      </c>
      <c r="C81" t="str">
        <f t="shared" si="1"/>
        <v>62170038600160834024</v>
      </c>
      <c r="D81">
        <v>4</v>
      </c>
      <c r="E81" t="s">
        <v>3761</v>
      </c>
      <c r="F81" t="s">
        <v>3730</v>
      </c>
      <c r="G81" t="s">
        <v>3816</v>
      </c>
      <c r="H81" t="s">
        <v>3764</v>
      </c>
      <c r="I81" t="s">
        <v>3763</v>
      </c>
    </row>
    <row r="82" spans="1:9">
      <c r="A82" t="s">
        <v>3812</v>
      </c>
      <c r="B82" t="s">
        <v>3813</v>
      </c>
      <c r="C82" t="str">
        <f t="shared" si="1"/>
        <v>62253300608906442700</v>
      </c>
      <c r="D82">
        <v>2700</v>
      </c>
      <c r="E82" t="s">
        <v>3761</v>
      </c>
      <c r="F82" t="s">
        <v>3445</v>
      </c>
      <c r="G82" t="s">
        <v>2183</v>
      </c>
      <c r="H82" t="s">
        <v>3764</v>
      </c>
      <c r="I82" t="s">
        <v>3763</v>
      </c>
    </row>
    <row r="83" spans="1:9">
      <c r="A83" t="s">
        <v>3809</v>
      </c>
      <c r="B83" t="s">
        <v>3810</v>
      </c>
      <c r="C83" t="str">
        <f t="shared" si="1"/>
        <v>62170039000053267583000</v>
      </c>
      <c r="D83">
        <v>3000</v>
      </c>
      <c r="E83" t="s">
        <v>3761</v>
      </c>
      <c r="F83" t="s">
        <v>3731</v>
      </c>
      <c r="G83" t="s">
        <v>3811</v>
      </c>
      <c r="H83" t="s">
        <v>3764</v>
      </c>
      <c r="I83" t="s">
        <v>3763</v>
      </c>
    </row>
    <row r="84" spans="1:9">
      <c r="A84" t="s">
        <v>3806</v>
      </c>
      <c r="B84" t="s">
        <v>3807</v>
      </c>
      <c r="C84" t="str">
        <f t="shared" si="1"/>
        <v>6217003860032704049500</v>
      </c>
      <c r="D84">
        <v>500</v>
      </c>
      <c r="E84" t="s">
        <v>3761</v>
      </c>
      <c r="F84" t="s">
        <v>3732</v>
      </c>
      <c r="G84" t="s">
        <v>3808</v>
      </c>
      <c r="H84" t="s">
        <v>3764</v>
      </c>
      <c r="I84" t="s">
        <v>3763</v>
      </c>
    </row>
    <row r="85" spans="1:9">
      <c r="A85" t="s">
        <v>3802</v>
      </c>
      <c r="B85" t="s">
        <v>3803</v>
      </c>
      <c r="C85" t="str">
        <f t="shared" si="1"/>
        <v>6221550900093190400</v>
      </c>
      <c r="D85">
        <v>400</v>
      </c>
      <c r="E85" t="s">
        <v>3761</v>
      </c>
      <c r="F85" t="s">
        <v>3733</v>
      </c>
      <c r="G85" t="s">
        <v>3804</v>
      </c>
      <c r="H85" t="s">
        <v>3764</v>
      </c>
      <c r="I85" t="s">
        <v>3805</v>
      </c>
    </row>
    <row r="86" spans="1:9">
      <c r="A86" t="s">
        <v>3799</v>
      </c>
      <c r="B86" t="s">
        <v>3800</v>
      </c>
      <c r="C86" t="str">
        <f t="shared" si="1"/>
        <v>62266626019934562138</v>
      </c>
      <c r="D86">
        <v>2138</v>
      </c>
      <c r="E86" t="s">
        <v>3761</v>
      </c>
      <c r="F86" t="s">
        <v>3734</v>
      </c>
      <c r="G86" t="s">
        <v>3801</v>
      </c>
      <c r="H86" t="s">
        <v>3764</v>
      </c>
      <c r="I86" t="s">
        <v>3763</v>
      </c>
    </row>
    <row r="87" spans="1:9">
      <c r="A87" t="s">
        <v>3796</v>
      </c>
      <c r="B87" t="s">
        <v>3797</v>
      </c>
      <c r="C87" t="str">
        <f t="shared" si="1"/>
        <v>6236683860003701237295</v>
      </c>
      <c r="D87">
        <v>295</v>
      </c>
      <c r="E87" t="s">
        <v>3761</v>
      </c>
      <c r="F87" t="s">
        <v>3735</v>
      </c>
      <c r="G87" t="s">
        <v>3798</v>
      </c>
      <c r="H87" t="s">
        <v>3764</v>
      </c>
      <c r="I87" t="s">
        <v>3763</v>
      </c>
    </row>
    <row r="88" spans="1:9">
      <c r="A88" t="s">
        <v>3792</v>
      </c>
      <c r="B88" t="s">
        <v>3793</v>
      </c>
      <c r="C88" t="str">
        <f t="shared" si="1"/>
        <v>6217997300045103648248</v>
      </c>
      <c r="D88">
        <v>248</v>
      </c>
      <c r="E88" t="s">
        <v>3761</v>
      </c>
      <c r="F88" t="s">
        <v>3736</v>
      </c>
      <c r="G88" t="s">
        <v>3794</v>
      </c>
      <c r="H88" t="s">
        <v>3764</v>
      </c>
      <c r="I88" t="s">
        <v>3795</v>
      </c>
    </row>
    <row r="89" spans="1:9">
      <c r="A89" t="s">
        <v>3788</v>
      </c>
      <c r="B89" t="s">
        <v>3789</v>
      </c>
      <c r="C89" t="str">
        <f t="shared" si="1"/>
        <v>6222520590684144674</v>
      </c>
      <c r="D89">
        <v>674</v>
      </c>
      <c r="E89" t="s">
        <v>3761</v>
      </c>
      <c r="F89" t="s">
        <v>3737</v>
      </c>
      <c r="G89" t="s">
        <v>3790</v>
      </c>
      <c r="H89" t="s">
        <v>3764</v>
      </c>
      <c r="I89" t="s">
        <v>3791</v>
      </c>
    </row>
    <row r="90" spans="1:9">
      <c r="A90" t="s">
        <v>3785</v>
      </c>
      <c r="B90" t="s">
        <v>3786</v>
      </c>
      <c r="C90" t="str">
        <f t="shared" si="1"/>
        <v>62289300010972654373200</v>
      </c>
      <c r="D90">
        <v>3200</v>
      </c>
      <c r="E90" t="s">
        <v>3761</v>
      </c>
      <c r="F90" t="s">
        <v>3738</v>
      </c>
      <c r="G90" t="s">
        <v>3787</v>
      </c>
      <c r="H90" t="s">
        <v>3764</v>
      </c>
      <c r="I90" t="s">
        <v>3763</v>
      </c>
    </row>
    <row r="91" spans="1:9">
      <c r="A91" t="s">
        <v>3782</v>
      </c>
      <c r="B91" t="s">
        <v>3783</v>
      </c>
      <c r="C91" t="str">
        <f t="shared" si="1"/>
        <v>6231357711501404525885</v>
      </c>
      <c r="D91">
        <v>885</v>
      </c>
      <c r="E91" t="s">
        <v>3761</v>
      </c>
      <c r="F91" t="s">
        <v>3147</v>
      </c>
      <c r="G91" t="s">
        <v>3784</v>
      </c>
      <c r="H91" t="s">
        <v>3764</v>
      </c>
      <c r="I91" t="s">
        <v>3763</v>
      </c>
    </row>
    <row r="92" spans="1:9">
      <c r="A92" t="s">
        <v>3779</v>
      </c>
      <c r="B92" t="s">
        <v>3780</v>
      </c>
      <c r="C92" t="str">
        <f t="shared" si="1"/>
        <v>622848386023079921947</v>
      </c>
      <c r="D92">
        <v>47</v>
      </c>
      <c r="E92" t="s">
        <v>3761</v>
      </c>
      <c r="F92" t="s">
        <v>3739</v>
      </c>
      <c r="G92" t="s">
        <v>3781</v>
      </c>
      <c r="H92" t="s">
        <v>3764</v>
      </c>
      <c r="I92" t="s">
        <v>3775</v>
      </c>
    </row>
    <row r="93" spans="1:9">
      <c r="A93" t="s">
        <v>3776</v>
      </c>
      <c r="B93" t="s">
        <v>3777</v>
      </c>
      <c r="C93" t="str">
        <f t="shared" si="1"/>
        <v>6228370135467215300</v>
      </c>
      <c r="D93">
        <v>300</v>
      </c>
      <c r="E93" t="s">
        <v>3761</v>
      </c>
      <c r="F93" t="s">
        <v>3740</v>
      </c>
      <c r="G93" t="s">
        <v>3778</v>
      </c>
      <c r="H93" t="s">
        <v>3764</v>
      </c>
      <c r="I93" t="s">
        <v>3775</v>
      </c>
    </row>
    <row r="94" spans="1:9">
      <c r="A94" t="s">
        <v>3772</v>
      </c>
      <c r="B94" t="s">
        <v>3773</v>
      </c>
      <c r="C94" t="str">
        <f t="shared" si="1"/>
        <v>62284536180017182711618</v>
      </c>
      <c r="D94">
        <v>1618</v>
      </c>
      <c r="E94" t="s">
        <v>3761</v>
      </c>
      <c r="F94" t="s">
        <v>3741</v>
      </c>
      <c r="G94" t="s">
        <v>3774</v>
      </c>
      <c r="H94" t="s">
        <v>3764</v>
      </c>
      <c r="I94" t="s">
        <v>3775</v>
      </c>
    </row>
    <row r="95" spans="1:9">
      <c r="A95" t="s">
        <v>3769</v>
      </c>
      <c r="B95" t="s">
        <v>3770</v>
      </c>
      <c r="C95" t="str">
        <f t="shared" si="1"/>
        <v>622308280016779351490</v>
      </c>
      <c r="D95">
        <v>1490</v>
      </c>
      <c r="E95" t="s">
        <v>3761</v>
      </c>
      <c r="F95" t="s">
        <v>3742</v>
      </c>
      <c r="G95" t="s">
        <v>3771</v>
      </c>
      <c r="H95" t="s">
        <v>3764</v>
      </c>
      <c r="I95" t="s">
        <v>3763</v>
      </c>
    </row>
    <row r="96" spans="1:9">
      <c r="A96" t="s">
        <v>3766</v>
      </c>
      <c r="B96" t="s">
        <v>3767</v>
      </c>
      <c r="C96" t="str">
        <f t="shared" si="1"/>
        <v>6212262505003750334450</v>
      </c>
      <c r="D96">
        <v>450</v>
      </c>
      <c r="E96" t="s">
        <v>3761</v>
      </c>
      <c r="F96" t="s">
        <v>3743</v>
      </c>
      <c r="G96" t="s">
        <v>3768</v>
      </c>
      <c r="H96" t="s">
        <v>3764</v>
      </c>
      <c r="I96" t="s">
        <v>3763</v>
      </c>
    </row>
    <row r="97" spans="1:9">
      <c r="A97" t="s">
        <v>3759</v>
      </c>
      <c r="B97" t="s">
        <v>3760</v>
      </c>
      <c r="C97" t="str">
        <f t="shared" si="1"/>
        <v>6223691019859531247</v>
      </c>
      <c r="D97">
        <v>247</v>
      </c>
      <c r="E97" t="s">
        <v>3761</v>
      </c>
      <c r="F97" t="s">
        <v>3744</v>
      </c>
      <c r="G97" t="s">
        <v>3762</v>
      </c>
      <c r="H97" t="s">
        <v>3764</v>
      </c>
      <c r="I97" t="s">
        <v>3765</v>
      </c>
    </row>
  </sheetData>
  <autoFilter ref="A1:M1">
    <sortState ref="A2:L97">
      <sortCondition ref="B1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topLeftCell="A52" workbookViewId="0">
      <selection activeCell="B61" sqref="B61"/>
    </sheetView>
  </sheetViews>
  <sheetFormatPr defaultRowHeight="13.5"/>
  <cols>
    <col min="1" max="1" width="19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35.125" bestFit="1" customWidth="1"/>
    <col min="9" max="9" width="10.25" customWidth="1"/>
  </cols>
  <sheetData>
    <row r="1" spans="1:9">
      <c r="A1" s="64" t="s">
        <v>242</v>
      </c>
      <c r="B1" s="64"/>
      <c r="C1" s="64"/>
      <c r="D1" s="64"/>
      <c r="E1" s="64"/>
      <c r="F1" s="64"/>
    </row>
    <row r="2" spans="1:9">
      <c r="A2" s="65" t="s">
        <v>23</v>
      </c>
      <c r="B2" s="65"/>
      <c r="C2" s="65"/>
      <c r="D2" s="65" t="s">
        <v>24</v>
      </c>
      <c r="E2" s="65"/>
      <c r="F2" s="65"/>
    </row>
    <row r="3" spans="1:9">
      <c r="A3" s="12" t="s">
        <v>25</v>
      </c>
      <c r="B3" s="33" t="s">
        <v>26</v>
      </c>
      <c r="C3" s="12" t="s">
        <v>27</v>
      </c>
      <c r="D3" s="12" t="s">
        <v>25</v>
      </c>
      <c r="E3" s="33" t="s">
        <v>28</v>
      </c>
      <c r="F3" s="12" t="s">
        <v>27</v>
      </c>
    </row>
    <row r="4" spans="1:9">
      <c r="A4" s="13" t="s">
        <v>1377</v>
      </c>
      <c r="B4" s="34">
        <v>11</v>
      </c>
      <c r="C4" s="5"/>
      <c r="D4" s="13" t="s">
        <v>1378</v>
      </c>
      <c r="E4" s="34">
        <v>11</v>
      </c>
      <c r="F4" s="5"/>
    </row>
    <row r="5" spans="1:9">
      <c r="A5" s="13" t="s">
        <v>4008</v>
      </c>
      <c r="B5" s="34">
        <v>0</v>
      </c>
      <c r="C5" s="5"/>
      <c r="D5" s="13" t="s">
        <v>1383</v>
      </c>
      <c r="E5" s="34">
        <v>0</v>
      </c>
      <c r="F5" s="5"/>
    </row>
    <row r="6" spans="1:9">
      <c r="A6" s="13" t="s">
        <v>4009</v>
      </c>
      <c r="B6" s="34">
        <v>0</v>
      </c>
      <c r="C6" s="5"/>
      <c r="D6" s="13" t="s">
        <v>1384</v>
      </c>
      <c r="E6" s="34">
        <v>0</v>
      </c>
      <c r="F6" s="5"/>
    </row>
    <row r="7" spans="1:9">
      <c r="A7" s="13" t="s">
        <v>29</v>
      </c>
      <c r="B7" s="34">
        <v>0</v>
      </c>
      <c r="C7" s="13" t="s">
        <v>31</v>
      </c>
      <c r="D7" s="13" t="s">
        <v>1385</v>
      </c>
      <c r="E7" s="34">
        <v>0</v>
      </c>
      <c r="F7" s="5"/>
    </row>
    <row r="8" spans="1:9">
      <c r="A8" s="13" t="s">
        <v>32</v>
      </c>
      <c r="B8" s="34">
        <v>0</v>
      </c>
      <c r="C8" s="13" t="s">
        <v>31</v>
      </c>
      <c r="D8" s="13"/>
      <c r="E8" s="34"/>
      <c r="F8" s="5"/>
    </row>
    <row r="9" spans="1:9">
      <c r="A9" s="13" t="s">
        <v>4010</v>
      </c>
      <c r="B9" s="34">
        <v>0</v>
      </c>
      <c r="C9" s="5"/>
      <c r="D9" s="5"/>
      <c r="E9" s="34"/>
      <c r="F9" s="5"/>
    </row>
    <row r="10" spans="1:9">
      <c r="A10" s="13" t="s">
        <v>30</v>
      </c>
      <c r="B10" s="35">
        <f>B4+B5-B6-B7+B8-B9</f>
        <v>11</v>
      </c>
      <c r="C10" s="5"/>
      <c r="D10" s="13" t="s">
        <v>30</v>
      </c>
      <c r="E10" s="35">
        <f>E4+E5-E6-E7</f>
        <v>11</v>
      </c>
      <c r="F10" s="5"/>
      <c r="I10" s="59">
        <f>B10-E10</f>
        <v>0</v>
      </c>
    </row>
    <row r="14" spans="1:9">
      <c r="A14" s="64" t="s">
        <v>243</v>
      </c>
      <c r="B14" s="64"/>
      <c r="C14" s="64"/>
      <c r="D14" s="64"/>
      <c r="E14" s="64"/>
      <c r="F14" s="64"/>
    </row>
    <row r="15" spans="1:9">
      <c r="A15" s="65" t="s">
        <v>23</v>
      </c>
      <c r="B15" s="65"/>
      <c r="C15" s="65"/>
      <c r="D15" s="65" t="s">
        <v>24</v>
      </c>
      <c r="E15" s="65"/>
      <c r="F15" s="65"/>
    </row>
    <row r="16" spans="1:9">
      <c r="A16" s="12" t="s">
        <v>25</v>
      </c>
      <c r="B16" s="33" t="s">
        <v>26</v>
      </c>
      <c r="C16" s="12" t="s">
        <v>27</v>
      </c>
      <c r="D16" s="12" t="s">
        <v>25</v>
      </c>
      <c r="E16" s="33" t="s">
        <v>28</v>
      </c>
      <c r="F16" s="12" t="s">
        <v>27</v>
      </c>
    </row>
    <row r="17" spans="1:9">
      <c r="A17" s="13" t="s">
        <v>1386</v>
      </c>
      <c r="B17" s="34">
        <v>1</v>
      </c>
      <c r="C17" s="5"/>
      <c r="D17" s="13" t="s">
        <v>33</v>
      </c>
      <c r="E17" s="34">
        <v>1</v>
      </c>
      <c r="F17" s="5"/>
    </row>
    <row r="18" spans="1:9">
      <c r="A18" s="13" t="s">
        <v>4008</v>
      </c>
      <c r="B18" s="34">
        <v>0</v>
      </c>
      <c r="C18" s="5"/>
      <c r="D18" s="13" t="s">
        <v>1383</v>
      </c>
      <c r="E18" s="34">
        <v>0</v>
      </c>
      <c r="F18" s="5"/>
    </row>
    <row r="19" spans="1:9">
      <c r="A19" s="13" t="s">
        <v>4009</v>
      </c>
      <c r="B19" s="34">
        <v>0</v>
      </c>
      <c r="C19" s="5"/>
      <c r="D19" s="13" t="s">
        <v>1384</v>
      </c>
      <c r="E19" s="34">
        <v>0</v>
      </c>
      <c r="F19" s="5"/>
    </row>
    <row r="20" spans="1:9">
      <c r="A20" s="13" t="s">
        <v>29</v>
      </c>
      <c r="B20" s="34">
        <v>0</v>
      </c>
      <c r="C20" s="13" t="s">
        <v>31</v>
      </c>
      <c r="D20" s="13" t="s">
        <v>1385</v>
      </c>
      <c r="E20" s="34">
        <v>0</v>
      </c>
      <c r="F20" s="5"/>
    </row>
    <row r="21" spans="1:9">
      <c r="A21" s="13" t="s">
        <v>32</v>
      </c>
      <c r="B21" s="34">
        <v>0</v>
      </c>
      <c r="C21" s="13" t="s">
        <v>31</v>
      </c>
      <c r="D21" s="13"/>
      <c r="E21" s="34"/>
      <c r="F21" s="5"/>
    </row>
    <row r="22" spans="1:9">
      <c r="A22" s="13" t="s">
        <v>4011</v>
      </c>
      <c r="B22" s="34">
        <v>0</v>
      </c>
      <c r="C22" s="5"/>
      <c r="D22" s="5"/>
      <c r="E22" s="34"/>
      <c r="F22" s="5"/>
    </row>
    <row r="23" spans="1:9">
      <c r="A23" s="13" t="s">
        <v>30</v>
      </c>
      <c r="B23" s="35">
        <f>B17+B18-B19-B20+B21-B22</f>
        <v>1</v>
      </c>
      <c r="C23" s="5"/>
      <c r="D23" s="13" t="s">
        <v>30</v>
      </c>
      <c r="E23" s="35">
        <f>E17+E18-E19-E20</f>
        <v>1</v>
      </c>
      <c r="F23" s="5"/>
      <c r="I23" s="59">
        <f>B23-E23</f>
        <v>0</v>
      </c>
    </row>
    <row r="27" spans="1:9" s="2" customFormat="1">
      <c r="A27" s="64" t="s">
        <v>244</v>
      </c>
      <c r="B27" s="64"/>
      <c r="C27" s="64"/>
      <c r="D27" s="64"/>
      <c r="E27" s="64"/>
      <c r="F27" s="64"/>
    </row>
    <row r="28" spans="1:9">
      <c r="A28" s="65" t="s">
        <v>23</v>
      </c>
      <c r="B28" s="65"/>
      <c r="C28" s="65"/>
      <c r="D28" s="65" t="s">
        <v>24</v>
      </c>
      <c r="E28" s="65"/>
      <c r="F28" s="65"/>
    </row>
    <row r="29" spans="1:9">
      <c r="A29" s="12" t="s">
        <v>25</v>
      </c>
      <c r="B29" s="33" t="s">
        <v>26</v>
      </c>
      <c r="C29" s="12" t="s">
        <v>27</v>
      </c>
      <c r="D29" s="12" t="s">
        <v>25</v>
      </c>
      <c r="E29" s="33" t="s">
        <v>28</v>
      </c>
      <c r="F29" s="12" t="s">
        <v>27</v>
      </c>
    </row>
    <row r="30" spans="1:9">
      <c r="A30" s="13" t="s">
        <v>1386</v>
      </c>
      <c r="B30" s="34">
        <v>10757</v>
      </c>
      <c r="C30" s="5"/>
      <c r="D30" s="13" t="s">
        <v>33</v>
      </c>
      <c r="E30" s="34">
        <v>10757</v>
      </c>
      <c r="F30" s="5"/>
    </row>
    <row r="31" spans="1:9">
      <c r="A31" s="13" t="s">
        <v>4008</v>
      </c>
      <c r="B31" s="34">
        <v>0</v>
      </c>
      <c r="C31" s="5"/>
      <c r="D31" s="13" t="s">
        <v>1383</v>
      </c>
      <c r="E31" s="34">
        <v>0</v>
      </c>
      <c r="F31" s="5"/>
    </row>
    <row r="32" spans="1:9">
      <c r="A32" s="13" t="s">
        <v>4009</v>
      </c>
      <c r="B32" s="34">
        <v>0</v>
      </c>
      <c r="C32" s="5"/>
      <c r="D32" s="13" t="s">
        <v>1384</v>
      </c>
      <c r="E32" s="34">
        <v>0</v>
      </c>
      <c r="F32" s="5"/>
    </row>
    <row r="33" spans="1:9">
      <c r="A33" s="13" t="s">
        <v>29</v>
      </c>
      <c r="B33" s="34">
        <v>0</v>
      </c>
      <c r="C33" s="13" t="s">
        <v>31</v>
      </c>
      <c r="D33" s="13" t="s">
        <v>1385</v>
      </c>
      <c r="E33" s="34">
        <v>0</v>
      </c>
      <c r="F33" s="5"/>
    </row>
    <row r="34" spans="1:9">
      <c r="A34" s="13" t="s">
        <v>32</v>
      </c>
      <c r="B34" s="34">
        <v>0</v>
      </c>
      <c r="C34" s="13" t="s">
        <v>31</v>
      </c>
      <c r="D34" s="13"/>
      <c r="E34" s="34"/>
      <c r="F34" s="5"/>
    </row>
    <row r="35" spans="1:9">
      <c r="A35" s="13" t="s">
        <v>4010</v>
      </c>
      <c r="B35" s="34">
        <v>0</v>
      </c>
      <c r="C35" s="5"/>
      <c r="D35" s="5"/>
      <c r="E35" s="34"/>
      <c r="F35" s="5"/>
    </row>
    <row r="36" spans="1:9">
      <c r="A36" s="13" t="s">
        <v>30</v>
      </c>
      <c r="B36" s="35">
        <f>B30+B31-B32-B33+B34-B35</f>
        <v>10757</v>
      </c>
      <c r="C36" s="5"/>
      <c r="D36" s="13" t="s">
        <v>30</v>
      </c>
      <c r="E36" s="35">
        <f>E30+E31-E32-E33</f>
        <v>10757</v>
      </c>
      <c r="F36" s="5"/>
      <c r="I36" s="59">
        <f>B36-E36</f>
        <v>0</v>
      </c>
    </row>
    <row r="40" spans="1:9" s="2" customFormat="1">
      <c r="A40" s="64" t="s">
        <v>245</v>
      </c>
      <c r="B40" s="64"/>
      <c r="C40" s="64"/>
      <c r="D40" s="64"/>
      <c r="E40" s="64"/>
      <c r="F40" s="64"/>
    </row>
    <row r="41" spans="1:9">
      <c r="A41" s="65" t="s">
        <v>23</v>
      </c>
      <c r="B41" s="65"/>
      <c r="C41" s="65"/>
      <c r="D41" s="65" t="s">
        <v>24</v>
      </c>
      <c r="E41" s="65"/>
      <c r="F41" s="65"/>
    </row>
    <row r="42" spans="1:9">
      <c r="A42" s="12" t="s">
        <v>25</v>
      </c>
      <c r="B42" s="33" t="s">
        <v>26</v>
      </c>
      <c r="C42" s="12" t="s">
        <v>27</v>
      </c>
      <c r="D42" s="12" t="s">
        <v>25</v>
      </c>
      <c r="E42" s="33" t="s">
        <v>28</v>
      </c>
      <c r="F42" s="12" t="s">
        <v>27</v>
      </c>
    </row>
    <row r="43" spans="1:9">
      <c r="A43" s="13" t="s">
        <v>1386</v>
      </c>
      <c r="B43" s="34">
        <v>3889</v>
      </c>
      <c r="C43" s="5"/>
      <c r="D43" s="13" t="s">
        <v>33</v>
      </c>
      <c r="E43" s="34">
        <v>1000</v>
      </c>
      <c r="F43" s="5"/>
    </row>
    <row r="44" spans="1:9">
      <c r="A44" s="13" t="s">
        <v>4008</v>
      </c>
      <c r="B44" s="34">
        <v>0</v>
      </c>
      <c r="C44" s="5"/>
      <c r="D44" s="13" t="s">
        <v>1383</v>
      </c>
      <c r="E44" s="34">
        <v>0</v>
      </c>
      <c r="F44" s="5"/>
    </row>
    <row r="45" spans="1:9">
      <c r="A45" s="13" t="s">
        <v>4009</v>
      </c>
      <c r="B45" s="34">
        <v>0</v>
      </c>
      <c r="C45" s="5"/>
      <c r="D45" s="13" t="s">
        <v>1384</v>
      </c>
      <c r="E45" s="34">
        <v>0</v>
      </c>
      <c r="F45" s="5"/>
    </row>
    <row r="46" spans="1:9">
      <c r="A46" s="13" t="s">
        <v>29</v>
      </c>
      <c r="B46" s="34">
        <v>0</v>
      </c>
      <c r="C46" s="13" t="s">
        <v>31</v>
      </c>
      <c r="D46" s="13" t="s">
        <v>1385</v>
      </c>
      <c r="E46" s="34">
        <v>0</v>
      </c>
      <c r="F46" s="5"/>
    </row>
    <row r="47" spans="1:9">
      <c r="A47" s="13" t="s">
        <v>32</v>
      </c>
      <c r="B47" s="34">
        <v>0</v>
      </c>
      <c r="C47" s="13" t="s">
        <v>31</v>
      </c>
      <c r="D47" s="13"/>
      <c r="E47" s="34"/>
      <c r="F47" s="5"/>
    </row>
    <row r="48" spans="1:9">
      <c r="A48" s="13" t="s">
        <v>4010</v>
      </c>
      <c r="B48" s="34">
        <v>2889</v>
      </c>
      <c r="C48" s="5"/>
      <c r="D48" s="5"/>
      <c r="E48" s="34"/>
      <c r="F48" s="5"/>
    </row>
    <row r="49" spans="1:9">
      <c r="A49" s="13" t="s">
        <v>30</v>
      </c>
      <c r="B49" s="35">
        <f>B43+B44-B45-B46+B47-B48</f>
        <v>1000</v>
      </c>
      <c r="C49" s="5"/>
      <c r="D49" s="13" t="s">
        <v>30</v>
      </c>
      <c r="E49" s="35">
        <f>E43+E44-E45-E46</f>
        <v>1000</v>
      </c>
      <c r="F49" s="5"/>
      <c r="I49" s="59">
        <f>B49-E49</f>
        <v>0</v>
      </c>
    </row>
    <row r="53" spans="1:9" s="2" customFormat="1">
      <c r="A53" s="64" t="s">
        <v>246</v>
      </c>
      <c r="B53" s="64"/>
      <c r="C53" s="64"/>
      <c r="D53" s="64"/>
      <c r="E53" s="64"/>
      <c r="F53" s="64"/>
    </row>
    <row r="54" spans="1:9">
      <c r="A54" s="65" t="s">
        <v>23</v>
      </c>
      <c r="B54" s="65"/>
      <c r="C54" s="65"/>
      <c r="D54" s="65" t="s">
        <v>24</v>
      </c>
      <c r="E54" s="65"/>
      <c r="F54" s="65"/>
    </row>
    <row r="55" spans="1:9">
      <c r="A55" s="12" t="s">
        <v>25</v>
      </c>
      <c r="B55" s="33" t="s">
        <v>26</v>
      </c>
      <c r="C55" s="12" t="s">
        <v>27</v>
      </c>
      <c r="D55" s="12" t="s">
        <v>25</v>
      </c>
      <c r="E55" s="33" t="s">
        <v>28</v>
      </c>
      <c r="F55" s="12" t="s">
        <v>27</v>
      </c>
    </row>
    <row r="56" spans="1:9">
      <c r="A56" s="13" t="s">
        <v>1386</v>
      </c>
      <c r="B56" s="34">
        <v>41486</v>
      </c>
      <c r="C56" s="5"/>
      <c r="D56" s="13" t="s">
        <v>33</v>
      </c>
      <c r="E56" s="34">
        <v>31012</v>
      </c>
      <c r="F56" s="5"/>
    </row>
    <row r="57" spans="1:9">
      <c r="A57" s="13" t="s">
        <v>4008</v>
      </c>
      <c r="B57" s="34">
        <v>0</v>
      </c>
      <c r="C57" s="5"/>
      <c r="D57" s="13" t="s">
        <v>1383</v>
      </c>
      <c r="E57" s="34">
        <v>0</v>
      </c>
      <c r="F57" s="5"/>
    </row>
    <row r="58" spans="1:9">
      <c r="A58" s="13" t="s">
        <v>4009</v>
      </c>
      <c r="B58" s="34">
        <v>0</v>
      </c>
      <c r="C58" s="5"/>
      <c r="D58" s="13" t="s">
        <v>1384</v>
      </c>
      <c r="E58" s="34">
        <v>0</v>
      </c>
      <c r="F58" s="5"/>
    </row>
    <row r="59" spans="1:9">
      <c r="A59" s="13" t="s">
        <v>29</v>
      </c>
      <c r="B59" s="34">
        <v>0</v>
      </c>
      <c r="C59" s="13" t="s">
        <v>31</v>
      </c>
      <c r="D59" s="13" t="s">
        <v>1385</v>
      </c>
      <c r="E59" s="34">
        <v>0</v>
      </c>
      <c r="F59" s="5"/>
    </row>
    <row r="60" spans="1:9">
      <c r="A60" s="13" t="s">
        <v>32</v>
      </c>
      <c r="B60" s="34">
        <v>0</v>
      </c>
      <c r="C60" s="13" t="s">
        <v>31</v>
      </c>
      <c r="D60" s="13"/>
      <c r="E60" s="34"/>
      <c r="F60" s="5"/>
    </row>
    <row r="61" spans="1:9">
      <c r="A61" s="13" t="s">
        <v>4010</v>
      </c>
      <c r="B61" s="34">
        <v>10474</v>
      </c>
      <c r="C61" s="5"/>
      <c r="D61" s="5"/>
      <c r="E61" s="34"/>
      <c r="F61" s="5"/>
    </row>
    <row r="62" spans="1:9">
      <c r="A62" s="13" t="s">
        <v>30</v>
      </c>
      <c r="B62" s="35">
        <f>B56+B57-B58-B59+B60-B61</f>
        <v>31012</v>
      </c>
      <c r="C62" s="5"/>
      <c r="D62" s="13" t="s">
        <v>30</v>
      </c>
      <c r="E62" s="35">
        <f>E56+E57-E58-E59</f>
        <v>31012</v>
      </c>
      <c r="F62" s="5"/>
      <c r="I62" s="59">
        <f>B62-E62</f>
        <v>0</v>
      </c>
    </row>
    <row r="66" spans="1:9" s="2" customFormat="1">
      <c r="A66" s="64" t="s">
        <v>247</v>
      </c>
      <c r="B66" s="64"/>
      <c r="C66" s="64"/>
      <c r="D66" s="64"/>
      <c r="E66" s="64"/>
      <c r="F66" s="64"/>
    </row>
    <row r="67" spans="1:9">
      <c r="A67" s="65" t="s">
        <v>23</v>
      </c>
      <c r="B67" s="65"/>
      <c r="C67" s="65"/>
      <c r="D67" s="65" t="s">
        <v>24</v>
      </c>
      <c r="E67" s="65"/>
      <c r="F67" s="65"/>
    </row>
    <row r="68" spans="1:9">
      <c r="A68" s="12" t="s">
        <v>25</v>
      </c>
      <c r="B68" s="33" t="s">
        <v>26</v>
      </c>
      <c r="C68" s="12" t="s">
        <v>27</v>
      </c>
      <c r="D68" s="12" t="s">
        <v>25</v>
      </c>
      <c r="E68" s="33" t="s">
        <v>28</v>
      </c>
      <c r="F68" s="12" t="s">
        <v>27</v>
      </c>
    </row>
    <row r="69" spans="1:9">
      <c r="A69" s="13" t="s">
        <v>1386</v>
      </c>
      <c r="B69" s="34">
        <v>42321</v>
      </c>
      <c r="C69" s="5"/>
      <c r="D69" s="13" t="s">
        <v>33</v>
      </c>
      <c r="E69" s="34">
        <v>18361</v>
      </c>
      <c r="F69" s="5"/>
    </row>
    <row r="70" spans="1:9">
      <c r="A70" s="13" t="s">
        <v>4008</v>
      </c>
      <c r="B70" s="34">
        <v>0</v>
      </c>
      <c r="C70" s="5"/>
      <c r="D70" s="13" t="s">
        <v>1383</v>
      </c>
      <c r="E70" s="34">
        <v>0</v>
      </c>
      <c r="F70" s="5"/>
    </row>
    <row r="71" spans="1:9">
      <c r="A71" s="13" t="s">
        <v>4012</v>
      </c>
      <c r="B71" s="34">
        <v>0</v>
      </c>
      <c r="C71" s="5"/>
      <c r="D71" s="13" t="s">
        <v>1384</v>
      </c>
      <c r="E71" s="34">
        <v>0</v>
      </c>
      <c r="F71" s="5"/>
    </row>
    <row r="72" spans="1:9">
      <c r="A72" s="13" t="s">
        <v>4013</v>
      </c>
      <c r="B72" s="34">
        <v>0</v>
      </c>
      <c r="C72" s="13" t="s">
        <v>4014</v>
      </c>
      <c r="D72" s="13" t="s">
        <v>1385</v>
      </c>
      <c r="E72" s="34">
        <v>0</v>
      </c>
      <c r="F72" s="5"/>
    </row>
    <row r="73" spans="1:9">
      <c r="A73" s="13" t="s">
        <v>32</v>
      </c>
      <c r="B73" s="34">
        <v>0</v>
      </c>
      <c r="C73" s="13" t="s">
        <v>31</v>
      </c>
      <c r="D73" s="13"/>
      <c r="E73" s="34"/>
      <c r="F73" s="5"/>
    </row>
    <row r="74" spans="1:9">
      <c r="A74" s="13" t="s">
        <v>4015</v>
      </c>
      <c r="B74" s="34">
        <v>23960</v>
      </c>
      <c r="C74" s="5"/>
      <c r="D74" s="5"/>
      <c r="E74" s="34"/>
      <c r="F74" s="5"/>
    </row>
    <row r="75" spans="1:9">
      <c r="A75" s="13" t="s">
        <v>30</v>
      </c>
      <c r="B75" s="35">
        <f>B69+B70-B71-B72+B73-B74</f>
        <v>18361</v>
      </c>
      <c r="C75" s="5"/>
      <c r="D75" s="13" t="s">
        <v>30</v>
      </c>
      <c r="E75" s="35">
        <f>E69+E70-E71-E72</f>
        <v>18361</v>
      </c>
      <c r="F75" s="5"/>
      <c r="I75" s="59">
        <f>B75-E75</f>
        <v>0</v>
      </c>
    </row>
    <row r="79" spans="1:9">
      <c r="A79" s="64" t="s">
        <v>248</v>
      </c>
      <c r="B79" s="64"/>
      <c r="C79" s="64"/>
      <c r="D79" s="64"/>
      <c r="E79" s="64"/>
      <c r="F79" s="64"/>
    </row>
    <row r="80" spans="1:9">
      <c r="A80" s="65" t="s">
        <v>23</v>
      </c>
      <c r="B80" s="65"/>
      <c r="C80" s="65"/>
      <c r="D80" s="65" t="s">
        <v>24</v>
      </c>
      <c r="E80" s="65"/>
      <c r="F80" s="65"/>
    </row>
    <row r="81" spans="1:9">
      <c r="A81" s="12" t="s">
        <v>25</v>
      </c>
      <c r="B81" s="33" t="s">
        <v>26</v>
      </c>
      <c r="C81" s="12" t="s">
        <v>27</v>
      </c>
      <c r="D81" s="12" t="s">
        <v>25</v>
      </c>
      <c r="E81" s="33" t="s">
        <v>28</v>
      </c>
      <c r="F81" s="12" t="s">
        <v>27</v>
      </c>
    </row>
    <row r="82" spans="1:9">
      <c r="A82" s="13" t="s">
        <v>1386</v>
      </c>
      <c r="B82" s="34">
        <v>50453</v>
      </c>
      <c r="C82" s="5"/>
      <c r="D82" s="13" t="s">
        <v>33</v>
      </c>
      <c r="E82" s="34">
        <v>44745</v>
      </c>
      <c r="F82" s="5"/>
    </row>
    <row r="83" spans="1:9">
      <c r="A83" s="13" t="s">
        <v>4008</v>
      </c>
      <c r="B83" s="34">
        <v>0</v>
      </c>
      <c r="C83" s="5"/>
      <c r="D83" s="13" t="s">
        <v>1383</v>
      </c>
      <c r="E83" s="34">
        <v>0</v>
      </c>
      <c r="F83" s="5"/>
    </row>
    <row r="84" spans="1:9">
      <c r="A84" s="13" t="s">
        <v>4009</v>
      </c>
      <c r="B84" s="34">
        <v>0</v>
      </c>
      <c r="C84" s="5"/>
      <c r="D84" s="13" t="s">
        <v>1384</v>
      </c>
      <c r="E84" s="34">
        <v>0</v>
      </c>
      <c r="F84" s="5"/>
    </row>
    <row r="85" spans="1:9">
      <c r="A85" s="13" t="s">
        <v>4013</v>
      </c>
      <c r="B85" s="34">
        <v>0</v>
      </c>
      <c r="C85" s="13" t="s">
        <v>31</v>
      </c>
      <c r="D85" s="13" t="s">
        <v>1385</v>
      </c>
      <c r="E85" s="34">
        <v>0</v>
      </c>
      <c r="F85" s="5"/>
    </row>
    <row r="86" spans="1:9">
      <c r="A86" s="13" t="s">
        <v>32</v>
      </c>
      <c r="B86" s="34">
        <v>0</v>
      </c>
      <c r="C86" s="13" t="s">
        <v>31</v>
      </c>
      <c r="D86" s="13"/>
      <c r="E86" s="34"/>
      <c r="F86" s="5"/>
    </row>
    <row r="87" spans="1:9">
      <c r="A87" s="13" t="s">
        <v>4011</v>
      </c>
      <c r="B87" s="34">
        <v>5708</v>
      </c>
      <c r="C87" s="5"/>
      <c r="D87" s="5"/>
      <c r="E87" s="34"/>
      <c r="F87" s="5"/>
    </row>
    <row r="88" spans="1:9">
      <c r="A88" s="13" t="s">
        <v>30</v>
      </c>
      <c r="B88" s="35">
        <f>B82+B83-B84-B85+B86-B87</f>
        <v>44745</v>
      </c>
      <c r="C88" s="5"/>
      <c r="D88" s="13" t="s">
        <v>30</v>
      </c>
      <c r="E88" s="35">
        <f>E82+E83-E84-E85</f>
        <v>44745</v>
      </c>
      <c r="F88" s="5"/>
      <c r="I88" s="59">
        <f>B88-E88</f>
        <v>0</v>
      </c>
    </row>
    <row r="92" spans="1:9">
      <c r="A92" s="64" t="s">
        <v>1379</v>
      </c>
      <c r="B92" s="64"/>
      <c r="C92" s="64"/>
      <c r="D92" s="64"/>
      <c r="E92" s="64"/>
      <c r="F92" s="64"/>
    </row>
    <row r="93" spans="1:9">
      <c r="A93" s="65" t="s">
        <v>23</v>
      </c>
      <c r="B93" s="65"/>
      <c r="C93" s="65"/>
      <c r="D93" s="65" t="s">
        <v>24</v>
      </c>
      <c r="E93" s="65"/>
      <c r="F93" s="65"/>
    </row>
    <row r="94" spans="1:9">
      <c r="A94" s="12" t="s">
        <v>25</v>
      </c>
      <c r="B94" s="33" t="s">
        <v>26</v>
      </c>
      <c r="C94" s="12" t="s">
        <v>27</v>
      </c>
      <c r="D94" s="12" t="s">
        <v>25</v>
      </c>
      <c r="E94" s="33" t="s">
        <v>28</v>
      </c>
      <c r="F94" s="12" t="s">
        <v>27</v>
      </c>
    </row>
    <row r="95" spans="1:9">
      <c r="A95" s="13" t="s">
        <v>1386</v>
      </c>
      <c r="B95" s="34">
        <v>45580</v>
      </c>
      <c r="C95" s="5"/>
      <c r="D95" s="13" t="s">
        <v>33</v>
      </c>
      <c r="E95" s="34">
        <v>30762</v>
      </c>
      <c r="F95" s="5"/>
    </row>
    <row r="96" spans="1:9">
      <c r="A96" s="13" t="s">
        <v>4008</v>
      </c>
      <c r="B96" s="34">
        <v>0</v>
      </c>
      <c r="C96" s="5"/>
      <c r="D96" s="13" t="s">
        <v>1383</v>
      </c>
      <c r="E96" s="34">
        <v>0</v>
      </c>
      <c r="F96" s="5"/>
    </row>
    <row r="97" spans="1:9">
      <c r="A97" s="13" t="s">
        <v>4009</v>
      </c>
      <c r="B97" s="34">
        <v>0</v>
      </c>
      <c r="C97" s="5"/>
      <c r="D97" s="13" t="s">
        <v>1384</v>
      </c>
      <c r="E97" s="34">
        <v>0</v>
      </c>
      <c r="F97" s="5"/>
    </row>
    <row r="98" spans="1:9">
      <c r="A98" s="13" t="s">
        <v>29</v>
      </c>
      <c r="B98" s="34">
        <v>0</v>
      </c>
      <c r="C98" s="13" t="s">
        <v>31</v>
      </c>
      <c r="D98" s="13" t="s">
        <v>1385</v>
      </c>
      <c r="E98" s="34">
        <v>0</v>
      </c>
      <c r="F98" s="5"/>
    </row>
    <row r="99" spans="1:9">
      <c r="A99" s="13" t="s">
        <v>32</v>
      </c>
      <c r="B99" s="34">
        <v>0</v>
      </c>
      <c r="C99" s="13" t="s">
        <v>31</v>
      </c>
      <c r="D99" s="13"/>
      <c r="E99" s="34"/>
      <c r="F99" s="5"/>
    </row>
    <row r="100" spans="1:9">
      <c r="A100" s="13" t="s">
        <v>4010</v>
      </c>
      <c r="B100" s="34">
        <v>14818</v>
      </c>
      <c r="C100" s="5"/>
      <c r="D100" s="5"/>
      <c r="E100" s="34"/>
      <c r="F100" s="5"/>
    </row>
    <row r="101" spans="1:9">
      <c r="A101" s="13" t="s">
        <v>30</v>
      </c>
      <c r="B101" s="35">
        <f>B95+B96-B97-B98+B99-B100</f>
        <v>30762</v>
      </c>
      <c r="C101" s="5"/>
      <c r="D101" s="13" t="s">
        <v>30</v>
      </c>
      <c r="E101" s="35">
        <f>E95+E96-E97-E98</f>
        <v>30762</v>
      </c>
      <c r="F101" s="5"/>
      <c r="I101" s="59">
        <f>B101-E101</f>
        <v>0</v>
      </c>
    </row>
    <row r="105" spans="1:9">
      <c r="A105" s="64" t="s">
        <v>1380</v>
      </c>
      <c r="B105" s="64"/>
      <c r="C105" s="64"/>
      <c r="D105" s="64"/>
      <c r="E105" s="64"/>
      <c r="F105" s="64"/>
    </row>
    <row r="106" spans="1:9">
      <c r="A106" s="65" t="s">
        <v>23</v>
      </c>
      <c r="B106" s="65"/>
      <c r="C106" s="65"/>
      <c r="D106" s="65" t="s">
        <v>24</v>
      </c>
      <c r="E106" s="65"/>
      <c r="F106" s="65"/>
    </row>
    <row r="107" spans="1:9">
      <c r="A107" s="12" t="s">
        <v>25</v>
      </c>
      <c r="B107" s="33" t="s">
        <v>26</v>
      </c>
      <c r="C107" s="12" t="s">
        <v>27</v>
      </c>
      <c r="D107" s="12" t="s">
        <v>25</v>
      </c>
      <c r="E107" s="33" t="s">
        <v>28</v>
      </c>
      <c r="F107" s="12" t="s">
        <v>27</v>
      </c>
    </row>
    <row r="108" spans="1:9">
      <c r="A108" s="13" t="s">
        <v>1386</v>
      </c>
      <c r="B108" s="34">
        <v>27242</v>
      </c>
      <c r="C108" s="5"/>
      <c r="D108" s="13" t="s">
        <v>33</v>
      </c>
      <c r="E108" s="34">
        <v>16234</v>
      </c>
      <c r="F108" s="5"/>
    </row>
    <row r="109" spans="1:9">
      <c r="A109" s="13" t="s">
        <v>4008</v>
      </c>
      <c r="B109" s="34">
        <v>0</v>
      </c>
      <c r="C109" s="5"/>
      <c r="D109" s="13" t="s">
        <v>1383</v>
      </c>
      <c r="E109" s="34">
        <v>0</v>
      </c>
      <c r="F109" s="5"/>
    </row>
    <row r="110" spans="1:9">
      <c r="A110" s="13" t="s">
        <v>4009</v>
      </c>
      <c r="B110" s="34">
        <v>0</v>
      </c>
      <c r="C110" s="5"/>
      <c r="D110" s="13" t="s">
        <v>1384</v>
      </c>
      <c r="E110" s="34">
        <v>0</v>
      </c>
      <c r="F110" s="5"/>
    </row>
    <row r="111" spans="1:9">
      <c r="A111" s="13" t="s">
        <v>29</v>
      </c>
      <c r="B111" s="34">
        <v>0</v>
      </c>
      <c r="C111" s="13" t="s">
        <v>31</v>
      </c>
      <c r="D111" s="13" t="s">
        <v>1385</v>
      </c>
      <c r="E111" s="34">
        <v>0</v>
      </c>
      <c r="F111" s="5"/>
    </row>
    <row r="112" spans="1:9">
      <c r="A112" s="13" t="s">
        <v>32</v>
      </c>
      <c r="B112" s="34">
        <v>0</v>
      </c>
      <c r="C112" s="13" t="s">
        <v>31</v>
      </c>
      <c r="D112" s="13"/>
      <c r="E112" s="34"/>
      <c r="F112" s="5"/>
    </row>
    <row r="113" spans="1:9">
      <c r="A113" s="13" t="s">
        <v>4010</v>
      </c>
      <c r="B113" s="34">
        <v>11008</v>
      </c>
      <c r="C113" s="5"/>
      <c r="D113" s="5"/>
      <c r="E113" s="34"/>
      <c r="F113" s="5"/>
    </row>
    <row r="114" spans="1:9">
      <c r="A114" s="13" t="s">
        <v>30</v>
      </c>
      <c r="B114" s="35">
        <f>B108+B109-B110-B111+B112-B113</f>
        <v>16234</v>
      </c>
      <c r="C114" s="5"/>
      <c r="D114" s="13" t="s">
        <v>30</v>
      </c>
      <c r="E114" s="35">
        <f>E108+E109-E110-E111</f>
        <v>16234</v>
      </c>
      <c r="F114" s="5"/>
      <c r="I114" s="59">
        <f>B114-E114</f>
        <v>0</v>
      </c>
    </row>
    <row r="118" spans="1:9">
      <c r="A118" s="64" t="s">
        <v>1381</v>
      </c>
      <c r="B118" s="64"/>
      <c r="C118" s="64"/>
      <c r="D118" s="64"/>
      <c r="E118" s="64"/>
      <c r="F118" s="64"/>
    </row>
    <row r="119" spans="1:9">
      <c r="A119" s="65" t="s">
        <v>23</v>
      </c>
      <c r="B119" s="65"/>
      <c r="C119" s="65"/>
      <c r="D119" s="65" t="s">
        <v>24</v>
      </c>
      <c r="E119" s="65"/>
      <c r="F119" s="65"/>
    </row>
    <row r="120" spans="1:9">
      <c r="A120" s="12" t="s">
        <v>25</v>
      </c>
      <c r="B120" s="33" t="s">
        <v>26</v>
      </c>
      <c r="C120" s="12" t="s">
        <v>27</v>
      </c>
      <c r="D120" s="12" t="s">
        <v>25</v>
      </c>
      <c r="E120" s="33" t="s">
        <v>28</v>
      </c>
      <c r="F120" s="12" t="s">
        <v>27</v>
      </c>
    </row>
    <row r="121" spans="1:9">
      <c r="A121" s="13" t="s">
        <v>1386</v>
      </c>
      <c r="B121" s="34">
        <v>7971</v>
      </c>
      <c r="C121" s="5"/>
      <c r="D121" s="13" t="s">
        <v>33</v>
      </c>
      <c r="E121" s="34">
        <v>2666</v>
      </c>
      <c r="F121" s="5"/>
    </row>
    <row r="122" spans="1:9">
      <c r="A122" s="13" t="s">
        <v>4008</v>
      </c>
      <c r="B122" s="34">
        <v>0</v>
      </c>
      <c r="C122" s="5"/>
      <c r="D122" s="13" t="s">
        <v>1383</v>
      </c>
      <c r="E122" s="34">
        <v>0</v>
      </c>
      <c r="F122" s="5"/>
    </row>
    <row r="123" spans="1:9">
      <c r="A123" s="13" t="s">
        <v>4009</v>
      </c>
      <c r="B123" s="34">
        <v>0</v>
      </c>
      <c r="C123" s="5"/>
      <c r="D123" s="13" t="s">
        <v>1384</v>
      </c>
      <c r="E123" s="34">
        <v>0</v>
      </c>
      <c r="F123" s="5"/>
    </row>
    <row r="124" spans="1:9">
      <c r="A124" s="13" t="s">
        <v>29</v>
      </c>
      <c r="B124" s="34">
        <v>0</v>
      </c>
      <c r="C124" s="13" t="s">
        <v>4016</v>
      </c>
      <c r="D124" s="13" t="s">
        <v>1385</v>
      </c>
      <c r="E124" s="34">
        <v>0</v>
      </c>
      <c r="F124" s="5"/>
    </row>
    <row r="125" spans="1:9">
      <c r="A125" s="13" t="s">
        <v>32</v>
      </c>
      <c r="B125" s="34">
        <v>0</v>
      </c>
      <c r="C125" s="13" t="s">
        <v>31</v>
      </c>
      <c r="D125" s="13"/>
      <c r="E125" s="34"/>
      <c r="F125" s="5"/>
    </row>
    <row r="126" spans="1:9">
      <c r="A126" s="13" t="s">
        <v>4010</v>
      </c>
      <c r="B126" s="34">
        <v>5305</v>
      </c>
      <c r="C126" s="5"/>
      <c r="D126" s="5"/>
      <c r="E126" s="34"/>
      <c r="F126" s="5"/>
    </row>
    <row r="127" spans="1:9">
      <c r="A127" s="13" t="s">
        <v>30</v>
      </c>
      <c r="B127" s="35">
        <f>B121+B122-B123-B124+B125-B126</f>
        <v>2666</v>
      </c>
      <c r="C127" s="5"/>
      <c r="D127" s="13" t="s">
        <v>30</v>
      </c>
      <c r="E127" s="35">
        <f>E121+E122-E123-E124</f>
        <v>2666</v>
      </c>
      <c r="F127" s="5"/>
      <c r="I127" s="59">
        <f>B127-E127</f>
        <v>0</v>
      </c>
    </row>
    <row r="131" spans="1:9">
      <c r="A131" s="64" t="s">
        <v>4017</v>
      </c>
      <c r="B131" s="64"/>
      <c r="C131" s="64"/>
      <c r="D131" s="64"/>
      <c r="E131" s="64"/>
      <c r="F131" s="64"/>
    </row>
    <row r="132" spans="1:9">
      <c r="A132" s="65" t="s">
        <v>23</v>
      </c>
      <c r="B132" s="65"/>
      <c r="C132" s="65"/>
      <c r="D132" s="65" t="s">
        <v>24</v>
      </c>
      <c r="E132" s="65"/>
      <c r="F132" s="65"/>
    </row>
    <row r="133" spans="1:9">
      <c r="A133" s="12" t="s">
        <v>25</v>
      </c>
      <c r="B133" s="33" t="s">
        <v>26</v>
      </c>
      <c r="C133" s="12" t="s">
        <v>27</v>
      </c>
      <c r="D133" s="12" t="s">
        <v>25</v>
      </c>
      <c r="E133" s="33" t="s">
        <v>28</v>
      </c>
      <c r="F133" s="12" t="s">
        <v>27</v>
      </c>
    </row>
    <row r="134" spans="1:9">
      <c r="A134" s="13" t="s">
        <v>1386</v>
      </c>
      <c r="B134" s="34">
        <v>52776</v>
      </c>
      <c r="C134" s="5"/>
      <c r="D134" s="13" t="s">
        <v>33</v>
      </c>
      <c r="E134" s="34">
        <v>52776</v>
      </c>
      <c r="F134" s="5"/>
    </row>
    <row r="135" spans="1:9">
      <c r="A135" s="13" t="s">
        <v>4008</v>
      </c>
      <c r="B135" s="34">
        <v>0</v>
      </c>
      <c r="C135" s="5"/>
      <c r="D135" s="13" t="s">
        <v>1383</v>
      </c>
      <c r="E135" s="34">
        <v>0</v>
      </c>
      <c r="F135" s="5"/>
    </row>
    <row r="136" spans="1:9">
      <c r="A136" s="13" t="s">
        <v>4009</v>
      </c>
      <c r="B136" s="34">
        <v>0</v>
      </c>
      <c r="C136" s="5"/>
      <c r="D136" s="13" t="s">
        <v>1384</v>
      </c>
      <c r="E136" s="34">
        <v>0</v>
      </c>
      <c r="F136" s="5"/>
    </row>
    <row r="137" spans="1:9">
      <c r="A137" s="13" t="s">
        <v>29</v>
      </c>
      <c r="B137" s="34">
        <v>0</v>
      </c>
      <c r="C137" s="13" t="s">
        <v>4016</v>
      </c>
      <c r="D137" s="13" t="s">
        <v>1385</v>
      </c>
      <c r="E137" s="34">
        <v>0</v>
      </c>
      <c r="F137" s="5"/>
    </row>
    <row r="138" spans="1:9">
      <c r="A138" s="13" t="s">
        <v>32</v>
      </c>
      <c r="B138" s="34">
        <v>0</v>
      </c>
      <c r="C138" s="13" t="s">
        <v>31</v>
      </c>
      <c r="D138" s="13"/>
      <c r="E138" s="34"/>
      <c r="F138" s="5"/>
    </row>
    <row r="139" spans="1:9">
      <c r="A139" s="13" t="s">
        <v>4010</v>
      </c>
      <c r="B139" s="34">
        <v>0</v>
      </c>
      <c r="C139" s="5"/>
      <c r="D139" s="5"/>
      <c r="E139" s="34"/>
      <c r="F139" s="5"/>
    </row>
    <row r="140" spans="1:9">
      <c r="A140" s="13" t="s">
        <v>30</v>
      </c>
      <c r="B140" s="35">
        <f>B134+B135-B136-B137+B138-B139</f>
        <v>52776</v>
      </c>
      <c r="C140" s="5"/>
      <c r="D140" s="13" t="s">
        <v>30</v>
      </c>
      <c r="E140" s="35">
        <f>E134+E135-E136-E137</f>
        <v>52776</v>
      </c>
      <c r="F140" s="5"/>
      <c r="I140" s="59">
        <f>B140-E140</f>
        <v>0</v>
      </c>
    </row>
    <row r="144" spans="1:9">
      <c r="A144" s="64" t="s">
        <v>4018</v>
      </c>
      <c r="B144" s="64"/>
      <c r="C144" s="64"/>
      <c r="D144" s="64"/>
      <c r="E144" s="64"/>
      <c r="F144" s="64"/>
    </row>
    <row r="145" spans="1:9">
      <c r="A145" s="65" t="s">
        <v>23</v>
      </c>
      <c r="B145" s="65"/>
      <c r="C145" s="65"/>
      <c r="D145" s="65" t="s">
        <v>24</v>
      </c>
      <c r="E145" s="65"/>
      <c r="F145" s="65"/>
    </row>
    <row r="146" spans="1:9">
      <c r="A146" s="12" t="s">
        <v>25</v>
      </c>
      <c r="B146" s="33" t="s">
        <v>26</v>
      </c>
      <c r="C146" s="12" t="s">
        <v>27</v>
      </c>
      <c r="D146" s="12" t="s">
        <v>25</v>
      </c>
      <c r="E146" s="33" t="s">
        <v>28</v>
      </c>
      <c r="F146" s="12" t="s">
        <v>27</v>
      </c>
    </row>
    <row r="147" spans="1:9">
      <c r="A147" s="13" t="s">
        <v>1386</v>
      </c>
      <c r="B147" s="34">
        <v>50301</v>
      </c>
      <c r="C147" s="5"/>
      <c r="D147" s="13" t="s">
        <v>33</v>
      </c>
      <c r="E147" s="34">
        <v>50301</v>
      </c>
      <c r="F147" s="5"/>
    </row>
    <row r="148" spans="1:9">
      <c r="A148" s="13" t="s">
        <v>4008</v>
      </c>
      <c r="B148" s="34">
        <v>0</v>
      </c>
      <c r="C148" s="5"/>
      <c r="D148" s="13" t="s">
        <v>1383</v>
      </c>
      <c r="E148" s="34">
        <v>0</v>
      </c>
      <c r="F148" s="5"/>
    </row>
    <row r="149" spans="1:9">
      <c r="A149" s="13" t="s">
        <v>4009</v>
      </c>
      <c r="B149" s="34">
        <v>0</v>
      </c>
      <c r="C149" s="5"/>
      <c r="D149" s="13" t="s">
        <v>1384</v>
      </c>
      <c r="E149" s="34">
        <v>0</v>
      </c>
      <c r="F149" s="5"/>
    </row>
    <row r="150" spans="1:9">
      <c r="A150" s="13" t="s">
        <v>29</v>
      </c>
      <c r="B150" s="34">
        <v>0</v>
      </c>
      <c r="C150" s="13" t="s">
        <v>4016</v>
      </c>
      <c r="D150" s="13" t="s">
        <v>1385</v>
      </c>
      <c r="E150" s="34">
        <v>0</v>
      </c>
      <c r="F150" s="5"/>
    </row>
    <row r="151" spans="1:9">
      <c r="A151" s="13" t="s">
        <v>32</v>
      </c>
      <c r="B151" s="34">
        <v>0</v>
      </c>
      <c r="C151" s="13" t="s">
        <v>31</v>
      </c>
      <c r="D151" s="13"/>
      <c r="E151" s="34"/>
      <c r="F151" s="5"/>
    </row>
    <row r="152" spans="1:9">
      <c r="A152" s="13" t="s">
        <v>4010</v>
      </c>
      <c r="B152" s="34">
        <v>0</v>
      </c>
      <c r="C152" s="5"/>
      <c r="D152" s="5"/>
      <c r="E152" s="34"/>
      <c r="F152" s="5"/>
    </row>
    <row r="153" spans="1:9">
      <c r="A153" s="13" t="s">
        <v>30</v>
      </c>
      <c r="B153" s="35">
        <f>B147+B148-B149-B150+B151-B152</f>
        <v>50301</v>
      </c>
      <c r="C153" s="5"/>
      <c r="D153" s="13" t="s">
        <v>30</v>
      </c>
      <c r="E153" s="35">
        <f>E147+E148-E149-E150</f>
        <v>50301</v>
      </c>
      <c r="F153" s="5"/>
      <c r="I153" s="59">
        <f>B153-E153</f>
        <v>0</v>
      </c>
    </row>
    <row r="157" spans="1:9">
      <c r="A157" s="64" t="s">
        <v>4019</v>
      </c>
      <c r="B157" s="64"/>
      <c r="C157" s="64"/>
      <c r="D157" s="64"/>
      <c r="E157" s="64"/>
      <c r="F157" s="64"/>
    </row>
    <row r="158" spans="1:9">
      <c r="A158" s="65" t="s">
        <v>23</v>
      </c>
      <c r="B158" s="65"/>
      <c r="C158" s="65"/>
      <c r="D158" s="65" t="s">
        <v>24</v>
      </c>
      <c r="E158" s="65"/>
      <c r="F158" s="65"/>
    </row>
    <row r="159" spans="1:9">
      <c r="A159" s="12" t="s">
        <v>25</v>
      </c>
      <c r="B159" s="33" t="s">
        <v>26</v>
      </c>
      <c r="C159" s="12" t="s">
        <v>27</v>
      </c>
      <c r="D159" s="12" t="s">
        <v>25</v>
      </c>
      <c r="E159" s="33" t="s">
        <v>28</v>
      </c>
      <c r="F159" s="12" t="s">
        <v>27</v>
      </c>
    </row>
    <row r="160" spans="1:9">
      <c r="A160" s="13" t="s">
        <v>1386</v>
      </c>
      <c r="B160" s="34">
        <v>58196</v>
      </c>
      <c r="C160" s="5"/>
      <c r="D160" s="13" t="s">
        <v>33</v>
      </c>
      <c r="E160" s="34">
        <v>58196</v>
      </c>
      <c r="F160" s="5"/>
    </row>
    <row r="161" spans="1:9">
      <c r="A161" s="13" t="s">
        <v>4008</v>
      </c>
      <c r="B161" s="34">
        <v>0</v>
      </c>
      <c r="C161" s="5"/>
      <c r="D161" s="13" t="s">
        <v>1383</v>
      </c>
      <c r="E161" s="34">
        <v>0</v>
      </c>
      <c r="F161" s="5"/>
    </row>
    <row r="162" spans="1:9">
      <c r="A162" s="13" t="s">
        <v>4009</v>
      </c>
      <c r="B162" s="34">
        <v>0</v>
      </c>
      <c r="C162" s="5"/>
      <c r="D162" s="13" t="s">
        <v>1384</v>
      </c>
      <c r="E162" s="34">
        <v>0</v>
      </c>
      <c r="F162" s="5"/>
    </row>
    <row r="163" spans="1:9">
      <c r="A163" s="13" t="s">
        <v>29</v>
      </c>
      <c r="B163" s="34">
        <v>0</v>
      </c>
      <c r="C163" s="13" t="s">
        <v>4016</v>
      </c>
      <c r="D163" s="13" t="s">
        <v>1385</v>
      </c>
      <c r="E163" s="34">
        <v>0</v>
      </c>
      <c r="F163" s="5"/>
    </row>
    <row r="164" spans="1:9">
      <c r="A164" s="13" t="s">
        <v>32</v>
      </c>
      <c r="B164" s="34">
        <v>0</v>
      </c>
      <c r="C164" s="13" t="s">
        <v>31</v>
      </c>
      <c r="D164" s="13"/>
      <c r="E164" s="34"/>
      <c r="F164" s="5"/>
    </row>
    <row r="165" spans="1:9">
      <c r="A165" s="13" t="s">
        <v>4010</v>
      </c>
      <c r="B165" s="34">
        <v>0</v>
      </c>
      <c r="C165" s="5"/>
      <c r="D165" s="5"/>
      <c r="E165" s="34"/>
      <c r="F165" s="5"/>
    </row>
    <row r="166" spans="1:9">
      <c r="A166" s="13" t="s">
        <v>30</v>
      </c>
      <c r="B166" s="35">
        <f>B160+B161-B162-B163+B164-B165</f>
        <v>58196</v>
      </c>
      <c r="C166" s="5"/>
      <c r="D166" s="13" t="s">
        <v>30</v>
      </c>
      <c r="E166" s="35">
        <f>E160+E161-E162-E163</f>
        <v>58196</v>
      </c>
      <c r="F166" s="5"/>
      <c r="I166" s="59">
        <f>B166-E166</f>
        <v>0</v>
      </c>
    </row>
    <row r="170" spans="1:9">
      <c r="A170" s="64" t="s">
        <v>4020</v>
      </c>
      <c r="B170" s="64"/>
      <c r="C170" s="64"/>
      <c r="D170" s="64"/>
      <c r="E170" s="64"/>
      <c r="F170" s="64"/>
    </row>
    <row r="171" spans="1:9">
      <c r="A171" s="65" t="s">
        <v>23</v>
      </c>
      <c r="B171" s="65"/>
      <c r="C171" s="65"/>
      <c r="D171" s="65" t="s">
        <v>24</v>
      </c>
      <c r="E171" s="65"/>
      <c r="F171" s="65"/>
    </row>
    <row r="172" spans="1:9">
      <c r="A172" s="12" t="s">
        <v>25</v>
      </c>
      <c r="B172" s="33" t="s">
        <v>26</v>
      </c>
      <c r="C172" s="12" t="s">
        <v>27</v>
      </c>
      <c r="D172" s="12" t="s">
        <v>25</v>
      </c>
      <c r="E172" s="33" t="s">
        <v>28</v>
      </c>
      <c r="F172" s="12" t="s">
        <v>27</v>
      </c>
    </row>
    <row r="173" spans="1:9">
      <c r="A173" s="13" t="s">
        <v>1386</v>
      </c>
      <c r="B173" s="34">
        <v>39391</v>
      </c>
      <c r="C173" s="5"/>
      <c r="D173" s="13" t="s">
        <v>33</v>
      </c>
      <c r="E173" s="34">
        <v>2666</v>
      </c>
      <c r="F173" s="5"/>
    </row>
    <row r="174" spans="1:9">
      <c r="A174" s="13" t="s">
        <v>4008</v>
      </c>
      <c r="B174" s="34">
        <v>0</v>
      </c>
      <c r="C174" s="5"/>
      <c r="D174" s="13" t="s">
        <v>1383</v>
      </c>
      <c r="E174" s="34">
        <v>0</v>
      </c>
      <c r="F174" s="5"/>
    </row>
    <row r="175" spans="1:9">
      <c r="A175" s="13" t="s">
        <v>4009</v>
      </c>
      <c r="B175" s="34">
        <v>0</v>
      </c>
      <c r="C175" s="5"/>
      <c r="D175" s="13" t="s">
        <v>1384</v>
      </c>
      <c r="E175" s="34">
        <v>0</v>
      </c>
      <c r="F175" s="5"/>
    </row>
    <row r="176" spans="1:9">
      <c r="A176" s="13" t="s">
        <v>29</v>
      </c>
      <c r="B176" s="34">
        <v>0</v>
      </c>
      <c r="C176" s="13" t="s">
        <v>4016</v>
      </c>
      <c r="D176" s="13" t="s">
        <v>1385</v>
      </c>
      <c r="E176" s="34">
        <v>0</v>
      </c>
      <c r="F176" s="5"/>
    </row>
    <row r="177" spans="1:9">
      <c r="A177" s="13" t="s">
        <v>32</v>
      </c>
      <c r="B177" s="34">
        <v>0</v>
      </c>
      <c r="C177" s="13" t="s">
        <v>31</v>
      </c>
      <c r="D177" s="13"/>
      <c r="E177" s="34"/>
      <c r="F177" s="5"/>
    </row>
    <row r="178" spans="1:9">
      <c r="A178" s="13" t="s">
        <v>4010</v>
      </c>
      <c r="B178" s="34">
        <v>0</v>
      </c>
      <c r="C178" s="5"/>
      <c r="D178" s="5"/>
      <c r="E178" s="34"/>
      <c r="F178" s="5"/>
    </row>
    <row r="179" spans="1:9">
      <c r="A179" s="13" t="s">
        <v>30</v>
      </c>
      <c r="B179" s="35">
        <f>B173+B174-B175-B176+B177-B178</f>
        <v>39391</v>
      </c>
      <c r="C179" s="5"/>
      <c r="D179" s="13" t="s">
        <v>30</v>
      </c>
      <c r="E179" s="35">
        <f>E173+E174-E175-E176</f>
        <v>2666</v>
      </c>
      <c r="F179" s="5"/>
      <c r="I179" s="59">
        <f>B179-E179</f>
        <v>36725</v>
      </c>
    </row>
  </sheetData>
  <mergeCells count="42">
    <mergeCell ref="A118:F118"/>
    <mergeCell ref="A119:C119"/>
    <mergeCell ref="D119:F119"/>
    <mergeCell ref="A92:F92"/>
    <mergeCell ref="A93:C93"/>
    <mergeCell ref="D93:F93"/>
    <mergeCell ref="A105:F105"/>
    <mergeCell ref="A106:C106"/>
    <mergeCell ref="D106:F106"/>
    <mergeCell ref="A79:F79"/>
    <mergeCell ref="A80:C80"/>
    <mergeCell ref="D80:F80"/>
    <mergeCell ref="A53:F53"/>
    <mergeCell ref="A54:C54"/>
    <mergeCell ref="D54:F54"/>
    <mergeCell ref="A66:F66"/>
    <mergeCell ref="A67:C67"/>
    <mergeCell ref="D67:F67"/>
    <mergeCell ref="A27:F27"/>
    <mergeCell ref="A28:C28"/>
    <mergeCell ref="D28:F28"/>
    <mergeCell ref="A40:F40"/>
    <mergeCell ref="A41:C41"/>
    <mergeCell ref="D41:F41"/>
    <mergeCell ref="A2:C2"/>
    <mergeCell ref="D2:F2"/>
    <mergeCell ref="A1:F1"/>
    <mergeCell ref="A14:F14"/>
    <mergeCell ref="A15:C15"/>
    <mergeCell ref="D15:F15"/>
    <mergeCell ref="A131:F131"/>
    <mergeCell ref="A132:C132"/>
    <mergeCell ref="D132:F132"/>
    <mergeCell ref="A144:F144"/>
    <mergeCell ref="A145:C145"/>
    <mergeCell ref="D145:F145"/>
    <mergeCell ref="A157:F157"/>
    <mergeCell ref="A158:C158"/>
    <mergeCell ref="D158:F158"/>
    <mergeCell ref="A170:F170"/>
    <mergeCell ref="A171:C171"/>
    <mergeCell ref="D171:F17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3"/>
  <sheetViews>
    <sheetView zoomScale="70" zoomScaleNormal="70" workbookViewId="0">
      <selection activeCell="H15" sqref="H15"/>
    </sheetView>
  </sheetViews>
  <sheetFormatPr defaultRowHeight="13.5"/>
  <cols>
    <col min="1" max="1" width="15.125" bestFit="1" customWidth="1"/>
    <col min="2" max="2" width="21.625" bestFit="1" customWidth="1"/>
    <col min="3" max="3" width="18.625" style="23" customWidth="1"/>
    <col min="4" max="4" width="13.25" bestFit="1" customWidth="1"/>
    <col min="6" max="6" width="19.75" customWidth="1"/>
    <col min="7" max="7" width="13.375" bestFit="1" customWidth="1"/>
    <col min="8" max="8" width="10.375" customWidth="1"/>
    <col min="9" max="9" width="14.625" bestFit="1" customWidth="1"/>
    <col min="10" max="10" width="12.875" customWidth="1"/>
    <col min="12" max="12" width="14.875" customWidth="1"/>
    <col min="13" max="13" width="14.75" customWidth="1"/>
    <col min="14" max="14" width="16.75" customWidth="1"/>
    <col min="15" max="15" width="21.5" bestFit="1" customWidth="1"/>
    <col min="16" max="16" width="12.625" customWidth="1"/>
    <col min="17" max="17" width="18.875" customWidth="1"/>
    <col min="18" max="18" width="30.625" customWidth="1"/>
    <col min="19" max="19" width="14.625" bestFit="1" customWidth="1"/>
  </cols>
  <sheetData>
    <row r="1" spans="1:19" s="27" customFormat="1">
      <c r="A1" s="66"/>
      <c r="B1" s="66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19">
      <c r="A2" s="19"/>
      <c r="B2" s="17"/>
      <c r="F2" s="18"/>
      <c r="O2" s="19"/>
      <c r="P2" s="19"/>
      <c r="Q2" s="19"/>
      <c r="R2" s="19"/>
    </row>
    <row r="3" spans="1:19" s="21" customFormat="1" ht="14.25">
      <c r="B3" s="32"/>
      <c r="C3" s="24"/>
      <c r="F3" s="22"/>
      <c r="Q3" s="20"/>
      <c r="R3" s="20"/>
    </row>
    <row r="6" spans="1:19">
      <c r="A6" s="19"/>
      <c r="B6" s="14"/>
      <c r="F6" s="16"/>
      <c r="J6" s="19"/>
      <c r="K6" s="19"/>
    </row>
    <row r="9" spans="1:19">
      <c r="A9" s="19"/>
      <c r="B9" s="23"/>
      <c r="C9" s="29"/>
      <c r="D9" s="23"/>
      <c r="E9" s="23"/>
      <c r="F9" s="23"/>
      <c r="G9" s="16"/>
      <c r="H9" s="16"/>
      <c r="I9" s="23"/>
      <c r="J9" s="23"/>
      <c r="K9" s="23"/>
      <c r="L9" s="23"/>
      <c r="M9" s="23"/>
      <c r="N9" s="30"/>
      <c r="O9" s="30"/>
      <c r="Q9" s="30"/>
      <c r="R9" s="19"/>
    </row>
    <row r="10" spans="1:19">
      <c r="B10" s="23"/>
      <c r="C10" s="29"/>
      <c r="D10" s="23"/>
      <c r="E10" s="23"/>
      <c r="F10" s="23"/>
      <c r="G10" s="16"/>
      <c r="H10" s="16"/>
      <c r="I10" s="23"/>
      <c r="J10" s="23"/>
      <c r="K10" s="23"/>
      <c r="L10" s="23"/>
      <c r="M10" s="23"/>
      <c r="Q10" s="30"/>
      <c r="R10" s="19"/>
    </row>
    <row r="11" spans="1:19">
      <c r="B11" s="23"/>
      <c r="C11" s="29"/>
      <c r="D11" s="23"/>
      <c r="E11" s="23"/>
      <c r="F11" s="23"/>
      <c r="G11" s="16"/>
      <c r="H11" s="16"/>
      <c r="I11" s="23"/>
      <c r="J11" s="23"/>
      <c r="K11" s="23"/>
      <c r="L11" s="23"/>
      <c r="M11" s="23"/>
      <c r="Q11" s="30"/>
      <c r="R11" s="19"/>
    </row>
    <row r="12" spans="1:19">
      <c r="B12" s="23"/>
      <c r="C12" s="29"/>
      <c r="D12" s="23"/>
      <c r="E12" s="23"/>
      <c r="F12" s="23"/>
      <c r="G12" s="16"/>
      <c r="H12" s="16"/>
      <c r="I12" s="23"/>
      <c r="J12" s="23"/>
      <c r="K12" s="23"/>
      <c r="L12" s="23"/>
      <c r="M12" s="23"/>
      <c r="Q12" s="30"/>
      <c r="R12" s="19"/>
    </row>
    <row r="13" spans="1:19">
      <c r="B13" s="23"/>
      <c r="C13" s="29"/>
      <c r="D13" s="23"/>
      <c r="E13" s="23"/>
      <c r="F13" s="23"/>
      <c r="G13" s="16"/>
      <c r="H13" s="16"/>
      <c r="I13" s="23"/>
      <c r="J13" s="23"/>
      <c r="K13" s="23"/>
      <c r="L13" s="23"/>
      <c r="M13" s="23"/>
      <c r="Q13" s="30"/>
      <c r="R13" s="19"/>
    </row>
    <row r="14" spans="1:19">
      <c r="B14" s="23"/>
      <c r="C14" s="29"/>
      <c r="D14" s="23"/>
      <c r="E14" s="23"/>
      <c r="F14" s="23"/>
      <c r="G14" s="16"/>
      <c r="H14" s="16"/>
      <c r="I14" s="23"/>
      <c r="J14" s="23"/>
      <c r="K14" s="23"/>
      <c r="L14" s="23"/>
      <c r="M14" s="23"/>
      <c r="Q14" s="30"/>
      <c r="R14" s="19"/>
    </row>
    <row r="15" spans="1:19">
      <c r="A15" s="19"/>
      <c r="B15" s="23"/>
      <c r="C15" s="29"/>
      <c r="D15" s="23"/>
      <c r="E15" s="23"/>
      <c r="F15" s="23"/>
      <c r="G15" s="16"/>
      <c r="H15" s="16"/>
      <c r="I15" s="23"/>
      <c r="J15" s="23"/>
      <c r="K15" s="23"/>
      <c r="L15" s="23"/>
      <c r="M15" s="23"/>
      <c r="N15" s="30"/>
      <c r="O15" s="30"/>
    </row>
    <row r="16" spans="1:19">
      <c r="A16" s="19"/>
      <c r="B16" s="23"/>
      <c r="C16" s="29"/>
      <c r="D16" s="23"/>
      <c r="E16" s="23"/>
      <c r="F16" s="23"/>
      <c r="G16" s="16"/>
      <c r="H16" s="16"/>
      <c r="I16" s="23"/>
      <c r="J16" s="23"/>
      <c r="K16" s="23"/>
      <c r="L16" s="23"/>
      <c r="M16" s="23"/>
      <c r="N16" s="30"/>
      <c r="O16" s="30"/>
    </row>
    <row r="17" spans="1:18">
      <c r="A17" s="19"/>
      <c r="C17"/>
    </row>
    <row r="18" spans="1:18">
      <c r="A18" s="23"/>
    </row>
    <row r="19" spans="1:18">
      <c r="A19" s="19"/>
      <c r="B19" s="23"/>
      <c r="C19" s="29"/>
      <c r="D19" s="23"/>
      <c r="E19" s="23"/>
      <c r="F19" s="23"/>
      <c r="G19" s="16"/>
      <c r="H19" s="16"/>
      <c r="I19" s="23"/>
      <c r="J19" s="23"/>
      <c r="K19" s="23"/>
      <c r="L19" s="23"/>
      <c r="M19" s="23"/>
      <c r="N19" s="30"/>
      <c r="O19" s="30"/>
    </row>
    <row r="20" spans="1:18">
      <c r="B20" s="23"/>
      <c r="C20" s="29"/>
      <c r="D20" s="23"/>
      <c r="E20" s="23"/>
      <c r="F20" s="23"/>
      <c r="G20" s="16"/>
      <c r="H20" s="16"/>
      <c r="I20" s="23"/>
      <c r="J20" s="23"/>
      <c r="K20" s="23"/>
      <c r="L20" s="23"/>
      <c r="M20" s="23"/>
      <c r="Q20" s="30"/>
      <c r="R20" s="19"/>
    </row>
    <row r="21" spans="1:18">
      <c r="B21" s="23"/>
      <c r="C21" s="29"/>
      <c r="D21" s="23"/>
      <c r="E21" s="23"/>
      <c r="F21" s="23"/>
      <c r="G21" s="16"/>
      <c r="H21" s="16"/>
      <c r="I21" s="23"/>
      <c r="J21" s="23"/>
      <c r="K21" s="23"/>
      <c r="L21" s="23"/>
      <c r="M21" s="23"/>
      <c r="Q21" s="30"/>
      <c r="R21" s="19"/>
    </row>
    <row r="22" spans="1:18">
      <c r="B22" s="23"/>
      <c r="C22" s="29"/>
      <c r="D22" s="23"/>
      <c r="E22" s="23"/>
      <c r="F22" s="23"/>
      <c r="G22" s="16"/>
      <c r="H22" s="16"/>
      <c r="I22" s="23"/>
      <c r="J22" s="23"/>
      <c r="K22" s="23"/>
      <c r="L22" s="23"/>
      <c r="M22" s="23"/>
      <c r="Q22" s="30"/>
      <c r="R22" s="19"/>
    </row>
    <row r="23" spans="1:18">
      <c r="B23" s="23"/>
      <c r="C23" s="29"/>
      <c r="D23" s="23"/>
      <c r="E23" s="23"/>
      <c r="F23" s="23"/>
      <c r="G23" s="16"/>
      <c r="H23" s="16"/>
      <c r="I23" s="23"/>
      <c r="J23" s="23"/>
      <c r="K23" s="23"/>
      <c r="L23" s="23"/>
      <c r="M23" s="23"/>
      <c r="Q23" s="30"/>
      <c r="R23" s="19"/>
    </row>
    <row r="24" spans="1:18">
      <c r="B24" s="23"/>
      <c r="C24" s="29"/>
      <c r="D24" s="23"/>
      <c r="E24" s="23"/>
      <c r="F24" s="23"/>
      <c r="G24" s="16"/>
      <c r="H24" s="16"/>
      <c r="I24" s="23"/>
      <c r="J24" s="23"/>
      <c r="K24" s="23"/>
      <c r="L24" s="23"/>
      <c r="M24" s="23"/>
      <c r="Q24" s="30"/>
      <c r="R24" s="19"/>
    </row>
    <row r="25" spans="1:18">
      <c r="B25" s="23"/>
      <c r="C25" s="29"/>
      <c r="D25" s="23"/>
      <c r="E25" s="23"/>
      <c r="F25" s="23"/>
      <c r="G25" s="16"/>
      <c r="H25" s="16"/>
      <c r="I25" s="23"/>
      <c r="J25" s="23"/>
      <c r="K25" s="23"/>
      <c r="L25" s="23"/>
      <c r="M25" s="23"/>
      <c r="Q25" s="30"/>
      <c r="R25" s="19"/>
    </row>
    <row r="26" spans="1:18">
      <c r="B26" s="23"/>
      <c r="C26" s="29"/>
      <c r="D26" s="23"/>
      <c r="E26" s="23"/>
      <c r="F26" s="23"/>
      <c r="G26" s="16"/>
      <c r="H26" s="16"/>
      <c r="I26" s="23"/>
      <c r="J26" s="23"/>
      <c r="K26" s="23"/>
      <c r="L26" s="23"/>
      <c r="M26" s="23"/>
      <c r="Q26" s="30"/>
      <c r="R26" s="19"/>
    </row>
    <row r="27" spans="1:18">
      <c r="B27" s="23"/>
      <c r="C27" s="29"/>
      <c r="D27" s="23"/>
      <c r="E27" s="23"/>
      <c r="F27" s="23"/>
      <c r="G27" s="16"/>
      <c r="H27" s="16"/>
      <c r="I27" s="23"/>
      <c r="J27" s="23"/>
      <c r="K27" s="23"/>
      <c r="L27" s="23"/>
      <c r="M27" s="23"/>
      <c r="Q27" s="30"/>
      <c r="R27" s="19"/>
    </row>
    <row r="28" spans="1:18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18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18">
      <c r="B30" s="23"/>
      <c r="C30" s="29"/>
      <c r="D30" s="23"/>
      <c r="E30" s="23"/>
      <c r="F30" s="23"/>
      <c r="G30" s="16"/>
      <c r="H30" s="16"/>
      <c r="I30" s="23"/>
      <c r="J30" s="23"/>
      <c r="K30" s="23"/>
      <c r="L30" s="23"/>
      <c r="M30" s="23"/>
      <c r="Q30" s="30"/>
      <c r="R30" s="19"/>
    </row>
    <row r="31" spans="1:18">
      <c r="B31" s="23"/>
      <c r="C31" s="29"/>
      <c r="D31" s="23"/>
      <c r="E31" s="23"/>
      <c r="F31" s="23"/>
      <c r="G31" s="16"/>
      <c r="H31" s="16"/>
      <c r="I31" s="23"/>
      <c r="J31" s="23"/>
      <c r="K31" s="23"/>
      <c r="L31" s="23"/>
      <c r="M31" s="23"/>
      <c r="Q31" s="30"/>
      <c r="R31" s="19"/>
    </row>
    <row r="32" spans="1:18">
      <c r="B32" s="23"/>
      <c r="C32" s="29"/>
      <c r="D32" s="23"/>
      <c r="E32" s="23"/>
      <c r="F32" s="23"/>
      <c r="G32" s="16"/>
      <c r="H32" s="16"/>
      <c r="I32" s="23"/>
      <c r="J32" s="23"/>
      <c r="K32" s="23"/>
      <c r="L32" s="23"/>
      <c r="M32" s="23"/>
      <c r="Q32" s="30"/>
      <c r="R32" s="19"/>
    </row>
    <row r="33" spans="2:18">
      <c r="B33" s="23"/>
      <c r="C33" s="29"/>
      <c r="D33" s="23"/>
      <c r="E33" s="23"/>
      <c r="F33" s="23"/>
      <c r="G33" s="16"/>
      <c r="H33" s="16"/>
      <c r="I33" s="23"/>
      <c r="J33" s="23"/>
      <c r="K33" s="23"/>
      <c r="L33" s="23"/>
      <c r="M33" s="23"/>
      <c r="Q33" s="30"/>
      <c r="R33" s="19"/>
    </row>
    <row r="34" spans="2:18">
      <c r="B34" s="23"/>
      <c r="C34" s="29"/>
      <c r="D34" s="23"/>
      <c r="E34" s="23"/>
      <c r="F34" s="23"/>
      <c r="G34" s="16"/>
      <c r="H34" s="16"/>
      <c r="I34" s="23"/>
      <c r="J34" s="23"/>
      <c r="K34" s="23"/>
      <c r="L34" s="23"/>
      <c r="M34" s="23"/>
      <c r="Q34" s="30"/>
      <c r="R34" s="19"/>
    </row>
    <row r="35" spans="2:18">
      <c r="B35" s="23"/>
      <c r="C35" s="29"/>
      <c r="D35" s="23"/>
      <c r="E35" s="23"/>
      <c r="F35" s="23"/>
      <c r="G35" s="16"/>
      <c r="H35" s="16"/>
      <c r="I35" s="23"/>
      <c r="J35" s="23"/>
      <c r="K35" s="23"/>
      <c r="L35" s="23"/>
      <c r="M35" s="23"/>
      <c r="Q35" s="30"/>
      <c r="R35" s="19"/>
    </row>
    <row r="36" spans="2:18">
      <c r="B36" s="23"/>
      <c r="C36" s="29"/>
      <c r="D36" s="23"/>
      <c r="E36" s="23"/>
      <c r="F36" s="23"/>
      <c r="G36" s="16"/>
      <c r="H36" s="16"/>
      <c r="I36" s="23"/>
      <c r="J36" s="23"/>
      <c r="K36" s="23"/>
      <c r="L36" s="23"/>
      <c r="M36" s="23"/>
      <c r="Q36" s="30"/>
      <c r="R36" s="19"/>
    </row>
    <row r="37" spans="2:18">
      <c r="B37" s="23"/>
      <c r="C37" s="29"/>
      <c r="D37" s="23"/>
      <c r="E37" s="23"/>
      <c r="F37" s="23"/>
      <c r="G37" s="16"/>
      <c r="H37" s="16"/>
      <c r="I37" s="23"/>
      <c r="J37" s="23"/>
      <c r="K37" s="23"/>
      <c r="L37" s="23"/>
      <c r="M37" s="23"/>
      <c r="Q37" s="30"/>
      <c r="R37" s="19"/>
    </row>
    <row r="38" spans="2:18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2:18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2:18">
      <c r="B40" s="23"/>
      <c r="C40" s="29"/>
      <c r="D40" s="23"/>
      <c r="E40" s="23"/>
      <c r="F40" s="23"/>
      <c r="G40" s="16"/>
      <c r="H40" s="16"/>
      <c r="I40" s="23"/>
      <c r="J40" s="23"/>
      <c r="K40" s="23"/>
      <c r="L40" s="23"/>
      <c r="M40" s="23"/>
      <c r="Q40" s="30"/>
      <c r="R40" s="19"/>
    </row>
    <row r="41" spans="2:18">
      <c r="B41" s="23"/>
      <c r="C41" s="29"/>
      <c r="D41" s="23"/>
      <c r="E41" s="23"/>
      <c r="F41" s="23"/>
      <c r="G41" s="16"/>
      <c r="H41" s="16"/>
      <c r="I41" s="23"/>
      <c r="J41" s="23"/>
      <c r="K41" s="23"/>
      <c r="L41" s="23"/>
      <c r="M41" s="23"/>
      <c r="Q41" s="30"/>
      <c r="R41" s="19"/>
    </row>
    <row r="42" spans="2:18">
      <c r="B42" s="23"/>
      <c r="C42" s="29"/>
      <c r="D42" s="23"/>
      <c r="E42" s="23"/>
      <c r="F42" s="23"/>
      <c r="G42" s="16"/>
      <c r="H42" s="16"/>
      <c r="I42" s="23"/>
      <c r="J42" s="23"/>
      <c r="K42" s="23"/>
      <c r="L42" s="23"/>
      <c r="M42" s="23"/>
      <c r="Q42" s="30"/>
      <c r="R42" s="19"/>
    </row>
    <row r="43" spans="2:18">
      <c r="B43" s="23"/>
      <c r="C43" s="29"/>
      <c r="D43" s="23"/>
      <c r="E43" s="23"/>
      <c r="F43" s="23"/>
      <c r="G43" s="16"/>
      <c r="H43" s="16"/>
      <c r="I43" s="23"/>
      <c r="J43" s="23"/>
      <c r="K43" s="23"/>
      <c r="L43" s="23"/>
      <c r="M43" s="23"/>
      <c r="Q43" s="30"/>
      <c r="R43" s="19"/>
    </row>
    <row r="44" spans="2:18">
      <c r="B44" s="23"/>
      <c r="C44" s="29"/>
      <c r="D44" s="23"/>
      <c r="E44" s="23"/>
      <c r="F44" s="23"/>
      <c r="G44" s="16"/>
      <c r="H44" s="16"/>
      <c r="I44" s="23"/>
      <c r="J44" s="23"/>
      <c r="K44" s="23"/>
      <c r="L44" s="23"/>
      <c r="M44" s="23"/>
      <c r="Q44" s="30"/>
      <c r="R44" s="19"/>
    </row>
    <row r="45" spans="2:18">
      <c r="B45" s="23"/>
      <c r="C45" s="29"/>
      <c r="D45" s="23"/>
      <c r="E45" s="23"/>
      <c r="F45" s="23"/>
      <c r="G45" s="16"/>
      <c r="H45" s="16"/>
      <c r="I45" s="23"/>
      <c r="J45" s="23"/>
      <c r="K45" s="23"/>
      <c r="L45" s="23"/>
      <c r="M45" s="23"/>
      <c r="Q45" s="30"/>
      <c r="R45" s="19"/>
    </row>
    <row r="46" spans="2:18">
      <c r="B46" s="23"/>
      <c r="C46" s="29"/>
      <c r="D46" s="23"/>
      <c r="E46" s="23"/>
      <c r="F46" s="23"/>
      <c r="G46" s="16"/>
      <c r="H46" s="16"/>
      <c r="I46" s="23"/>
      <c r="J46" s="23"/>
      <c r="K46" s="23"/>
      <c r="L46" s="23"/>
      <c r="M46" s="23"/>
      <c r="Q46" s="30"/>
      <c r="R46" s="19"/>
    </row>
    <row r="47" spans="2:18">
      <c r="B47" s="23"/>
      <c r="C47" s="29"/>
      <c r="D47" s="23"/>
      <c r="E47" s="23"/>
      <c r="F47" s="23"/>
      <c r="G47" s="16"/>
      <c r="H47" s="16"/>
      <c r="I47" s="23"/>
      <c r="J47" s="23"/>
      <c r="K47" s="23"/>
      <c r="L47" s="23"/>
      <c r="M47" s="23"/>
      <c r="Q47" s="30"/>
      <c r="R47" s="19"/>
    </row>
    <row r="48" spans="2:18">
      <c r="B48" s="23"/>
      <c r="C48" s="29"/>
      <c r="D48" s="23"/>
      <c r="E48" s="23"/>
      <c r="F48" s="23"/>
      <c r="G48" s="16"/>
      <c r="H48" s="16"/>
      <c r="I48" s="23"/>
      <c r="J48" s="23"/>
      <c r="K48" s="23"/>
      <c r="L48" s="23"/>
      <c r="M48" s="23"/>
      <c r="Q48" s="30"/>
      <c r="R48" s="19"/>
    </row>
    <row r="49" spans="2:18">
      <c r="B49" s="23"/>
      <c r="C49" s="29"/>
      <c r="D49" s="23"/>
      <c r="E49" s="23"/>
      <c r="F49" s="23"/>
      <c r="G49" s="16"/>
      <c r="H49" s="16"/>
      <c r="I49" s="23"/>
      <c r="J49" s="23"/>
      <c r="K49" s="23"/>
      <c r="L49" s="23"/>
      <c r="M49" s="23"/>
      <c r="Q49" s="30"/>
      <c r="R49" s="19"/>
    </row>
    <row r="50" spans="2:18">
      <c r="B50" s="23"/>
      <c r="C50" s="29"/>
      <c r="D50" s="23"/>
      <c r="E50" s="23"/>
      <c r="F50" s="23"/>
      <c r="G50" s="16"/>
      <c r="H50" s="16"/>
      <c r="I50" s="23"/>
      <c r="J50" s="23"/>
      <c r="K50" s="23"/>
      <c r="L50" s="23"/>
      <c r="M50" s="23"/>
      <c r="Q50" s="30"/>
      <c r="R50" s="19"/>
    </row>
    <row r="51" spans="2:18">
      <c r="B51" s="23"/>
      <c r="C51" s="29"/>
      <c r="D51" s="23"/>
      <c r="E51" s="23"/>
      <c r="F51" s="23"/>
      <c r="G51" s="16"/>
      <c r="H51" s="16"/>
      <c r="I51" s="23"/>
      <c r="J51" s="23"/>
      <c r="K51" s="23"/>
      <c r="L51" s="23"/>
      <c r="M51" s="23"/>
      <c r="Q51" s="30"/>
      <c r="R51" s="19"/>
    </row>
    <row r="52" spans="2:18">
      <c r="B52" s="23"/>
      <c r="C52" s="29"/>
      <c r="D52" s="23"/>
      <c r="E52" s="23"/>
      <c r="F52" s="23"/>
      <c r="G52" s="16"/>
      <c r="H52" s="16"/>
      <c r="I52" s="23"/>
      <c r="J52" s="23"/>
      <c r="K52" s="23"/>
      <c r="L52" s="23"/>
      <c r="M52" s="23"/>
      <c r="Q52" s="30"/>
      <c r="R52" s="19"/>
    </row>
    <row r="53" spans="2:18">
      <c r="B53" s="23"/>
      <c r="C53" s="29"/>
      <c r="D53" s="23"/>
      <c r="E53" s="23"/>
      <c r="F53" s="23"/>
      <c r="G53" s="16"/>
      <c r="H53" s="16"/>
      <c r="I53" s="23"/>
      <c r="J53" s="23"/>
      <c r="K53" s="23"/>
      <c r="L53" s="23"/>
      <c r="M53" s="23"/>
      <c r="Q53" s="30"/>
      <c r="R53" s="19"/>
    </row>
    <row r="54" spans="2:18">
      <c r="B54" s="23"/>
      <c r="C54" s="29"/>
      <c r="D54" s="23"/>
      <c r="E54" s="23"/>
      <c r="F54" s="23"/>
      <c r="G54" s="16"/>
      <c r="H54" s="16"/>
      <c r="I54" s="23"/>
      <c r="J54" s="23"/>
      <c r="K54" s="23"/>
      <c r="L54" s="23"/>
      <c r="M54" s="23"/>
      <c r="Q54" s="30"/>
      <c r="R54" s="19"/>
    </row>
    <row r="55" spans="2:18">
      <c r="B55" s="23"/>
      <c r="C55" s="29"/>
      <c r="D55" s="23"/>
      <c r="E55" s="23"/>
      <c r="F55" s="23"/>
      <c r="G55" s="16"/>
      <c r="H55" s="16"/>
      <c r="I55" s="23"/>
      <c r="J55" s="23"/>
      <c r="K55" s="23"/>
      <c r="L55" s="23"/>
      <c r="M55" s="23"/>
      <c r="Q55" s="30"/>
      <c r="R55" s="19"/>
    </row>
    <row r="56" spans="2:18">
      <c r="B56" s="23"/>
      <c r="C56" s="29"/>
      <c r="D56" s="23"/>
      <c r="E56" s="23"/>
      <c r="F56" s="23"/>
      <c r="G56" s="16"/>
      <c r="H56" s="16"/>
      <c r="I56" s="23"/>
      <c r="J56" s="23"/>
      <c r="K56" s="23"/>
      <c r="L56" s="23"/>
      <c r="M56" s="23"/>
      <c r="Q56" s="30"/>
      <c r="R56" s="19"/>
    </row>
    <row r="57" spans="2:18">
      <c r="B57" s="23"/>
      <c r="C57" s="29"/>
      <c r="D57" s="23"/>
      <c r="E57" s="23"/>
      <c r="F57" s="23"/>
      <c r="G57" s="16"/>
      <c r="H57" s="16"/>
      <c r="I57" s="23"/>
      <c r="J57" s="23"/>
      <c r="K57" s="23"/>
      <c r="L57" s="23"/>
      <c r="M57" s="23"/>
      <c r="Q57" s="30"/>
      <c r="R57" s="19"/>
    </row>
    <row r="58" spans="2:18">
      <c r="B58" s="23"/>
      <c r="C58" s="29"/>
      <c r="D58" s="23"/>
      <c r="E58" s="23"/>
      <c r="F58" s="23"/>
      <c r="G58" s="16"/>
      <c r="H58" s="16"/>
      <c r="I58" s="23"/>
      <c r="J58" s="23"/>
      <c r="K58" s="23"/>
      <c r="L58" s="23"/>
      <c r="M58" s="23"/>
      <c r="Q58" s="30"/>
      <c r="R58" s="19"/>
    </row>
    <row r="59" spans="2:18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2:18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2:18">
      <c r="B61" s="23"/>
      <c r="C61" s="29"/>
      <c r="D61" s="23"/>
      <c r="E61" s="23"/>
      <c r="F61" s="23"/>
      <c r="G61" s="16"/>
      <c r="H61" s="16"/>
      <c r="I61" s="23"/>
      <c r="J61" s="23"/>
      <c r="K61" s="23"/>
      <c r="L61" s="23"/>
      <c r="M61" s="23"/>
      <c r="Q61" s="30"/>
      <c r="R61" s="19"/>
    </row>
    <row r="62" spans="2:18">
      <c r="B62" s="23"/>
      <c r="C62" s="29"/>
      <c r="D62" s="23"/>
      <c r="E62" s="23"/>
      <c r="F62" s="23"/>
      <c r="G62" s="16"/>
      <c r="H62" s="16"/>
      <c r="I62" s="23"/>
      <c r="J62" s="23"/>
      <c r="K62" s="23"/>
      <c r="L62" s="23"/>
      <c r="M62" s="23"/>
      <c r="Q62" s="30"/>
      <c r="R62" s="19"/>
    </row>
    <row r="63" spans="2:18">
      <c r="B63" s="23"/>
      <c r="C63" s="29"/>
      <c r="D63" s="23"/>
      <c r="E63" s="23"/>
      <c r="F63" s="23"/>
      <c r="G63" s="16"/>
      <c r="H63" s="16"/>
      <c r="I63" s="23"/>
      <c r="J63" s="23"/>
      <c r="K63" s="23"/>
      <c r="L63" s="23"/>
      <c r="M63" s="23"/>
      <c r="Q63" s="30"/>
      <c r="R63" s="19"/>
    </row>
    <row r="64" spans="2:18">
      <c r="B64" s="23"/>
      <c r="C64" s="29"/>
      <c r="D64" s="23"/>
      <c r="E64" s="23"/>
      <c r="F64" s="23"/>
      <c r="G64" s="16"/>
      <c r="H64" s="16"/>
      <c r="I64" s="23"/>
      <c r="J64" s="23"/>
      <c r="K64" s="23"/>
      <c r="L64" s="23"/>
      <c r="M64" s="23"/>
      <c r="Q64" s="30"/>
      <c r="R64" s="19"/>
    </row>
    <row r="65" spans="2:18">
      <c r="B65" s="23"/>
      <c r="C65" s="29"/>
      <c r="D65" s="23"/>
      <c r="E65" s="23"/>
      <c r="F65" s="23"/>
      <c r="G65" s="16"/>
      <c r="H65" s="16"/>
      <c r="I65" s="23"/>
      <c r="J65" s="23"/>
      <c r="K65" s="23"/>
      <c r="L65" s="23"/>
      <c r="M65" s="23"/>
      <c r="Q65" s="30"/>
      <c r="R65" s="19"/>
    </row>
    <row r="66" spans="2:18">
      <c r="B66" s="23"/>
      <c r="C66" s="29"/>
      <c r="D66" s="23"/>
      <c r="E66" s="23"/>
      <c r="F66" s="23"/>
      <c r="G66" s="16"/>
      <c r="H66" s="16"/>
      <c r="I66" s="23"/>
      <c r="J66" s="23"/>
      <c r="K66" s="23"/>
      <c r="L66" s="23"/>
      <c r="M66" s="23"/>
      <c r="Q66" s="30"/>
      <c r="R66" s="19"/>
    </row>
    <row r="67" spans="2:18">
      <c r="B67" s="23"/>
      <c r="C67" s="29"/>
      <c r="D67" s="23"/>
      <c r="E67" s="23"/>
      <c r="F67" s="23"/>
      <c r="G67" s="16"/>
      <c r="H67" s="16"/>
      <c r="I67" s="23"/>
      <c r="J67" s="23"/>
      <c r="K67" s="23"/>
      <c r="L67" s="23"/>
      <c r="M67" s="23"/>
      <c r="Q67" s="30"/>
      <c r="R67" s="19"/>
    </row>
    <row r="68" spans="2:18">
      <c r="B68" s="23"/>
      <c r="C68" s="29"/>
      <c r="D68" s="23"/>
      <c r="E68" s="23"/>
      <c r="F68" s="23"/>
      <c r="G68" s="16"/>
      <c r="H68" s="16"/>
      <c r="I68" s="23"/>
      <c r="J68" s="23"/>
      <c r="K68" s="23"/>
      <c r="L68" s="23"/>
      <c r="M68" s="23"/>
      <c r="Q68" s="30"/>
      <c r="R68" s="19"/>
    </row>
    <row r="69" spans="2:18">
      <c r="B69" s="23"/>
      <c r="C69" s="29"/>
      <c r="D69" s="23"/>
      <c r="E69" s="23"/>
      <c r="F69" s="23"/>
      <c r="G69" s="16"/>
      <c r="H69" s="16"/>
      <c r="I69" s="23"/>
      <c r="J69" s="23"/>
      <c r="K69" s="23"/>
      <c r="L69" s="23"/>
      <c r="M69" s="23"/>
      <c r="Q69" s="30"/>
      <c r="R69" s="19"/>
    </row>
    <row r="70" spans="2:18">
      <c r="B70" s="23"/>
      <c r="C70" s="29"/>
      <c r="D70" s="23"/>
      <c r="E70" s="23"/>
      <c r="F70" s="23"/>
      <c r="G70" s="16"/>
      <c r="H70" s="16"/>
      <c r="I70" s="23"/>
      <c r="J70" s="23"/>
      <c r="K70" s="23"/>
      <c r="L70" s="23"/>
      <c r="M70" s="23"/>
      <c r="Q70" s="30"/>
      <c r="R70" s="19"/>
    </row>
    <row r="71" spans="2:18">
      <c r="B71" s="23"/>
      <c r="C71" s="29"/>
      <c r="D71" s="23"/>
      <c r="E71" s="23"/>
      <c r="F71" s="23"/>
      <c r="G71" s="16"/>
      <c r="H71" s="16"/>
      <c r="I71" s="23"/>
      <c r="J71" s="23"/>
      <c r="K71" s="23"/>
      <c r="L71" s="23"/>
      <c r="M71" s="23"/>
      <c r="Q71" s="30"/>
      <c r="R71" s="19"/>
    </row>
    <row r="72" spans="2:18">
      <c r="B72" s="23"/>
      <c r="C72" s="29"/>
      <c r="D72" s="23"/>
      <c r="E72" s="23"/>
      <c r="F72" s="23"/>
      <c r="G72" s="16"/>
      <c r="H72" s="16"/>
      <c r="I72" s="23"/>
      <c r="J72" s="23"/>
      <c r="K72" s="23"/>
      <c r="L72" s="23"/>
      <c r="M72" s="23"/>
      <c r="Q72" s="30"/>
      <c r="R72" s="19"/>
    </row>
    <row r="73" spans="2:18">
      <c r="B73" s="23"/>
      <c r="C73" s="29"/>
      <c r="D73" s="23"/>
      <c r="E73" s="23"/>
      <c r="F73" s="23"/>
      <c r="G73" s="16"/>
      <c r="H73" s="16"/>
      <c r="I73" s="23"/>
      <c r="J73" s="23"/>
      <c r="K73" s="23"/>
      <c r="L73" s="23"/>
      <c r="M73" s="23"/>
      <c r="Q73" s="30"/>
      <c r="R73" s="19"/>
    </row>
    <row r="74" spans="2:18">
      <c r="B74" s="23"/>
      <c r="C74" s="29"/>
      <c r="D74" s="23"/>
      <c r="E74" s="23"/>
      <c r="F74" s="23"/>
      <c r="G74" s="16"/>
      <c r="H74" s="16"/>
      <c r="I74" s="23"/>
      <c r="J74" s="23"/>
      <c r="K74" s="23"/>
      <c r="L74" s="23"/>
      <c r="M74" s="23"/>
      <c r="Q74" s="30"/>
      <c r="R74" s="19"/>
    </row>
    <row r="75" spans="2:18">
      <c r="B75" s="23"/>
      <c r="C75" s="29"/>
      <c r="D75" s="23"/>
      <c r="E75" s="23"/>
      <c r="F75" s="23"/>
      <c r="G75" s="16"/>
      <c r="H75" s="16"/>
      <c r="I75" s="23"/>
      <c r="J75" s="23"/>
      <c r="K75" s="23"/>
      <c r="L75" s="23"/>
      <c r="M75" s="23"/>
      <c r="Q75" s="30"/>
      <c r="R75" s="19"/>
    </row>
    <row r="76" spans="2:18">
      <c r="B76" s="23"/>
      <c r="C76" s="29"/>
      <c r="D76" s="23"/>
      <c r="E76" s="23"/>
      <c r="F76" s="23"/>
      <c r="G76" s="16"/>
      <c r="H76" s="16"/>
      <c r="I76" s="23"/>
      <c r="J76" s="23"/>
      <c r="K76" s="23"/>
      <c r="L76" s="23"/>
      <c r="M76" s="23"/>
      <c r="Q76" s="30"/>
      <c r="R76" s="19"/>
    </row>
    <row r="77" spans="2:18">
      <c r="B77" s="23"/>
      <c r="C77" s="29"/>
      <c r="D77" s="23"/>
      <c r="E77" s="23"/>
      <c r="F77" s="23"/>
      <c r="G77" s="16"/>
      <c r="H77" s="16"/>
      <c r="I77" s="23"/>
      <c r="J77" s="23"/>
      <c r="K77" s="23"/>
      <c r="L77" s="23"/>
      <c r="M77" s="23"/>
      <c r="Q77" s="30"/>
      <c r="R77" s="19"/>
    </row>
    <row r="78" spans="2:18">
      <c r="B78" s="23"/>
      <c r="C78" s="29"/>
      <c r="D78" s="23"/>
      <c r="E78" s="23"/>
      <c r="F78" s="23"/>
      <c r="G78" s="16"/>
      <c r="H78" s="16"/>
      <c r="I78" s="23"/>
      <c r="J78" s="23"/>
      <c r="K78" s="23"/>
      <c r="L78" s="23"/>
      <c r="M78" s="23"/>
      <c r="Q78" s="30"/>
      <c r="R78" s="19"/>
    </row>
    <row r="79" spans="2:18">
      <c r="B79" s="23"/>
      <c r="C79" s="29"/>
      <c r="D79" s="23"/>
      <c r="E79" s="23"/>
      <c r="F79" s="23"/>
      <c r="G79" s="16"/>
      <c r="H79" s="16"/>
      <c r="I79" s="23"/>
      <c r="J79" s="23"/>
      <c r="K79" s="23"/>
      <c r="L79" s="23"/>
      <c r="M79" s="23"/>
      <c r="Q79" s="30"/>
      <c r="R79" s="19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66"/>
      <c r="B152" s="66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66"/>
      <c r="B186" s="66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66"/>
      <c r="B209" s="66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66"/>
      <c r="B257" s="66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66"/>
      <c r="B290" s="66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66"/>
      <c r="B315" s="66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66"/>
      <c r="B346" s="66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8">
    <mergeCell ref="A1:B1"/>
    <mergeCell ref="A152:B152"/>
    <mergeCell ref="A186:B186"/>
    <mergeCell ref="A209:B209"/>
    <mergeCell ref="A346:B346"/>
    <mergeCell ref="A257:B257"/>
    <mergeCell ref="A290:B290"/>
    <mergeCell ref="A315:B31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07"/>
  <sheetViews>
    <sheetView tabSelected="1" workbookViewId="0">
      <pane ySplit="1" topLeftCell="A2" activePane="bottomLeft" state="frozen"/>
      <selection pane="bottomLeft" activeCell="F1" sqref="F1:F1048576"/>
    </sheetView>
  </sheetViews>
  <sheetFormatPr defaultRowHeight="13.5"/>
  <cols>
    <col min="1" max="1" width="21.625" style="17" bestFit="1" customWidth="1"/>
    <col min="2" max="2" width="11.5" customWidth="1"/>
    <col min="3" max="3" width="13.75" customWidth="1"/>
    <col min="7" max="7" width="5.5" bestFit="1" customWidth="1"/>
    <col min="8" max="8" width="14.25" bestFit="1" customWidth="1"/>
    <col min="9" max="9" width="6.5" customWidth="1"/>
    <col min="10" max="10" width="7.25" customWidth="1"/>
    <col min="11" max="11" width="9" style="41"/>
  </cols>
  <sheetData>
    <row r="1" spans="1:11">
      <c r="A1" s="17" t="s">
        <v>35</v>
      </c>
      <c r="B1" t="s">
        <v>41</v>
      </c>
      <c r="C1" t="s">
        <v>42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249</v>
      </c>
      <c r="J1" s="19" t="s">
        <v>1372</v>
      </c>
      <c r="K1" s="39" t="s">
        <v>1371</v>
      </c>
    </row>
    <row r="2" spans="1:11" ht="14.25" hidden="1">
      <c r="A2" s="17">
        <v>42888.79482638889</v>
      </c>
      <c r="B2" s="15">
        <v>5776</v>
      </c>
      <c r="C2" t="s">
        <v>250</v>
      </c>
      <c r="D2" t="s">
        <v>251</v>
      </c>
      <c r="E2" t="s">
        <v>252</v>
      </c>
      <c r="F2" s="15">
        <v>-10</v>
      </c>
      <c r="G2" t="s">
        <v>253</v>
      </c>
      <c r="H2" t="s">
        <v>254</v>
      </c>
      <c r="I2" t="s">
        <v>255</v>
      </c>
      <c r="J2">
        <f>VLOOKUP(B2,自助退!B:F,5,FALSE)</f>
        <v>10</v>
      </c>
      <c r="K2" s="40" t="str">
        <f>IF(F2=J2*-1,"",1)</f>
        <v/>
      </c>
    </row>
    <row r="3" spans="1:11" ht="14.25" hidden="1">
      <c r="A3" s="17">
        <v>42888.938263888886</v>
      </c>
      <c r="B3" s="15">
        <v>5983</v>
      </c>
      <c r="C3" t="s">
        <v>256</v>
      </c>
      <c r="D3" t="s">
        <v>59</v>
      </c>
      <c r="E3" t="s">
        <v>60</v>
      </c>
      <c r="F3" s="15">
        <v>-1</v>
      </c>
      <c r="G3" t="s">
        <v>253</v>
      </c>
      <c r="H3" t="s">
        <v>254</v>
      </c>
      <c r="I3" t="s">
        <v>255</v>
      </c>
      <c r="J3">
        <f>VLOOKUP(B3,自助退!B:F,5,FALSE)</f>
        <v>1</v>
      </c>
      <c r="K3" s="40" t="str">
        <f t="shared" ref="K3:K66" si="0">IF(F3=J3*-1,"",1)</f>
        <v/>
      </c>
    </row>
    <row r="4" spans="1:11" ht="14.25" hidden="1">
      <c r="A4" s="17">
        <v>42889.965370370373</v>
      </c>
      <c r="B4" s="15">
        <v>15088</v>
      </c>
      <c r="C4" t="s">
        <v>257</v>
      </c>
      <c r="D4" t="s">
        <v>59</v>
      </c>
      <c r="E4" t="s">
        <v>60</v>
      </c>
      <c r="F4" s="15">
        <v>-1</v>
      </c>
      <c r="G4" t="s">
        <v>253</v>
      </c>
      <c r="H4" t="s">
        <v>258</v>
      </c>
      <c r="I4" t="s">
        <v>255</v>
      </c>
      <c r="J4">
        <f>VLOOKUP(B4,自助退!B:F,5,FALSE)</f>
        <v>1</v>
      </c>
      <c r="K4" s="40" t="str">
        <f t="shared" si="0"/>
        <v/>
      </c>
    </row>
    <row r="5" spans="1:11" ht="14.25" hidden="1">
      <c r="A5" s="17">
        <v>42890.154305555552</v>
      </c>
      <c r="B5" s="15">
        <v>15317</v>
      </c>
      <c r="C5" t="s">
        <v>259</v>
      </c>
      <c r="D5" t="s">
        <v>59</v>
      </c>
      <c r="E5" t="s">
        <v>60</v>
      </c>
      <c r="F5" s="15">
        <v>-1</v>
      </c>
      <c r="G5" t="s">
        <v>253</v>
      </c>
      <c r="H5" t="s">
        <v>258</v>
      </c>
      <c r="I5" t="s">
        <v>255</v>
      </c>
      <c r="J5">
        <f>VLOOKUP(B5,自助退!B:F,5,FALSE)</f>
        <v>1</v>
      </c>
      <c r="K5" s="40" t="str">
        <f t="shared" si="0"/>
        <v/>
      </c>
    </row>
    <row r="6" spans="1:11" ht="14.25" hidden="1">
      <c r="A6" s="17">
        <v>42890.154641203706</v>
      </c>
      <c r="B6" s="15">
        <v>15319</v>
      </c>
      <c r="C6" t="s">
        <v>260</v>
      </c>
      <c r="D6" t="s">
        <v>61</v>
      </c>
      <c r="E6" t="s">
        <v>62</v>
      </c>
      <c r="F6" s="15">
        <v>-9999</v>
      </c>
      <c r="G6" t="s">
        <v>253</v>
      </c>
      <c r="H6" t="s">
        <v>261</v>
      </c>
      <c r="I6" t="s">
        <v>255</v>
      </c>
      <c r="J6">
        <f>VLOOKUP(B6,自助退!B:F,5,FALSE)</f>
        <v>9999</v>
      </c>
      <c r="K6" s="40" t="str">
        <f t="shared" si="0"/>
        <v/>
      </c>
    </row>
    <row r="7" spans="1:11" ht="14.25" hidden="1">
      <c r="A7" s="17">
        <v>42890.614988425928</v>
      </c>
      <c r="B7" s="15">
        <v>17645</v>
      </c>
      <c r="C7" t="s">
        <v>262</v>
      </c>
      <c r="D7" t="s">
        <v>55</v>
      </c>
      <c r="E7" t="s">
        <v>56</v>
      </c>
      <c r="F7" s="15">
        <v>-757</v>
      </c>
      <c r="G7" t="s">
        <v>253</v>
      </c>
      <c r="H7" t="s">
        <v>258</v>
      </c>
      <c r="I7" t="s">
        <v>255</v>
      </c>
      <c r="J7">
        <f>VLOOKUP(B7,自助退!B:F,5,FALSE)</f>
        <v>757</v>
      </c>
      <c r="K7" s="40" t="str">
        <f t="shared" si="0"/>
        <v/>
      </c>
    </row>
    <row r="8" spans="1:11" ht="14.25" hidden="1">
      <c r="A8" s="17">
        <v>42891.492569444446</v>
      </c>
      <c r="B8" s="15">
        <v>31433</v>
      </c>
      <c r="C8" t="s">
        <v>263</v>
      </c>
      <c r="D8" t="s">
        <v>264</v>
      </c>
      <c r="E8" t="s">
        <v>265</v>
      </c>
      <c r="F8" s="15">
        <v>-1000</v>
      </c>
      <c r="G8" t="s">
        <v>253</v>
      </c>
      <c r="H8" t="s">
        <v>266</v>
      </c>
      <c r="I8" t="s">
        <v>255</v>
      </c>
      <c r="J8">
        <f>VLOOKUP(B8,自助退!B:F,5,FALSE)</f>
        <v>1000</v>
      </c>
      <c r="K8" s="40" t="str">
        <f t="shared" si="0"/>
        <v/>
      </c>
    </row>
    <row r="9" spans="1:11" ht="14.25" hidden="1">
      <c r="A9" s="17">
        <v>42891.499537037038</v>
      </c>
      <c r="B9" s="15">
        <v>31839</v>
      </c>
      <c r="C9" t="s">
        <v>1387</v>
      </c>
      <c r="D9" t="s">
        <v>717</v>
      </c>
      <c r="E9" t="s">
        <v>1388</v>
      </c>
      <c r="F9" s="15">
        <v>-1200</v>
      </c>
      <c r="G9" t="s">
        <v>253</v>
      </c>
      <c r="H9" t="s">
        <v>336</v>
      </c>
      <c r="I9" t="s">
        <v>694</v>
      </c>
      <c r="J9">
        <f>VLOOKUP(B9,自助退!B:F,5,FALSE)</f>
        <v>1200</v>
      </c>
      <c r="K9" s="40" t="str">
        <f t="shared" si="0"/>
        <v/>
      </c>
    </row>
    <row r="10" spans="1:11" ht="14.25" hidden="1">
      <c r="A10" s="17">
        <v>42891.53601851852</v>
      </c>
      <c r="B10" s="15">
        <v>32899</v>
      </c>
      <c r="C10" t="s">
        <v>1387</v>
      </c>
      <c r="D10" t="s">
        <v>72</v>
      </c>
      <c r="E10" t="s">
        <v>1389</v>
      </c>
      <c r="F10" s="15">
        <v>-931</v>
      </c>
      <c r="G10" t="s">
        <v>253</v>
      </c>
      <c r="H10" t="s">
        <v>380</v>
      </c>
      <c r="I10" t="s">
        <v>694</v>
      </c>
      <c r="J10">
        <f>VLOOKUP(B10,自助退!B:F,5,FALSE)</f>
        <v>931</v>
      </c>
      <c r="K10" s="40" t="str">
        <f t="shared" si="0"/>
        <v/>
      </c>
    </row>
    <row r="11" spans="1:11" ht="14.25" hidden="1">
      <c r="A11" s="17">
        <v>42891.655833333331</v>
      </c>
      <c r="B11" s="15">
        <v>37538</v>
      </c>
      <c r="C11" t="s">
        <v>1387</v>
      </c>
      <c r="D11" t="s">
        <v>70</v>
      </c>
      <c r="E11" t="s">
        <v>1390</v>
      </c>
      <c r="F11" s="15">
        <v>-758</v>
      </c>
      <c r="G11" t="s">
        <v>253</v>
      </c>
      <c r="H11" t="s">
        <v>261</v>
      </c>
      <c r="I11" t="s">
        <v>694</v>
      </c>
      <c r="J11">
        <f>VLOOKUP(B11,自助退!B:F,5,FALSE)</f>
        <v>758</v>
      </c>
      <c r="K11" s="40" t="str">
        <f t="shared" si="0"/>
        <v/>
      </c>
    </row>
    <row r="12" spans="1:11" ht="14.25" hidden="1">
      <c r="A12" s="17">
        <v>42892.366793981484</v>
      </c>
      <c r="B12" s="15">
        <v>45527</v>
      </c>
      <c r="C12" t="s">
        <v>267</v>
      </c>
      <c r="D12" t="s">
        <v>268</v>
      </c>
      <c r="E12" t="s">
        <v>269</v>
      </c>
      <c r="F12" s="15">
        <v>-10</v>
      </c>
      <c r="G12" t="s">
        <v>253</v>
      </c>
      <c r="H12" t="s">
        <v>270</v>
      </c>
      <c r="I12" t="s">
        <v>255</v>
      </c>
      <c r="J12">
        <f>VLOOKUP(B12,自助退!B:F,5,FALSE)</f>
        <v>10</v>
      </c>
      <c r="K12" s="40" t="str">
        <f t="shared" si="0"/>
        <v/>
      </c>
    </row>
    <row r="13" spans="1:11" ht="14.25" hidden="1">
      <c r="A13" s="17">
        <v>42892.41070601852</v>
      </c>
      <c r="B13" s="15">
        <v>48938</v>
      </c>
      <c r="C13" t="s">
        <v>271</v>
      </c>
      <c r="D13" t="s">
        <v>272</v>
      </c>
      <c r="E13" t="s">
        <v>273</v>
      </c>
      <c r="F13" s="15">
        <v>-945</v>
      </c>
      <c r="G13" t="s">
        <v>253</v>
      </c>
      <c r="H13" t="s">
        <v>274</v>
      </c>
      <c r="I13" t="s">
        <v>255</v>
      </c>
      <c r="J13">
        <f>VLOOKUP(B13,自助退!B:F,5,FALSE)</f>
        <v>945</v>
      </c>
      <c r="K13" s="40" t="str">
        <f t="shared" si="0"/>
        <v/>
      </c>
    </row>
    <row r="14" spans="1:11" ht="14.25" hidden="1">
      <c r="A14" s="17">
        <v>42892.421099537038</v>
      </c>
      <c r="B14" s="15">
        <v>49715</v>
      </c>
      <c r="C14" t="s">
        <v>275</v>
      </c>
      <c r="D14" t="s">
        <v>276</v>
      </c>
      <c r="E14" t="s">
        <v>277</v>
      </c>
      <c r="F14" s="15">
        <v>-694</v>
      </c>
      <c r="G14" t="s">
        <v>253</v>
      </c>
      <c r="H14" t="s">
        <v>278</v>
      </c>
      <c r="I14" t="s">
        <v>255</v>
      </c>
      <c r="J14">
        <f>VLOOKUP(B14,自助退!B:F,5,FALSE)</f>
        <v>694</v>
      </c>
      <c r="K14" s="40" t="str">
        <f t="shared" si="0"/>
        <v/>
      </c>
    </row>
    <row r="15" spans="1:11" ht="14.25" hidden="1">
      <c r="A15" s="17">
        <v>42892.423993055556</v>
      </c>
      <c r="B15" s="15">
        <v>49974</v>
      </c>
      <c r="C15" t="s">
        <v>279</v>
      </c>
      <c r="D15" t="s">
        <v>280</v>
      </c>
      <c r="E15" t="s">
        <v>281</v>
      </c>
      <c r="F15" s="15">
        <v>-247</v>
      </c>
      <c r="G15" t="s">
        <v>253</v>
      </c>
      <c r="H15" t="s">
        <v>282</v>
      </c>
      <c r="I15" t="s">
        <v>255</v>
      </c>
      <c r="J15">
        <f>VLOOKUP(B15,自助退!B:F,5,FALSE)</f>
        <v>247</v>
      </c>
      <c r="K15" s="40" t="str">
        <f t="shared" si="0"/>
        <v/>
      </c>
    </row>
    <row r="16" spans="1:11" ht="14.25" hidden="1">
      <c r="A16" s="17">
        <v>42892.467974537038</v>
      </c>
      <c r="B16" s="15">
        <v>53313</v>
      </c>
      <c r="C16" t="s">
        <v>283</v>
      </c>
      <c r="D16" t="s">
        <v>284</v>
      </c>
      <c r="E16" t="s">
        <v>285</v>
      </c>
      <c r="F16" s="15">
        <v>-1170</v>
      </c>
      <c r="G16" t="s">
        <v>253</v>
      </c>
      <c r="H16" t="s">
        <v>286</v>
      </c>
      <c r="I16" t="s">
        <v>255</v>
      </c>
      <c r="J16">
        <f>VLOOKUP(B16,自助退!B:F,5,FALSE)</f>
        <v>1170</v>
      </c>
      <c r="K16" s="40" t="str">
        <f t="shared" si="0"/>
        <v/>
      </c>
    </row>
    <row r="17" spans="1:11" ht="14.25" hidden="1">
      <c r="A17" s="17">
        <v>42892.473773148151</v>
      </c>
      <c r="B17" s="15">
        <v>53711</v>
      </c>
      <c r="C17" t="s">
        <v>287</v>
      </c>
      <c r="D17" t="s">
        <v>76</v>
      </c>
      <c r="E17" t="s">
        <v>77</v>
      </c>
      <c r="F17" s="15">
        <v>-747</v>
      </c>
      <c r="G17" t="s">
        <v>253</v>
      </c>
      <c r="H17" t="s">
        <v>266</v>
      </c>
      <c r="I17" t="s">
        <v>255</v>
      </c>
      <c r="J17">
        <f>VLOOKUP(B17,自助退!B:F,5,FALSE)</f>
        <v>747</v>
      </c>
      <c r="K17" s="40" t="str">
        <f t="shared" si="0"/>
        <v/>
      </c>
    </row>
    <row r="18" spans="1:11" ht="14.25" hidden="1">
      <c r="A18" s="17">
        <v>42892.475462962961</v>
      </c>
      <c r="B18" s="15">
        <v>53801</v>
      </c>
      <c r="C18" t="s">
        <v>288</v>
      </c>
      <c r="D18" t="s">
        <v>289</v>
      </c>
      <c r="E18" t="s">
        <v>290</v>
      </c>
      <c r="F18" s="15">
        <v>-4000</v>
      </c>
      <c r="G18" t="s">
        <v>253</v>
      </c>
      <c r="H18" t="s">
        <v>286</v>
      </c>
      <c r="I18" t="s">
        <v>255</v>
      </c>
      <c r="J18">
        <f>VLOOKUP(B18,自助退!B:F,5,FALSE)</f>
        <v>4000</v>
      </c>
      <c r="K18" s="40" t="str">
        <f t="shared" si="0"/>
        <v/>
      </c>
    </row>
    <row r="19" spans="1:11" ht="14.25" hidden="1">
      <c r="A19" s="17">
        <v>42892.498229166667</v>
      </c>
      <c r="B19" s="15">
        <v>55026</v>
      </c>
      <c r="C19" t="s">
        <v>291</v>
      </c>
      <c r="D19" t="s">
        <v>292</v>
      </c>
      <c r="E19" t="s">
        <v>293</v>
      </c>
      <c r="F19" s="15">
        <v>-147</v>
      </c>
      <c r="G19" t="s">
        <v>253</v>
      </c>
      <c r="H19" t="s">
        <v>294</v>
      </c>
      <c r="I19" t="s">
        <v>255</v>
      </c>
      <c r="J19">
        <f>VLOOKUP(B19,自助退!B:F,5,FALSE)</f>
        <v>147</v>
      </c>
      <c r="K19" s="40" t="str">
        <f t="shared" si="0"/>
        <v/>
      </c>
    </row>
    <row r="20" spans="1:11" ht="14.25" hidden="1">
      <c r="A20" s="17">
        <v>42892.503888888888</v>
      </c>
      <c r="B20" s="15">
        <v>55305</v>
      </c>
      <c r="D20" t="s">
        <v>95</v>
      </c>
      <c r="E20" t="s">
        <v>96</v>
      </c>
      <c r="F20" s="15">
        <v>-870</v>
      </c>
      <c r="G20" t="s">
        <v>253</v>
      </c>
      <c r="H20" t="s">
        <v>296</v>
      </c>
      <c r="I20" t="s">
        <v>694</v>
      </c>
      <c r="J20">
        <f>VLOOKUP(B20,自助退!B:F,5,FALSE)</f>
        <v>870</v>
      </c>
      <c r="K20" s="40" t="str">
        <f t="shared" si="0"/>
        <v/>
      </c>
    </row>
    <row r="21" spans="1:11" ht="14.25" hidden="1">
      <c r="A21" s="17">
        <v>42892.507476851853</v>
      </c>
      <c r="B21" s="15">
        <v>55426</v>
      </c>
      <c r="C21" t="s">
        <v>297</v>
      </c>
      <c r="D21" t="s">
        <v>298</v>
      </c>
      <c r="E21" t="s">
        <v>299</v>
      </c>
      <c r="F21" s="15">
        <v>-6</v>
      </c>
      <c r="G21" t="s">
        <v>253</v>
      </c>
      <c r="H21" t="s">
        <v>294</v>
      </c>
      <c r="I21" t="s">
        <v>255</v>
      </c>
      <c r="J21">
        <f>VLOOKUP(B21,自助退!B:F,5,FALSE)</f>
        <v>6</v>
      </c>
      <c r="K21" s="40" t="str">
        <f t="shared" si="0"/>
        <v/>
      </c>
    </row>
    <row r="22" spans="1:11" ht="14.25" hidden="1">
      <c r="A22" s="17">
        <v>42892.508171296293</v>
      </c>
      <c r="B22" s="15">
        <v>55443</v>
      </c>
      <c r="C22" t="s">
        <v>300</v>
      </c>
      <c r="D22" t="s">
        <v>93</v>
      </c>
      <c r="E22" t="s">
        <v>94</v>
      </c>
      <c r="F22" s="15">
        <v>-350</v>
      </c>
      <c r="G22" t="s">
        <v>253</v>
      </c>
      <c r="H22" t="s">
        <v>301</v>
      </c>
      <c r="I22" t="s">
        <v>255</v>
      </c>
      <c r="J22">
        <f>VLOOKUP(B22,自助退!B:F,5,FALSE)</f>
        <v>350</v>
      </c>
      <c r="K22" s="40" t="str">
        <f t="shared" si="0"/>
        <v/>
      </c>
    </row>
    <row r="23" spans="1:11" ht="14.25" hidden="1">
      <c r="A23" s="17">
        <v>42892.51153935185</v>
      </c>
      <c r="B23" s="15">
        <v>55541</v>
      </c>
      <c r="C23" t="s">
        <v>302</v>
      </c>
      <c r="D23" t="s">
        <v>303</v>
      </c>
      <c r="E23" t="s">
        <v>304</v>
      </c>
      <c r="F23" s="15">
        <v>-2626</v>
      </c>
      <c r="G23" t="s">
        <v>253</v>
      </c>
      <c r="H23" t="s">
        <v>266</v>
      </c>
      <c r="I23" t="s">
        <v>255</v>
      </c>
      <c r="J23">
        <f>VLOOKUP(B23,自助退!B:F,5,FALSE)</f>
        <v>2626</v>
      </c>
      <c r="K23" s="40" t="str">
        <f t="shared" si="0"/>
        <v/>
      </c>
    </row>
    <row r="24" spans="1:11" ht="14.25" hidden="1">
      <c r="A24" s="17">
        <v>42892.514247685183</v>
      </c>
      <c r="B24" s="15">
        <v>55595</v>
      </c>
      <c r="C24" t="s">
        <v>305</v>
      </c>
      <c r="D24" t="s">
        <v>80</v>
      </c>
      <c r="E24" t="s">
        <v>81</v>
      </c>
      <c r="F24" s="15">
        <v>-624</v>
      </c>
      <c r="G24" t="s">
        <v>253</v>
      </c>
      <c r="H24" t="s">
        <v>301</v>
      </c>
      <c r="I24" t="s">
        <v>255</v>
      </c>
      <c r="J24">
        <f>VLOOKUP(B24,自助退!B:F,5,FALSE)</f>
        <v>624</v>
      </c>
      <c r="K24" s="40" t="str">
        <f t="shared" si="0"/>
        <v/>
      </c>
    </row>
    <row r="25" spans="1:11" ht="14.25" hidden="1">
      <c r="A25" s="17">
        <v>42892.525439814817</v>
      </c>
      <c r="B25" s="15">
        <v>55817</v>
      </c>
      <c r="C25" t="s">
        <v>306</v>
      </c>
      <c r="D25" t="s">
        <v>88</v>
      </c>
      <c r="E25" t="s">
        <v>89</v>
      </c>
      <c r="F25" s="15">
        <v>-192</v>
      </c>
      <c r="G25" t="s">
        <v>253</v>
      </c>
      <c r="H25" t="s">
        <v>307</v>
      </c>
      <c r="I25" t="s">
        <v>255</v>
      </c>
      <c r="J25">
        <f>VLOOKUP(B25,自助退!B:F,5,FALSE)</f>
        <v>192</v>
      </c>
      <c r="K25" s="40" t="str">
        <f t="shared" si="0"/>
        <v/>
      </c>
    </row>
    <row r="26" spans="1:11" ht="14.25" hidden="1">
      <c r="A26" s="17">
        <v>42892.527442129627</v>
      </c>
      <c r="B26" s="15">
        <v>55843</v>
      </c>
      <c r="D26" t="s">
        <v>309</v>
      </c>
      <c r="E26" t="s">
        <v>310</v>
      </c>
      <c r="F26" s="15">
        <v>-964</v>
      </c>
      <c r="G26" t="s">
        <v>253</v>
      </c>
      <c r="H26" t="s">
        <v>301</v>
      </c>
      <c r="I26" t="s">
        <v>694</v>
      </c>
      <c r="J26">
        <f>VLOOKUP(B26,自助退!B:F,5,FALSE)</f>
        <v>964</v>
      </c>
      <c r="K26" s="40" t="str">
        <f t="shared" si="0"/>
        <v/>
      </c>
    </row>
    <row r="27" spans="1:11" ht="14.25" hidden="1">
      <c r="A27" s="17">
        <v>42892.561643518522</v>
      </c>
      <c r="B27" s="15">
        <v>56233</v>
      </c>
      <c r="D27" t="s">
        <v>100</v>
      </c>
      <c r="E27" t="s">
        <v>101</v>
      </c>
      <c r="F27" s="15">
        <v>-804</v>
      </c>
      <c r="G27" t="s">
        <v>253</v>
      </c>
      <c r="H27" t="s">
        <v>312</v>
      </c>
      <c r="I27" t="s">
        <v>694</v>
      </c>
      <c r="J27">
        <f>VLOOKUP(B27,自助退!B:F,5,FALSE)</f>
        <v>804</v>
      </c>
      <c r="K27" s="40" t="str">
        <f t="shared" si="0"/>
        <v/>
      </c>
    </row>
    <row r="28" spans="1:11" ht="14.25" hidden="1">
      <c r="A28" s="17">
        <v>42892.602511574078</v>
      </c>
      <c r="B28" s="15">
        <v>57259</v>
      </c>
      <c r="C28" t="s">
        <v>313</v>
      </c>
      <c r="D28" t="s">
        <v>314</v>
      </c>
      <c r="E28" t="s">
        <v>315</v>
      </c>
      <c r="F28" s="15">
        <v>-44</v>
      </c>
      <c r="G28" t="s">
        <v>253</v>
      </c>
      <c r="H28" t="s">
        <v>316</v>
      </c>
      <c r="I28" t="s">
        <v>255</v>
      </c>
      <c r="J28">
        <f>VLOOKUP(B28,自助退!B:F,5,FALSE)</f>
        <v>44</v>
      </c>
      <c r="K28" s="40" t="str">
        <f t="shared" si="0"/>
        <v/>
      </c>
    </row>
    <row r="29" spans="1:11" ht="14.25" hidden="1">
      <c r="A29" s="17">
        <v>42892.605682870373</v>
      </c>
      <c r="B29" s="15">
        <v>57425</v>
      </c>
      <c r="C29" t="s">
        <v>317</v>
      </c>
      <c r="D29" t="s">
        <v>82</v>
      </c>
      <c r="E29" t="s">
        <v>83</v>
      </c>
      <c r="F29" s="15">
        <v>-950</v>
      </c>
      <c r="G29" t="s">
        <v>253</v>
      </c>
      <c r="H29" t="s">
        <v>318</v>
      </c>
      <c r="I29" t="s">
        <v>255</v>
      </c>
      <c r="J29">
        <f>VLOOKUP(B29,自助退!B:F,5,FALSE)</f>
        <v>950</v>
      </c>
      <c r="K29" s="40" t="str">
        <f t="shared" si="0"/>
        <v/>
      </c>
    </row>
    <row r="30" spans="1:11" ht="14.25" hidden="1">
      <c r="A30" s="17">
        <v>42892.620462962965</v>
      </c>
      <c r="B30" s="15">
        <v>58259</v>
      </c>
      <c r="C30" t="s">
        <v>319</v>
      </c>
      <c r="D30" t="s">
        <v>320</v>
      </c>
      <c r="E30" t="s">
        <v>321</v>
      </c>
      <c r="F30" s="15">
        <v>-100</v>
      </c>
      <c r="G30" t="s">
        <v>253</v>
      </c>
      <c r="H30" t="s">
        <v>312</v>
      </c>
      <c r="I30" t="s">
        <v>255</v>
      </c>
      <c r="J30">
        <f>VLOOKUP(B30,自助退!B:F,5,FALSE)</f>
        <v>100</v>
      </c>
      <c r="K30" s="40" t="str">
        <f t="shared" si="0"/>
        <v/>
      </c>
    </row>
    <row r="31" spans="1:11" ht="14.25" hidden="1">
      <c r="A31" s="17">
        <v>42892.620937500003</v>
      </c>
      <c r="B31" s="15">
        <v>58283</v>
      </c>
      <c r="C31" t="s">
        <v>322</v>
      </c>
      <c r="D31" t="s">
        <v>323</v>
      </c>
      <c r="E31" t="s">
        <v>324</v>
      </c>
      <c r="F31" s="15">
        <v>-12</v>
      </c>
      <c r="G31" t="s">
        <v>253</v>
      </c>
      <c r="H31" t="s">
        <v>325</v>
      </c>
      <c r="I31" t="s">
        <v>255</v>
      </c>
      <c r="J31">
        <f>VLOOKUP(B31,自助退!B:F,5,FALSE)</f>
        <v>12</v>
      </c>
      <c r="K31" s="40" t="str">
        <f t="shared" si="0"/>
        <v/>
      </c>
    </row>
    <row r="32" spans="1:11" ht="14.25" hidden="1">
      <c r="A32" s="17">
        <v>42892.624803240738</v>
      </c>
      <c r="B32" s="15">
        <v>58520</v>
      </c>
      <c r="C32" t="s">
        <v>326</v>
      </c>
      <c r="D32" t="s">
        <v>327</v>
      </c>
      <c r="E32" t="s">
        <v>328</v>
      </c>
      <c r="F32" s="15">
        <v>-343</v>
      </c>
      <c r="G32" t="s">
        <v>253</v>
      </c>
      <c r="H32" t="s">
        <v>329</v>
      </c>
      <c r="I32" t="s">
        <v>255</v>
      </c>
      <c r="J32">
        <f>VLOOKUP(B32,自助退!B:F,5,FALSE)</f>
        <v>343</v>
      </c>
      <c r="K32" s="40" t="str">
        <f t="shared" si="0"/>
        <v/>
      </c>
    </row>
    <row r="33" spans="1:11" ht="14.25" hidden="1">
      <c r="A33" s="17">
        <v>42892.646585648145</v>
      </c>
      <c r="B33" s="15">
        <v>59821</v>
      </c>
      <c r="C33" t="s">
        <v>330</v>
      </c>
      <c r="D33" t="s">
        <v>331</v>
      </c>
      <c r="E33" t="s">
        <v>332</v>
      </c>
      <c r="F33" s="15">
        <v>-300</v>
      </c>
      <c r="G33" t="s">
        <v>253</v>
      </c>
      <c r="H33" t="s">
        <v>286</v>
      </c>
      <c r="I33" t="s">
        <v>255</v>
      </c>
      <c r="J33">
        <f>VLOOKUP(B33,自助退!B:F,5,FALSE)</f>
        <v>300</v>
      </c>
      <c r="K33" s="40" t="str">
        <f t="shared" si="0"/>
        <v/>
      </c>
    </row>
    <row r="34" spans="1:11" ht="14.25" hidden="1">
      <c r="A34" s="17">
        <v>42892.662106481483</v>
      </c>
      <c r="B34" s="15">
        <v>60689</v>
      </c>
      <c r="C34" t="s">
        <v>333</v>
      </c>
      <c r="D34" t="s">
        <v>334</v>
      </c>
      <c r="E34" t="s">
        <v>335</v>
      </c>
      <c r="F34" s="15">
        <v>-65</v>
      </c>
      <c r="G34" t="s">
        <v>253</v>
      </c>
      <c r="H34" t="s">
        <v>336</v>
      </c>
      <c r="I34" t="s">
        <v>255</v>
      </c>
      <c r="J34">
        <f>VLOOKUP(B34,自助退!B:F,5,FALSE)</f>
        <v>65</v>
      </c>
      <c r="K34" s="40" t="str">
        <f t="shared" si="0"/>
        <v/>
      </c>
    </row>
    <row r="35" spans="1:11" ht="14.25" hidden="1">
      <c r="A35" s="17">
        <v>42892.665277777778</v>
      </c>
      <c r="B35" s="15">
        <v>60869</v>
      </c>
      <c r="C35" t="s">
        <v>337</v>
      </c>
      <c r="D35" t="s">
        <v>338</v>
      </c>
      <c r="E35" t="s">
        <v>339</v>
      </c>
      <c r="F35" s="15">
        <v>-179</v>
      </c>
      <c r="G35" t="s">
        <v>253</v>
      </c>
      <c r="H35" t="s">
        <v>325</v>
      </c>
      <c r="I35" t="s">
        <v>255</v>
      </c>
      <c r="J35">
        <f>VLOOKUP(B35,自助退!B:F,5,FALSE)</f>
        <v>179</v>
      </c>
      <c r="K35" s="40" t="str">
        <f t="shared" si="0"/>
        <v/>
      </c>
    </row>
    <row r="36" spans="1:11" ht="14.25" hidden="1">
      <c r="A36" s="17">
        <v>42892.666898148149</v>
      </c>
      <c r="B36" s="15">
        <v>60960</v>
      </c>
      <c r="C36" t="s">
        <v>340</v>
      </c>
      <c r="D36" t="s">
        <v>104</v>
      </c>
      <c r="E36" t="s">
        <v>105</v>
      </c>
      <c r="F36" s="15">
        <v>-2996</v>
      </c>
      <c r="G36" t="s">
        <v>253</v>
      </c>
      <c r="H36" t="s">
        <v>341</v>
      </c>
      <c r="I36" t="s">
        <v>255</v>
      </c>
      <c r="J36">
        <f>VLOOKUP(B36,自助退!B:F,5,FALSE)</f>
        <v>2996</v>
      </c>
      <c r="K36" s="40" t="str">
        <f t="shared" si="0"/>
        <v/>
      </c>
    </row>
    <row r="37" spans="1:11" ht="14.25" hidden="1">
      <c r="A37" s="17">
        <v>42892.670636574076</v>
      </c>
      <c r="B37" s="15">
        <v>61138</v>
      </c>
      <c r="C37" t="s">
        <v>342</v>
      </c>
      <c r="D37" t="s">
        <v>343</v>
      </c>
      <c r="E37" t="s">
        <v>344</v>
      </c>
      <c r="F37" s="15">
        <v>-500</v>
      </c>
      <c r="G37" t="s">
        <v>253</v>
      </c>
      <c r="H37" t="s">
        <v>345</v>
      </c>
      <c r="I37" t="s">
        <v>255</v>
      </c>
      <c r="J37">
        <f>VLOOKUP(B37,自助退!B:F,5,FALSE)</f>
        <v>500</v>
      </c>
      <c r="K37" s="40" t="str">
        <f t="shared" si="0"/>
        <v/>
      </c>
    </row>
    <row r="38" spans="1:11" ht="14.25" hidden="1">
      <c r="A38" s="17">
        <v>42892.674293981479</v>
      </c>
      <c r="B38" s="15">
        <v>61283</v>
      </c>
      <c r="C38" t="s">
        <v>346</v>
      </c>
      <c r="D38" t="s">
        <v>347</v>
      </c>
      <c r="E38" t="s">
        <v>348</v>
      </c>
      <c r="F38" s="15">
        <v>-2000</v>
      </c>
      <c r="G38" t="s">
        <v>253</v>
      </c>
      <c r="H38" t="s">
        <v>307</v>
      </c>
      <c r="I38" t="s">
        <v>255</v>
      </c>
      <c r="J38">
        <f>VLOOKUP(B38,自助退!B:F,5,FALSE)</f>
        <v>2000</v>
      </c>
      <c r="K38" s="40" t="str">
        <f t="shared" si="0"/>
        <v/>
      </c>
    </row>
    <row r="39" spans="1:11" ht="14.25" hidden="1">
      <c r="A39" s="17">
        <v>42892.675127314818</v>
      </c>
      <c r="B39" s="15">
        <v>61323</v>
      </c>
      <c r="C39" t="s">
        <v>349</v>
      </c>
      <c r="D39" t="s">
        <v>91</v>
      </c>
      <c r="E39" t="s">
        <v>92</v>
      </c>
      <c r="F39" s="15">
        <v>-132</v>
      </c>
      <c r="G39" t="s">
        <v>253</v>
      </c>
      <c r="H39" t="s">
        <v>350</v>
      </c>
      <c r="I39" t="s">
        <v>255</v>
      </c>
      <c r="J39">
        <f>VLOOKUP(B39,自助退!B:F,5,FALSE)</f>
        <v>132</v>
      </c>
      <c r="K39" s="40" t="str">
        <f t="shared" si="0"/>
        <v/>
      </c>
    </row>
    <row r="40" spans="1:11" ht="14.25" hidden="1">
      <c r="A40" s="17">
        <v>42892.67560185185</v>
      </c>
      <c r="B40" s="15">
        <v>61346</v>
      </c>
      <c r="C40" t="s">
        <v>351</v>
      </c>
      <c r="D40" t="s">
        <v>347</v>
      </c>
      <c r="E40" t="s">
        <v>348</v>
      </c>
      <c r="F40" s="15">
        <v>-1</v>
      </c>
      <c r="G40" t="s">
        <v>253</v>
      </c>
      <c r="H40" t="s">
        <v>307</v>
      </c>
      <c r="I40" t="s">
        <v>255</v>
      </c>
      <c r="J40">
        <f>VLOOKUP(B40,自助退!B:F,5,FALSE)</f>
        <v>1</v>
      </c>
      <c r="K40" s="40" t="str">
        <f t="shared" si="0"/>
        <v/>
      </c>
    </row>
    <row r="41" spans="1:11" ht="14.25" hidden="1">
      <c r="A41" s="17">
        <v>42892.677430555559</v>
      </c>
      <c r="B41" s="15">
        <v>61435</v>
      </c>
      <c r="C41" t="s">
        <v>352</v>
      </c>
      <c r="D41" t="s">
        <v>353</v>
      </c>
      <c r="E41" t="s">
        <v>354</v>
      </c>
      <c r="F41" s="15">
        <v>-50</v>
      </c>
      <c r="G41" t="s">
        <v>253</v>
      </c>
      <c r="H41" t="s">
        <v>266</v>
      </c>
      <c r="I41" t="s">
        <v>255</v>
      </c>
      <c r="J41">
        <f>VLOOKUP(B41,自助退!B:F,5,FALSE)</f>
        <v>50</v>
      </c>
      <c r="K41" s="40" t="str">
        <f t="shared" si="0"/>
        <v/>
      </c>
    </row>
    <row r="42" spans="1:11" ht="14.25" hidden="1">
      <c r="A42" s="17">
        <v>42892.684733796297</v>
      </c>
      <c r="B42" s="15">
        <v>61735</v>
      </c>
      <c r="C42" t="s">
        <v>1387</v>
      </c>
      <c r="D42" t="s">
        <v>90</v>
      </c>
      <c r="E42" t="s">
        <v>1391</v>
      </c>
      <c r="F42" s="15">
        <v>-70</v>
      </c>
      <c r="G42" t="s">
        <v>253</v>
      </c>
      <c r="H42" t="s">
        <v>261</v>
      </c>
      <c r="I42" t="s">
        <v>694</v>
      </c>
      <c r="J42">
        <f>VLOOKUP(B42,自助退!B:F,5,FALSE)</f>
        <v>70</v>
      </c>
      <c r="K42" s="40" t="str">
        <f t="shared" si="0"/>
        <v/>
      </c>
    </row>
    <row r="43" spans="1:11" ht="14.25" hidden="1">
      <c r="A43" s="17">
        <v>42892.691099537034</v>
      </c>
      <c r="B43" s="15">
        <v>62016</v>
      </c>
      <c r="C43" t="s">
        <v>355</v>
      </c>
      <c r="D43" t="s">
        <v>356</v>
      </c>
      <c r="E43" t="s">
        <v>357</v>
      </c>
      <c r="F43" s="15">
        <v>-879</v>
      </c>
      <c r="G43" t="s">
        <v>253</v>
      </c>
      <c r="H43" t="s">
        <v>307</v>
      </c>
      <c r="I43" t="s">
        <v>255</v>
      </c>
      <c r="J43">
        <f>VLOOKUP(B43,自助退!B:F,5,FALSE)</f>
        <v>879</v>
      </c>
      <c r="K43" s="40" t="str">
        <f t="shared" si="0"/>
        <v/>
      </c>
    </row>
    <row r="44" spans="1:11" ht="14.25" hidden="1">
      <c r="A44" s="17">
        <v>42892.696087962962</v>
      </c>
      <c r="B44" s="15">
        <v>62260</v>
      </c>
      <c r="C44" t="s">
        <v>1387</v>
      </c>
      <c r="D44" t="s">
        <v>788</v>
      </c>
      <c r="E44" t="s">
        <v>1392</v>
      </c>
      <c r="F44" s="15">
        <v>-9800</v>
      </c>
      <c r="G44" t="s">
        <v>253</v>
      </c>
      <c r="H44" t="s">
        <v>286</v>
      </c>
      <c r="I44" t="s">
        <v>694</v>
      </c>
      <c r="J44">
        <f>VLOOKUP(B44,自助退!B:F,5,FALSE)</f>
        <v>9800</v>
      </c>
      <c r="K44" s="40" t="str">
        <f t="shared" si="0"/>
        <v/>
      </c>
    </row>
    <row r="45" spans="1:11" ht="14.25" hidden="1">
      <c r="A45" s="17">
        <v>42892.701990740738</v>
      </c>
      <c r="B45" s="15">
        <v>62517</v>
      </c>
      <c r="C45" t="s">
        <v>1387</v>
      </c>
      <c r="D45" t="s">
        <v>791</v>
      </c>
      <c r="E45" t="s">
        <v>1393</v>
      </c>
      <c r="F45" s="15">
        <v>-52</v>
      </c>
      <c r="G45" t="s">
        <v>253</v>
      </c>
      <c r="H45" t="s">
        <v>266</v>
      </c>
      <c r="I45" t="s">
        <v>694</v>
      </c>
      <c r="J45">
        <f>VLOOKUP(B45,自助退!B:F,5,FALSE)</f>
        <v>52</v>
      </c>
      <c r="K45" s="40" t="str">
        <f t="shared" si="0"/>
        <v/>
      </c>
    </row>
    <row r="46" spans="1:11" ht="14.25" hidden="1">
      <c r="A46" s="17">
        <v>42892.708182870374</v>
      </c>
      <c r="B46" s="15">
        <v>62723</v>
      </c>
      <c r="C46" t="s">
        <v>358</v>
      </c>
      <c r="D46" t="s">
        <v>359</v>
      </c>
      <c r="E46" t="s">
        <v>360</v>
      </c>
      <c r="F46" s="15">
        <v>-752</v>
      </c>
      <c r="G46" t="s">
        <v>253</v>
      </c>
      <c r="H46" t="s">
        <v>361</v>
      </c>
      <c r="I46" t="s">
        <v>255</v>
      </c>
      <c r="J46">
        <f>VLOOKUP(B46,自助退!B:F,5,FALSE)</f>
        <v>752</v>
      </c>
      <c r="K46" s="40" t="str">
        <f t="shared" si="0"/>
        <v/>
      </c>
    </row>
    <row r="47" spans="1:11" ht="14.25" hidden="1">
      <c r="A47" s="17">
        <v>42892.712754629632</v>
      </c>
      <c r="B47" s="15">
        <v>62876</v>
      </c>
      <c r="C47" t="s">
        <v>1387</v>
      </c>
      <c r="D47" t="s">
        <v>796</v>
      </c>
      <c r="E47" t="s">
        <v>1394</v>
      </c>
      <c r="F47" s="15">
        <v>-352</v>
      </c>
      <c r="G47" t="s">
        <v>253</v>
      </c>
      <c r="H47" t="s">
        <v>316</v>
      </c>
      <c r="I47" t="s">
        <v>694</v>
      </c>
      <c r="J47">
        <f>VLOOKUP(B47,自助退!B:F,5,FALSE)</f>
        <v>352</v>
      </c>
      <c r="K47" s="40" t="str">
        <f t="shared" si="0"/>
        <v/>
      </c>
    </row>
    <row r="48" spans="1:11" ht="14.25" hidden="1">
      <c r="A48" s="17">
        <v>42892.719583333332</v>
      </c>
      <c r="B48" s="15">
        <v>63064</v>
      </c>
      <c r="C48" t="s">
        <v>1387</v>
      </c>
      <c r="D48" t="s">
        <v>799</v>
      </c>
      <c r="E48" t="s">
        <v>1395</v>
      </c>
      <c r="F48" s="15">
        <v>-200</v>
      </c>
      <c r="G48" t="s">
        <v>253</v>
      </c>
      <c r="H48" t="s">
        <v>270</v>
      </c>
      <c r="I48" t="s">
        <v>694</v>
      </c>
      <c r="J48">
        <f>VLOOKUP(B48,自助退!B:F,5,FALSE)</f>
        <v>200</v>
      </c>
      <c r="K48" s="40" t="str">
        <f t="shared" si="0"/>
        <v/>
      </c>
    </row>
    <row r="49" spans="1:11" ht="14.25" hidden="1">
      <c r="A49" s="17">
        <v>42892.729201388887</v>
      </c>
      <c r="B49" s="15">
        <v>63328</v>
      </c>
      <c r="C49" t="s">
        <v>362</v>
      </c>
      <c r="D49" t="s">
        <v>363</v>
      </c>
      <c r="E49" t="s">
        <v>364</v>
      </c>
      <c r="F49" s="15">
        <v>-300</v>
      </c>
      <c r="G49" t="s">
        <v>253</v>
      </c>
      <c r="H49" t="s">
        <v>266</v>
      </c>
      <c r="I49" t="s">
        <v>255</v>
      </c>
      <c r="J49">
        <f>VLOOKUP(B49,自助退!B:F,5,FALSE)</f>
        <v>300</v>
      </c>
      <c r="K49" s="40" t="str">
        <f t="shared" si="0"/>
        <v/>
      </c>
    </row>
    <row r="50" spans="1:11" ht="14.25" hidden="1">
      <c r="A50" s="17">
        <v>42892.731342592589</v>
      </c>
      <c r="B50" s="15">
        <v>63358</v>
      </c>
      <c r="C50" t="s">
        <v>365</v>
      </c>
      <c r="D50" t="s">
        <v>102</v>
      </c>
      <c r="E50" t="s">
        <v>103</v>
      </c>
      <c r="F50" s="15">
        <v>-5613</v>
      </c>
      <c r="G50" t="s">
        <v>253</v>
      </c>
      <c r="H50" t="s">
        <v>366</v>
      </c>
      <c r="I50" t="s">
        <v>255</v>
      </c>
      <c r="J50">
        <f>VLOOKUP(B50,自助退!B:F,5,FALSE)</f>
        <v>5613</v>
      </c>
      <c r="K50" s="40" t="str">
        <f t="shared" si="0"/>
        <v/>
      </c>
    </row>
    <row r="51" spans="1:11" ht="14.25" hidden="1">
      <c r="A51" s="17">
        <v>42892.738194444442</v>
      </c>
      <c r="B51" s="15">
        <v>63473</v>
      </c>
      <c r="C51" t="s">
        <v>367</v>
      </c>
      <c r="D51" t="s">
        <v>97</v>
      </c>
      <c r="E51" t="s">
        <v>98</v>
      </c>
      <c r="F51" s="15">
        <v>-1400</v>
      </c>
      <c r="G51" t="s">
        <v>253</v>
      </c>
      <c r="H51" t="s">
        <v>368</v>
      </c>
      <c r="I51" t="s">
        <v>255</v>
      </c>
      <c r="J51">
        <f>VLOOKUP(B51,自助退!B:F,5,FALSE)</f>
        <v>1400</v>
      </c>
      <c r="K51" s="40" t="str">
        <f t="shared" si="0"/>
        <v/>
      </c>
    </row>
    <row r="52" spans="1:11" ht="14.25" hidden="1">
      <c r="A52" s="17">
        <v>42893.30164351852</v>
      </c>
      <c r="B52" s="15">
        <v>64730</v>
      </c>
      <c r="C52" t="s">
        <v>1387</v>
      </c>
      <c r="D52" t="s">
        <v>99</v>
      </c>
      <c r="E52" t="s">
        <v>1396</v>
      </c>
      <c r="F52" s="15">
        <v>-4000</v>
      </c>
      <c r="G52" t="s">
        <v>253</v>
      </c>
      <c r="H52" t="s">
        <v>428</v>
      </c>
      <c r="I52" t="s">
        <v>694</v>
      </c>
      <c r="J52">
        <f>VLOOKUP(B52,自助退!B:F,5,FALSE)</f>
        <v>4000</v>
      </c>
      <c r="K52" s="40" t="str">
        <f t="shared" si="0"/>
        <v/>
      </c>
    </row>
    <row r="53" spans="1:11" ht="14.25" hidden="1">
      <c r="A53" s="17">
        <v>42893.337268518517</v>
      </c>
      <c r="B53" s="15">
        <v>65515</v>
      </c>
      <c r="C53" t="s">
        <v>1387</v>
      </c>
      <c r="D53" t="s">
        <v>796</v>
      </c>
      <c r="E53" t="s">
        <v>1394</v>
      </c>
      <c r="F53" s="15">
        <v>-352</v>
      </c>
      <c r="G53" t="s">
        <v>253</v>
      </c>
      <c r="H53" t="s">
        <v>316</v>
      </c>
      <c r="I53" t="s">
        <v>694</v>
      </c>
      <c r="J53">
        <f>VLOOKUP(B53,自助退!B:F,5,FALSE)</f>
        <v>352</v>
      </c>
      <c r="K53" s="40" t="str">
        <f t="shared" si="0"/>
        <v/>
      </c>
    </row>
    <row r="54" spans="1:11" ht="14.25" hidden="1">
      <c r="A54" s="17">
        <v>42893.34542824074</v>
      </c>
      <c r="B54" s="15">
        <v>65926</v>
      </c>
      <c r="C54" t="s">
        <v>369</v>
      </c>
      <c r="D54" t="s">
        <v>370</v>
      </c>
      <c r="E54" t="s">
        <v>71</v>
      </c>
      <c r="F54" s="15">
        <v>-129</v>
      </c>
      <c r="G54" t="s">
        <v>253</v>
      </c>
      <c r="H54" t="s">
        <v>312</v>
      </c>
      <c r="I54" t="s">
        <v>255</v>
      </c>
      <c r="J54">
        <f>VLOOKUP(B54,自助退!B:F,5,FALSE)</f>
        <v>129</v>
      </c>
      <c r="K54" s="40" t="str">
        <f t="shared" si="0"/>
        <v/>
      </c>
    </row>
    <row r="55" spans="1:11" ht="14.25" hidden="1">
      <c r="A55" s="17">
        <v>42893.418587962966</v>
      </c>
      <c r="B55" s="15">
        <v>71370</v>
      </c>
      <c r="C55" t="s">
        <v>371</v>
      </c>
      <c r="D55" t="s">
        <v>372</v>
      </c>
      <c r="E55" t="s">
        <v>373</v>
      </c>
      <c r="F55" s="15">
        <v>-510</v>
      </c>
      <c r="G55" t="s">
        <v>253</v>
      </c>
      <c r="H55" t="s">
        <v>266</v>
      </c>
      <c r="I55" t="s">
        <v>255</v>
      </c>
      <c r="J55">
        <f>VLOOKUP(B55,自助退!B:F,5,FALSE)</f>
        <v>510</v>
      </c>
      <c r="K55" s="40" t="str">
        <f t="shared" si="0"/>
        <v/>
      </c>
    </row>
    <row r="56" spans="1:11" ht="14.25" hidden="1">
      <c r="A56" s="17">
        <v>42893.426666666666</v>
      </c>
      <c r="B56" s="15">
        <v>72013</v>
      </c>
      <c r="C56" t="s">
        <v>374</v>
      </c>
      <c r="D56" t="s">
        <v>375</v>
      </c>
      <c r="E56" t="s">
        <v>376</v>
      </c>
      <c r="F56" s="15">
        <v>-247</v>
      </c>
      <c r="G56" t="s">
        <v>253</v>
      </c>
      <c r="H56" t="s">
        <v>294</v>
      </c>
      <c r="I56" t="s">
        <v>255</v>
      </c>
      <c r="J56">
        <f>VLOOKUP(B56,自助退!B:F,5,FALSE)</f>
        <v>247</v>
      </c>
      <c r="K56" s="40" t="str">
        <f t="shared" si="0"/>
        <v/>
      </c>
    </row>
    <row r="57" spans="1:11" ht="14.25" hidden="1">
      <c r="A57" s="17">
        <v>42893.43513888889</v>
      </c>
      <c r="B57" s="15">
        <v>72685</v>
      </c>
      <c r="C57" t="s">
        <v>377</v>
      </c>
      <c r="D57" t="s">
        <v>378</v>
      </c>
      <c r="E57" t="s">
        <v>379</v>
      </c>
      <c r="F57" s="15">
        <v>-1100</v>
      </c>
      <c r="G57" t="s">
        <v>253</v>
      </c>
      <c r="H57" t="s">
        <v>380</v>
      </c>
      <c r="I57" t="s">
        <v>255</v>
      </c>
      <c r="J57">
        <f>VLOOKUP(B57,自助退!B:F,5,FALSE)</f>
        <v>1100</v>
      </c>
      <c r="K57" s="40" t="str">
        <f t="shared" si="0"/>
        <v/>
      </c>
    </row>
    <row r="58" spans="1:11" ht="14.25" hidden="1">
      <c r="A58" s="17">
        <v>42893.460590277777</v>
      </c>
      <c r="B58" s="15">
        <v>74413</v>
      </c>
      <c r="C58" t="s">
        <v>381</v>
      </c>
      <c r="D58" t="s">
        <v>120</v>
      </c>
      <c r="E58" t="s">
        <v>121</v>
      </c>
      <c r="F58" s="15">
        <v>-48</v>
      </c>
      <c r="G58" t="s">
        <v>253</v>
      </c>
      <c r="H58" t="s">
        <v>307</v>
      </c>
      <c r="I58" t="s">
        <v>255</v>
      </c>
      <c r="J58">
        <f>VLOOKUP(B58,自助退!B:F,5,FALSE)</f>
        <v>48</v>
      </c>
      <c r="K58" s="40" t="str">
        <f t="shared" si="0"/>
        <v/>
      </c>
    </row>
    <row r="59" spans="1:11" ht="14.25" hidden="1">
      <c r="A59" s="17">
        <v>42893.463321759256</v>
      </c>
      <c r="B59" s="15">
        <v>74617</v>
      </c>
      <c r="C59" t="s">
        <v>1387</v>
      </c>
      <c r="D59" t="s">
        <v>106</v>
      </c>
      <c r="E59" t="s">
        <v>1397</v>
      </c>
      <c r="F59" s="15">
        <v>-1436</v>
      </c>
      <c r="G59" t="s">
        <v>253</v>
      </c>
      <c r="H59" t="s">
        <v>386</v>
      </c>
      <c r="I59" t="s">
        <v>694</v>
      </c>
      <c r="J59">
        <f>VLOOKUP(B59,自助退!B:F,5,FALSE)</f>
        <v>1436</v>
      </c>
      <c r="K59" s="40" t="str">
        <f t="shared" si="0"/>
        <v/>
      </c>
    </row>
    <row r="60" spans="1:11" ht="14.25" hidden="1">
      <c r="A60" s="17">
        <v>42893.464328703703</v>
      </c>
      <c r="B60" s="15">
        <v>74656</v>
      </c>
      <c r="C60" t="s">
        <v>382</v>
      </c>
      <c r="D60" t="s">
        <v>383</v>
      </c>
      <c r="E60" t="s">
        <v>384</v>
      </c>
      <c r="F60" s="15">
        <v>-70</v>
      </c>
      <c r="G60" t="s">
        <v>253</v>
      </c>
      <c r="H60" t="s">
        <v>361</v>
      </c>
      <c r="I60" t="s">
        <v>255</v>
      </c>
      <c r="J60">
        <f>VLOOKUP(B60,自助退!B:F,5,FALSE)</f>
        <v>70</v>
      </c>
      <c r="K60" s="40" t="str">
        <f t="shared" si="0"/>
        <v/>
      </c>
    </row>
    <row r="61" spans="1:11" ht="14.25" hidden="1">
      <c r="A61" s="17">
        <v>42893.468275462961</v>
      </c>
      <c r="B61" s="15">
        <v>74883</v>
      </c>
      <c r="C61" t="s">
        <v>385</v>
      </c>
      <c r="D61" t="s">
        <v>127</v>
      </c>
      <c r="E61" t="s">
        <v>128</v>
      </c>
      <c r="F61" s="15">
        <v>-1900</v>
      </c>
      <c r="G61" t="s">
        <v>253</v>
      </c>
      <c r="H61" t="s">
        <v>386</v>
      </c>
      <c r="I61" t="s">
        <v>255</v>
      </c>
      <c r="J61">
        <f>VLOOKUP(B61,自助退!B:F,5,FALSE)</f>
        <v>1900</v>
      </c>
      <c r="K61" s="40" t="str">
        <f t="shared" si="0"/>
        <v/>
      </c>
    </row>
    <row r="62" spans="1:11" ht="14.25" hidden="1">
      <c r="A62" s="17">
        <v>42893.469583333332</v>
      </c>
      <c r="B62" s="15">
        <v>74964</v>
      </c>
      <c r="C62" t="s">
        <v>1387</v>
      </c>
      <c r="D62" t="s">
        <v>51</v>
      </c>
      <c r="E62" t="s">
        <v>1398</v>
      </c>
      <c r="F62" s="15">
        <v>-9398</v>
      </c>
      <c r="G62" t="s">
        <v>253</v>
      </c>
      <c r="H62" t="s">
        <v>312</v>
      </c>
      <c r="I62" t="s">
        <v>694</v>
      </c>
      <c r="J62">
        <f>VLOOKUP(B62,自助退!B:F,5,FALSE)</f>
        <v>9398</v>
      </c>
      <c r="K62" s="40" t="str">
        <f t="shared" si="0"/>
        <v/>
      </c>
    </row>
    <row r="63" spans="1:11" ht="14.25" hidden="1">
      <c r="A63" s="17">
        <v>42893.481388888889</v>
      </c>
      <c r="B63" s="15">
        <v>75636</v>
      </c>
      <c r="D63" t="s">
        <v>129</v>
      </c>
      <c r="E63" t="s">
        <v>130</v>
      </c>
      <c r="F63" s="15">
        <v>-1100</v>
      </c>
      <c r="G63" t="s">
        <v>253</v>
      </c>
      <c r="H63" t="s">
        <v>301</v>
      </c>
      <c r="I63" t="s">
        <v>694</v>
      </c>
      <c r="J63">
        <f>VLOOKUP(B63,自助退!B:F,5,FALSE)</f>
        <v>1100</v>
      </c>
      <c r="K63" s="40" t="str">
        <f t="shared" si="0"/>
        <v/>
      </c>
    </row>
    <row r="64" spans="1:11" ht="14.25" hidden="1">
      <c r="A64" s="17">
        <v>42893.511111111111</v>
      </c>
      <c r="B64" s="15">
        <v>76729</v>
      </c>
      <c r="C64" t="s">
        <v>388</v>
      </c>
      <c r="D64" t="s">
        <v>125</v>
      </c>
      <c r="E64" t="s">
        <v>126</v>
      </c>
      <c r="F64" s="15">
        <v>-1494</v>
      </c>
      <c r="G64" t="s">
        <v>253</v>
      </c>
      <c r="H64" t="s">
        <v>329</v>
      </c>
      <c r="I64" t="s">
        <v>255</v>
      </c>
      <c r="J64">
        <f>VLOOKUP(B64,自助退!B:F,5,FALSE)</f>
        <v>1494</v>
      </c>
      <c r="K64" s="40" t="str">
        <f t="shared" si="0"/>
        <v/>
      </c>
    </row>
    <row r="65" spans="1:11" ht="14.25" hidden="1">
      <c r="A65" s="17">
        <v>42893.512615740743</v>
      </c>
      <c r="B65" s="15">
        <v>76749</v>
      </c>
      <c r="D65" t="s">
        <v>390</v>
      </c>
      <c r="E65" t="s">
        <v>391</v>
      </c>
      <c r="F65" s="15">
        <v>-115</v>
      </c>
      <c r="G65" t="s">
        <v>253</v>
      </c>
      <c r="H65" t="s">
        <v>392</v>
      </c>
      <c r="I65" t="s">
        <v>694</v>
      </c>
      <c r="J65">
        <f>VLOOKUP(B65,自助退!B:F,5,FALSE)</f>
        <v>115</v>
      </c>
      <c r="K65" s="40" t="str">
        <f t="shared" si="0"/>
        <v/>
      </c>
    </row>
    <row r="66" spans="1:11" ht="14.25" hidden="1">
      <c r="A66" s="17">
        <v>42893.513148148151</v>
      </c>
      <c r="B66" s="15">
        <v>76761</v>
      </c>
      <c r="C66" t="s">
        <v>393</v>
      </c>
      <c r="D66" t="s">
        <v>67</v>
      </c>
      <c r="E66" t="s">
        <v>68</v>
      </c>
      <c r="F66" s="15">
        <v>-1231</v>
      </c>
      <c r="G66" t="s">
        <v>253</v>
      </c>
      <c r="H66" t="s">
        <v>394</v>
      </c>
      <c r="I66" t="s">
        <v>255</v>
      </c>
      <c r="J66">
        <f>VLOOKUP(B66,自助退!B:F,5,FALSE)</f>
        <v>1231</v>
      </c>
      <c r="K66" s="40" t="str">
        <f t="shared" si="0"/>
        <v/>
      </c>
    </row>
    <row r="67" spans="1:11" ht="14.25" hidden="1">
      <c r="A67" s="17">
        <v>42893.513842592591</v>
      </c>
      <c r="B67" s="15">
        <v>76767</v>
      </c>
      <c r="D67" t="s">
        <v>396</v>
      </c>
      <c r="E67" t="s">
        <v>397</v>
      </c>
      <c r="F67" s="15">
        <v>-115</v>
      </c>
      <c r="G67" t="s">
        <v>253</v>
      </c>
      <c r="H67" t="s">
        <v>294</v>
      </c>
      <c r="I67" t="s">
        <v>694</v>
      </c>
      <c r="J67">
        <f>VLOOKUP(B67,自助退!B:F,5,FALSE)</f>
        <v>115</v>
      </c>
      <c r="K67" s="40" t="str">
        <f t="shared" ref="K67:K130" si="1">IF(F67=J67*-1,"",1)</f>
        <v/>
      </c>
    </row>
    <row r="68" spans="1:11" ht="14.25" hidden="1">
      <c r="A68" s="17">
        <v>42893.514363425929</v>
      </c>
      <c r="B68" s="15">
        <v>76772</v>
      </c>
      <c r="C68" t="s">
        <v>398</v>
      </c>
      <c r="D68" t="s">
        <v>67</v>
      </c>
      <c r="E68" t="s">
        <v>68</v>
      </c>
      <c r="F68" s="15">
        <v>-123</v>
      </c>
      <c r="G68" t="s">
        <v>253</v>
      </c>
      <c r="H68" t="s">
        <v>394</v>
      </c>
      <c r="I68" t="s">
        <v>255</v>
      </c>
      <c r="J68">
        <f>VLOOKUP(B68,自助退!B:F,5,FALSE)</f>
        <v>123</v>
      </c>
      <c r="K68" s="40" t="str">
        <f t="shared" si="1"/>
        <v/>
      </c>
    </row>
    <row r="69" spans="1:11" ht="14.25" hidden="1">
      <c r="A69" s="17">
        <v>42893.514930555553</v>
      </c>
      <c r="B69" s="15">
        <v>76777</v>
      </c>
      <c r="C69" t="s">
        <v>399</v>
      </c>
      <c r="D69" t="s">
        <v>67</v>
      </c>
      <c r="E69" t="s">
        <v>68</v>
      </c>
      <c r="F69" s="15">
        <v>-12</v>
      </c>
      <c r="G69" t="s">
        <v>253</v>
      </c>
      <c r="H69" t="s">
        <v>394</v>
      </c>
      <c r="I69" t="s">
        <v>255</v>
      </c>
      <c r="J69">
        <f>VLOOKUP(B69,自助退!B:F,5,FALSE)</f>
        <v>12</v>
      </c>
      <c r="K69" s="40" t="str">
        <f t="shared" si="1"/>
        <v/>
      </c>
    </row>
    <row r="70" spans="1:11" ht="14.25" hidden="1">
      <c r="A70" s="17">
        <v>42893.515300925923</v>
      </c>
      <c r="B70" s="15">
        <v>76783</v>
      </c>
      <c r="C70" t="s">
        <v>400</v>
      </c>
      <c r="D70" t="s">
        <v>401</v>
      </c>
      <c r="E70" t="s">
        <v>402</v>
      </c>
      <c r="F70" s="15">
        <v>-179</v>
      </c>
      <c r="G70" t="s">
        <v>253</v>
      </c>
      <c r="H70" t="s">
        <v>403</v>
      </c>
      <c r="I70" t="s">
        <v>255</v>
      </c>
      <c r="J70">
        <f>VLOOKUP(B70,自助退!B:F,5,FALSE)</f>
        <v>179</v>
      </c>
      <c r="K70" s="40" t="str">
        <f t="shared" si="1"/>
        <v/>
      </c>
    </row>
    <row r="71" spans="1:11" ht="14.25" hidden="1">
      <c r="A71" s="17">
        <v>42893.515439814815</v>
      </c>
      <c r="B71" s="15">
        <v>76785</v>
      </c>
      <c r="C71" t="s">
        <v>404</v>
      </c>
      <c r="D71" t="s">
        <v>67</v>
      </c>
      <c r="E71" t="s">
        <v>68</v>
      </c>
      <c r="F71" s="15">
        <v>-12</v>
      </c>
      <c r="G71" t="s">
        <v>253</v>
      </c>
      <c r="H71" t="s">
        <v>394</v>
      </c>
      <c r="I71" t="s">
        <v>255</v>
      </c>
      <c r="J71">
        <f>VLOOKUP(B71,自助退!B:F,5,FALSE)</f>
        <v>12</v>
      </c>
      <c r="K71" s="40" t="str">
        <f t="shared" si="1"/>
        <v/>
      </c>
    </row>
    <row r="72" spans="1:11" ht="14.25" hidden="1">
      <c r="A72" s="17">
        <v>42893.516736111109</v>
      </c>
      <c r="B72" s="15">
        <v>76805</v>
      </c>
      <c r="C72" t="s">
        <v>405</v>
      </c>
      <c r="D72" t="s">
        <v>67</v>
      </c>
      <c r="E72" t="s">
        <v>68</v>
      </c>
      <c r="F72" s="15">
        <v>-48</v>
      </c>
      <c r="G72" t="s">
        <v>253</v>
      </c>
      <c r="H72" t="s">
        <v>394</v>
      </c>
      <c r="I72" t="s">
        <v>255</v>
      </c>
      <c r="J72">
        <f>VLOOKUP(B72,自助退!B:F,5,FALSE)</f>
        <v>48</v>
      </c>
      <c r="K72" s="40" t="str">
        <f t="shared" si="1"/>
        <v/>
      </c>
    </row>
    <row r="73" spans="1:11" ht="14.25" hidden="1">
      <c r="A73" s="17">
        <v>42893.518391203703</v>
      </c>
      <c r="B73" s="15">
        <v>76822</v>
      </c>
      <c r="C73" t="s">
        <v>1387</v>
      </c>
      <c r="D73" t="s">
        <v>122</v>
      </c>
      <c r="E73" t="s">
        <v>1399</v>
      </c>
      <c r="F73" s="15">
        <v>-6000</v>
      </c>
      <c r="G73" t="s">
        <v>253</v>
      </c>
      <c r="H73" t="s">
        <v>261</v>
      </c>
      <c r="I73" t="s">
        <v>694</v>
      </c>
      <c r="J73">
        <f>VLOOKUP(B73,自助退!B:F,5,FALSE)</f>
        <v>6000</v>
      </c>
      <c r="K73" s="40" t="str">
        <f t="shared" si="1"/>
        <v/>
      </c>
    </row>
    <row r="74" spans="1:11" ht="14.25" hidden="1">
      <c r="A74" s="17">
        <v>42893.526562500003</v>
      </c>
      <c r="B74" s="15">
        <v>76935</v>
      </c>
      <c r="C74" t="s">
        <v>406</v>
      </c>
      <c r="D74" t="s">
        <v>107</v>
      </c>
      <c r="E74" t="s">
        <v>108</v>
      </c>
      <c r="F74" s="15">
        <v>-62</v>
      </c>
      <c r="G74" t="s">
        <v>253</v>
      </c>
      <c r="H74" t="s">
        <v>368</v>
      </c>
      <c r="I74" t="s">
        <v>255</v>
      </c>
      <c r="J74">
        <f>VLOOKUP(B74,自助退!B:F,5,FALSE)</f>
        <v>62</v>
      </c>
      <c r="K74" s="40" t="str">
        <f t="shared" si="1"/>
        <v/>
      </c>
    </row>
    <row r="75" spans="1:11" ht="14.25" hidden="1">
      <c r="A75" s="17">
        <v>42893.532708333332</v>
      </c>
      <c r="B75" s="15">
        <v>77001</v>
      </c>
      <c r="C75" t="s">
        <v>407</v>
      </c>
      <c r="D75" t="s">
        <v>408</v>
      </c>
      <c r="E75" t="s">
        <v>409</v>
      </c>
      <c r="F75" s="15">
        <v>-100</v>
      </c>
      <c r="G75" t="s">
        <v>253</v>
      </c>
      <c r="H75" t="s">
        <v>380</v>
      </c>
      <c r="I75" t="s">
        <v>255</v>
      </c>
      <c r="J75">
        <f>VLOOKUP(B75,自助退!B:F,5,FALSE)</f>
        <v>100</v>
      </c>
      <c r="K75" s="40" t="str">
        <f t="shared" si="1"/>
        <v/>
      </c>
    </row>
    <row r="76" spans="1:11" ht="14.25" hidden="1">
      <c r="A76" s="17">
        <v>42893.535601851851</v>
      </c>
      <c r="B76" s="15">
        <v>77020</v>
      </c>
      <c r="C76" t="s">
        <v>1387</v>
      </c>
      <c r="D76" t="s">
        <v>858</v>
      </c>
      <c r="E76" t="s">
        <v>1400</v>
      </c>
      <c r="F76" s="15">
        <v>-1000</v>
      </c>
      <c r="G76" t="s">
        <v>253</v>
      </c>
      <c r="H76" t="s">
        <v>278</v>
      </c>
      <c r="I76" t="s">
        <v>694</v>
      </c>
      <c r="J76">
        <f>VLOOKUP(B76,自助退!B:F,5,FALSE)</f>
        <v>1000</v>
      </c>
      <c r="K76" s="40" t="str">
        <f t="shared" si="1"/>
        <v/>
      </c>
    </row>
    <row r="77" spans="1:11" ht="14.25" hidden="1">
      <c r="A77" s="17">
        <v>42893.538761574076</v>
      </c>
      <c r="B77" s="15">
        <v>77043</v>
      </c>
      <c r="C77" t="s">
        <v>1387</v>
      </c>
      <c r="D77" t="s">
        <v>861</v>
      </c>
      <c r="E77" t="s">
        <v>1401</v>
      </c>
      <c r="F77" s="15">
        <v>-1009</v>
      </c>
      <c r="G77" t="s">
        <v>253</v>
      </c>
      <c r="H77" t="s">
        <v>301</v>
      </c>
      <c r="I77" t="s">
        <v>694</v>
      </c>
      <c r="J77">
        <f>VLOOKUP(B77,自助退!B:F,5,FALSE)</f>
        <v>1009</v>
      </c>
      <c r="K77" s="40" t="str">
        <f t="shared" si="1"/>
        <v/>
      </c>
    </row>
    <row r="78" spans="1:11" ht="14.25" hidden="1">
      <c r="A78" s="17">
        <v>42893.540590277778</v>
      </c>
      <c r="B78" s="15">
        <v>77058</v>
      </c>
      <c r="C78" t="s">
        <v>410</v>
      </c>
      <c r="D78" t="s">
        <v>411</v>
      </c>
      <c r="E78" t="s">
        <v>412</v>
      </c>
      <c r="F78" s="15">
        <v>-21</v>
      </c>
      <c r="G78" t="s">
        <v>253</v>
      </c>
      <c r="H78" t="s">
        <v>312</v>
      </c>
      <c r="I78" t="s">
        <v>255</v>
      </c>
      <c r="J78">
        <f>VLOOKUP(B78,自助退!B:F,5,FALSE)</f>
        <v>21</v>
      </c>
      <c r="K78" s="40" t="str">
        <f t="shared" si="1"/>
        <v/>
      </c>
    </row>
    <row r="79" spans="1:11" ht="14.25" hidden="1">
      <c r="A79" s="17">
        <v>42893.578530092593</v>
      </c>
      <c r="B79" s="15">
        <v>77460</v>
      </c>
      <c r="C79" t="s">
        <v>413</v>
      </c>
      <c r="D79" t="s">
        <v>414</v>
      </c>
      <c r="E79" t="s">
        <v>415</v>
      </c>
      <c r="F79" s="15">
        <v>-300</v>
      </c>
      <c r="G79" t="s">
        <v>253</v>
      </c>
      <c r="H79" t="s">
        <v>318</v>
      </c>
      <c r="I79" t="s">
        <v>255</v>
      </c>
      <c r="J79">
        <f>VLOOKUP(B79,自助退!B:F,5,FALSE)</f>
        <v>300</v>
      </c>
      <c r="K79" s="40" t="str">
        <f t="shared" si="1"/>
        <v/>
      </c>
    </row>
    <row r="80" spans="1:11" ht="14.25" hidden="1">
      <c r="A80" s="17">
        <v>42893.607083333336</v>
      </c>
      <c r="B80" s="15">
        <v>78717</v>
      </c>
      <c r="C80" t="s">
        <v>416</v>
      </c>
      <c r="D80" t="s">
        <v>417</v>
      </c>
      <c r="E80" t="s">
        <v>418</v>
      </c>
      <c r="F80" s="15">
        <v>-100</v>
      </c>
      <c r="G80" t="s">
        <v>253</v>
      </c>
      <c r="H80" t="s">
        <v>329</v>
      </c>
      <c r="I80" t="s">
        <v>255</v>
      </c>
      <c r="J80">
        <f>VLOOKUP(B80,自助退!B:F,5,FALSE)</f>
        <v>100</v>
      </c>
      <c r="K80" s="40" t="str">
        <f t="shared" si="1"/>
        <v/>
      </c>
    </row>
    <row r="81" spans="1:11" ht="14.25" hidden="1">
      <c r="A81" s="17">
        <v>42893.623252314814</v>
      </c>
      <c r="B81" s="15">
        <v>79689</v>
      </c>
      <c r="C81" t="s">
        <v>1387</v>
      </c>
      <c r="D81" t="s">
        <v>870</v>
      </c>
      <c r="E81" t="s">
        <v>1402</v>
      </c>
      <c r="F81" s="15">
        <v>-153</v>
      </c>
      <c r="G81" t="s">
        <v>253</v>
      </c>
      <c r="H81" t="s">
        <v>274</v>
      </c>
      <c r="I81" t="s">
        <v>694</v>
      </c>
      <c r="J81">
        <f>VLOOKUP(B81,自助退!B:F,5,FALSE)</f>
        <v>153</v>
      </c>
      <c r="K81" s="40" t="str">
        <f t="shared" si="1"/>
        <v/>
      </c>
    </row>
    <row r="82" spans="1:11" ht="14.25" hidden="1">
      <c r="A82" s="17">
        <v>42893.623981481483</v>
      </c>
      <c r="B82" s="15">
        <v>79719</v>
      </c>
      <c r="C82" t="s">
        <v>419</v>
      </c>
      <c r="D82" t="s">
        <v>420</v>
      </c>
      <c r="E82" t="s">
        <v>421</v>
      </c>
      <c r="F82" s="15">
        <v>-100</v>
      </c>
      <c r="G82" t="s">
        <v>253</v>
      </c>
      <c r="H82" t="s">
        <v>368</v>
      </c>
      <c r="I82" t="s">
        <v>255</v>
      </c>
      <c r="J82">
        <f>VLOOKUP(B82,自助退!B:F,5,FALSE)</f>
        <v>100</v>
      </c>
      <c r="K82" s="40" t="str">
        <f t="shared" si="1"/>
        <v/>
      </c>
    </row>
    <row r="83" spans="1:11" ht="14.25" hidden="1">
      <c r="A83" s="17">
        <v>42893.627199074072</v>
      </c>
      <c r="B83" s="15">
        <v>79915</v>
      </c>
      <c r="D83" t="s">
        <v>123</v>
      </c>
      <c r="E83" t="s">
        <v>124</v>
      </c>
      <c r="F83" s="15">
        <v>-57</v>
      </c>
      <c r="G83" t="s">
        <v>253</v>
      </c>
      <c r="H83" t="s">
        <v>366</v>
      </c>
      <c r="I83" t="s">
        <v>694</v>
      </c>
      <c r="J83">
        <f>VLOOKUP(B83,自助退!B:F,5,FALSE)</f>
        <v>57</v>
      </c>
      <c r="K83" s="40" t="str">
        <f t="shared" si="1"/>
        <v/>
      </c>
    </row>
    <row r="84" spans="1:11" ht="14.25" hidden="1">
      <c r="A84" s="17">
        <v>42893.640335648146</v>
      </c>
      <c r="B84" s="15">
        <v>80689</v>
      </c>
      <c r="C84" t="s">
        <v>423</v>
      </c>
      <c r="D84" t="s">
        <v>114</v>
      </c>
      <c r="E84" t="s">
        <v>115</v>
      </c>
      <c r="F84" s="15">
        <v>-500</v>
      </c>
      <c r="G84" t="s">
        <v>253</v>
      </c>
      <c r="H84" t="s">
        <v>366</v>
      </c>
      <c r="I84" t="s">
        <v>255</v>
      </c>
      <c r="J84">
        <f>VLOOKUP(B84,自助退!B:F,5,FALSE)</f>
        <v>500</v>
      </c>
      <c r="K84" s="40" t="str">
        <f t="shared" si="1"/>
        <v/>
      </c>
    </row>
    <row r="85" spans="1:11" ht="14.25" hidden="1">
      <c r="A85" s="17">
        <v>42893.64130787037</v>
      </c>
      <c r="B85" s="15">
        <v>80764</v>
      </c>
      <c r="D85" t="s">
        <v>425</v>
      </c>
      <c r="E85" t="s">
        <v>426</v>
      </c>
      <c r="F85" s="15">
        <v>-304</v>
      </c>
      <c r="G85" t="s">
        <v>253</v>
      </c>
      <c r="H85" t="s">
        <v>316</v>
      </c>
      <c r="I85" t="s">
        <v>694</v>
      </c>
      <c r="J85">
        <f>VLOOKUP(B85,自助退!B:F,5,FALSE)</f>
        <v>304</v>
      </c>
      <c r="K85" s="40" t="str">
        <f t="shared" si="1"/>
        <v/>
      </c>
    </row>
    <row r="86" spans="1:11" ht="14.25" hidden="1">
      <c r="A86" s="17">
        <v>42893.648460648146</v>
      </c>
      <c r="B86" s="15">
        <v>81158</v>
      </c>
      <c r="C86" t="s">
        <v>427</v>
      </c>
      <c r="D86" t="s">
        <v>133</v>
      </c>
      <c r="E86" t="s">
        <v>134</v>
      </c>
      <c r="F86" s="15">
        <v>-374</v>
      </c>
      <c r="G86" t="s">
        <v>253</v>
      </c>
      <c r="H86" t="s">
        <v>428</v>
      </c>
      <c r="I86" t="s">
        <v>255</v>
      </c>
      <c r="J86">
        <f>VLOOKUP(B86,自助退!B:F,5,FALSE)</f>
        <v>374</v>
      </c>
      <c r="K86" s="40" t="str">
        <f t="shared" si="1"/>
        <v/>
      </c>
    </row>
    <row r="87" spans="1:11" ht="14.25" hidden="1">
      <c r="A87" s="17">
        <v>42893.678379629629</v>
      </c>
      <c r="B87" s="15">
        <v>82620</v>
      </c>
      <c r="C87" t="s">
        <v>429</v>
      </c>
      <c r="D87" t="s">
        <v>430</v>
      </c>
      <c r="E87" t="s">
        <v>431</v>
      </c>
      <c r="F87" s="15">
        <v>-34</v>
      </c>
      <c r="G87" t="s">
        <v>253</v>
      </c>
      <c r="H87" t="s">
        <v>432</v>
      </c>
      <c r="I87" t="s">
        <v>255</v>
      </c>
      <c r="J87">
        <f>VLOOKUP(B87,自助退!B:F,5,FALSE)</f>
        <v>34</v>
      </c>
      <c r="K87" s="40" t="str">
        <f t="shared" si="1"/>
        <v/>
      </c>
    </row>
    <row r="88" spans="1:11" ht="14.25" hidden="1">
      <c r="A88" s="17">
        <v>42893.688819444447</v>
      </c>
      <c r="B88" s="15">
        <v>83068</v>
      </c>
      <c r="C88" t="s">
        <v>433</v>
      </c>
      <c r="D88" t="s">
        <v>78</v>
      </c>
      <c r="E88" t="s">
        <v>79</v>
      </c>
      <c r="F88" s="15">
        <v>-996</v>
      </c>
      <c r="G88" t="s">
        <v>253</v>
      </c>
      <c r="H88" t="s">
        <v>307</v>
      </c>
      <c r="I88" t="s">
        <v>255</v>
      </c>
      <c r="J88">
        <f>VLOOKUP(B88,自助退!B:F,5,FALSE)</f>
        <v>996</v>
      </c>
      <c r="K88" s="40" t="str">
        <f t="shared" si="1"/>
        <v/>
      </c>
    </row>
    <row r="89" spans="1:11" ht="14.25" hidden="1">
      <c r="A89" s="17">
        <v>42893.692523148151</v>
      </c>
      <c r="B89" s="15">
        <v>83216</v>
      </c>
      <c r="C89" t="s">
        <v>1387</v>
      </c>
      <c r="D89" t="s">
        <v>135</v>
      </c>
      <c r="E89" t="s">
        <v>1403</v>
      </c>
      <c r="F89" s="15">
        <v>-515</v>
      </c>
      <c r="G89" t="s">
        <v>253</v>
      </c>
      <c r="H89" t="s">
        <v>403</v>
      </c>
      <c r="I89" t="s">
        <v>694</v>
      </c>
      <c r="J89">
        <f>VLOOKUP(B89,自助退!B:F,5,FALSE)</f>
        <v>515</v>
      </c>
      <c r="K89" s="40" t="str">
        <f t="shared" si="1"/>
        <v/>
      </c>
    </row>
    <row r="90" spans="1:11" ht="14.25" hidden="1">
      <c r="A90" s="17">
        <v>42893.696111111109</v>
      </c>
      <c r="B90" s="15">
        <v>83355</v>
      </c>
      <c r="C90" t="s">
        <v>434</v>
      </c>
      <c r="D90" t="s">
        <v>435</v>
      </c>
      <c r="E90" t="s">
        <v>436</v>
      </c>
      <c r="F90" s="15">
        <v>-783</v>
      </c>
      <c r="G90" t="s">
        <v>253</v>
      </c>
      <c r="H90" t="s">
        <v>336</v>
      </c>
      <c r="I90" t="s">
        <v>255</v>
      </c>
      <c r="J90">
        <f>VLOOKUP(B90,自助退!B:F,5,FALSE)</f>
        <v>783</v>
      </c>
      <c r="K90" s="40" t="str">
        <f t="shared" si="1"/>
        <v/>
      </c>
    </row>
    <row r="91" spans="1:11" ht="14.25" hidden="1">
      <c r="A91" s="17">
        <v>42893.698148148149</v>
      </c>
      <c r="B91" s="15">
        <v>83418</v>
      </c>
      <c r="C91" t="s">
        <v>1387</v>
      </c>
      <c r="D91" t="s">
        <v>891</v>
      </c>
      <c r="E91" t="s">
        <v>1404</v>
      </c>
      <c r="F91" s="15">
        <v>-1</v>
      </c>
      <c r="G91" t="s">
        <v>253</v>
      </c>
      <c r="H91" t="s">
        <v>403</v>
      </c>
      <c r="I91" t="s">
        <v>694</v>
      </c>
      <c r="J91">
        <f>VLOOKUP(B91,自助退!B:F,5,FALSE)</f>
        <v>1</v>
      </c>
      <c r="K91" s="40" t="str">
        <f t="shared" si="1"/>
        <v/>
      </c>
    </row>
    <row r="92" spans="1:11" ht="14.25" hidden="1">
      <c r="A92" s="17">
        <v>42893.708715277775</v>
      </c>
      <c r="B92" s="15">
        <v>83856</v>
      </c>
      <c r="C92" t="s">
        <v>437</v>
      </c>
      <c r="D92" t="s">
        <v>86</v>
      </c>
      <c r="E92" t="s">
        <v>87</v>
      </c>
      <c r="F92" s="15">
        <v>-195</v>
      </c>
      <c r="G92" t="s">
        <v>253</v>
      </c>
      <c r="H92" t="s">
        <v>286</v>
      </c>
      <c r="I92" t="s">
        <v>255</v>
      </c>
      <c r="J92">
        <f>VLOOKUP(B92,自助退!B:F,5,FALSE)</f>
        <v>195</v>
      </c>
      <c r="K92" s="40" t="str">
        <f t="shared" si="1"/>
        <v/>
      </c>
    </row>
    <row r="93" spans="1:11" ht="14.25" hidden="1">
      <c r="A93" s="17">
        <v>42893.718159722222</v>
      </c>
      <c r="B93" s="15">
        <v>84150</v>
      </c>
      <c r="D93" t="s">
        <v>439</v>
      </c>
      <c r="E93" t="s">
        <v>440</v>
      </c>
      <c r="F93" s="15">
        <v>-70</v>
      </c>
      <c r="G93" t="s">
        <v>253</v>
      </c>
      <c r="H93" t="s">
        <v>441</v>
      </c>
      <c r="I93" t="s">
        <v>694</v>
      </c>
      <c r="J93">
        <f>VLOOKUP(B93,自助退!B:F,5,FALSE)</f>
        <v>70</v>
      </c>
      <c r="K93" s="40" t="str">
        <f t="shared" si="1"/>
        <v/>
      </c>
    </row>
    <row r="94" spans="1:11" ht="14.25" hidden="1">
      <c r="A94" s="17">
        <v>42893.720358796294</v>
      </c>
      <c r="B94" s="15">
        <v>84208</v>
      </c>
      <c r="C94" t="s">
        <v>1387</v>
      </c>
      <c r="D94" t="s">
        <v>898</v>
      </c>
      <c r="E94" t="s">
        <v>1405</v>
      </c>
      <c r="F94" s="15">
        <v>-96</v>
      </c>
      <c r="G94" t="s">
        <v>253</v>
      </c>
      <c r="H94" t="s">
        <v>307</v>
      </c>
      <c r="I94" t="s">
        <v>694</v>
      </c>
      <c r="J94">
        <f>VLOOKUP(B94,自助退!B:F,5,FALSE)</f>
        <v>96</v>
      </c>
      <c r="K94" s="40" t="str">
        <f t="shared" si="1"/>
        <v/>
      </c>
    </row>
    <row r="95" spans="1:11" ht="14.25" hidden="1">
      <c r="A95" s="17">
        <v>42893.727766203701</v>
      </c>
      <c r="B95" s="15">
        <v>84404</v>
      </c>
      <c r="C95" t="s">
        <v>442</v>
      </c>
      <c r="D95" t="s">
        <v>443</v>
      </c>
      <c r="E95" t="s">
        <v>444</v>
      </c>
      <c r="F95" s="15">
        <v>-2245</v>
      </c>
      <c r="G95" t="s">
        <v>253</v>
      </c>
      <c r="H95" t="s">
        <v>386</v>
      </c>
      <c r="I95" t="s">
        <v>255</v>
      </c>
      <c r="J95">
        <f>VLOOKUP(B95,自助退!B:F,5,FALSE)</f>
        <v>2245</v>
      </c>
      <c r="K95" s="40" t="str">
        <f t="shared" si="1"/>
        <v/>
      </c>
    </row>
    <row r="96" spans="1:11" ht="14.25" hidden="1">
      <c r="A96" s="17">
        <v>42893.733067129629</v>
      </c>
      <c r="B96" s="15">
        <v>84548</v>
      </c>
      <c r="D96" t="s">
        <v>446</v>
      </c>
      <c r="E96" t="s">
        <v>447</v>
      </c>
      <c r="F96" s="15">
        <v>-3500</v>
      </c>
      <c r="G96" t="s">
        <v>253</v>
      </c>
      <c r="H96" t="s">
        <v>386</v>
      </c>
      <c r="I96" t="s">
        <v>694</v>
      </c>
      <c r="J96">
        <f>VLOOKUP(B96,自助退!B:F,5,FALSE)</f>
        <v>3500</v>
      </c>
      <c r="K96" s="40" t="str">
        <f t="shared" si="1"/>
        <v/>
      </c>
    </row>
    <row r="97" spans="1:11" ht="14.25" hidden="1">
      <c r="A97" s="17">
        <v>42893.749224537038</v>
      </c>
      <c r="B97" s="15">
        <v>84832</v>
      </c>
      <c r="C97" t="s">
        <v>448</v>
      </c>
      <c r="D97" t="s">
        <v>449</v>
      </c>
      <c r="E97" t="s">
        <v>450</v>
      </c>
      <c r="F97" s="15">
        <v>-187</v>
      </c>
      <c r="G97" t="s">
        <v>253</v>
      </c>
      <c r="H97" t="s">
        <v>316</v>
      </c>
      <c r="I97" t="s">
        <v>255</v>
      </c>
      <c r="J97">
        <f>VLOOKUP(B97,自助退!B:F,5,FALSE)</f>
        <v>187</v>
      </c>
      <c r="K97" s="40" t="str">
        <f t="shared" si="1"/>
        <v/>
      </c>
    </row>
    <row r="98" spans="1:11" ht="14.25" hidden="1">
      <c r="A98" s="17">
        <v>42894.350995370369</v>
      </c>
      <c r="B98" s="15">
        <v>87250</v>
      </c>
      <c r="C98" t="s">
        <v>451</v>
      </c>
      <c r="D98" t="s">
        <v>452</v>
      </c>
      <c r="E98" t="s">
        <v>145</v>
      </c>
      <c r="F98" s="15">
        <v>-94</v>
      </c>
      <c r="G98" t="s">
        <v>253</v>
      </c>
      <c r="H98" t="s">
        <v>453</v>
      </c>
      <c r="I98" t="s">
        <v>255</v>
      </c>
      <c r="J98">
        <f>VLOOKUP(B98,自助退!B:F,5,FALSE)</f>
        <v>94</v>
      </c>
      <c r="K98" s="40" t="str">
        <f t="shared" si="1"/>
        <v/>
      </c>
    </row>
    <row r="99" spans="1:11" ht="14.25" hidden="1">
      <c r="A99" s="17">
        <v>42894.356111111112</v>
      </c>
      <c r="B99" s="15">
        <v>87586</v>
      </c>
      <c r="D99" t="s">
        <v>455</v>
      </c>
      <c r="E99" t="s">
        <v>456</v>
      </c>
      <c r="F99" s="15">
        <v>-572</v>
      </c>
      <c r="G99" t="s">
        <v>253</v>
      </c>
      <c r="H99" t="s">
        <v>341</v>
      </c>
      <c r="I99" t="s">
        <v>694</v>
      </c>
      <c r="J99">
        <f>VLOOKUP(B99,自助退!B:F,5,FALSE)</f>
        <v>572</v>
      </c>
      <c r="K99" s="40" t="str">
        <f t="shared" si="1"/>
        <v/>
      </c>
    </row>
    <row r="100" spans="1:11" ht="14.25" hidden="1">
      <c r="A100" s="17">
        <v>42894.370381944442</v>
      </c>
      <c r="B100" s="15">
        <v>88641</v>
      </c>
      <c r="C100" t="s">
        <v>457</v>
      </c>
      <c r="D100" t="s">
        <v>458</v>
      </c>
      <c r="E100" t="s">
        <v>459</v>
      </c>
      <c r="F100" s="15">
        <v>-400</v>
      </c>
      <c r="G100" t="s">
        <v>253</v>
      </c>
      <c r="H100" t="s">
        <v>329</v>
      </c>
      <c r="I100" t="s">
        <v>255</v>
      </c>
      <c r="J100">
        <f>VLOOKUP(B100,自助退!B:F,5,FALSE)</f>
        <v>400</v>
      </c>
      <c r="K100" s="40" t="str">
        <f t="shared" si="1"/>
        <v/>
      </c>
    </row>
    <row r="101" spans="1:11" ht="14.25" hidden="1">
      <c r="A101" s="17">
        <v>42894.377372685187</v>
      </c>
      <c r="B101" s="15">
        <v>89241</v>
      </c>
      <c r="C101" t="s">
        <v>460</v>
      </c>
      <c r="D101" t="s">
        <v>109</v>
      </c>
      <c r="E101" t="s">
        <v>110</v>
      </c>
      <c r="F101" s="15">
        <v>-1606</v>
      </c>
      <c r="G101" t="s">
        <v>253</v>
      </c>
      <c r="H101" t="s">
        <v>461</v>
      </c>
      <c r="I101" t="s">
        <v>255</v>
      </c>
      <c r="J101">
        <f>VLOOKUP(B101,自助退!B:F,5,FALSE)</f>
        <v>1606</v>
      </c>
      <c r="K101" s="40" t="str">
        <f t="shared" si="1"/>
        <v/>
      </c>
    </row>
    <row r="102" spans="1:11" ht="14.25" hidden="1">
      <c r="A102" s="17">
        <v>42894.394502314812</v>
      </c>
      <c r="B102" s="15">
        <v>90590</v>
      </c>
      <c r="C102" t="s">
        <v>462</v>
      </c>
      <c r="D102" t="s">
        <v>143</v>
      </c>
      <c r="E102" t="s">
        <v>144</v>
      </c>
      <c r="F102" s="15">
        <v>-7</v>
      </c>
      <c r="G102" t="s">
        <v>253</v>
      </c>
      <c r="H102" t="s">
        <v>336</v>
      </c>
      <c r="I102" t="s">
        <v>255</v>
      </c>
      <c r="J102">
        <f>VLOOKUP(B102,自助退!B:F,5,FALSE)</f>
        <v>7</v>
      </c>
      <c r="K102" s="40" t="str">
        <f t="shared" si="1"/>
        <v/>
      </c>
    </row>
    <row r="103" spans="1:11" ht="14.25" hidden="1">
      <c r="A103" s="17">
        <v>42894.421331018515</v>
      </c>
      <c r="B103" s="15">
        <v>92656</v>
      </c>
      <c r="C103" t="s">
        <v>463</v>
      </c>
      <c r="D103" t="s">
        <v>74</v>
      </c>
      <c r="E103" t="s">
        <v>75</v>
      </c>
      <c r="F103" s="15">
        <v>-4017</v>
      </c>
      <c r="G103" t="s">
        <v>253</v>
      </c>
      <c r="H103" t="s">
        <v>464</v>
      </c>
      <c r="I103" t="s">
        <v>255</v>
      </c>
      <c r="J103">
        <f>VLOOKUP(B103,自助退!B:F,5,FALSE)</f>
        <v>4017</v>
      </c>
      <c r="K103" s="40" t="str">
        <f t="shared" si="1"/>
        <v/>
      </c>
    </row>
    <row r="104" spans="1:11" ht="14.25" hidden="1">
      <c r="A104" s="17">
        <v>42894.431967592594</v>
      </c>
      <c r="B104" s="15">
        <v>93533</v>
      </c>
      <c r="C104" t="s">
        <v>465</v>
      </c>
      <c r="D104" t="s">
        <v>146</v>
      </c>
      <c r="E104" t="s">
        <v>147</v>
      </c>
      <c r="F104" s="15">
        <v>-296</v>
      </c>
      <c r="G104" t="s">
        <v>253</v>
      </c>
      <c r="H104" t="s">
        <v>266</v>
      </c>
      <c r="I104" t="s">
        <v>255</v>
      </c>
      <c r="J104">
        <f>VLOOKUP(B104,自助退!B:F,5,FALSE)</f>
        <v>296</v>
      </c>
      <c r="K104" s="40" t="str">
        <f t="shared" si="1"/>
        <v/>
      </c>
    </row>
    <row r="105" spans="1:11" ht="14.25" hidden="1">
      <c r="A105" s="17">
        <v>42894.437696759262</v>
      </c>
      <c r="B105" s="15">
        <v>93949</v>
      </c>
      <c r="C105" t="s">
        <v>466</v>
      </c>
      <c r="D105" t="s">
        <v>138</v>
      </c>
      <c r="E105" t="s">
        <v>139</v>
      </c>
      <c r="F105" s="15">
        <v>-800</v>
      </c>
      <c r="G105" t="s">
        <v>253</v>
      </c>
      <c r="H105" t="s">
        <v>361</v>
      </c>
      <c r="I105" t="s">
        <v>255</v>
      </c>
      <c r="J105">
        <f>VLOOKUP(B105,自助退!B:F,5,FALSE)</f>
        <v>800</v>
      </c>
      <c r="K105" s="40" t="str">
        <f t="shared" si="1"/>
        <v/>
      </c>
    </row>
    <row r="106" spans="1:11" ht="14.25" hidden="1">
      <c r="A106" s="17">
        <v>42894.451377314814</v>
      </c>
      <c r="B106" s="15">
        <v>94915</v>
      </c>
      <c r="C106" t="s">
        <v>1387</v>
      </c>
      <c r="D106" t="s">
        <v>925</v>
      </c>
      <c r="E106" t="s">
        <v>1406</v>
      </c>
      <c r="F106" s="15">
        <v>-342</v>
      </c>
      <c r="G106" t="s">
        <v>253</v>
      </c>
      <c r="H106" t="s">
        <v>329</v>
      </c>
      <c r="I106" t="s">
        <v>694</v>
      </c>
      <c r="J106">
        <f>VLOOKUP(B106,自助退!B:F,5,FALSE)</f>
        <v>342</v>
      </c>
      <c r="K106" s="40" t="str">
        <f t="shared" si="1"/>
        <v/>
      </c>
    </row>
    <row r="107" spans="1:11" ht="14.25" hidden="1">
      <c r="A107" s="17">
        <v>42894.453877314816</v>
      </c>
      <c r="B107" s="15">
        <v>95093</v>
      </c>
      <c r="C107" t="s">
        <v>467</v>
      </c>
      <c r="D107" t="s">
        <v>468</v>
      </c>
      <c r="E107" t="s">
        <v>469</v>
      </c>
      <c r="F107" s="15">
        <v>-350</v>
      </c>
      <c r="G107" t="s">
        <v>253</v>
      </c>
      <c r="H107" t="s">
        <v>428</v>
      </c>
      <c r="I107" t="s">
        <v>255</v>
      </c>
      <c r="J107">
        <f>VLOOKUP(B107,自助退!B:F,5,FALSE)</f>
        <v>350</v>
      </c>
      <c r="K107" s="40" t="str">
        <f t="shared" si="1"/>
        <v/>
      </c>
    </row>
    <row r="108" spans="1:11" ht="14.25" hidden="1">
      <c r="A108" s="17">
        <v>42894.455752314818</v>
      </c>
      <c r="B108" s="15">
        <v>95233</v>
      </c>
      <c r="C108" t="s">
        <v>470</v>
      </c>
      <c r="D108" t="s">
        <v>471</v>
      </c>
      <c r="E108" t="s">
        <v>472</v>
      </c>
      <c r="F108" s="15">
        <v>-92</v>
      </c>
      <c r="G108" t="s">
        <v>253</v>
      </c>
      <c r="H108" t="s">
        <v>361</v>
      </c>
      <c r="I108" t="s">
        <v>255</v>
      </c>
      <c r="J108">
        <f>VLOOKUP(B108,自助退!B:F,5,FALSE)</f>
        <v>92</v>
      </c>
      <c r="K108" s="40" t="str">
        <f t="shared" si="1"/>
        <v/>
      </c>
    </row>
    <row r="109" spans="1:11" ht="14.25" hidden="1">
      <c r="A109" s="17">
        <v>42894.457314814812</v>
      </c>
      <c r="B109" s="15">
        <v>95337</v>
      </c>
      <c r="C109" t="s">
        <v>473</v>
      </c>
      <c r="D109" t="s">
        <v>57</v>
      </c>
      <c r="E109" t="s">
        <v>58</v>
      </c>
      <c r="F109" s="15">
        <v>-757</v>
      </c>
      <c r="G109" t="s">
        <v>253</v>
      </c>
      <c r="H109" t="s">
        <v>296</v>
      </c>
      <c r="I109" t="s">
        <v>255</v>
      </c>
      <c r="J109">
        <f>VLOOKUP(B109,自助退!B:F,5,FALSE)</f>
        <v>757</v>
      </c>
      <c r="K109" s="40" t="str">
        <f t="shared" si="1"/>
        <v/>
      </c>
    </row>
    <row r="110" spans="1:11" ht="14.25" hidden="1">
      <c r="A110" s="17">
        <v>42894.462280092594</v>
      </c>
      <c r="B110" s="15">
        <v>95688</v>
      </c>
      <c r="C110" t="s">
        <v>474</v>
      </c>
      <c r="D110" t="s">
        <v>475</v>
      </c>
      <c r="E110" t="s">
        <v>476</v>
      </c>
      <c r="F110" s="15">
        <v>-1887</v>
      </c>
      <c r="G110" t="s">
        <v>253</v>
      </c>
      <c r="H110" t="s">
        <v>361</v>
      </c>
      <c r="I110" t="s">
        <v>255</v>
      </c>
      <c r="J110">
        <f>VLOOKUP(B110,自助退!B:F,5,FALSE)</f>
        <v>1887</v>
      </c>
      <c r="K110" s="40" t="str">
        <f t="shared" si="1"/>
        <v/>
      </c>
    </row>
    <row r="111" spans="1:11" ht="14.25" hidden="1">
      <c r="A111" s="17">
        <v>42894.46230324074</v>
      </c>
      <c r="B111" s="15">
        <v>95690</v>
      </c>
      <c r="C111" t="s">
        <v>477</v>
      </c>
      <c r="D111" t="s">
        <v>478</v>
      </c>
      <c r="E111" t="s">
        <v>479</v>
      </c>
      <c r="F111" s="15">
        <v>-380</v>
      </c>
      <c r="G111" t="s">
        <v>253</v>
      </c>
      <c r="H111" t="s">
        <v>282</v>
      </c>
      <c r="I111" t="s">
        <v>255</v>
      </c>
      <c r="J111">
        <f>VLOOKUP(B111,自助退!B:F,5,FALSE)</f>
        <v>380</v>
      </c>
      <c r="K111" s="40" t="str">
        <f t="shared" si="1"/>
        <v/>
      </c>
    </row>
    <row r="112" spans="1:11" ht="14.25" hidden="1">
      <c r="A112" s="17">
        <v>42894.470034722224</v>
      </c>
      <c r="B112" s="15">
        <v>96169</v>
      </c>
      <c r="C112" t="s">
        <v>1387</v>
      </c>
      <c r="D112" t="s">
        <v>938</v>
      </c>
      <c r="E112" t="s">
        <v>1407</v>
      </c>
      <c r="F112" s="15">
        <v>-90</v>
      </c>
      <c r="G112" t="s">
        <v>253</v>
      </c>
      <c r="H112" t="s">
        <v>392</v>
      </c>
      <c r="I112" t="s">
        <v>694</v>
      </c>
      <c r="J112">
        <f>VLOOKUP(B112,自助退!B:F,5,FALSE)</f>
        <v>90</v>
      </c>
      <c r="K112" s="40" t="str">
        <f t="shared" si="1"/>
        <v/>
      </c>
    </row>
    <row r="113" spans="1:11" ht="14.25" hidden="1">
      <c r="A113" s="17">
        <v>42894.471689814818</v>
      </c>
      <c r="B113" s="15">
        <v>96279</v>
      </c>
      <c r="C113" t="s">
        <v>480</v>
      </c>
      <c r="D113" t="s">
        <v>481</v>
      </c>
      <c r="E113" t="s">
        <v>482</v>
      </c>
      <c r="F113" s="15">
        <v>-2700</v>
      </c>
      <c r="G113" t="s">
        <v>253</v>
      </c>
      <c r="H113" t="s">
        <v>428</v>
      </c>
      <c r="I113" t="s">
        <v>255</v>
      </c>
      <c r="J113">
        <f>VLOOKUP(B113,自助退!B:F,5,FALSE)</f>
        <v>2700</v>
      </c>
      <c r="K113" s="40" t="str">
        <f t="shared" si="1"/>
        <v/>
      </c>
    </row>
    <row r="114" spans="1:11" ht="14.25" hidden="1">
      <c r="A114" s="17">
        <v>42894.47446759259</v>
      </c>
      <c r="B114" s="15">
        <v>96467</v>
      </c>
      <c r="C114" t="s">
        <v>483</v>
      </c>
      <c r="D114" t="s">
        <v>484</v>
      </c>
      <c r="E114" t="s">
        <v>485</v>
      </c>
      <c r="F114" s="15">
        <v>-780</v>
      </c>
      <c r="G114" t="s">
        <v>253</v>
      </c>
      <c r="H114" t="s">
        <v>428</v>
      </c>
      <c r="I114" t="s">
        <v>255</v>
      </c>
      <c r="J114">
        <f>VLOOKUP(B114,自助退!B:F,5,FALSE)</f>
        <v>780</v>
      </c>
      <c r="K114" s="40" t="str">
        <f t="shared" si="1"/>
        <v/>
      </c>
    </row>
    <row r="115" spans="1:11" ht="14.25" hidden="1">
      <c r="A115" s="17">
        <v>42894.479375000003</v>
      </c>
      <c r="B115" s="15">
        <v>96773</v>
      </c>
      <c r="C115" t="s">
        <v>486</v>
      </c>
      <c r="D115" t="s">
        <v>150</v>
      </c>
      <c r="E115" t="s">
        <v>151</v>
      </c>
      <c r="F115" s="15">
        <v>-29</v>
      </c>
      <c r="G115" t="s">
        <v>253</v>
      </c>
      <c r="H115" t="s">
        <v>325</v>
      </c>
      <c r="I115" t="s">
        <v>255</v>
      </c>
      <c r="J115">
        <f>VLOOKUP(B115,自助退!B:F,5,FALSE)</f>
        <v>29</v>
      </c>
      <c r="K115" s="40" t="str">
        <f t="shared" si="1"/>
        <v/>
      </c>
    </row>
    <row r="116" spans="1:11" ht="14.25" hidden="1">
      <c r="A116" s="17">
        <v>42894.486319444448</v>
      </c>
      <c r="B116" s="15">
        <v>97140</v>
      </c>
      <c r="C116" t="s">
        <v>487</v>
      </c>
      <c r="D116" t="s">
        <v>488</v>
      </c>
      <c r="E116" t="s">
        <v>489</v>
      </c>
      <c r="F116" s="15">
        <v>-1265</v>
      </c>
      <c r="G116" t="s">
        <v>253</v>
      </c>
      <c r="H116" t="s">
        <v>394</v>
      </c>
      <c r="I116" t="s">
        <v>255</v>
      </c>
      <c r="J116">
        <f>VLOOKUP(B116,自助退!B:F,5,FALSE)</f>
        <v>1265</v>
      </c>
      <c r="K116" s="40" t="str">
        <f t="shared" si="1"/>
        <v/>
      </c>
    </row>
    <row r="117" spans="1:11" ht="14.25" hidden="1">
      <c r="A117" s="17">
        <v>42894.488298611112</v>
      </c>
      <c r="B117" s="15">
        <v>97241</v>
      </c>
      <c r="C117" t="s">
        <v>1387</v>
      </c>
      <c r="D117" t="s">
        <v>953</v>
      </c>
      <c r="E117" t="s">
        <v>1408</v>
      </c>
      <c r="F117" s="15">
        <v>-135</v>
      </c>
      <c r="G117" t="s">
        <v>253</v>
      </c>
      <c r="H117" t="s">
        <v>325</v>
      </c>
      <c r="I117" t="s">
        <v>694</v>
      </c>
      <c r="J117">
        <f>VLOOKUP(B117,自助退!B:F,5,FALSE)</f>
        <v>135</v>
      </c>
      <c r="K117" s="40" t="str">
        <f t="shared" si="1"/>
        <v/>
      </c>
    </row>
    <row r="118" spans="1:11" ht="14.25" hidden="1">
      <c r="A118" s="17">
        <v>42894.489131944443</v>
      </c>
      <c r="B118" s="15">
        <v>97280</v>
      </c>
      <c r="C118" t="s">
        <v>490</v>
      </c>
      <c r="D118" t="s">
        <v>491</v>
      </c>
      <c r="E118" t="s">
        <v>492</v>
      </c>
      <c r="F118" s="15">
        <v>-654</v>
      </c>
      <c r="G118" t="s">
        <v>253</v>
      </c>
      <c r="H118" t="s">
        <v>266</v>
      </c>
      <c r="I118" t="s">
        <v>255</v>
      </c>
      <c r="J118">
        <f>VLOOKUP(B118,自助退!B:F,5,FALSE)</f>
        <v>654</v>
      </c>
      <c r="K118" s="40" t="str">
        <f t="shared" si="1"/>
        <v/>
      </c>
    </row>
    <row r="119" spans="1:11" ht="14.25" hidden="1">
      <c r="A119" s="17">
        <v>42894.490833333337</v>
      </c>
      <c r="B119" s="15">
        <v>97373</v>
      </c>
      <c r="D119" t="s">
        <v>141</v>
      </c>
      <c r="E119" t="s">
        <v>142</v>
      </c>
      <c r="F119" s="15">
        <v>-238</v>
      </c>
      <c r="G119" t="s">
        <v>253</v>
      </c>
      <c r="H119" t="s">
        <v>296</v>
      </c>
      <c r="I119" t="s">
        <v>694</v>
      </c>
      <c r="J119">
        <f>VLOOKUP(B119,自助退!B:F,5,FALSE)</f>
        <v>238</v>
      </c>
      <c r="K119" s="40" t="str">
        <f t="shared" si="1"/>
        <v/>
      </c>
    </row>
    <row r="120" spans="1:11" ht="14.25" hidden="1">
      <c r="A120" s="17">
        <v>42894.490891203706</v>
      </c>
      <c r="B120" s="15">
        <v>97376</v>
      </c>
      <c r="C120" t="s">
        <v>494</v>
      </c>
      <c r="D120" t="s">
        <v>495</v>
      </c>
      <c r="E120" t="s">
        <v>186</v>
      </c>
      <c r="F120" s="15">
        <v>-514</v>
      </c>
      <c r="G120" t="s">
        <v>253</v>
      </c>
      <c r="H120" t="s">
        <v>361</v>
      </c>
      <c r="I120" t="s">
        <v>255</v>
      </c>
      <c r="J120">
        <f>VLOOKUP(B120,自助退!B:F,5,FALSE)</f>
        <v>514</v>
      </c>
      <c r="K120" s="40" t="str">
        <f t="shared" si="1"/>
        <v/>
      </c>
    </row>
    <row r="121" spans="1:11" ht="14.25" hidden="1">
      <c r="A121" s="17">
        <v>42894.491331018522</v>
      </c>
      <c r="B121" s="15">
        <v>97394</v>
      </c>
      <c r="C121" t="s">
        <v>496</v>
      </c>
      <c r="D121" t="s">
        <v>143</v>
      </c>
      <c r="E121" t="s">
        <v>144</v>
      </c>
      <c r="F121" s="15">
        <v>-7</v>
      </c>
      <c r="G121" t="s">
        <v>253</v>
      </c>
      <c r="H121" t="s">
        <v>432</v>
      </c>
      <c r="I121" t="s">
        <v>255</v>
      </c>
      <c r="J121">
        <f>VLOOKUP(B121,自助退!B:F,5,FALSE)</f>
        <v>7</v>
      </c>
      <c r="K121" s="40" t="str">
        <f t="shared" si="1"/>
        <v/>
      </c>
    </row>
    <row r="122" spans="1:11" ht="14.25" hidden="1">
      <c r="A122" s="17">
        <v>42894.502337962964</v>
      </c>
      <c r="B122" s="15">
        <v>97821</v>
      </c>
      <c r="C122" t="s">
        <v>497</v>
      </c>
      <c r="D122" t="s">
        <v>498</v>
      </c>
      <c r="E122" t="s">
        <v>499</v>
      </c>
      <c r="F122" s="15">
        <v>-102</v>
      </c>
      <c r="G122" t="s">
        <v>253</v>
      </c>
      <c r="H122" t="s">
        <v>312</v>
      </c>
      <c r="I122" t="s">
        <v>255</v>
      </c>
      <c r="J122">
        <f>VLOOKUP(B122,自助退!B:F,5,FALSE)</f>
        <v>102</v>
      </c>
      <c r="K122" s="40" t="str">
        <f t="shared" si="1"/>
        <v/>
      </c>
    </row>
    <row r="123" spans="1:11" ht="14.25" hidden="1">
      <c r="A123" s="17">
        <v>42894.511863425927</v>
      </c>
      <c r="B123" s="15">
        <v>98039</v>
      </c>
      <c r="D123" t="s">
        <v>501</v>
      </c>
      <c r="E123" t="s">
        <v>502</v>
      </c>
      <c r="F123" s="15">
        <v>-3000</v>
      </c>
      <c r="G123" t="s">
        <v>253</v>
      </c>
      <c r="H123" t="s">
        <v>294</v>
      </c>
      <c r="I123" t="s">
        <v>694</v>
      </c>
      <c r="J123">
        <f>VLOOKUP(B123,自助退!B:F,5,FALSE)</f>
        <v>3000</v>
      </c>
      <c r="K123" s="40" t="str">
        <f t="shared" si="1"/>
        <v/>
      </c>
    </row>
    <row r="124" spans="1:11" ht="14.25" hidden="1">
      <c r="A124" s="17">
        <v>42894.512314814812</v>
      </c>
      <c r="B124" s="15">
        <v>98047</v>
      </c>
      <c r="D124" t="s">
        <v>504</v>
      </c>
      <c r="E124" t="s">
        <v>505</v>
      </c>
      <c r="F124" s="15">
        <v>-3000</v>
      </c>
      <c r="G124" t="s">
        <v>253</v>
      </c>
      <c r="H124" t="s">
        <v>294</v>
      </c>
      <c r="I124" t="s">
        <v>694</v>
      </c>
      <c r="J124">
        <f>VLOOKUP(B124,自助退!B:F,5,FALSE)</f>
        <v>3000</v>
      </c>
      <c r="K124" s="40" t="str">
        <f t="shared" si="1"/>
        <v/>
      </c>
    </row>
    <row r="125" spans="1:11" ht="14.25" hidden="1">
      <c r="A125" s="17">
        <v>42894.525358796294</v>
      </c>
      <c r="B125" s="15">
        <v>98237</v>
      </c>
      <c r="C125" t="s">
        <v>1387</v>
      </c>
      <c r="D125" t="s">
        <v>161</v>
      </c>
      <c r="E125" t="s">
        <v>1409</v>
      </c>
      <c r="F125" s="15">
        <v>-294</v>
      </c>
      <c r="G125" t="s">
        <v>253</v>
      </c>
      <c r="H125" t="s">
        <v>325</v>
      </c>
      <c r="I125" t="s">
        <v>694</v>
      </c>
      <c r="J125">
        <f>VLOOKUP(B125,自助退!B:F,5,FALSE)</f>
        <v>294</v>
      </c>
      <c r="K125" s="40" t="str">
        <f t="shared" si="1"/>
        <v/>
      </c>
    </row>
    <row r="126" spans="1:11" ht="14.25" hidden="1">
      <c r="A126" s="17">
        <v>42894.537314814814</v>
      </c>
      <c r="B126" s="15">
        <v>98383</v>
      </c>
      <c r="C126" t="s">
        <v>1387</v>
      </c>
      <c r="D126" t="s">
        <v>161</v>
      </c>
      <c r="E126" t="s">
        <v>1409</v>
      </c>
      <c r="F126" s="15">
        <v>-76</v>
      </c>
      <c r="G126" t="s">
        <v>253</v>
      </c>
      <c r="H126" t="s">
        <v>266</v>
      </c>
      <c r="I126" t="s">
        <v>694</v>
      </c>
      <c r="J126">
        <f>VLOOKUP(B126,自助退!B:F,5,FALSE)</f>
        <v>76</v>
      </c>
      <c r="K126" s="40" t="str">
        <f t="shared" si="1"/>
        <v/>
      </c>
    </row>
    <row r="127" spans="1:11" ht="14.25" hidden="1">
      <c r="A127" s="17">
        <v>42894.555243055554</v>
      </c>
      <c r="B127" s="15">
        <v>98483</v>
      </c>
      <c r="C127" t="s">
        <v>1387</v>
      </c>
      <c r="D127" t="s">
        <v>978</v>
      </c>
      <c r="E127" t="s">
        <v>1410</v>
      </c>
      <c r="F127" s="15">
        <v>-924</v>
      </c>
      <c r="G127" t="s">
        <v>253</v>
      </c>
      <c r="H127" t="s">
        <v>366</v>
      </c>
      <c r="I127" t="s">
        <v>694</v>
      </c>
      <c r="J127">
        <f>VLOOKUP(B127,自助退!B:F,5,FALSE)</f>
        <v>924</v>
      </c>
      <c r="K127" s="40" t="str">
        <f t="shared" si="1"/>
        <v/>
      </c>
    </row>
    <row r="128" spans="1:11" ht="14.25" hidden="1">
      <c r="A128" s="17">
        <v>42894.573969907404</v>
      </c>
      <c r="B128" s="15">
        <v>98698</v>
      </c>
      <c r="C128" t="s">
        <v>506</v>
      </c>
      <c r="D128" t="s">
        <v>112</v>
      </c>
      <c r="E128" t="s">
        <v>113</v>
      </c>
      <c r="F128" s="15">
        <v>-1600</v>
      </c>
      <c r="G128" t="s">
        <v>253</v>
      </c>
      <c r="H128" t="s">
        <v>261</v>
      </c>
      <c r="I128" t="s">
        <v>255</v>
      </c>
      <c r="J128">
        <f>VLOOKUP(B128,自助退!B:F,5,FALSE)</f>
        <v>1600</v>
      </c>
      <c r="K128" s="40" t="str">
        <f t="shared" si="1"/>
        <v/>
      </c>
    </row>
    <row r="129" spans="1:11" ht="14.25" hidden="1">
      <c r="A129" s="17">
        <v>42894.579143518517</v>
      </c>
      <c r="B129" s="15">
        <v>98758</v>
      </c>
      <c r="C129" t="s">
        <v>1387</v>
      </c>
      <c r="D129" t="s">
        <v>983</v>
      </c>
      <c r="E129" t="s">
        <v>1411</v>
      </c>
      <c r="F129" s="15">
        <v>-103</v>
      </c>
      <c r="G129" t="s">
        <v>253</v>
      </c>
      <c r="H129" t="s">
        <v>286</v>
      </c>
      <c r="I129" t="s">
        <v>694</v>
      </c>
      <c r="J129">
        <f>VLOOKUP(B129,自助退!B:F,5,FALSE)</f>
        <v>103</v>
      </c>
      <c r="K129" s="40" t="str">
        <f t="shared" si="1"/>
        <v/>
      </c>
    </row>
    <row r="130" spans="1:11" ht="14.25" hidden="1">
      <c r="A130" s="17">
        <v>42894.579837962963</v>
      </c>
      <c r="B130" s="15">
        <v>98769</v>
      </c>
      <c r="C130" t="s">
        <v>507</v>
      </c>
      <c r="D130" t="s">
        <v>116</v>
      </c>
      <c r="E130" t="s">
        <v>117</v>
      </c>
      <c r="F130" s="15">
        <v>-2990</v>
      </c>
      <c r="G130" t="s">
        <v>253</v>
      </c>
      <c r="H130" t="s">
        <v>392</v>
      </c>
      <c r="I130" t="s">
        <v>255</v>
      </c>
      <c r="J130">
        <f>VLOOKUP(B130,自助退!B:F,5,FALSE)</f>
        <v>2990</v>
      </c>
      <c r="K130" s="40" t="str">
        <f t="shared" si="1"/>
        <v/>
      </c>
    </row>
    <row r="131" spans="1:11" ht="14.25" hidden="1">
      <c r="A131" s="17">
        <v>42894.593043981484</v>
      </c>
      <c r="B131" s="15">
        <v>99142</v>
      </c>
      <c r="C131" t="s">
        <v>508</v>
      </c>
      <c r="D131" t="s">
        <v>159</v>
      </c>
      <c r="E131" t="s">
        <v>160</v>
      </c>
      <c r="F131" s="15">
        <v>-160</v>
      </c>
      <c r="G131" t="s">
        <v>253</v>
      </c>
      <c r="H131" t="s">
        <v>336</v>
      </c>
      <c r="I131" t="s">
        <v>255</v>
      </c>
      <c r="J131">
        <f>VLOOKUP(B131,自助退!B:F,5,FALSE)</f>
        <v>160</v>
      </c>
      <c r="K131" s="40" t="str">
        <f t="shared" ref="K131:K194" si="2">IF(F131=J131*-1,"",1)</f>
        <v/>
      </c>
    </row>
    <row r="132" spans="1:11" ht="14.25" hidden="1">
      <c r="A132" s="17">
        <v>42894.595914351848</v>
      </c>
      <c r="B132" s="15">
        <v>99271</v>
      </c>
      <c r="C132" t="s">
        <v>509</v>
      </c>
      <c r="D132" t="s">
        <v>510</v>
      </c>
      <c r="E132" t="s">
        <v>511</v>
      </c>
      <c r="F132" s="15">
        <v>-18</v>
      </c>
      <c r="G132" t="s">
        <v>253</v>
      </c>
      <c r="H132" t="s">
        <v>336</v>
      </c>
      <c r="I132" t="s">
        <v>255</v>
      </c>
      <c r="J132">
        <f>VLOOKUP(B132,自助退!B:F,5,FALSE)</f>
        <v>18</v>
      </c>
      <c r="K132" s="40" t="str">
        <f t="shared" si="2"/>
        <v/>
      </c>
    </row>
    <row r="133" spans="1:11" ht="14.25" hidden="1">
      <c r="A133" s="17">
        <v>42894.607129629629</v>
      </c>
      <c r="B133" s="15">
        <v>99837</v>
      </c>
      <c r="C133" t="s">
        <v>512</v>
      </c>
      <c r="D133" t="s">
        <v>513</v>
      </c>
      <c r="E133" t="s">
        <v>514</v>
      </c>
      <c r="F133" s="15">
        <v>-849</v>
      </c>
      <c r="G133" t="s">
        <v>253</v>
      </c>
      <c r="H133" t="s">
        <v>286</v>
      </c>
      <c r="I133" t="s">
        <v>255</v>
      </c>
      <c r="J133">
        <f>VLOOKUP(B133,自助退!B:F,5,FALSE)</f>
        <v>849</v>
      </c>
      <c r="K133" s="40" t="str">
        <f t="shared" si="2"/>
        <v/>
      </c>
    </row>
    <row r="134" spans="1:11" ht="14.25" hidden="1">
      <c r="A134" s="17">
        <v>42894.615173611113</v>
      </c>
      <c r="B134" s="15">
        <v>100240</v>
      </c>
      <c r="C134" t="s">
        <v>515</v>
      </c>
      <c r="D134" t="s">
        <v>153</v>
      </c>
      <c r="E134" t="s">
        <v>154</v>
      </c>
      <c r="F134" s="15">
        <v>-900</v>
      </c>
      <c r="G134" t="s">
        <v>253</v>
      </c>
      <c r="H134" t="s">
        <v>432</v>
      </c>
      <c r="I134" t="s">
        <v>255</v>
      </c>
      <c r="J134">
        <f>VLOOKUP(B134,自助退!B:F,5,FALSE)</f>
        <v>900</v>
      </c>
      <c r="K134" s="40" t="str">
        <f t="shared" si="2"/>
        <v/>
      </c>
    </row>
    <row r="135" spans="1:11" ht="14.25" hidden="1">
      <c r="A135" s="17">
        <v>42894.634687500002</v>
      </c>
      <c r="B135" s="15">
        <v>101356</v>
      </c>
      <c r="C135" t="s">
        <v>516</v>
      </c>
      <c r="D135" t="s">
        <v>517</v>
      </c>
      <c r="E135" t="s">
        <v>518</v>
      </c>
      <c r="F135" s="15">
        <v>-900</v>
      </c>
      <c r="G135" t="s">
        <v>253</v>
      </c>
      <c r="H135" t="s">
        <v>52</v>
      </c>
      <c r="I135" t="s">
        <v>255</v>
      </c>
      <c r="J135">
        <f>VLOOKUP(B135,自助退!B:F,5,FALSE)</f>
        <v>900</v>
      </c>
      <c r="K135" s="40" t="str">
        <f t="shared" si="2"/>
        <v/>
      </c>
    </row>
    <row r="136" spans="1:11" ht="14.25" hidden="1">
      <c r="A136" s="17">
        <v>42894.635150462964</v>
      </c>
      <c r="B136" s="15">
        <v>101380</v>
      </c>
      <c r="C136" t="s">
        <v>519</v>
      </c>
      <c r="D136" t="s">
        <v>520</v>
      </c>
      <c r="E136" t="s">
        <v>521</v>
      </c>
      <c r="F136" s="15">
        <v>-315</v>
      </c>
      <c r="G136" t="s">
        <v>253</v>
      </c>
      <c r="H136" t="s">
        <v>366</v>
      </c>
      <c r="I136" t="s">
        <v>255</v>
      </c>
      <c r="J136">
        <f>VLOOKUP(B136,自助退!B:F,5,FALSE)</f>
        <v>315</v>
      </c>
      <c r="K136" s="40" t="str">
        <f t="shared" si="2"/>
        <v/>
      </c>
    </row>
    <row r="137" spans="1:11" ht="14.25" hidden="1">
      <c r="A137" s="17">
        <v>42894.668622685182</v>
      </c>
      <c r="B137" s="15">
        <v>103194</v>
      </c>
      <c r="D137" t="s">
        <v>164</v>
      </c>
      <c r="E137" t="s">
        <v>165</v>
      </c>
      <c r="F137" s="15">
        <v>-550</v>
      </c>
      <c r="G137" t="s">
        <v>253</v>
      </c>
      <c r="H137" t="s">
        <v>432</v>
      </c>
      <c r="I137" t="s">
        <v>694</v>
      </c>
      <c r="J137">
        <f>VLOOKUP(B137,自助退!B:F,5,FALSE)</f>
        <v>550</v>
      </c>
      <c r="K137" s="40" t="str">
        <f t="shared" si="2"/>
        <v/>
      </c>
    </row>
    <row r="138" spans="1:11" ht="14.25" hidden="1">
      <c r="A138" s="17">
        <v>42894.670023148145</v>
      </c>
      <c r="B138" s="15">
        <v>103262</v>
      </c>
      <c r="C138" t="s">
        <v>523</v>
      </c>
      <c r="D138" t="s">
        <v>164</v>
      </c>
      <c r="E138" t="s">
        <v>165</v>
      </c>
      <c r="F138" s="15">
        <v>-5000</v>
      </c>
      <c r="G138" t="s">
        <v>253</v>
      </c>
      <c r="H138" t="s">
        <v>432</v>
      </c>
      <c r="I138" t="s">
        <v>255</v>
      </c>
      <c r="J138">
        <f>VLOOKUP(B138,自助退!B:F,5,FALSE)</f>
        <v>5000</v>
      </c>
      <c r="K138" s="40" t="str">
        <f t="shared" si="2"/>
        <v/>
      </c>
    </row>
    <row r="139" spans="1:11" ht="14.25" hidden="1">
      <c r="A139" s="17">
        <v>42894.671076388891</v>
      </c>
      <c r="B139" s="15">
        <v>103289</v>
      </c>
      <c r="C139" t="s">
        <v>524</v>
      </c>
      <c r="D139" t="s">
        <v>525</v>
      </c>
      <c r="E139" t="s">
        <v>526</v>
      </c>
      <c r="F139" s="15">
        <v>-65</v>
      </c>
      <c r="G139" t="s">
        <v>253</v>
      </c>
      <c r="H139" t="s">
        <v>329</v>
      </c>
      <c r="I139" t="s">
        <v>255</v>
      </c>
      <c r="J139">
        <f>VLOOKUP(B139,自助退!B:F,5,FALSE)</f>
        <v>65</v>
      </c>
      <c r="K139" s="40" t="str">
        <f t="shared" si="2"/>
        <v/>
      </c>
    </row>
    <row r="140" spans="1:11" ht="14.25" hidden="1">
      <c r="A140" s="17">
        <v>42894.678726851853</v>
      </c>
      <c r="B140" s="15">
        <v>103595</v>
      </c>
      <c r="C140" t="s">
        <v>527</v>
      </c>
      <c r="D140" t="s">
        <v>166</v>
      </c>
      <c r="E140" t="s">
        <v>167</v>
      </c>
      <c r="F140" s="15">
        <v>-750</v>
      </c>
      <c r="G140" t="s">
        <v>253</v>
      </c>
      <c r="H140" t="s">
        <v>336</v>
      </c>
      <c r="I140" t="s">
        <v>255</v>
      </c>
      <c r="J140">
        <f>VLOOKUP(B140,自助退!B:F,5,FALSE)</f>
        <v>750</v>
      </c>
      <c r="K140" s="40" t="str">
        <f t="shared" si="2"/>
        <v/>
      </c>
    </row>
    <row r="141" spans="1:11" ht="14.25" hidden="1">
      <c r="A141" s="17">
        <v>42894.681319444448</v>
      </c>
      <c r="B141" s="15">
        <v>103694</v>
      </c>
      <c r="C141" t="s">
        <v>528</v>
      </c>
      <c r="D141" t="s">
        <v>136</v>
      </c>
      <c r="E141" t="s">
        <v>137</v>
      </c>
      <c r="F141" s="15">
        <v>-740</v>
      </c>
      <c r="G141" t="s">
        <v>253</v>
      </c>
      <c r="H141" t="s">
        <v>316</v>
      </c>
      <c r="I141" t="s">
        <v>255</v>
      </c>
      <c r="J141">
        <f>VLOOKUP(B141,自助退!B:F,5,FALSE)</f>
        <v>740</v>
      </c>
      <c r="K141" s="40" t="str">
        <f t="shared" si="2"/>
        <v/>
      </c>
    </row>
    <row r="142" spans="1:11" ht="14.25" hidden="1">
      <c r="A142" s="17">
        <v>42894.684178240743</v>
      </c>
      <c r="B142" s="15">
        <v>103816</v>
      </c>
      <c r="C142" t="s">
        <v>529</v>
      </c>
      <c r="D142" t="s">
        <v>530</v>
      </c>
      <c r="E142" t="s">
        <v>531</v>
      </c>
      <c r="F142" s="15">
        <v>-200</v>
      </c>
      <c r="G142" t="s">
        <v>253</v>
      </c>
      <c r="H142" t="s">
        <v>366</v>
      </c>
      <c r="I142" t="s">
        <v>255</v>
      </c>
      <c r="J142">
        <f>VLOOKUP(B142,自助退!B:F,5,FALSE)</f>
        <v>200</v>
      </c>
      <c r="K142" s="40" t="str">
        <f t="shared" si="2"/>
        <v/>
      </c>
    </row>
    <row r="143" spans="1:11" ht="14.25" hidden="1">
      <c r="A143" s="17">
        <v>42894.684537037036</v>
      </c>
      <c r="B143" s="15">
        <v>103836</v>
      </c>
      <c r="C143" t="s">
        <v>532</v>
      </c>
      <c r="D143" t="s">
        <v>533</v>
      </c>
      <c r="E143" t="s">
        <v>534</v>
      </c>
      <c r="F143" s="15">
        <v>-200</v>
      </c>
      <c r="G143" t="s">
        <v>253</v>
      </c>
      <c r="H143" t="s">
        <v>329</v>
      </c>
      <c r="I143" t="s">
        <v>255</v>
      </c>
      <c r="J143">
        <f>VLOOKUP(B143,自助退!B:F,5,FALSE)</f>
        <v>200</v>
      </c>
      <c r="K143" s="40" t="str">
        <f t="shared" si="2"/>
        <v/>
      </c>
    </row>
    <row r="144" spans="1:11" ht="14.25" hidden="1">
      <c r="A144" s="17">
        <v>42894.684733796297</v>
      </c>
      <c r="B144" s="15">
        <v>103846</v>
      </c>
      <c r="C144" t="s">
        <v>535</v>
      </c>
      <c r="D144" t="s">
        <v>533</v>
      </c>
      <c r="E144" t="s">
        <v>534</v>
      </c>
      <c r="F144" s="15">
        <v>-16</v>
      </c>
      <c r="G144" t="s">
        <v>253</v>
      </c>
      <c r="H144" t="s">
        <v>329</v>
      </c>
      <c r="I144" t="s">
        <v>255</v>
      </c>
      <c r="J144">
        <f>VLOOKUP(B144,自助退!B:F,5,FALSE)</f>
        <v>16</v>
      </c>
      <c r="K144" s="40" t="str">
        <f t="shared" si="2"/>
        <v/>
      </c>
    </row>
    <row r="145" spans="1:11" ht="14.25" hidden="1">
      <c r="A145" s="17">
        <v>42894.691157407404</v>
      </c>
      <c r="B145" s="15">
        <v>104101</v>
      </c>
      <c r="C145" t="s">
        <v>536</v>
      </c>
      <c r="D145" t="s">
        <v>537</v>
      </c>
      <c r="E145" t="s">
        <v>538</v>
      </c>
      <c r="F145" s="15">
        <v>-500</v>
      </c>
      <c r="G145" t="s">
        <v>253</v>
      </c>
      <c r="H145" t="s">
        <v>278</v>
      </c>
      <c r="I145" t="s">
        <v>255</v>
      </c>
      <c r="J145">
        <f>VLOOKUP(B145,自助退!B:F,5,FALSE)</f>
        <v>500</v>
      </c>
      <c r="K145" s="40" t="str">
        <f t="shared" si="2"/>
        <v/>
      </c>
    </row>
    <row r="146" spans="1:11" ht="14.25" hidden="1">
      <c r="A146" s="17">
        <v>42894.69730324074</v>
      </c>
      <c r="B146" s="15">
        <v>104324</v>
      </c>
      <c r="C146" t="s">
        <v>1387</v>
      </c>
      <c r="D146" t="s">
        <v>111</v>
      </c>
      <c r="E146" t="s">
        <v>1412</v>
      </c>
      <c r="F146" s="15">
        <v>-3744</v>
      </c>
      <c r="G146" t="s">
        <v>253</v>
      </c>
      <c r="H146" t="s">
        <v>286</v>
      </c>
      <c r="I146" t="s">
        <v>694</v>
      </c>
      <c r="J146">
        <f>VLOOKUP(B146,自助退!B:F,5,FALSE)</f>
        <v>3744</v>
      </c>
      <c r="K146" s="40" t="str">
        <f t="shared" si="2"/>
        <v/>
      </c>
    </row>
    <row r="147" spans="1:11" ht="14.25" hidden="1">
      <c r="A147" s="17">
        <v>42894.721412037034</v>
      </c>
      <c r="B147" s="15">
        <v>105028</v>
      </c>
      <c r="C147" t="s">
        <v>539</v>
      </c>
      <c r="D147" t="s">
        <v>540</v>
      </c>
      <c r="E147" t="s">
        <v>541</v>
      </c>
      <c r="F147" s="15">
        <v>-157</v>
      </c>
      <c r="G147" t="s">
        <v>253</v>
      </c>
      <c r="H147" t="s">
        <v>341</v>
      </c>
      <c r="I147" t="s">
        <v>255</v>
      </c>
      <c r="J147">
        <f>VLOOKUP(B147,自助退!B:F,5,FALSE)</f>
        <v>157</v>
      </c>
      <c r="K147" s="40" t="str">
        <f t="shared" si="2"/>
        <v/>
      </c>
    </row>
    <row r="148" spans="1:11" ht="14.25" hidden="1">
      <c r="A148" s="17">
        <v>42894.724062499998</v>
      </c>
      <c r="B148" s="15">
        <v>105107</v>
      </c>
      <c r="C148" t="s">
        <v>542</v>
      </c>
      <c r="D148" t="s">
        <v>168</v>
      </c>
      <c r="E148" t="s">
        <v>169</v>
      </c>
      <c r="F148" s="15">
        <v>-3996</v>
      </c>
      <c r="G148" t="s">
        <v>253</v>
      </c>
      <c r="H148" t="s">
        <v>312</v>
      </c>
      <c r="I148" t="s">
        <v>255</v>
      </c>
      <c r="J148">
        <f>VLOOKUP(B148,自助退!B:F,5,FALSE)</f>
        <v>3996</v>
      </c>
      <c r="K148" s="40" t="str">
        <f t="shared" si="2"/>
        <v/>
      </c>
    </row>
    <row r="149" spans="1:11" ht="14.25" hidden="1">
      <c r="A149" s="17">
        <v>42894.736180555556</v>
      </c>
      <c r="B149" s="15">
        <v>105351</v>
      </c>
      <c r="C149" t="s">
        <v>543</v>
      </c>
      <c r="D149" t="s">
        <v>148</v>
      </c>
      <c r="E149" t="s">
        <v>149</v>
      </c>
      <c r="F149" s="15">
        <v>-1000</v>
      </c>
      <c r="G149" t="s">
        <v>253</v>
      </c>
      <c r="H149" t="s">
        <v>341</v>
      </c>
      <c r="I149" t="s">
        <v>255</v>
      </c>
      <c r="J149">
        <f>VLOOKUP(B149,自助退!B:F,5,FALSE)</f>
        <v>1000</v>
      </c>
      <c r="K149" s="40" t="str">
        <f t="shared" si="2"/>
        <v/>
      </c>
    </row>
    <row r="150" spans="1:11" ht="14.25" hidden="1">
      <c r="A150" s="17">
        <v>42894.745717592596</v>
      </c>
      <c r="B150" s="15">
        <v>105462</v>
      </c>
      <c r="C150" t="s">
        <v>544</v>
      </c>
      <c r="D150" t="s">
        <v>170</v>
      </c>
      <c r="E150" t="s">
        <v>171</v>
      </c>
      <c r="F150" s="15">
        <v>-200</v>
      </c>
      <c r="G150" t="s">
        <v>253</v>
      </c>
      <c r="H150" t="s">
        <v>368</v>
      </c>
      <c r="I150" t="s">
        <v>255</v>
      </c>
      <c r="J150">
        <f>VLOOKUP(B150,自助退!B:F,5,FALSE)</f>
        <v>200</v>
      </c>
      <c r="K150" s="40" t="str">
        <f t="shared" si="2"/>
        <v/>
      </c>
    </row>
    <row r="151" spans="1:11" ht="14.25" hidden="1">
      <c r="A151" s="17">
        <v>42894.792592592596</v>
      </c>
      <c r="B151" s="15">
        <v>105701</v>
      </c>
      <c r="C151" t="s">
        <v>545</v>
      </c>
      <c r="D151" t="s">
        <v>546</v>
      </c>
      <c r="E151" t="s">
        <v>547</v>
      </c>
      <c r="F151" s="15">
        <v>-50</v>
      </c>
      <c r="G151" t="s">
        <v>253</v>
      </c>
      <c r="H151" t="s">
        <v>261</v>
      </c>
      <c r="I151" t="s">
        <v>255</v>
      </c>
      <c r="J151">
        <f>VLOOKUP(B151,自助退!B:F,5,FALSE)</f>
        <v>50</v>
      </c>
      <c r="K151" s="40" t="str">
        <f t="shared" si="2"/>
        <v/>
      </c>
    </row>
    <row r="152" spans="1:11" ht="14.25" hidden="1">
      <c r="A152" s="17">
        <v>42894.793923611112</v>
      </c>
      <c r="B152" s="15">
        <v>105705</v>
      </c>
      <c r="C152" t="s">
        <v>548</v>
      </c>
      <c r="D152" t="s">
        <v>546</v>
      </c>
      <c r="E152" t="s">
        <v>547</v>
      </c>
      <c r="F152" s="15">
        <v>-42</v>
      </c>
      <c r="G152" t="s">
        <v>253</v>
      </c>
      <c r="H152" t="s">
        <v>261</v>
      </c>
      <c r="I152" t="s">
        <v>255</v>
      </c>
      <c r="J152">
        <f>VLOOKUP(B152,自助退!B:F,5,FALSE)</f>
        <v>42</v>
      </c>
      <c r="K152" s="40" t="str">
        <f t="shared" si="2"/>
        <v/>
      </c>
    </row>
    <row r="153" spans="1:11" ht="14.25" hidden="1">
      <c r="A153" s="17">
        <v>42895.374050925922</v>
      </c>
      <c r="B153" s="15">
        <v>109795</v>
      </c>
      <c r="C153" t="s">
        <v>549</v>
      </c>
      <c r="D153" t="s">
        <v>65</v>
      </c>
      <c r="E153" t="s">
        <v>66</v>
      </c>
      <c r="F153" s="15">
        <v>-1337</v>
      </c>
      <c r="G153" t="s">
        <v>253</v>
      </c>
      <c r="H153" t="s">
        <v>341</v>
      </c>
      <c r="I153" t="s">
        <v>255</v>
      </c>
      <c r="J153">
        <f>VLOOKUP(B153,自助退!B:F,5,FALSE)</f>
        <v>1337</v>
      </c>
      <c r="K153" s="40" t="str">
        <f t="shared" si="2"/>
        <v/>
      </c>
    </row>
    <row r="154" spans="1:11" ht="14.25" hidden="1">
      <c r="A154" s="17">
        <v>42895.383067129631</v>
      </c>
      <c r="B154" s="15">
        <v>110458</v>
      </c>
      <c r="C154" t="s">
        <v>1387</v>
      </c>
      <c r="D154" t="s">
        <v>1038</v>
      </c>
      <c r="E154" t="s">
        <v>1413</v>
      </c>
      <c r="F154" s="15">
        <v>-388</v>
      </c>
      <c r="G154" t="s">
        <v>253</v>
      </c>
      <c r="H154" t="s">
        <v>366</v>
      </c>
      <c r="I154" t="s">
        <v>694</v>
      </c>
      <c r="J154">
        <f>VLOOKUP(B154,自助退!B:F,5,FALSE)</f>
        <v>388</v>
      </c>
      <c r="K154" s="40" t="str">
        <f t="shared" si="2"/>
        <v/>
      </c>
    </row>
    <row r="155" spans="1:11" ht="14.25" hidden="1">
      <c r="A155" s="17">
        <v>42895.389699074076</v>
      </c>
      <c r="B155" s="15">
        <v>110963</v>
      </c>
      <c r="C155" t="s">
        <v>1387</v>
      </c>
      <c r="D155" t="s">
        <v>69</v>
      </c>
      <c r="E155" t="s">
        <v>1414</v>
      </c>
      <c r="F155" s="15">
        <v>-500</v>
      </c>
      <c r="G155" t="s">
        <v>253</v>
      </c>
      <c r="H155" t="s">
        <v>325</v>
      </c>
      <c r="I155" t="s">
        <v>694</v>
      </c>
      <c r="J155">
        <f>VLOOKUP(B155,自助退!B:F,5,FALSE)</f>
        <v>500</v>
      </c>
      <c r="K155" s="40" t="str">
        <f t="shared" si="2"/>
        <v/>
      </c>
    </row>
    <row r="156" spans="1:11" ht="14.25" hidden="1">
      <c r="A156" s="17">
        <v>42895.405104166668</v>
      </c>
      <c r="B156" s="15">
        <v>112193</v>
      </c>
      <c r="D156" t="s">
        <v>551</v>
      </c>
      <c r="E156" t="s">
        <v>552</v>
      </c>
      <c r="F156" s="15">
        <v>-1994</v>
      </c>
      <c r="G156" t="s">
        <v>253</v>
      </c>
      <c r="H156" t="s">
        <v>301</v>
      </c>
      <c r="I156" t="s">
        <v>694</v>
      </c>
      <c r="J156">
        <f>VLOOKUP(B156,自助退!B:F,5,FALSE)</f>
        <v>1994</v>
      </c>
      <c r="K156" s="40" t="str">
        <f t="shared" si="2"/>
        <v/>
      </c>
    </row>
    <row r="157" spans="1:11" ht="14.25" hidden="1">
      <c r="A157" s="17">
        <v>42895.408599537041</v>
      </c>
      <c r="B157" s="15">
        <v>112476</v>
      </c>
      <c r="C157" t="s">
        <v>553</v>
      </c>
      <c r="D157" t="s">
        <v>554</v>
      </c>
      <c r="E157" t="s">
        <v>555</v>
      </c>
      <c r="F157" s="15">
        <v>-200</v>
      </c>
      <c r="G157" t="s">
        <v>253</v>
      </c>
      <c r="H157" t="s">
        <v>336</v>
      </c>
      <c r="I157" t="s">
        <v>255</v>
      </c>
      <c r="J157">
        <f>VLOOKUP(B157,自助退!B:F,5,FALSE)</f>
        <v>200</v>
      </c>
      <c r="K157" s="40" t="str">
        <f t="shared" si="2"/>
        <v/>
      </c>
    </row>
    <row r="158" spans="1:11" ht="14.25" hidden="1">
      <c r="A158" s="17">
        <v>42895.421377314815</v>
      </c>
      <c r="B158" s="15">
        <v>113484</v>
      </c>
      <c r="C158" t="s">
        <v>1387</v>
      </c>
      <c r="D158" t="s">
        <v>111</v>
      </c>
      <c r="E158" t="s">
        <v>1412</v>
      </c>
      <c r="F158" s="15">
        <v>-3000</v>
      </c>
      <c r="G158" t="s">
        <v>253</v>
      </c>
      <c r="H158" t="s">
        <v>278</v>
      </c>
      <c r="I158" t="s">
        <v>694</v>
      </c>
      <c r="J158">
        <f>VLOOKUP(B158,自助退!B:F,5,FALSE)</f>
        <v>3000</v>
      </c>
      <c r="K158" s="40" t="str">
        <f t="shared" si="2"/>
        <v/>
      </c>
    </row>
    <row r="159" spans="1:11" ht="14.25" hidden="1">
      <c r="A159" s="17">
        <v>42895.425324074073</v>
      </c>
      <c r="B159" s="15">
        <v>113774</v>
      </c>
      <c r="C159" t="s">
        <v>556</v>
      </c>
      <c r="D159" t="s">
        <v>557</v>
      </c>
      <c r="E159" t="s">
        <v>558</v>
      </c>
      <c r="F159" s="15">
        <v>-118</v>
      </c>
      <c r="G159" t="s">
        <v>253</v>
      </c>
      <c r="H159" t="s">
        <v>307</v>
      </c>
      <c r="I159" t="s">
        <v>255</v>
      </c>
      <c r="J159">
        <f>VLOOKUP(B159,自助退!B:F,5,FALSE)</f>
        <v>118</v>
      </c>
      <c r="K159" s="40" t="str">
        <f t="shared" si="2"/>
        <v/>
      </c>
    </row>
    <row r="160" spans="1:11" ht="14.25" hidden="1">
      <c r="A160" s="17">
        <v>42895.431967592594</v>
      </c>
      <c r="B160" s="15">
        <v>114213</v>
      </c>
      <c r="C160" t="s">
        <v>559</v>
      </c>
      <c r="D160" t="s">
        <v>560</v>
      </c>
      <c r="E160" t="s">
        <v>561</v>
      </c>
      <c r="F160" s="15">
        <v>-1000</v>
      </c>
      <c r="G160" t="s">
        <v>253</v>
      </c>
      <c r="H160" t="s">
        <v>301</v>
      </c>
      <c r="I160" t="s">
        <v>255</v>
      </c>
      <c r="J160">
        <f>VLOOKUP(B160,自助退!B:F,5,FALSE)</f>
        <v>1000</v>
      </c>
      <c r="K160" s="40" t="str">
        <f t="shared" si="2"/>
        <v/>
      </c>
    </row>
    <row r="161" spans="1:11" ht="14.25" hidden="1">
      <c r="A161" s="17">
        <v>42895.433449074073</v>
      </c>
      <c r="B161" s="15">
        <v>114313</v>
      </c>
      <c r="C161" t="s">
        <v>1387</v>
      </c>
      <c r="D161" t="s">
        <v>1061</v>
      </c>
      <c r="E161" t="s">
        <v>1415</v>
      </c>
      <c r="F161" s="15">
        <v>-67</v>
      </c>
      <c r="G161" t="s">
        <v>253</v>
      </c>
      <c r="H161" t="s">
        <v>301</v>
      </c>
      <c r="I161" t="s">
        <v>694</v>
      </c>
      <c r="J161">
        <f>VLOOKUP(B161,自助退!B:F,5,FALSE)</f>
        <v>67</v>
      </c>
      <c r="K161" s="40" t="str">
        <f t="shared" si="2"/>
        <v/>
      </c>
    </row>
    <row r="162" spans="1:11" ht="14.25" hidden="1">
      <c r="A162" s="17">
        <v>42895.440393518518</v>
      </c>
      <c r="B162" s="15">
        <v>114820</v>
      </c>
      <c r="C162" t="s">
        <v>562</v>
      </c>
      <c r="D162" t="s">
        <v>118</v>
      </c>
      <c r="E162" t="s">
        <v>119</v>
      </c>
      <c r="F162" s="15">
        <v>-3894</v>
      </c>
      <c r="G162" t="s">
        <v>253</v>
      </c>
      <c r="H162" t="s">
        <v>296</v>
      </c>
      <c r="I162" t="s">
        <v>255</v>
      </c>
      <c r="J162">
        <f>VLOOKUP(B162,自助退!B:F,5,FALSE)</f>
        <v>3894</v>
      </c>
      <c r="K162" s="40" t="str">
        <f t="shared" si="2"/>
        <v/>
      </c>
    </row>
    <row r="163" spans="1:11" ht="14.25" hidden="1">
      <c r="A163" s="17">
        <v>42895.44127314815</v>
      </c>
      <c r="B163" s="15">
        <v>114869</v>
      </c>
      <c r="D163" t="s">
        <v>564</v>
      </c>
      <c r="E163" t="s">
        <v>565</v>
      </c>
      <c r="F163" s="15">
        <v>-569</v>
      </c>
      <c r="G163" t="s">
        <v>253</v>
      </c>
      <c r="H163" t="s">
        <v>307</v>
      </c>
      <c r="I163" t="s">
        <v>694</v>
      </c>
      <c r="J163">
        <f>VLOOKUP(B163,自助退!B:F,5,FALSE)</f>
        <v>569</v>
      </c>
      <c r="K163" s="40" t="str">
        <f t="shared" si="2"/>
        <v/>
      </c>
    </row>
    <row r="164" spans="1:11" ht="14.25" hidden="1">
      <c r="A164" s="17">
        <v>42895.448125000003</v>
      </c>
      <c r="B164" s="15">
        <v>115343</v>
      </c>
      <c r="C164" t="s">
        <v>566</v>
      </c>
      <c r="D164" t="s">
        <v>567</v>
      </c>
      <c r="E164" t="s">
        <v>568</v>
      </c>
      <c r="F164" s="15">
        <v>-170</v>
      </c>
      <c r="G164" t="s">
        <v>253</v>
      </c>
      <c r="H164" t="s">
        <v>294</v>
      </c>
      <c r="I164" t="s">
        <v>255</v>
      </c>
      <c r="J164">
        <f>VLOOKUP(B164,自助退!B:F,5,FALSE)</f>
        <v>170</v>
      </c>
      <c r="K164" s="40" t="str">
        <f t="shared" si="2"/>
        <v/>
      </c>
    </row>
    <row r="165" spans="1:11" ht="14.25" hidden="1">
      <c r="A165" s="17">
        <v>42895.449004629627</v>
      </c>
      <c r="B165" s="15">
        <v>115392</v>
      </c>
      <c r="C165" t="s">
        <v>569</v>
      </c>
      <c r="D165" t="s">
        <v>570</v>
      </c>
      <c r="E165" t="s">
        <v>571</v>
      </c>
      <c r="F165" s="15">
        <v>-96</v>
      </c>
      <c r="G165" t="s">
        <v>253</v>
      </c>
      <c r="H165" t="s">
        <v>345</v>
      </c>
      <c r="I165" t="s">
        <v>255</v>
      </c>
      <c r="J165">
        <f>VLOOKUP(B165,自助退!B:F,5,FALSE)</f>
        <v>96</v>
      </c>
      <c r="K165" s="40" t="str">
        <f t="shared" si="2"/>
        <v/>
      </c>
    </row>
    <row r="166" spans="1:11" ht="14.25" hidden="1">
      <c r="A166" s="17">
        <v>42895.452210648145</v>
      </c>
      <c r="B166" s="15">
        <v>115607</v>
      </c>
      <c r="C166" t="s">
        <v>572</v>
      </c>
      <c r="D166" t="s">
        <v>573</v>
      </c>
      <c r="E166" t="s">
        <v>574</v>
      </c>
      <c r="F166" s="15">
        <v>-370</v>
      </c>
      <c r="G166" t="s">
        <v>253</v>
      </c>
      <c r="H166" t="s">
        <v>286</v>
      </c>
      <c r="I166" t="s">
        <v>255</v>
      </c>
      <c r="J166">
        <f>VLOOKUP(B166,自助退!B:F,5,FALSE)</f>
        <v>370</v>
      </c>
      <c r="K166" s="40" t="str">
        <f t="shared" si="2"/>
        <v/>
      </c>
    </row>
    <row r="167" spans="1:11" ht="14.25" hidden="1">
      <c r="A167" s="17">
        <v>42895.460543981484</v>
      </c>
      <c r="B167" s="15">
        <v>116078</v>
      </c>
      <c r="C167" t="s">
        <v>575</v>
      </c>
      <c r="D167" t="s">
        <v>174</v>
      </c>
      <c r="E167" t="s">
        <v>152</v>
      </c>
      <c r="F167" s="15">
        <v>-994</v>
      </c>
      <c r="G167" t="s">
        <v>253</v>
      </c>
      <c r="H167" t="s">
        <v>432</v>
      </c>
      <c r="I167" t="s">
        <v>255</v>
      </c>
      <c r="J167">
        <f>VLOOKUP(B167,自助退!B:F,5,FALSE)</f>
        <v>994</v>
      </c>
      <c r="K167" s="40" t="str">
        <f t="shared" si="2"/>
        <v/>
      </c>
    </row>
    <row r="168" spans="1:11" ht="14.25" hidden="1">
      <c r="A168" s="17">
        <v>42895.469282407408</v>
      </c>
      <c r="B168" s="15">
        <v>116597</v>
      </c>
      <c r="C168" t="s">
        <v>576</v>
      </c>
      <c r="D168" t="s">
        <v>577</v>
      </c>
      <c r="E168" t="s">
        <v>578</v>
      </c>
      <c r="F168" s="15">
        <v>-708</v>
      </c>
      <c r="G168" t="s">
        <v>253</v>
      </c>
      <c r="H168" t="s">
        <v>579</v>
      </c>
      <c r="I168" t="s">
        <v>255</v>
      </c>
      <c r="J168">
        <f>VLOOKUP(B168,自助退!B:F,5,FALSE)</f>
        <v>708</v>
      </c>
      <c r="K168" s="40" t="str">
        <f t="shared" si="2"/>
        <v/>
      </c>
    </row>
    <row r="169" spans="1:11" ht="14.25" hidden="1">
      <c r="A169" s="17">
        <v>42895.476203703707</v>
      </c>
      <c r="B169" s="15">
        <v>117040</v>
      </c>
      <c r="C169" t="s">
        <v>580</v>
      </c>
      <c r="D169" t="s">
        <v>581</v>
      </c>
      <c r="E169" t="s">
        <v>582</v>
      </c>
      <c r="F169" s="15">
        <v>-600</v>
      </c>
      <c r="G169" t="s">
        <v>253</v>
      </c>
      <c r="H169" t="s">
        <v>301</v>
      </c>
      <c r="I169" t="s">
        <v>255</v>
      </c>
      <c r="J169">
        <f>VLOOKUP(B169,自助退!B:F,5,FALSE)</f>
        <v>600</v>
      </c>
      <c r="K169" s="40" t="str">
        <f t="shared" si="2"/>
        <v/>
      </c>
    </row>
    <row r="170" spans="1:11" ht="14.25" hidden="1">
      <c r="A170" s="17">
        <v>42895.4765162037</v>
      </c>
      <c r="B170" s="15">
        <v>117068</v>
      </c>
      <c r="C170" t="s">
        <v>1387</v>
      </c>
      <c r="D170" t="s">
        <v>140</v>
      </c>
      <c r="E170" t="s">
        <v>1416</v>
      </c>
      <c r="F170" s="15">
        <v>-9000</v>
      </c>
      <c r="G170" t="s">
        <v>253</v>
      </c>
      <c r="H170" t="s">
        <v>464</v>
      </c>
      <c r="I170" t="s">
        <v>694</v>
      </c>
      <c r="J170">
        <f>VLOOKUP(B170,自助退!B:F,5,FALSE)</f>
        <v>9000</v>
      </c>
      <c r="K170" s="40" t="str">
        <f t="shared" si="2"/>
        <v/>
      </c>
    </row>
    <row r="171" spans="1:11" ht="14.25" hidden="1">
      <c r="A171" s="17">
        <v>42895.477222222224</v>
      </c>
      <c r="B171" s="15">
        <v>117115</v>
      </c>
      <c r="C171" t="s">
        <v>583</v>
      </c>
      <c r="D171" t="s">
        <v>584</v>
      </c>
      <c r="E171" t="s">
        <v>585</v>
      </c>
      <c r="F171" s="15">
        <v>-499</v>
      </c>
      <c r="G171" t="s">
        <v>253</v>
      </c>
      <c r="H171" t="s">
        <v>274</v>
      </c>
      <c r="I171" t="s">
        <v>255</v>
      </c>
      <c r="J171">
        <f>VLOOKUP(B171,自助退!B:F,5,FALSE)</f>
        <v>499</v>
      </c>
      <c r="K171" s="40" t="str">
        <f t="shared" si="2"/>
        <v/>
      </c>
    </row>
    <row r="172" spans="1:11" ht="14.25" hidden="1">
      <c r="A172" s="17">
        <v>42895.477685185186</v>
      </c>
      <c r="B172" s="15">
        <v>117141</v>
      </c>
      <c r="C172" t="s">
        <v>1387</v>
      </c>
      <c r="D172" t="s">
        <v>179</v>
      </c>
      <c r="E172" t="s">
        <v>1417</v>
      </c>
      <c r="F172" s="15">
        <v>-1100</v>
      </c>
      <c r="G172" t="s">
        <v>253</v>
      </c>
      <c r="H172" t="s">
        <v>296</v>
      </c>
      <c r="I172" t="s">
        <v>694</v>
      </c>
      <c r="J172">
        <f>VLOOKUP(B172,自助退!B:F,5,FALSE)</f>
        <v>1100</v>
      </c>
      <c r="K172" s="40" t="str">
        <f t="shared" si="2"/>
        <v/>
      </c>
    </row>
    <row r="173" spans="1:11" ht="14.25" hidden="1">
      <c r="A173" s="17">
        <v>42895.488645833335</v>
      </c>
      <c r="B173" s="15">
        <v>117635</v>
      </c>
      <c r="C173" t="s">
        <v>586</v>
      </c>
      <c r="D173" t="s">
        <v>180</v>
      </c>
      <c r="E173" t="s">
        <v>181</v>
      </c>
      <c r="F173" s="15">
        <v>-3000</v>
      </c>
      <c r="G173" t="s">
        <v>253</v>
      </c>
      <c r="H173" t="s">
        <v>361</v>
      </c>
      <c r="I173" t="s">
        <v>255</v>
      </c>
      <c r="J173">
        <f>VLOOKUP(B173,自助退!B:F,5,FALSE)</f>
        <v>3000</v>
      </c>
      <c r="K173" s="40" t="str">
        <f t="shared" si="2"/>
        <v/>
      </c>
    </row>
    <row r="174" spans="1:11" ht="14.25" hidden="1">
      <c r="A174" s="17">
        <v>42895.488946759258</v>
      </c>
      <c r="B174" s="15">
        <v>117651</v>
      </c>
      <c r="D174" t="s">
        <v>157</v>
      </c>
      <c r="E174" t="s">
        <v>158</v>
      </c>
      <c r="F174" s="15">
        <v>-2709</v>
      </c>
      <c r="G174" t="s">
        <v>253</v>
      </c>
      <c r="H174" t="s">
        <v>341</v>
      </c>
      <c r="I174" t="s">
        <v>694</v>
      </c>
      <c r="J174">
        <f>VLOOKUP(B174,自助退!B:F,5,FALSE)</f>
        <v>2709</v>
      </c>
      <c r="K174" s="40" t="str">
        <f t="shared" si="2"/>
        <v/>
      </c>
    </row>
    <row r="175" spans="1:11" ht="14.25" hidden="1">
      <c r="A175" s="17">
        <v>42895.489212962966</v>
      </c>
      <c r="B175" s="15">
        <v>117662</v>
      </c>
      <c r="C175" t="s">
        <v>588</v>
      </c>
      <c r="D175" t="s">
        <v>155</v>
      </c>
      <c r="E175" t="s">
        <v>156</v>
      </c>
      <c r="F175" s="15">
        <v>-1615</v>
      </c>
      <c r="G175" t="s">
        <v>253</v>
      </c>
      <c r="H175" t="s">
        <v>341</v>
      </c>
      <c r="I175" t="s">
        <v>255</v>
      </c>
      <c r="J175">
        <f>VLOOKUP(B175,自助退!B:F,5,FALSE)</f>
        <v>1615</v>
      </c>
      <c r="K175" s="40" t="str">
        <f t="shared" si="2"/>
        <v/>
      </c>
    </row>
    <row r="176" spans="1:11" ht="14.25" hidden="1">
      <c r="A176" s="17">
        <v>42895.494872685187</v>
      </c>
      <c r="B176" s="15">
        <v>117916</v>
      </c>
      <c r="C176" t="s">
        <v>589</v>
      </c>
      <c r="D176" t="s">
        <v>590</v>
      </c>
      <c r="E176" t="s">
        <v>591</v>
      </c>
      <c r="F176" s="15">
        <v>-274</v>
      </c>
      <c r="G176" t="s">
        <v>253</v>
      </c>
      <c r="H176" t="s">
        <v>380</v>
      </c>
      <c r="I176" t="s">
        <v>255</v>
      </c>
      <c r="J176">
        <f>VLOOKUP(B176,自助退!B:F,5,FALSE)</f>
        <v>274</v>
      </c>
      <c r="K176" s="40" t="str">
        <f t="shared" si="2"/>
        <v/>
      </c>
    </row>
    <row r="177" spans="1:11" ht="14.25" hidden="1">
      <c r="A177" s="17">
        <v>42895.528703703705</v>
      </c>
      <c r="B177" s="15">
        <v>118491</v>
      </c>
      <c r="C177" t="s">
        <v>592</v>
      </c>
      <c r="D177" t="s">
        <v>131</v>
      </c>
      <c r="E177" t="s">
        <v>132</v>
      </c>
      <c r="F177" s="15">
        <v>-500</v>
      </c>
      <c r="G177" t="s">
        <v>253</v>
      </c>
      <c r="H177" t="s">
        <v>593</v>
      </c>
      <c r="I177" t="s">
        <v>255</v>
      </c>
      <c r="J177">
        <f>VLOOKUP(B177,自助退!B:F,5,FALSE)</f>
        <v>500</v>
      </c>
      <c r="K177" s="40" t="str">
        <f t="shared" si="2"/>
        <v/>
      </c>
    </row>
    <row r="178" spans="1:11" ht="14.25" hidden="1">
      <c r="A178" s="17">
        <v>42895.556585648148</v>
      </c>
      <c r="B178" s="15">
        <v>118670</v>
      </c>
      <c r="C178" t="s">
        <v>594</v>
      </c>
      <c r="D178" t="s">
        <v>162</v>
      </c>
      <c r="E178" t="s">
        <v>163</v>
      </c>
      <c r="F178" s="15">
        <v>-35</v>
      </c>
      <c r="G178" t="s">
        <v>253</v>
      </c>
      <c r="H178" t="s">
        <v>366</v>
      </c>
      <c r="I178" t="s">
        <v>255</v>
      </c>
      <c r="J178">
        <f>VLOOKUP(B178,自助退!B:F,5,FALSE)</f>
        <v>35</v>
      </c>
      <c r="K178" s="40" t="str">
        <f t="shared" si="2"/>
        <v/>
      </c>
    </row>
    <row r="179" spans="1:11" ht="14.25" hidden="1">
      <c r="A179" s="17">
        <v>42895.578101851854</v>
      </c>
      <c r="B179" s="15">
        <v>118904</v>
      </c>
      <c r="C179" t="s">
        <v>595</v>
      </c>
      <c r="D179" t="s">
        <v>63</v>
      </c>
      <c r="E179" t="s">
        <v>64</v>
      </c>
      <c r="F179" s="15">
        <v>-200</v>
      </c>
      <c r="G179" t="s">
        <v>253</v>
      </c>
      <c r="H179" t="s">
        <v>278</v>
      </c>
      <c r="I179" t="s">
        <v>255</v>
      </c>
      <c r="J179">
        <f>VLOOKUP(B179,自助退!B:F,5,FALSE)</f>
        <v>200</v>
      </c>
      <c r="K179" s="40" t="str">
        <f t="shared" si="2"/>
        <v/>
      </c>
    </row>
    <row r="180" spans="1:11" ht="14.25" hidden="1">
      <c r="A180" s="17">
        <v>42895.621840277781</v>
      </c>
      <c r="B180" s="15">
        <v>120741</v>
      </c>
      <c r="C180" t="s">
        <v>596</v>
      </c>
      <c r="D180" t="s">
        <v>597</v>
      </c>
      <c r="E180" t="s">
        <v>598</v>
      </c>
      <c r="F180" s="15">
        <v>-750</v>
      </c>
      <c r="G180" t="s">
        <v>253</v>
      </c>
      <c r="H180" t="s">
        <v>325</v>
      </c>
      <c r="I180" t="s">
        <v>255</v>
      </c>
      <c r="J180">
        <f>VLOOKUP(B180,自助退!B:F,5,FALSE)</f>
        <v>750</v>
      </c>
      <c r="K180" s="40" t="str">
        <f t="shared" si="2"/>
        <v/>
      </c>
    </row>
    <row r="181" spans="1:11" ht="14.25" hidden="1">
      <c r="A181" s="17">
        <v>42895.626666666663</v>
      </c>
      <c r="B181" s="15">
        <v>120991</v>
      </c>
      <c r="C181" t="s">
        <v>1387</v>
      </c>
      <c r="D181" t="s">
        <v>1104</v>
      </c>
      <c r="E181" t="s">
        <v>1418</v>
      </c>
      <c r="F181" s="15">
        <v>-76</v>
      </c>
      <c r="G181" t="s">
        <v>253</v>
      </c>
      <c r="H181" t="s">
        <v>336</v>
      </c>
      <c r="I181" t="s">
        <v>694</v>
      </c>
      <c r="J181">
        <f>VLOOKUP(B181,自助退!B:F,5,FALSE)</f>
        <v>76</v>
      </c>
      <c r="K181" s="40" t="str">
        <f t="shared" si="2"/>
        <v/>
      </c>
    </row>
    <row r="182" spans="1:11" ht="14.25" hidden="1">
      <c r="A182" s="17">
        <v>42895.637199074074</v>
      </c>
      <c r="B182" s="15">
        <v>121503</v>
      </c>
      <c r="C182" t="s">
        <v>1387</v>
      </c>
      <c r="D182" t="s">
        <v>135</v>
      </c>
      <c r="E182" t="s">
        <v>1403</v>
      </c>
      <c r="F182" s="15">
        <v>-515</v>
      </c>
      <c r="G182" t="s">
        <v>253</v>
      </c>
      <c r="H182" t="s">
        <v>403</v>
      </c>
      <c r="I182" t="s">
        <v>694</v>
      </c>
      <c r="J182">
        <f>VLOOKUP(B182,自助退!B:F,5,FALSE)</f>
        <v>515</v>
      </c>
      <c r="K182" s="40" t="str">
        <f t="shared" si="2"/>
        <v/>
      </c>
    </row>
    <row r="183" spans="1:11" ht="14.25" hidden="1">
      <c r="A183" s="17">
        <v>42895.639143518521</v>
      </c>
      <c r="B183" s="15">
        <v>121604</v>
      </c>
      <c r="C183" t="s">
        <v>599</v>
      </c>
      <c r="D183" t="s">
        <v>177</v>
      </c>
      <c r="E183" t="s">
        <v>178</v>
      </c>
      <c r="F183" s="15">
        <v>-1800</v>
      </c>
      <c r="G183" t="s">
        <v>253</v>
      </c>
      <c r="H183" t="s">
        <v>366</v>
      </c>
      <c r="I183" t="s">
        <v>255</v>
      </c>
      <c r="J183">
        <f>VLOOKUP(B183,自助退!B:F,5,FALSE)</f>
        <v>1800</v>
      </c>
      <c r="K183" s="40" t="str">
        <f t="shared" si="2"/>
        <v/>
      </c>
    </row>
    <row r="184" spans="1:11" ht="14.25" hidden="1">
      <c r="A184" s="17">
        <v>42895.653449074074</v>
      </c>
      <c r="B184" s="15">
        <v>122349</v>
      </c>
      <c r="C184" t="s">
        <v>600</v>
      </c>
      <c r="D184" t="s">
        <v>601</v>
      </c>
      <c r="E184" t="s">
        <v>602</v>
      </c>
      <c r="F184" s="15">
        <v>-679</v>
      </c>
      <c r="G184" t="s">
        <v>253</v>
      </c>
      <c r="H184" t="s">
        <v>266</v>
      </c>
      <c r="I184" t="s">
        <v>255</v>
      </c>
      <c r="J184">
        <f>VLOOKUP(B184,自助退!B:F,5,FALSE)</f>
        <v>679</v>
      </c>
      <c r="K184" s="40" t="str">
        <f t="shared" si="2"/>
        <v/>
      </c>
    </row>
    <row r="185" spans="1:11" ht="14.25" hidden="1">
      <c r="A185" s="17">
        <v>42895.657581018517</v>
      </c>
      <c r="B185" s="15">
        <v>122543</v>
      </c>
      <c r="D185" t="s">
        <v>604</v>
      </c>
      <c r="E185" t="s">
        <v>605</v>
      </c>
      <c r="F185" s="15">
        <v>-200</v>
      </c>
      <c r="G185" t="s">
        <v>253</v>
      </c>
      <c r="H185" t="s">
        <v>307</v>
      </c>
      <c r="I185" t="s">
        <v>694</v>
      </c>
      <c r="J185">
        <f>VLOOKUP(B185,自助退!B:F,5,FALSE)</f>
        <v>200</v>
      </c>
      <c r="K185" s="40" t="str">
        <f t="shared" si="2"/>
        <v/>
      </c>
    </row>
    <row r="186" spans="1:11" ht="14.25" hidden="1">
      <c r="A186" s="17">
        <v>42895.662060185183</v>
      </c>
      <c r="B186" s="15">
        <v>122756</v>
      </c>
      <c r="C186" t="s">
        <v>606</v>
      </c>
      <c r="D186" t="s">
        <v>607</v>
      </c>
      <c r="E186" t="s">
        <v>608</v>
      </c>
      <c r="F186" s="15">
        <v>-100</v>
      </c>
      <c r="G186" t="s">
        <v>253</v>
      </c>
      <c r="H186" t="s">
        <v>350</v>
      </c>
      <c r="I186" t="s">
        <v>255</v>
      </c>
      <c r="J186">
        <f>VLOOKUP(B186,自助退!B:F,5,FALSE)</f>
        <v>100</v>
      </c>
      <c r="K186" s="40" t="str">
        <f t="shared" si="2"/>
        <v/>
      </c>
    </row>
    <row r="187" spans="1:11" ht="14.25" hidden="1">
      <c r="A187" s="17">
        <v>42895.663043981483</v>
      </c>
      <c r="B187" s="15">
        <v>122797</v>
      </c>
      <c r="C187" t="s">
        <v>609</v>
      </c>
      <c r="D187" t="s">
        <v>610</v>
      </c>
      <c r="E187" t="s">
        <v>611</v>
      </c>
      <c r="F187" s="15">
        <v>-496</v>
      </c>
      <c r="G187" t="s">
        <v>253</v>
      </c>
      <c r="H187" t="s">
        <v>345</v>
      </c>
      <c r="I187" t="s">
        <v>255</v>
      </c>
      <c r="J187">
        <f>VLOOKUP(B187,自助退!B:F,5,FALSE)</f>
        <v>496</v>
      </c>
      <c r="K187" s="40" t="str">
        <f t="shared" si="2"/>
        <v/>
      </c>
    </row>
    <row r="188" spans="1:11" ht="14.25" hidden="1">
      <c r="A188" s="17">
        <v>42895.667349537034</v>
      </c>
      <c r="B188" s="15">
        <v>122998</v>
      </c>
      <c r="C188" t="s">
        <v>612</v>
      </c>
      <c r="D188" t="s">
        <v>613</v>
      </c>
      <c r="E188" t="s">
        <v>614</v>
      </c>
      <c r="F188" s="15">
        <v>-72</v>
      </c>
      <c r="G188" t="s">
        <v>253</v>
      </c>
      <c r="H188" t="s">
        <v>403</v>
      </c>
      <c r="I188" t="s">
        <v>255</v>
      </c>
      <c r="J188">
        <f>VLOOKUP(B188,自助退!B:F,5,FALSE)</f>
        <v>72</v>
      </c>
      <c r="K188" s="40" t="str">
        <f t="shared" si="2"/>
        <v/>
      </c>
    </row>
    <row r="189" spans="1:11" ht="14.25" hidden="1">
      <c r="A189" s="17">
        <v>42895.667546296296</v>
      </c>
      <c r="B189" s="15">
        <v>123005</v>
      </c>
      <c r="C189" t="s">
        <v>615</v>
      </c>
      <c r="D189" t="s">
        <v>616</v>
      </c>
      <c r="E189" t="s">
        <v>617</v>
      </c>
      <c r="F189" s="15">
        <v>-114</v>
      </c>
      <c r="G189" t="s">
        <v>253</v>
      </c>
      <c r="H189" t="s">
        <v>312</v>
      </c>
      <c r="I189" t="s">
        <v>255</v>
      </c>
      <c r="J189">
        <f>VLOOKUP(B189,自助退!B:F,5,FALSE)</f>
        <v>114</v>
      </c>
      <c r="K189" s="40" t="str">
        <f t="shared" si="2"/>
        <v/>
      </c>
    </row>
    <row r="190" spans="1:11" ht="14.25" hidden="1">
      <c r="A190" s="17">
        <v>42895.669189814813</v>
      </c>
      <c r="B190" s="15">
        <v>123067</v>
      </c>
      <c r="C190" t="s">
        <v>618</v>
      </c>
      <c r="D190" t="s">
        <v>619</v>
      </c>
      <c r="E190" t="s">
        <v>620</v>
      </c>
      <c r="F190" s="15">
        <v>-333</v>
      </c>
      <c r="G190" t="s">
        <v>253</v>
      </c>
      <c r="H190" t="s">
        <v>386</v>
      </c>
      <c r="I190" t="s">
        <v>255</v>
      </c>
      <c r="J190">
        <f>VLOOKUP(B190,自助退!B:F,5,FALSE)</f>
        <v>333</v>
      </c>
      <c r="K190" s="40" t="str">
        <f t="shared" si="2"/>
        <v/>
      </c>
    </row>
    <row r="191" spans="1:11" ht="14.25" hidden="1">
      <c r="A191" s="17">
        <v>42895.670555555553</v>
      </c>
      <c r="B191" s="15">
        <v>123128</v>
      </c>
      <c r="C191" t="s">
        <v>621</v>
      </c>
      <c r="D191" t="s">
        <v>183</v>
      </c>
      <c r="E191" t="s">
        <v>184</v>
      </c>
      <c r="F191" s="15">
        <v>-390</v>
      </c>
      <c r="G191" t="s">
        <v>253</v>
      </c>
      <c r="H191" t="s">
        <v>286</v>
      </c>
      <c r="I191" t="s">
        <v>255</v>
      </c>
      <c r="J191">
        <f>VLOOKUP(B191,自助退!B:F,5,FALSE)</f>
        <v>390</v>
      </c>
      <c r="K191" s="40" t="str">
        <f t="shared" si="2"/>
        <v/>
      </c>
    </row>
    <row r="192" spans="1:11" ht="14.25" hidden="1">
      <c r="A192" s="17">
        <v>42895.677546296298</v>
      </c>
      <c r="B192" s="15">
        <v>123412</v>
      </c>
      <c r="C192" t="s">
        <v>1387</v>
      </c>
      <c r="D192" t="s">
        <v>185</v>
      </c>
      <c r="E192" t="s">
        <v>1419</v>
      </c>
      <c r="F192" s="15">
        <v>-28</v>
      </c>
      <c r="G192" t="s">
        <v>253</v>
      </c>
      <c r="H192" t="s">
        <v>453</v>
      </c>
      <c r="I192" t="s">
        <v>694</v>
      </c>
      <c r="J192">
        <f>VLOOKUP(B192,自助退!B:F,5,FALSE)</f>
        <v>28</v>
      </c>
      <c r="K192" s="40" t="str">
        <f t="shared" si="2"/>
        <v/>
      </c>
    </row>
    <row r="193" spans="1:11" ht="14.25" hidden="1">
      <c r="A193" s="17">
        <v>42895.677974537037</v>
      </c>
      <c r="B193" s="15">
        <v>123425</v>
      </c>
      <c r="C193" t="s">
        <v>622</v>
      </c>
      <c r="D193" t="s">
        <v>623</v>
      </c>
      <c r="E193" t="s">
        <v>624</v>
      </c>
      <c r="F193" s="15">
        <v>-27</v>
      </c>
      <c r="G193" t="s">
        <v>253</v>
      </c>
      <c r="H193" t="s">
        <v>432</v>
      </c>
      <c r="I193" t="s">
        <v>255</v>
      </c>
      <c r="J193">
        <f>VLOOKUP(B193,自助退!B:F,5,FALSE)</f>
        <v>27</v>
      </c>
      <c r="K193" s="40" t="str">
        <f t="shared" si="2"/>
        <v/>
      </c>
    </row>
    <row r="194" spans="1:11" ht="14.25" hidden="1">
      <c r="A194" s="17">
        <v>42895.681828703702</v>
      </c>
      <c r="B194" s="15">
        <v>123579</v>
      </c>
      <c r="C194" t="s">
        <v>625</v>
      </c>
      <c r="D194" t="s">
        <v>626</v>
      </c>
      <c r="E194" t="s">
        <v>627</v>
      </c>
      <c r="F194" s="15">
        <v>-1742</v>
      </c>
      <c r="G194" t="s">
        <v>253</v>
      </c>
      <c r="H194" t="s">
        <v>312</v>
      </c>
      <c r="I194" t="s">
        <v>255</v>
      </c>
      <c r="J194">
        <f>VLOOKUP(B194,自助退!B:F,5,FALSE)</f>
        <v>1742</v>
      </c>
      <c r="K194" s="40" t="str">
        <f t="shared" si="2"/>
        <v/>
      </c>
    </row>
    <row r="195" spans="1:11" ht="14.25" hidden="1">
      <c r="A195" s="17">
        <v>42895.69085648148</v>
      </c>
      <c r="B195" s="15">
        <v>124024</v>
      </c>
      <c r="C195" t="s">
        <v>628</v>
      </c>
      <c r="D195" t="s">
        <v>629</v>
      </c>
      <c r="E195" t="s">
        <v>630</v>
      </c>
      <c r="F195" s="15">
        <v>-20</v>
      </c>
      <c r="G195" t="s">
        <v>253</v>
      </c>
      <c r="H195" t="s">
        <v>432</v>
      </c>
      <c r="I195" t="s">
        <v>255</v>
      </c>
      <c r="J195">
        <f>VLOOKUP(B195,自助退!B:F,5,FALSE)</f>
        <v>20</v>
      </c>
      <c r="K195" s="40" t="str">
        <f t="shared" ref="K195:K258" si="3">IF(F195=J195*-1,"",1)</f>
        <v/>
      </c>
    </row>
    <row r="196" spans="1:11" ht="14.25" hidden="1">
      <c r="A196" s="17">
        <v>42895.696273148147</v>
      </c>
      <c r="B196" s="15">
        <v>124206</v>
      </c>
      <c r="C196" t="s">
        <v>631</v>
      </c>
      <c r="D196" t="s">
        <v>175</v>
      </c>
      <c r="E196" t="s">
        <v>176</v>
      </c>
      <c r="F196" s="15">
        <v>-100</v>
      </c>
      <c r="G196" t="s">
        <v>253</v>
      </c>
      <c r="H196" t="s">
        <v>380</v>
      </c>
      <c r="I196" t="s">
        <v>255</v>
      </c>
      <c r="J196">
        <f>VLOOKUP(B196,自助退!B:F,5,FALSE)</f>
        <v>100</v>
      </c>
      <c r="K196" s="40" t="str">
        <f t="shared" si="3"/>
        <v/>
      </c>
    </row>
    <row r="197" spans="1:11" ht="14.25" hidden="1">
      <c r="A197" s="17">
        <v>42895.697164351855</v>
      </c>
      <c r="B197" s="15">
        <v>124234</v>
      </c>
      <c r="C197" t="s">
        <v>1387</v>
      </c>
      <c r="D197" t="s">
        <v>1141</v>
      </c>
      <c r="E197" t="s">
        <v>1420</v>
      </c>
      <c r="F197" s="15">
        <v>-100</v>
      </c>
      <c r="G197" t="s">
        <v>253</v>
      </c>
      <c r="H197" t="s">
        <v>274</v>
      </c>
      <c r="I197" t="s">
        <v>694</v>
      </c>
      <c r="J197">
        <f>VLOOKUP(B197,自助退!B:F,5,FALSE)</f>
        <v>100</v>
      </c>
      <c r="K197" s="40" t="str">
        <f t="shared" si="3"/>
        <v/>
      </c>
    </row>
    <row r="198" spans="1:11" ht="14.25" hidden="1">
      <c r="A198" s="17">
        <v>42895.701655092591</v>
      </c>
      <c r="B198" s="15">
        <v>124407</v>
      </c>
      <c r="C198" t="s">
        <v>632</v>
      </c>
      <c r="D198" t="s">
        <v>633</v>
      </c>
      <c r="E198" t="s">
        <v>634</v>
      </c>
      <c r="F198" s="15">
        <v>-29</v>
      </c>
      <c r="G198" t="s">
        <v>253</v>
      </c>
      <c r="H198" t="s">
        <v>386</v>
      </c>
      <c r="I198" t="s">
        <v>255</v>
      </c>
      <c r="J198">
        <f>VLOOKUP(B198,自助退!B:F,5,FALSE)</f>
        <v>29</v>
      </c>
      <c r="K198" s="40" t="str">
        <f t="shared" si="3"/>
        <v/>
      </c>
    </row>
    <row r="199" spans="1:11" ht="14.25" hidden="1">
      <c r="A199" s="17">
        <v>42895.705243055556</v>
      </c>
      <c r="B199" s="15">
        <v>124536</v>
      </c>
      <c r="C199" t="s">
        <v>635</v>
      </c>
      <c r="D199" t="s">
        <v>636</v>
      </c>
      <c r="E199" t="s">
        <v>637</v>
      </c>
      <c r="F199" s="15">
        <v>-640</v>
      </c>
      <c r="G199" t="s">
        <v>253</v>
      </c>
      <c r="H199" t="s">
        <v>441</v>
      </c>
      <c r="I199" t="s">
        <v>255</v>
      </c>
      <c r="J199">
        <f>VLOOKUP(B199,自助退!B:F,5,FALSE)</f>
        <v>640</v>
      </c>
      <c r="K199" s="40" t="str">
        <f t="shared" si="3"/>
        <v/>
      </c>
    </row>
    <row r="200" spans="1:11" ht="14.25" hidden="1">
      <c r="A200" s="17">
        <v>42895.708009259259</v>
      </c>
      <c r="B200" s="15">
        <v>124628</v>
      </c>
      <c r="C200" t="s">
        <v>638</v>
      </c>
      <c r="D200" t="s">
        <v>639</v>
      </c>
      <c r="E200" t="s">
        <v>640</v>
      </c>
      <c r="F200" s="15">
        <v>-200</v>
      </c>
      <c r="G200" t="s">
        <v>253</v>
      </c>
      <c r="H200" t="s">
        <v>329</v>
      </c>
      <c r="I200" t="s">
        <v>255</v>
      </c>
      <c r="J200">
        <f>VLOOKUP(B200,自助退!B:F,5,FALSE)</f>
        <v>200</v>
      </c>
      <c r="K200" s="40" t="str">
        <f t="shared" si="3"/>
        <v/>
      </c>
    </row>
    <row r="201" spans="1:11" ht="14.25" hidden="1">
      <c r="A201" s="17">
        <v>42895.713240740741</v>
      </c>
      <c r="B201" s="15">
        <v>124803</v>
      </c>
      <c r="D201" t="s">
        <v>642</v>
      </c>
      <c r="E201" t="s">
        <v>643</v>
      </c>
      <c r="F201" s="15">
        <v>-732</v>
      </c>
      <c r="G201" t="s">
        <v>253</v>
      </c>
      <c r="H201" t="s">
        <v>318</v>
      </c>
      <c r="I201" t="s">
        <v>694</v>
      </c>
      <c r="J201">
        <f>VLOOKUP(B201,自助退!B:F,5,FALSE)</f>
        <v>732</v>
      </c>
      <c r="K201" s="40" t="str">
        <f t="shared" si="3"/>
        <v/>
      </c>
    </row>
    <row r="202" spans="1:11" ht="14.25" hidden="1">
      <c r="A202" s="17">
        <v>42895.716157407405</v>
      </c>
      <c r="B202" s="15">
        <v>124909</v>
      </c>
      <c r="C202" t="s">
        <v>644</v>
      </c>
      <c r="D202" t="s">
        <v>645</v>
      </c>
      <c r="E202" t="s">
        <v>646</v>
      </c>
      <c r="F202" s="15">
        <v>-56</v>
      </c>
      <c r="G202" t="s">
        <v>253</v>
      </c>
      <c r="H202" t="s">
        <v>266</v>
      </c>
      <c r="I202" t="s">
        <v>255</v>
      </c>
      <c r="J202">
        <f>VLOOKUP(B202,自助退!B:F,5,FALSE)</f>
        <v>56</v>
      </c>
      <c r="K202" s="40" t="str">
        <f t="shared" si="3"/>
        <v/>
      </c>
    </row>
    <row r="203" spans="1:11" ht="14.25" hidden="1">
      <c r="A203" s="17">
        <v>42895.731550925928</v>
      </c>
      <c r="B203" s="15">
        <v>125260</v>
      </c>
      <c r="C203" t="s">
        <v>647</v>
      </c>
      <c r="D203" t="s">
        <v>648</v>
      </c>
      <c r="E203" t="s">
        <v>649</v>
      </c>
      <c r="F203" s="15">
        <v>-1400</v>
      </c>
      <c r="G203" t="s">
        <v>253</v>
      </c>
      <c r="H203" t="s">
        <v>453</v>
      </c>
      <c r="I203" t="s">
        <v>255</v>
      </c>
      <c r="J203">
        <f>VLOOKUP(B203,自助退!B:F,5,FALSE)</f>
        <v>1400</v>
      </c>
      <c r="K203" s="40" t="str">
        <f t="shared" si="3"/>
        <v/>
      </c>
    </row>
    <row r="204" spans="1:11" ht="14.25" hidden="1">
      <c r="A204" s="17">
        <v>42895.744664351849</v>
      </c>
      <c r="B204" s="15">
        <v>125423</v>
      </c>
      <c r="C204" t="s">
        <v>1387</v>
      </c>
      <c r="D204" t="s">
        <v>1156</v>
      </c>
      <c r="E204" t="s">
        <v>1421</v>
      </c>
      <c r="F204" s="15">
        <v>-44</v>
      </c>
      <c r="G204" t="s">
        <v>253</v>
      </c>
      <c r="H204" t="s">
        <v>579</v>
      </c>
      <c r="I204" t="s">
        <v>694</v>
      </c>
      <c r="J204">
        <f>VLOOKUP(B204,自助退!B:F,5,FALSE)</f>
        <v>44</v>
      </c>
      <c r="K204" s="40" t="str">
        <f t="shared" si="3"/>
        <v/>
      </c>
    </row>
    <row r="205" spans="1:11" ht="14.25" hidden="1">
      <c r="A205" s="17">
        <v>42896.354398148149</v>
      </c>
      <c r="B205" s="15">
        <v>127464</v>
      </c>
      <c r="C205" t="s">
        <v>1387</v>
      </c>
      <c r="D205" t="s">
        <v>1038</v>
      </c>
      <c r="E205" t="s">
        <v>1413</v>
      </c>
      <c r="F205" s="15">
        <v>-388</v>
      </c>
      <c r="G205" t="s">
        <v>253</v>
      </c>
      <c r="H205" t="s">
        <v>366</v>
      </c>
      <c r="I205" t="s">
        <v>694</v>
      </c>
      <c r="J205">
        <f>VLOOKUP(B205,自助退!B:F,5,FALSE)</f>
        <v>388</v>
      </c>
      <c r="K205" s="40" t="str">
        <f t="shared" si="3"/>
        <v/>
      </c>
    </row>
    <row r="206" spans="1:11" ht="14.25" hidden="1">
      <c r="A206" s="17">
        <v>42896.358020833337</v>
      </c>
      <c r="B206" s="15">
        <v>127628</v>
      </c>
      <c r="C206" t="s">
        <v>650</v>
      </c>
      <c r="D206" t="s">
        <v>651</v>
      </c>
      <c r="E206" t="s">
        <v>652</v>
      </c>
      <c r="F206" s="15">
        <v>-115</v>
      </c>
      <c r="G206" t="s">
        <v>253</v>
      </c>
      <c r="H206" t="s">
        <v>593</v>
      </c>
      <c r="I206" t="s">
        <v>255</v>
      </c>
      <c r="J206">
        <f>VLOOKUP(B206,自助退!B:F,5,FALSE)</f>
        <v>115</v>
      </c>
      <c r="K206" s="40" t="str">
        <f t="shared" si="3"/>
        <v/>
      </c>
    </row>
    <row r="207" spans="1:11" ht="14.25" hidden="1">
      <c r="A207" s="17">
        <v>42896.358460648145</v>
      </c>
      <c r="B207" s="15">
        <v>127649</v>
      </c>
      <c r="C207" t="s">
        <v>653</v>
      </c>
      <c r="D207" t="s">
        <v>654</v>
      </c>
      <c r="E207" t="s">
        <v>655</v>
      </c>
      <c r="F207" s="15">
        <v>-139</v>
      </c>
      <c r="G207" t="s">
        <v>253</v>
      </c>
      <c r="H207" t="s">
        <v>593</v>
      </c>
      <c r="I207" t="s">
        <v>255</v>
      </c>
      <c r="J207">
        <f>VLOOKUP(B207,自助退!B:F,5,FALSE)</f>
        <v>139</v>
      </c>
      <c r="K207" s="40" t="str">
        <f t="shared" si="3"/>
        <v/>
      </c>
    </row>
    <row r="208" spans="1:11" ht="14.25" hidden="1">
      <c r="A208" s="17">
        <v>42896.390243055554</v>
      </c>
      <c r="B208" s="15">
        <v>128896</v>
      </c>
      <c r="C208" t="s">
        <v>1387</v>
      </c>
      <c r="D208" t="s">
        <v>111</v>
      </c>
      <c r="E208" t="s">
        <v>1412</v>
      </c>
      <c r="F208" s="15">
        <v>-3744</v>
      </c>
      <c r="G208" t="s">
        <v>253</v>
      </c>
      <c r="H208" t="s">
        <v>325</v>
      </c>
      <c r="I208" t="s">
        <v>694</v>
      </c>
      <c r="J208">
        <f>VLOOKUP(B208,自助退!B:F,5,FALSE)</f>
        <v>3744</v>
      </c>
      <c r="K208" s="40" t="str">
        <f t="shared" si="3"/>
        <v/>
      </c>
    </row>
    <row r="209" spans="1:11" ht="14.25" hidden="1">
      <c r="A209" s="17">
        <v>42896.396099537036</v>
      </c>
      <c r="B209" s="15">
        <v>129176</v>
      </c>
      <c r="C209" t="s">
        <v>1387</v>
      </c>
      <c r="D209" t="s">
        <v>1167</v>
      </c>
      <c r="E209" t="s">
        <v>1422</v>
      </c>
      <c r="F209" s="15">
        <v>-671</v>
      </c>
      <c r="G209" t="s">
        <v>253</v>
      </c>
      <c r="H209" t="s">
        <v>312</v>
      </c>
      <c r="I209" t="s">
        <v>694</v>
      </c>
      <c r="J209">
        <f>VLOOKUP(B209,自助退!B:F,5,FALSE)</f>
        <v>671</v>
      </c>
      <c r="K209" s="40" t="str">
        <f t="shared" si="3"/>
        <v/>
      </c>
    </row>
    <row r="210" spans="1:11" ht="14.25" hidden="1">
      <c r="A210" s="17">
        <v>42896.399340277778</v>
      </c>
      <c r="B210" s="15">
        <v>129317</v>
      </c>
      <c r="C210" t="s">
        <v>1387</v>
      </c>
      <c r="D210" t="s">
        <v>73</v>
      </c>
      <c r="E210" t="s">
        <v>1423</v>
      </c>
      <c r="F210" s="15">
        <v>-1000</v>
      </c>
      <c r="G210" t="s">
        <v>253</v>
      </c>
      <c r="H210" t="s">
        <v>278</v>
      </c>
      <c r="I210" t="s">
        <v>694</v>
      </c>
      <c r="J210">
        <f>VLOOKUP(B210,自助退!B:F,5,FALSE)</f>
        <v>1000</v>
      </c>
      <c r="K210" s="40" t="str">
        <f t="shared" si="3"/>
        <v/>
      </c>
    </row>
    <row r="211" spans="1:11" ht="14.25" hidden="1">
      <c r="A211" s="17">
        <v>42896.410231481481</v>
      </c>
      <c r="B211" s="15">
        <v>129745</v>
      </c>
      <c r="D211" t="s">
        <v>657</v>
      </c>
      <c r="E211" t="s">
        <v>658</v>
      </c>
      <c r="F211" s="15">
        <v>-503</v>
      </c>
      <c r="G211" t="s">
        <v>253</v>
      </c>
      <c r="H211" t="s">
        <v>286</v>
      </c>
      <c r="I211" t="s">
        <v>694</v>
      </c>
      <c r="J211">
        <f>VLOOKUP(B211,自助退!B:F,5,FALSE)</f>
        <v>503</v>
      </c>
      <c r="K211" s="40" t="str">
        <f t="shared" si="3"/>
        <v/>
      </c>
    </row>
    <row r="212" spans="1:11" ht="14.25" hidden="1">
      <c r="A212" s="17">
        <v>42896.415821759256</v>
      </c>
      <c r="B212" s="15">
        <v>129984</v>
      </c>
      <c r="C212" t="s">
        <v>1387</v>
      </c>
      <c r="D212" t="s">
        <v>1038</v>
      </c>
      <c r="E212" t="s">
        <v>1413</v>
      </c>
      <c r="F212" s="15">
        <v>-388</v>
      </c>
      <c r="G212" t="s">
        <v>253</v>
      </c>
      <c r="H212" t="s">
        <v>341</v>
      </c>
      <c r="I212" t="s">
        <v>694</v>
      </c>
      <c r="J212">
        <f>VLOOKUP(B212,自助退!B:F,5,FALSE)</f>
        <v>388</v>
      </c>
      <c r="K212" s="40" t="str">
        <f t="shared" si="3"/>
        <v/>
      </c>
    </row>
    <row r="213" spans="1:11" ht="14.25" hidden="1">
      <c r="A213" s="17">
        <v>42896.417314814818</v>
      </c>
      <c r="B213" s="15">
        <v>130039</v>
      </c>
      <c r="C213" t="s">
        <v>1387</v>
      </c>
      <c r="D213" t="s">
        <v>173</v>
      </c>
      <c r="E213" t="s">
        <v>1424</v>
      </c>
      <c r="F213" s="15">
        <v>-190</v>
      </c>
      <c r="G213" t="s">
        <v>253</v>
      </c>
      <c r="H213" t="s">
        <v>341</v>
      </c>
      <c r="I213" t="s">
        <v>694</v>
      </c>
      <c r="J213">
        <f>VLOOKUP(B213,自助退!B:F,5,FALSE)</f>
        <v>190</v>
      </c>
      <c r="K213" s="40" t="str">
        <f t="shared" si="3"/>
        <v/>
      </c>
    </row>
    <row r="214" spans="1:11" ht="14.25" hidden="1">
      <c r="A214" s="17">
        <v>42896.41747685185</v>
      </c>
      <c r="B214" s="15">
        <v>130044</v>
      </c>
      <c r="C214" t="s">
        <v>659</v>
      </c>
      <c r="D214" t="s">
        <v>660</v>
      </c>
      <c r="E214" t="s">
        <v>661</v>
      </c>
      <c r="F214" s="15">
        <v>-632</v>
      </c>
      <c r="G214" t="s">
        <v>253</v>
      </c>
      <c r="H214" t="s">
        <v>286</v>
      </c>
      <c r="I214" t="s">
        <v>255</v>
      </c>
      <c r="J214">
        <f>VLOOKUP(B214,自助退!B:F,5,FALSE)</f>
        <v>632</v>
      </c>
      <c r="K214" s="40" t="str">
        <f t="shared" si="3"/>
        <v/>
      </c>
    </row>
    <row r="215" spans="1:11" ht="14.25" hidden="1">
      <c r="A215" s="17">
        <v>42896.445972222224</v>
      </c>
      <c r="B215" s="15">
        <v>131073</v>
      </c>
      <c r="C215" t="s">
        <v>662</v>
      </c>
      <c r="D215" t="s">
        <v>663</v>
      </c>
      <c r="E215" t="s">
        <v>664</v>
      </c>
      <c r="F215" s="15">
        <v>-950</v>
      </c>
      <c r="G215" t="s">
        <v>253</v>
      </c>
      <c r="H215" t="s">
        <v>274</v>
      </c>
      <c r="I215" t="s">
        <v>255</v>
      </c>
      <c r="J215">
        <f>VLOOKUP(B215,自助退!B:F,5,FALSE)</f>
        <v>950</v>
      </c>
      <c r="K215" s="40" t="str">
        <f t="shared" si="3"/>
        <v/>
      </c>
    </row>
    <row r="216" spans="1:11" ht="14.25" hidden="1">
      <c r="A216" s="17">
        <v>42896.449363425927</v>
      </c>
      <c r="B216" s="15">
        <v>131191</v>
      </c>
      <c r="C216" t="s">
        <v>665</v>
      </c>
      <c r="D216" t="s">
        <v>84</v>
      </c>
      <c r="E216" t="s">
        <v>85</v>
      </c>
      <c r="F216" s="15">
        <v>-9600</v>
      </c>
      <c r="G216" t="s">
        <v>253</v>
      </c>
      <c r="H216" t="s">
        <v>296</v>
      </c>
      <c r="I216" t="s">
        <v>255</v>
      </c>
      <c r="J216">
        <f>VLOOKUP(B216,自助退!B:F,5,FALSE)</f>
        <v>9600</v>
      </c>
      <c r="K216" s="40" t="str">
        <f t="shared" si="3"/>
        <v/>
      </c>
    </row>
    <row r="217" spans="1:11" ht="14.25" hidden="1">
      <c r="A217" s="17">
        <v>42896.455289351848</v>
      </c>
      <c r="B217" s="15">
        <v>131363</v>
      </c>
      <c r="C217" t="s">
        <v>666</v>
      </c>
      <c r="D217" t="s">
        <v>667</v>
      </c>
      <c r="E217" t="s">
        <v>668</v>
      </c>
      <c r="F217" s="15">
        <v>-100</v>
      </c>
      <c r="G217" t="s">
        <v>253</v>
      </c>
      <c r="H217" t="s">
        <v>394</v>
      </c>
      <c r="I217" t="s">
        <v>255</v>
      </c>
      <c r="J217">
        <f>VLOOKUP(B217,自助退!B:F,5,FALSE)</f>
        <v>100</v>
      </c>
      <c r="K217" s="40" t="str">
        <f t="shared" si="3"/>
        <v/>
      </c>
    </row>
    <row r="218" spans="1:11" ht="14.25" hidden="1">
      <c r="A218" s="17">
        <v>42896.492546296293</v>
      </c>
      <c r="B218" s="15">
        <v>132598</v>
      </c>
      <c r="C218" t="s">
        <v>1387</v>
      </c>
      <c r="D218" t="s">
        <v>1196</v>
      </c>
      <c r="E218" t="s">
        <v>1425</v>
      </c>
      <c r="F218" s="15">
        <v>-349</v>
      </c>
      <c r="G218" t="s">
        <v>253</v>
      </c>
      <c r="H218" t="s">
        <v>329</v>
      </c>
      <c r="I218" t="s">
        <v>694</v>
      </c>
      <c r="J218">
        <f>VLOOKUP(B218,自助退!B:F,5,FALSE)</f>
        <v>349</v>
      </c>
      <c r="K218" s="40" t="str">
        <f t="shared" si="3"/>
        <v/>
      </c>
    </row>
    <row r="219" spans="1:11" ht="14.25" hidden="1">
      <c r="A219" s="17">
        <v>42896.523009259261</v>
      </c>
      <c r="B219" s="15">
        <v>132938</v>
      </c>
      <c r="C219" t="s">
        <v>1387</v>
      </c>
      <c r="D219" t="s">
        <v>1201</v>
      </c>
      <c r="E219" t="s">
        <v>1426</v>
      </c>
      <c r="F219" s="15">
        <v>-1811</v>
      </c>
      <c r="G219" t="s">
        <v>253</v>
      </c>
      <c r="H219" t="s">
        <v>296</v>
      </c>
      <c r="I219" t="s">
        <v>694</v>
      </c>
      <c r="J219">
        <f>VLOOKUP(B219,自助退!B:F,5,FALSE)</f>
        <v>1811</v>
      </c>
      <c r="K219" s="40" t="str">
        <f t="shared" si="3"/>
        <v/>
      </c>
    </row>
    <row r="220" spans="1:11" ht="14.25" hidden="1">
      <c r="A220" s="17">
        <v>42896.523877314816</v>
      </c>
      <c r="B220" s="15">
        <v>132954</v>
      </c>
      <c r="C220" t="s">
        <v>1387</v>
      </c>
      <c r="D220" t="s">
        <v>1206</v>
      </c>
      <c r="E220" t="s">
        <v>1427</v>
      </c>
      <c r="F220" s="15">
        <v>-1864</v>
      </c>
      <c r="G220" t="s">
        <v>253</v>
      </c>
      <c r="H220" t="s">
        <v>296</v>
      </c>
      <c r="I220" t="s">
        <v>694</v>
      </c>
      <c r="J220">
        <f>VLOOKUP(B220,自助退!B:F,5,FALSE)</f>
        <v>1864</v>
      </c>
      <c r="K220" s="40" t="str">
        <f t="shared" si="3"/>
        <v/>
      </c>
    </row>
    <row r="221" spans="1:11" ht="14.25" hidden="1">
      <c r="A221" s="17">
        <v>42896.589236111111</v>
      </c>
      <c r="B221" s="15">
        <v>133363</v>
      </c>
      <c r="C221" t="s">
        <v>669</v>
      </c>
      <c r="D221" t="s">
        <v>670</v>
      </c>
      <c r="E221" t="s">
        <v>671</v>
      </c>
      <c r="F221" s="15">
        <v>-400</v>
      </c>
      <c r="G221" t="s">
        <v>253</v>
      </c>
      <c r="H221" t="s">
        <v>301</v>
      </c>
      <c r="I221" t="s">
        <v>255</v>
      </c>
      <c r="J221">
        <f>VLOOKUP(B221,自助退!B:F,5,FALSE)</f>
        <v>400</v>
      </c>
      <c r="K221" s="40" t="str">
        <f t="shared" si="3"/>
        <v/>
      </c>
    </row>
    <row r="222" spans="1:11" ht="14.25" hidden="1">
      <c r="A222" s="17">
        <v>42896.596435185187</v>
      </c>
      <c r="B222" s="15">
        <v>133453</v>
      </c>
      <c r="C222" t="s">
        <v>672</v>
      </c>
      <c r="D222" t="s">
        <v>673</v>
      </c>
      <c r="E222" t="s">
        <v>674</v>
      </c>
      <c r="F222" s="15">
        <v>-862</v>
      </c>
      <c r="G222" t="s">
        <v>253</v>
      </c>
      <c r="H222" t="s">
        <v>325</v>
      </c>
      <c r="I222" t="s">
        <v>255</v>
      </c>
      <c r="J222">
        <f>VLOOKUP(B222,自助退!B:F,5,FALSE)</f>
        <v>862</v>
      </c>
      <c r="K222" s="40" t="str">
        <f t="shared" si="3"/>
        <v/>
      </c>
    </row>
    <row r="223" spans="1:11" ht="14.25" hidden="1">
      <c r="A223" s="17">
        <v>42896.597824074073</v>
      </c>
      <c r="B223" s="15">
        <v>133466</v>
      </c>
      <c r="C223" t="s">
        <v>675</v>
      </c>
      <c r="D223" t="s">
        <v>676</v>
      </c>
      <c r="E223" t="s">
        <v>677</v>
      </c>
      <c r="F223" s="15">
        <v>-86</v>
      </c>
      <c r="G223" t="s">
        <v>253</v>
      </c>
      <c r="H223" t="s">
        <v>261</v>
      </c>
      <c r="I223" t="s">
        <v>255</v>
      </c>
      <c r="J223">
        <f>VLOOKUP(B223,自助退!B:F,5,FALSE)</f>
        <v>86</v>
      </c>
      <c r="K223" s="40" t="str">
        <f t="shared" si="3"/>
        <v/>
      </c>
    </row>
    <row r="224" spans="1:11" ht="14.25" hidden="1">
      <c r="A224" s="17">
        <v>42896.612025462964</v>
      </c>
      <c r="B224" s="15">
        <v>133716</v>
      </c>
      <c r="C224" t="s">
        <v>678</v>
      </c>
      <c r="D224" t="s">
        <v>679</v>
      </c>
      <c r="E224" t="s">
        <v>680</v>
      </c>
      <c r="F224" s="15">
        <v>-465</v>
      </c>
      <c r="G224" t="s">
        <v>253</v>
      </c>
      <c r="H224" t="s">
        <v>453</v>
      </c>
      <c r="I224" t="s">
        <v>255</v>
      </c>
      <c r="J224">
        <f>VLOOKUP(B224,自助退!B:F,5,FALSE)</f>
        <v>465</v>
      </c>
      <c r="K224" s="40" t="str">
        <f t="shared" si="3"/>
        <v/>
      </c>
    </row>
    <row r="225" spans="1:11" ht="14.25" hidden="1">
      <c r="A225" s="17">
        <v>42896.613379629627</v>
      </c>
      <c r="B225" s="15">
        <v>133732</v>
      </c>
      <c r="C225" t="s">
        <v>1387</v>
      </c>
      <c r="D225" t="s">
        <v>1217</v>
      </c>
      <c r="E225" t="s">
        <v>1428</v>
      </c>
      <c r="F225" s="15">
        <v>-329</v>
      </c>
      <c r="G225" t="s">
        <v>253</v>
      </c>
      <c r="H225" t="s">
        <v>312</v>
      </c>
      <c r="I225" t="s">
        <v>694</v>
      </c>
      <c r="J225">
        <f>VLOOKUP(B225,自助退!B:F,5,FALSE)</f>
        <v>329</v>
      </c>
      <c r="K225" s="40" t="str">
        <f t="shared" si="3"/>
        <v/>
      </c>
    </row>
    <row r="226" spans="1:11" ht="14.25" hidden="1">
      <c r="A226" s="17">
        <v>42896.618171296293</v>
      </c>
      <c r="B226" s="15">
        <v>133813</v>
      </c>
      <c r="C226" t="s">
        <v>681</v>
      </c>
      <c r="D226" t="s">
        <v>682</v>
      </c>
      <c r="E226" t="s">
        <v>683</v>
      </c>
      <c r="F226" s="15">
        <v>-42</v>
      </c>
      <c r="G226" t="s">
        <v>253</v>
      </c>
      <c r="H226" t="s">
        <v>441</v>
      </c>
      <c r="I226" t="s">
        <v>255</v>
      </c>
      <c r="J226">
        <f>VLOOKUP(B226,自助退!B:F,5,FALSE)</f>
        <v>42</v>
      </c>
      <c r="K226" s="40" t="str">
        <f t="shared" si="3"/>
        <v/>
      </c>
    </row>
    <row r="227" spans="1:11" ht="14.25" hidden="1">
      <c r="A227" s="17">
        <v>42896.656886574077</v>
      </c>
      <c r="B227" s="15">
        <v>134577</v>
      </c>
      <c r="C227" t="s">
        <v>684</v>
      </c>
      <c r="D227" t="s">
        <v>53</v>
      </c>
      <c r="E227" t="s">
        <v>54</v>
      </c>
      <c r="F227" s="15">
        <v>-700</v>
      </c>
      <c r="G227" t="s">
        <v>253</v>
      </c>
      <c r="H227" t="s">
        <v>296</v>
      </c>
      <c r="I227" t="s">
        <v>255</v>
      </c>
      <c r="J227">
        <f>VLOOKUP(B227,自助退!B:F,5,FALSE)</f>
        <v>700</v>
      </c>
      <c r="K227" s="40" t="str">
        <f t="shared" si="3"/>
        <v/>
      </c>
    </row>
    <row r="228" spans="1:11" ht="14.25" hidden="1">
      <c r="A228" s="17">
        <v>42896.657164351855</v>
      </c>
      <c r="B228" s="15">
        <v>134584</v>
      </c>
      <c r="C228" t="s">
        <v>685</v>
      </c>
      <c r="D228" t="s">
        <v>53</v>
      </c>
      <c r="E228" t="s">
        <v>54</v>
      </c>
      <c r="F228" s="15">
        <v>-200</v>
      </c>
      <c r="G228" t="s">
        <v>253</v>
      </c>
      <c r="H228" t="s">
        <v>296</v>
      </c>
      <c r="I228" t="s">
        <v>255</v>
      </c>
      <c r="J228">
        <f>VLOOKUP(B228,自助退!B:F,5,FALSE)</f>
        <v>200</v>
      </c>
      <c r="K228" s="40" t="str">
        <f t="shared" si="3"/>
        <v/>
      </c>
    </row>
    <row r="229" spans="1:11" ht="14.25" hidden="1">
      <c r="A229" s="17">
        <v>42896.657384259262</v>
      </c>
      <c r="B229" s="15">
        <v>134589</v>
      </c>
      <c r="C229" t="s">
        <v>686</v>
      </c>
      <c r="D229" t="s">
        <v>687</v>
      </c>
      <c r="E229" t="s">
        <v>688</v>
      </c>
      <c r="F229" s="15">
        <v>-845</v>
      </c>
      <c r="G229" t="s">
        <v>253</v>
      </c>
      <c r="H229" t="s">
        <v>453</v>
      </c>
      <c r="I229" t="s">
        <v>255</v>
      </c>
      <c r="J229">
        <f>VLOOKUP(B229,自助退!B:F,5,FALSE)</f>
        <v>845</v>
      </c>
      <c r="K229" s="40" t="str">
        <f t="shared" si="3"/>
        <v/>
      </c>
    </row>
    <row r="230" spans="1:11" ht="14.25" hidden="1">
      <c r="A230" s="17">
        <v>42896.672592592593</v>
      </c>
      <c r="B230" s="15">
        <v>134839</v>
      </c>
      <c r="C230" t="s">
        <v>1387</v>
      </c>
      <c r="D230" t="s">
        <v>1230</v>
      </c>
      <c r="E230" t="s">
        <v>1429</v>
      </c>
      <c r="F230" s="15">
        <v>-274</v>
      </c>
      <c r="G230" t="s">
        <v>253</v>
      </c>
      <c r="H230" t="s">
        <v>301</v>
      </c>
      <c r="I230" t="s">
        <v>694</v>
      </c>
      <c r="J230">
        <f>VLOOKUP(B230,自助退!B:F,5,FALSE)</f>
        <v>274</v>
      </c>
      <c r="K230" s="40" t="str">
        <f t="shared" si="3"/>
        <v/>
      </c>
    </row>
    <row r="231" spans="1:11" ht="14.25" hidden="1">
      <c r="A231" s="17">
        <v>42896.680752314816</v>
      </c>
      <c r="B231" s="15">
        <v>135004</v>
      </c>
      <c r="C231" t="s">
        <v>689</v>
      </c>
      <c r="D231" t="s">
        <v>690</v>
      </c>
      <c r="E231" t="s">
        <v>691</v>
      </c>
      <c r="F231" s="15">
        <v>-595</v>
      </c>
      <c r="G231" t="s">
        <v>253</v>
      </c>
      <c r="H231" t="s">
        <v>441</v>
      </c>
      <c r="I231" t="s">
        <v>255</v>
      </c>
      <c r="J231">
        <f>VLOOKUP(B231,自助退!B:F,5,FALSE)</f>
        <v>595</v>
      </c>
      <c r="K231" s="40" t="str">
        <f t="shared" si="3"/>
        <v/>
      </c>
    </row>
    <row r="232" spans="1:11" ht="14.25" hidden="1">
      <c r="A232" s="17">
        <v>42897.024756944447</v>
      </c>
      <c r="B232" s="15">
        <v>135952</v>
      </c>
      <c r="D232" t="s">
        <v>692</v>
      </c>
      <c r="E232" t="s">
        <v>693</v>
      </c>
      <c r="F232" s="15">
        <v>-1990</v>
      </c>
      <c r="G232" t="s">
        <v>253</v>
      </c>
      <c r="H232" t="s">
        <v>464</v>
      </c>
      <c r="I232" t="s">
        <v>694</v>
      </c>
      <c r="J232">
        <f>VLOOKUP(B232,自助退!B:F,5,FALSE)</f>
        <v>1990</v>
      </c>
      <c r="K232" s="40" t="str">
        <f t="shared" si="3"/>
        <v/>
      </c>
    </row>
    <row r="233" spans="1:11" ht="14.25" hidden="1">
      <c r="A233" s="17">
        <v>42897.376666666663</v>
      </c>
      <c r="B233" s="15">
        <v>136481</v>
      </c>
      <c r="C233" t="s">
        <v>1387</v>
      </c>
      <c r="D233" t="s">
        <v>172</v>
      </c>
      <c r="E233" t="s">
        <v>1430</v>
      </c>
      <c r="F233" s="15">
        <v>-4000</v>
      </c>
      <c r="G233" t="s">
        <v>253</v>
      </c>
      <c r="H233" t="s">
        <v>296</v>
      </c>
      <c r="I233" t="s">
        <v>694</v>
      </c>
      <c r="J233">
        <f>VLOOKUP(B233,自助退!B:F,5,FALSE)</f>
        <v>4000</v>
      </c>
      <c r="K233" s="40" t="str">
        <f t="shared" si="3"/>
        <v/>
      </c>
    </row>
    <row r="234" spans="1:11" ht="14.25" hidden="1">
      <c r="A234" s="17">
        <v>42897.453634259262</v>
      </c>
      <c r="B234" s="15">
        <v>137308</v>
      </c>
      <c r="C234" t="s">
        <v>695</v>
      </c>
      <c r="D234" t="s">
        <v>696</v>
      </c>
      <c r="E234" t="s">
        <v>182</v>
      </c>
      <c r="F234" s="15">
        <v>-65</v>
      </c>
      <c r="G234" t="s">
        <v>253</v>
      </c>
      <c r="H234" t="s">
        <v>296</v>
      </c>
      <c r="I234" t="s">
        <v>255</v>
      </c>
      <c r="J234">
        <f>VLOOKUP(B234,自助退!B:F,5,FALSE)</f>
        <v>65</v>
      </c>
      <c r="K234" s="40" t="str">
        <f t="shared" si="3"/>
        <v/>
      </c>
    </row>
    <row r="235" spans="1:11" ht="14.25" hidden="1">
      <c r="A235" s="17">
        <v>42897.634074074071</v>
      </c>
      <c r="B235" s="15">
        <v>138308</v>
      </c>
      <c r="C235" t="s">
        <v>1387</v>
      </c>
      <c r="D235" t="s">
        <v>1242</v>
      </c>
      <c r="E235" t="s">
        <v>1431</v>
      </c>
      <c r="F235" s="15">
        <v>-305</v>
      </c>
      <c r="G235" t="s">
        <v>253</v>
      </c>
      <c r="H235" t="s">
        <v>261</v>
      </c>
      <c r="I235" t="s">
        <v>694</v>
      </c>
      <c r="J235">
        <f>VLOOKUP(B235,自助退!B:F,5,FALSE)</f>
        <v>305</v>
      </c>
      <c r="K235" s="40" t="str">
        <f t="shared" si="3"/>
        <v/>
      </c>
    </row>
    <row r="236" spans="1:11" ht="14.25" hidden="1">
      <c r="A236" s="17">
        <v>42897.770960648151</v>
      </c>
      <c r="B236" s="15">
        <v>138827</v>
      </c>
      <c r="C236" t="s">
        <v>1247</v>
      </c>
      <c r="D236" t="s">
        <v>697</v>
      </c>
      <c r="E236" t="s">
        <v>698</v>
      </c>
      <c r="F236" s="15">
        <v>-611</v>
      </c>
      <c r="G236" t="s">
        <v>253</v>
      </c>
      <c r="H236" t="s">
        <v>464</v>
      </c>
      <c r="I236" t="s">
        <v>255</v>
      </c>
      <c r="J236">
        <f>VLOOKUP(B236,自助退!B:F,5,FALSE)</f>
        <v>611</v>
      </c>
      <c r="K236" s="40" t="str">
        <f t="shared" si="3"/>
        <v/>
      </c>
    </row>
    <row r="237" spans="1:11" ht="14.25" hidden="1">
      <c r="A237" s="17">
        <v>42897.898287037038</v>
      </c>
      <c r="B237" s="15">
        <v>139159</v>
      </c>
      <c r="C237" t="s">
        <v>1387</v>
      </c>
      <c r="D237" t="s">
        <v>73</v>
      </c>
      <c r="E237" t="s">
        <v>1423</v>
      </c>
      <c r="F237" s="15">
        <v>-1000</v>
      </c>
      <c r="G237" t="s">
        <v>253</v>
      </c>
      <c r="H237" t="s">
        <v>278</v>
      </c>
      <c r="I237" t="s">
        <v>694</v>
      </c>
      <c r="J237">
        <f>VLOOKUP(B237,自助退!B:F,5,FALSE)</f>
        <v>1000</v>
      </c>
      <c r="K237" s="40" t="str">
        <f t="shared" si="3"/>
        <v/>
      </c>
    </row>
    <row r="238" spans="1:11" ht="14.25" hidden="1">
      <c r="A238" s="17">
        <v>42898.364282407405</v>
      </c>
      <c r="B238" s="15">
        <v>143028</v>
      </c>
      <c r="C238" t="s">
        <v>1432</v>
      </c>
      <c r="D238" t="s">
        <v>1433</v>
      </c>
      <c r="E238" t="s">
        <v>1434</v>
      </c>
      <c r="F238" s="15">
        <v>-1000</v>
      </c>
      <c r="G238" t="s">
        <v>253</v>
      </c>
      <c r="H238" t="s">
        <v>294</v>
      </c>
      <c r="I238" t="s">
        <v>255</v>
      </c>
      <c r="J238">
        <f>VLOOKUP(B238,自助退!B:F,5,FALSE)</f>
        <v>1000</v>
      </c>
      <c r="K238" s="40" t="str">
        <f t="shared" si="3"/>
        <v/>
      </c>
    </row>
    <row r="239" spans="1:11" ht="14.25" hidden="1">
      <c r="A239" s="17">
        <v>42898.366539351853</v>
      </c>
      <c r="B239" s="15">
        <v>143246</v>
      </c>
      <c r="C239" t="s">
        <v>1387</v>
      </c>
      <c r="D239" t="s">
        <v>1435</v>
      </c>
      <c r="E239" t="s">
        <v>1436</v>
      </c>
      <c r="F239" s="15">
        <v>-507</v>
      </c>
      <c r="G239" t="s">
        <v>253</v>
      </c>
      <c r="H239" t="s">
        <v>453</v>
      </c>
      <c r="I239" t="s">
        <v>694</v>
      </c>
      <c r="J239">
        <f>VLOOKUP(B239,自助退!B:F,5,FALSE)</f>
        <v>507</v>
      </c>
      <c r="K239" s="40" t="str">
        <f t="shared" si="3"/>
        <v/>
      </c>
    </row>
    <row r="240" spans="1:11" ht="14.25" hidden="1">
      <c r="A240" s="17">
        <v>42898.378854166665</v>
      </c>
      <c r="B240" s="15">
        <v>144506</v>
      </c>
      <c r="C240" t="s">
        <v>1387</v>
      </c>
      <c r="D240" t="s">
        <v>1437</v>
      </c>
      <c r="E240" t="s">
        <v>1438</v>
      </c>
      <c r="F240" s="15">
        <v>-116</v>
      </c>
      <c r="G240" t="s">
        <v>253</v>
      </c>
      <c r="H240" t="s">
        <v>341</v>
      </c>
      <c r="I240" t="s">
        <v>694</v>
      </c>
      <c r="J240">
        <f>VLOOKUP(B240,自助退!B:F,5,FALSE)</f>
        <v>116</v>
      </c>
      <c r="K240" s="40" t="str">
        <f t="shared" si="3"/>
        <v/>
      </c>
    </row>
    <row r="241" spans="1:11" ht="14.25" hidden="1">
      <c r="A241" s="17">
        <v>42898.400231481479</v>
      </c>
      <c r="B241" s="15">
        <v>146640</v>
      </c>
      <c r="C241" t="s">
        <v>1439</v>
      </c>
      <c r="D241" t="s">
        <v>1440</v>
      </c>
      <c r="E241" t="s">
        <v>1441</v>
      </c>
      <c r="F241" s="15">
        <v>-300</v>
      </c>
      <c r="G241" t="s">
        <v>253</v>
      </c>
      <c r="H241" t="s">
        <v>341</v>
      </c>
      <c r="I241" t="s">
        <v>255</v>
      </c>
      <c r="J241">
        <f>VLOOKUP(B241,自助退!B:F,5,FALSE)</f>
        <v>300</v>
      </c>
      <c r="K241" s="40" t="str">
        <f t="shared" si="3"/>
        <v/>
      </c>
    </row>
    <row r="242" spans="1:11" ht="14.25" hidden="1">
      <c r="A242" s="17">
        <v>42898.410983796297</v>
      </c>
      <c r="B242" s="15">
        <v>147757</v>
      </c>
      <c r="C242" t="s">
        <v>1442</v>
      </c>
      <c r="D242" t="s">
        <v>1443</v>
      </c>
      <c r="E242" t="s">
        <v>1444</v>
      </c>
      <c r="F242" s="15">
        <v>-283</v>
      </c>
      <c r="G242" t="s">
        <v>253</v>
      </c>
      <c r="H242" t="s">
        <v>336</v>
      </c>
      <c r="I242" t="s">
        <v>255</v>
      </c>
      <c r="J242">
        <f>VLOOKUP(B242,自助退!B:F,5,FALSE)</f>
        <v>283</v>
      </c>
      <c r="K242" s="40" t="str">
        <f t="shared" si="3"/>
        <v/>
      </c>
    </row>
    <row r="243" spans="1:11" ht="14.25" hidden="1">
      <c r="A243" s="17">
        <v>42898.411666666667</v>
      </c>
      <c r="B243" s="15">
        <v>147829</v>
      </c>
      <c r="C243" t="s">
        <v>1445</v>
      </c>
      <c r="D243" t="s">
        <v>73</v>
      </c>
      <c r="E243" t="s">
        <v>1423</v>
      </c>
      <c r="F243" s="15">
        <v>-1000</v>
      </c>
      <c r="G243" t="s">
        <v>253</v>
      </c>
      <c r="H243" t="s">
        <v>286</v>
      </c>
      <c r="I243" t="s">
        <v>255</v>
      </c>
      <c r="J243">
        <f>VLOOKUP(B243,自助退!B:F,5,FALSE)</f>
        <v>1000</v>
      </c>
      <c r="K243" s="40" t="str">
        <f t="shared" si="3"/>
        <v/>
      </c>
    </row>
    <row r="244" spans="1:11" ht="14.25" hidden="1">
      <c r="A244" s="17">
        <v>42898.418599537035</v>
      </c>
      <c r="B244" s="15">
        <v>148548</v>
      </c>
      <c r="D244" t="s">
        <v>1447</v>
      </c>
      <c r="E244" t="s">
        <v>1448</v>
      </c>
      <c r="F244" s="15">
        <v>-800</v>
      </c>
      <c r="G244" t="s">
        <v>253</v>
      </c>
      <c r="H244" t="s">
        <v>336</v>
      </c>
      <c r="I244" t="s">
        <v>694</v>
      </c>
      <c r="J244">
        <f>VLOOKUP(B244,自助退!B:F,5,FALSE)</f>
        <v>800</v>
      </c>
      <c r="K244" s="40" t="str">
        <f t="shared" si="3"/>
        <v/>
      </c>
    </row>
    <row r="245" spans="1:11" ht="14.25" hidden="1">
      <c r="A245" s="17">
        <v>42898.429398148146</v>
      </c>
      <c r="B245" s="15">
        <v>149678</v>
      </c>
      <c r="C245" t="s">
        <v>1449</v>
      </c>
      <c r="D245" t="s">
        <v>1450</v>
      </c>
      <c r="E245" t="s">
        <v>1451</v>
      </c>
      <c r="F245" s="15">
        <v>-1004</v>
      </c>
      <c r="G245" t="s">
        <v>253</v>
      </c>
      <c r="H245" t="s">
        <v>593</v>
      </c>
      <c r="I245" t="s">
        <v>255</v>
      </c>
      <c r="J245">
        <f>VLOOKUP(B245,自助退!B:F,5,FALSE)</f>
        <v>1004</v>
      </c>
      <c r="K245" s="40" t="str">
        <f t="shared" si="3"/>
        <v/>
      </c>
    </row>
    <row r="246" spans="1:11" ht="14.25" hidden="1">
      <c r="A246" s="17">
        <v>42898.451284722221</v>
      </c>
      <c r="B246" s="15">
        <v>151579</v>
      </c>
      <c r="C246" t="s">
        <v>1452</v>
      </c>
      <c r="D246" t="s">
        <v>1453</v>
      </c>
      <c r="E246" t="s">
        <v>1454</v>
      </c>
      <c r="F246" s="15">
        <v>-1158</v>
      </c>
      <c r="G246" t="s">
        <v>253</v>
      </c>
      <c r="H246" t="s">
        <v>312</v>
      </c>
      <c r="I246" t="s">
        <v>255</v>
      </c>
      <c r="J246">
        <f>VLOOKUP(B246,自助退!B:F,5,FALSE)</f>
        <v>1158</v>
      </c>
      <c r="K246" s="40" t="str">
        <f t="shared" si="3"/>
        <v/>
      </c>
    </row>
    <row r="247" spans="1:11" ht="14.25" hidden="1">
      <c r="A247" s="17">
        <v>42898.45621527778</v>
      </c>
      <c r="B247" s="15">
        <v>151984</v>
      </c>
      <c r="C247" t="s">
        <v>1455</v>
      </c>
      <c r="D247" t="s">
        <v>1456</v>
      </c>
      <c r="E247" t="s">
        <v>1457</v>
      </c>
      <c r="F247" s="15">
        <v>-57</v>
      </c>
      <c r="G247" t="s">
        <v>253</v>
      </c>
      <c r="H247" t="s">
        <v>282</v>
      </c>
      <c r="I247" t="s">
        <v>255</v>
      </c>
      <c r="J247">
        <f>VLOOKUP(B247,自助退!B:F,5,FALSE)</f>
        <v>57</v>
      </c>
      <c r="K247" s="40" t="str">
        <f t="shared" si="3"/>
        <v/>
      </c>
    </row>
    <row r="248" spans="1:11" ht="14.25" hidden="1">
      <c r="A248" s="17">
        <v>42898.456388888888</v>
      </c>
      <c r="B248" s="15">
        <v>152001</v>
      </c>
      <c r="D248" t="s">
        <v>1459</v>
      </c>
      <c r="E248" t="s">
        <v>1460</v>
      </c>
      <c r="F248" s="15">
        <v>-662</v>
      </c>
      <c r="G248" t="s">
        <v>253</v>
      </c>
      <c r="H248" t="s">
        <v>286</v>
      </c>
      <c r="I248" t="s">
        <v>694</v>
      </c>
      <c r="J248">
        <f>VLOOKUP(B248,自助退!B:F,5,FALSE)</f>
        <v>662</v>
      </c>
      <c r="K248" s="40" t="str">
        <f t="shared" si="3"/>
        <v/>
      </c>
    </row>
    <row r="249" spans="1:11" ht="14.25" hidden="1">
      <c r="A249" s="17">
        <v>42898.456608796296</v>
      </c>
      <c r="B249" s="15">
        <v>152018</v>
      </c>
      <c r="C249" t="s">
        <v>1461</v>
      </c>
      <c r="D249" t="s">
        <v>1462</v>
      </c>
      <c r="E249" t="s">
        <v>1463</v>
      </c>
      <c r="F249" s="15">
        <v>-115</v>
      </c>
      <c r="G249" t="s">
        <v>253</v>
      </c>
      <c r="H249" t="s">
        <v>282</v>
      </c>
      <c r="I249" t="s">
        <v>255</v>
      </c>
      <c r="J249">
        <f>VLOOKUP(B249,自助退!B:F,5,FALSE)</f>
        <v>115</v>
      </c>
      <c r="K249" s="40" t="str">
        <f t="shared" si="3"/>
        <v/>
      </c>
    </row>
    <row r="250" spans="1:11" ht="14.25" hidden="1">
      <c r="A250" s="17">
        <v>42898.456736111111</v>
      </c>
      <c r="B250" s="15">
        <v>152028</v>
      </c>
      <c r="D250" t="s">
        <v>1465</v>
      </c>
      <c r="E250" t="s">
        <v>1466</v>
      </c>
      <c r="F250" s="15">
        <v>-300</v>
      </c>
      <c r="G250" t="s">
        <v>253</v>
      </c>
      <c r="H250" t="s">
        <v>361</v>
      </c>
      <c r="I250" t="s">
        <v>694</v>
      </c>
      <c r="J250">
        <f>VLOOKUP(B250,自助退!B:F,5,FALSE)</f>
        <v>300</v>
      </c>
      <c r="K250" s="40" t="str">
        <f t="shared" si="3"/>
        <v/>
      </c>
    </row>
    <row r="251" spans="1:11" ht="14.25" hidden="1">
      <c r="A251" s="17">
        <v>42898.460266203707</v>
      </c>
      <c r="B251" s="15">
        <v>152373</v>
      </c>
      <c r="C251" t="s">
        <v>1467</v>
      </c>
      <c r="D251" t="s">
        <v>1468</v>
      </c>
      <c r="E251" t="s">
        <v>1469</v>
      </c>
      <c r="F251" s="15">
        <v>-69</v>
      </c>
      <c r="G251" t="s">
        <v>253</v>
      </c>
      <c r="H251" t="s">
        <v>341</v>
      </c>
      <c r="I251" t="s">
        <v>255</v>
      </c>
      <c r="J251">
        <f>VLOOKUP(B251,自助退!B:F,5,FALSE)</f>
        <v>69</v>
      </c>
      <c r="K251" s="40" t="str">
        <f t="shared" si="3"/>
        <v/>
      </c>
    </row>
    <row r="252" spans="1:11" ht="14.25" hidden="1">
      <c r="A252" s="17">
        <v>42898.471273148149</v>
      </c>
      <c r="B252" s="15">
        <v>153118</v>
      </c>
      <c r="C252" t="s">
        <v>1470</v>
      </c>
      <c r="D252" t="s">
        <v>1471</v>
      </c>
      <c r="E252" t="s">
        <v>1472</v>
      </c>
      <c r="F252" s="15">
        <v>-862</v>
      </c>
      <c r="G252" t="s">
        <v>253</v>
      </c>
      <c r="H252" t="s">
        <v>1473</v>
      </c>
      <c r="I252" t="s">
        <v>255</v>
      </c>
      <c r="J252">
        <f>VLOOKUP(B252,自助退!B:F,5,FALSE)</f>
        <v>862</v>
      </c>
      <c r="K252" s="40" t="str">
        <f t="shared" si="3"/>
        <v/>
      </c>
    </row>
    <row r="253" spans="1:11" ht="14.25" hidden="1">
      <c r="A253" s="17">
        <v>42898.474641203706</v>
      </c>
      <c r="B253" s="15">
        <v>153356</v>
      </c>
      <c r="C253" t="s">
        <v>1474</v>
      </c>
      <c r="D253" t="s">
        <v>1475</v>
      </c>
      <c r="E253" t="s">
        <v>1476</v>
      </c>
      <c r="F253" s="15">
        <v>-736</v>
      </c>
      <c r="G253" t="s">
        <v>253</v>
      </c>
      <c r="H253" t="s">
        <v>294</v>
      </c>
      <c r="I253" t="s">
        <v>255</v>
      </c>
      <c r="J253">
        <f>VLOOKUP(B253,自助退!B:F,5,FALSE)</f>
        <v>736</v>
      </c>
      <c r="K253" s="40" t="str">
        <f t="shared" si="3"/>
        <v/>
      </c>
    </row>
    <row r="254" spans="1:11" ht="14.25" hidden="1">
      <c r="A254" s="17">
        <v>42898.477106481485</v>
      </c>
      <c r="B254" s="15">
        <v>153519</v>
      </c>
      <c r="C254" t="s">
        <v>1477</v>
      </c>
      <c r="D254" t="s">
        <v>1478</v>
      </c>
      <c r="E254" t="s">
        <v>1479</v>
      </c>
      <c r="F254" s="15">
        <v>-165</v>
      </c>
      <c r="G254" t="s">
        <v>253</v>
      </c>
      <c r="H254" t="s">
        <v>282</v>
      </c>
      <c r="I254" t="s">
        <v>255</v>
      </c>
      <c r="J254">
        <f>VLOOKUP(B254,自助退!B:F,5,FALSE)</f>
        <v>165</v>
      </c>
      <c r="K254" s="40" t="str">
        <f t="shared" si="3"/>
        <v/>
      </c>
    </row>
    <row r="255" spans="1:11" ht="14.25" hidden="1">
      <c r="A255" s="17">
        <v>42898.479467592595</v>
      </c>
      <c r="B255" s="15">
        <v>153712</v>
      </c>
      <c r="C255" t="s">
        <v>1480</v>
      </c>
      <c r="D255" t="s">
        <v>1481</v>
      </c>
      <c r="E255" t="s">
        <v>1482</v>
      </c>
      <c r="F255" s="15">
        <v>-1211</v>
      </c>
      <c r="G255" t="s">
        <v>253</v>
      </c>
      <c r="H255" t="s">
        <v>453</v>
      </c>
      <c r="I255" t="s">
        <v>255</v>
      </c>
      <c r="J255">
        <f>VLOOKUP(B255,自助退!B:F,5,FALSE)</f>
        <v>1211</v>
      </c>
      <c r="K255" s="40" t="str">
        <f t="shared" si="3"/>
        <v/>
      </c>
    </row>
    <row r="256" spans="1:11" ht="14.25" hidden="1">
      <c r="A256" s="17">
        <v>42898.47997685185</v>
      </c>
      <c r="B256" s="15">
        <v>153749</v>
      </c>
      <c r="C256" t="s">
        <v>1483</v>
      </c>
      <c r="D256" t="s">
        <v>1484</v>
      </c>
      <c r="E256" t="s">
        <v>1485</v>
      </c>
      <c r="F256" s="15">
        <v>-96</v>
      </c>
      <c r="G256" t="s">
        <v>253</v>
      </c>
      <c r="H256" t="s">
        <v>296</v>
      </c>
      <c r="I256" t="s">
        <v>255</v>
      </c>
      <c r="J256">
        <f>VLOOKUP(B256,自助退!B:F,5,FALSE)</f>
        <v>96</v>
      </c>
      <c r="K256" s="40" t="str">
        <f t="shared" si="3"/>
        <v/>
      </c>
    </row>
    <row r="257" spans="1:11" ht="14.25" hidden="1">
      <c r="A257" s="17">
        <v>42898.480613425927</v>
      </c>
      <c r="B257" s="15">
        <v>153789</v>
      </c>
      <c r="C257" t="s">
        <v>1486</v>
      </c>
      <c r="D257" t="s">
        <v>1487</v>
      </c>
      <c r="E257" t="s">
        <v>1488</v>
      </c>
      <c r="F257" s="15">
        <v>-594</v>
      </c>
      <c r="G257" t="s">
        <v>253</v>
      </c>
      <c r="H257" t="s">
        <v>453</v>
      </c>
      <c r="I257" t="s">
        <v>255</v>
      </c>
      <c r="J257">
        <f>VLOOKUP(B257,自助退!B:F,5,FALSE)</f>
        <v>594</v>
      </c>
      <c r="K257" s="40" t="str">
        <f t="shared" si="3"/>
        <v/>
      </c>
    </row>
    <row r="258" spans="1:11" ht="14.25" hidden="1">
      <c r="A258" s="17">
        <v>42898.480787037035</v>
      </c>
      <c r="B258" s="15">
        <v>153807</v>
      </c>
      <c r="D258" t="s">
        <v>1490</v>
      </c>
      <c r="E258" t="s">
        <v>1491</v>
      </c>
      <c r="F258" s="15">
        <v>-407</v>
      </c>
      <c r="G258" t="s">
        <v>253</v>
      </c>
      <c r="H258" t="s">
        <v>366</v>
      </c>
      <c r="I258" t="s">
        <v>694</v>
      </c>
      <c r="J258">
        <f>VLOOKUP(B258,自助退!B:F,5,FALSE)</f>
        <v>407</v>
      </c>
      <c r="K258" s="40" t="str">
        <f t="shared" si="3"/>
        <v/>
      </c>
    </row>
    <row r="259" spans="1:11" ht="14.25" hidden="1">
      <c r="A259" s="17">
        <v>42898.48101851852</v>
      </c>
      <c r="B259" s="15">
        <v>153820</v>
      </c>
      <c r="C259" t="s">
        <v>1492</v>
      </c>
      <c r="D259" t="s">
        <v>1493</v>
      </c>
      <c r="E259" t="s">
        <v>1494</v>
      </c>
      <c r="F259" s="15">
        <v>-500</v>
      </c>
      <c r="G259" t="s">
        <v>253</v>
      </c>
      <c r="H259" t="s">
        <v>312</v>
      </c>
      <c r="I259" t="s">
        <v>255</v>
      </c>
      <c r="J259">
        <f>VLOOKUP(B259,自助退!B:F,5,FALSE)</f>
        <v>500</v>
      </c>
      <c r="K259" s="40" t="str">
        <f t="shared" ref="K259:K322" si="4">IF(F259=J259*-1,"",1)</f>
        <v/>
      </c>
    </row>
    <row r="260" spans="1:11" ht="14.25" hidden="1">
      <c r="A260" s="17">
        <v>42898.486226851855</v>
      </c>
      <c r="B260" s="15">
        <v>154171</v>
      </c>
      <c r="C260" t="s">
        <v>1495</v>
      </c>
      <c r="D260" t="s">
        <v>1496</v>
      </c>
      <c r="E260" t="s">
        <v>1497</v>
      </c>
      <c r="F260" s="15">
        <v>-5000</v>
      </c>
      <c r="G260" t="s">
        <v>253</v>
      </c>
      <c r="H260" t="s">
        <v>286</v>
      </c>
      <c r="I260" t="s">
        <v>255</v>
      </c>
      <c r="J260">
        <f>VLOOKUP(B260,自助退!B:F,5,FALSE)</f>
        <v>5000</v>
      </c>
      <c r="K260" s="40" t="str">
        <f t="shared" si="4"/>
        <v/>
      </c>
    </row>
    <row r="261" spans="1:11" ht="14.25" hidden="1">
      <c r="A261" s="17">
        <v>42898.486967592595</v>
      </c>
      <c r="B261" s="15">
        <v>154224</v>
      </c>
      <c r="C261" t="s">
        <v>1498</v>
      </c>
      <c r="D261" t="s">
        <v>1499</v>
      </c>
      <c r="E261" t="s">
        <v>1500</v>
      </c>
      <c r="F261" s="15">
        <v>-87</v>
      </c>
      <c r="G261" t="s">
        <v>253</v>
      </c>
      <c r="H261" t="s">
        <v>286</v>
      </c>
      <c r="I261" t="s">
        <v>255</v>
      </c>
      <c r="J261">
        <f>VLOOKUP(B261,自助退!B:F,5,FALSE)</f>
        <v>87</v>
      </c>
      <c r="K261" s="40" t="str">
        <f t="shared" si="4"/>
        <v/>
      </c>
    </row>
    <row r="262" spans="1:11" ht="14.25" hidden="1">
      <c r="A262" s="17">
        <v>42898.490520833337</v>
      </c>
      <c r="B262" s="15">
        <v>154444</v>
      </c>
      <c r="C262" t="s">
        <v>1501</v>
      </c>
      <c r="D262" t="s">
        <v>1502</v>
      </c>
      <c r="E262" t="s">
        <v>1503</v>
      </c>
      <c r="F262" s="15">
        <v>-100</v>
      </c>
      <c r="G262" t="s">
        <v>253</v>
      </c>
      <c r="H262" t="s">
        <v>380</v>
      </c>
      <c r="I262" t="s">
        <v>255</v>
      </c>
      <c r="J262">
        <f>VLOOKUP(B262,自助退!B:F,5,FALSE)</f>
        <v>100</v>
      </c>
      <c r="K262" s="40" t="str">
        <f t="shared" si="4"/>
        <v/>
      </c>
    </row>
    <row r="263" spans="1:11" ht="14.25" hidden="1">
      <c r="A263" s="17">
        <v>42898.501944444448</v>
      </c>
      <c r="B263" s="15">
        <v>154954</v>
      </c>
      <c r="C263" t="s">
        <v>1504</v>
      </c>
      <c r="D263" t="s">
        <v>1505</v>
      </c>
      <c r="E263" t="s">
        <v>1506</v>
      </c>
      <c r="F263" s="15">
        <v>-405</v>
      </c>
      <c r="G263" t="s">
        <v>253</v>
      </c>
      <c r="H263" t="s">
        <v>296</v>
      </c>
      <c r="I263" t="s">
        <v>255</v>
      </c>
      <c r="J263">
        <f>VLOOKUP(B263,自助退!B:F,5,FALSE)</f>
        <v>405</v>
      </c>
      <c r="K263" s="40" t="str">
        <f t="shared" si="4"/>
        <v/>
      </c>
    </row>
    <row r="264" spans="1:11" ht="14.25" hidden="1">
      <c r="A264" s="17">
        <v>42898.509930555556</v>
      </c>
      <c r="B264" s="15">
        <v>155145</v>
      </c>
      <c r="C264" t="s">
        <v>1507</v>
      </c>
      <c r="D264" t="s">
        <v>1508</v>
      </c>
      <c r="E264" t="s">
        <v>1509</v>
      </c>
      <c r="F264" s="15">
        <v>-100</v>
      </c>
      <c r="G264" t="s">
        <v>253</v>
      </c>
      <c r="H264" t="s">
        <v>329</v>
      </c>
      <c r="I264" t="s">
        <v>255</v>
      </c>
      <c r="J264">
        <f>VLOOKUP(B264,自助退!B:F,5,FALSE)</f>
        <v>100</v>
      </c>
      <c r="K264" s="40" t="str">
        <f t="shared" si="4"/>
        <v/>
      </c>
    </row>
    <row r="265" spans="1:11" ht="14.25" hidden="1">
      <c r="A265" s="17">
        <v>42898.524467592593</v>
      </c>
      <c r="B265" s="15">
        <v>155420</v>
      </c>
      <c r="C265" t="s">
        <v>1510</v>
      </c>
      <c r="D265" t="s">
        <v>1511</v>
      </c>
      <c r="E265" t="s">
        <v>1512</v>
      </c>
      <c r="F265" s="15">
        <v>-20</v>
      </c>
      <c r="G265" t="s">
        <v>253</v>
      </c>
      <c r="H265" t="s">
        <v>392</v>
      </c>
      <c r="I265" t="s">
        <v>255</v>
      </c>
      <c r="J265">
        <f>VLOOKUP(B265,自助退!B:F,5,FALSE)</f>
        <v>20</v>
      </c>
      <c r="K265" s="40" t="str">
        <f t="shared" si="4"/>
        <v/>
      </c>
    </row>
    <row r="266" spans="1:11" ht="14.25" hidden="1">
      <c r="A266" s="17">
        <v>42898.567604166667</v>
      </c>
      <c r="B266" s="15">
        <v>155814</v>
      </c>
      <c r="C266" t="s">
        <v>1513</v>
      </c>
      <c r="D266" t="s">
        <v>1514</v>
      </c>
      <c r="E266" t="s">
        <v>1515</v>
      </c>
      <c r="F266" s="15">
        <v>-235</v>
      </c>
      <c r="G266" t="s">
        <v>253</v>
      </c>
      <c r="H266" t="s">
        <v>593</v>
      </c>
      <c r="I266" t="s">
        <v>255</v>
      </c>
      <c r="J266">
        <f>VLOOKUP(B266,自助退!B:F,5,FALSE)</f>
        <v>235</v>
      </c>
      <c r="K266" s="40" t="str">
        <f t="shared" si="4"/>
        <v/>
      </c>
    </row>
    <row r="267" spans="1:11" ht="14.25" hidden="1">
      <c r="A267" s="17">
        <v>42898.568680555552</v>
      </c>
      <c r="B267" s="15">
        <v>155829</v>
      </c>
      <c r="C267" t="s">
        <v>1516</v>
      </c>
      <c r="D267" t="s">
        <v>1517</v>
      </c>
      <c r="E267" t="s">
        <v>1518</v>
      </c>
      <c r="F267" s="15">
        <v>-10</v>
      </c>
      <c r="G267" t="s">
        <v>253</v>
      </c>
      <c r="H267" t="s">
        <v>464</v>
      </c>
      <c r="I267" t="s">
        <v>255</v>
      </c>
      <c r="J267">
        <f>VLOOKUP(B267,自助退!B:F,5,FALSE)</f>
        <v>10</v>
      </c>
      <c r="K267" s="40" t="str">
        <f t="shared" si="4"/>
        <v/>
      </c>
    </row>
    <row r="268" spans="1:11" ht="14.25" hidden="1">
      <c r="A268" s="17">
        <v>42898.569490740738</v>
      </c>
      <c r="B268" s="15">
        <v>155841</v>
      </c>
      <c r="D268" t="s">
        <v>1520</v>
      </c>
      <c r="E268" t="s">
        <v>1521</v>
      </c>
      <c r="F268" s="15">
        <v>-500</v>
      </c>
      <c r="G268" t="s">
        <v>253</v>
      </c>
      <c r="H268" t="s">
        <v>464</v>
      </c>
      <c r="I268" t="s">
        <v>694</v>
      </c>
      <c r="J268">
        <f>VLOOKUP(B268,自助退!B:F,5,FALSE)</f>
        <v>500</v>
      </c>
      <c r="K268" s="40" t="str">
        <f t="shared" si="4"/>
        <v/>
      </c>
    </row>
    <row r="269" spans="1:11" ht="14.25" hidden="1">
      <c r="A269" s="17">
        <v>42898.570636574077</v>
      </c>
      <c r="B269" s="15">
        <v>155861</v>
      </c>
      <c r="C269" t="s">
        <v>1522</v>
      </c>
      <c r="D269" t="s">
        <v>1523</v>
      </c>
      <c r="E269" t="s">
        <v>1524</v>
      </c>
      <c r="F269" s="15">
        <v>-70</v>
      </c>
      <c r="G269" t="s">
        <v>253</v>
      </c>
      <c r="H269" t="s">
        <v>461</v>
      </c>
      <c r="I269" t="s">
        <v>255</v>
      </c>
      <c r="J269">
        <f>VLOOKUP(B269,自助退!B:F,5,FALSE)</f>
        <v>70</v>
      </c>
      <c r="K269" s="40" t="str">
        <f t="shared" si="4"/>
        <v/>
      </c>
    </row>
    <row r="270" spans="1:11" ht="14.25" hidden="1">
      <c r="A270" s="17">
        <v>42898.573622685188</v>
      </c>
      <c r="B270" s="15">
        <v>155916</v>
      </c>
      <c r="C270" t="s">
        <v>1525</v>
      </c>
      <c r="D270" t="s">
        <v>1526</v>
      </c>
      <c r="E270" t="s">
        <v>1527</v>
      </c>
      <c r="F270" s="15">
        <v>-332</v>
      </c>
      <c r="G270" t="s">
        <v>253</v>
      </c>
      <c r="H270" t="s">
        <v>278</v>
      </c>
      <c r="I270" t="s">
        <v>255</v>
      </c>
      <c r="J270">
        <f>VLOOKUP(B270,自助退!B:F,5,FALSE)</f>
        <v>332</v>
      </c>
      <c r="K270" s="40" t="str">
        <f t="shared" si="4"/>
        <v/>
      </c>
    </row>
    <row r="271" spans="1:11" ht="14.25" hidden="1">
      <c r="A271" s="17">
        <v>42898.5778587963</v>
      </c>
      <c r="B271" s="15">
        <v>155979</v>
      </c>
      <c r="C271" t="s">
        <v>1528</v>
      </c>
      <c r="D271" t="s">
        <v>1529</v>
      </c>
      <c r="E271" t="s">
        <v>1530</v>
      </c>
      <c r="F271" s="15">
        <v>-72</v>
      </c>
      <c r="G271" t="s">
        <v>253</v>
      </c>
      <c r="H271" t="s">
        <v>341</v>
      </c>
      <c r="I271" t="s">
        <v>255</v>
      </c>
      <c r="J271">
        <f>VLOOKUP(B271,自助退!B:F,5,FALSE)</f>
        <v>72</v>
      </c>
      <c r="K271" s="40" t="str">
        <f t="shared" si="4"/>
        <v/>
      </c>
    </row>
    <row r="272" spans="1:11" ht="14.25" hidden="1">
      <c r="A272" s="17">
        <v>42898.605196759258</v>
      </c>
      <c r="B272" s="15">
        <v>157254</v>
      </c>
      <c r="D272" t="s">
        <v>1532</v>
      </c>
      <c r="E272" t="s">
        <v>1533</v>
      </c>
      <c r="F272" s="15">
        <v>-194</v>
      </c>
      <c r="G272" t="s">
        <v>253</v>
      </c>
      <c r="H272" t="s">
        <v>392</v>
      </c>
      <c r="I272" t="s">
        <v>694</v>
      </c>
      <c r="J272">
        <f>VLOOKUP(B272,自助退!B:F,5,FALSE)</f>
        <v>194</v>
      </c>
      <c r="K272" s="40" t="str">
        <f t="shared" si="4"/>
        <v/>
      </c>
    </row>
    <row r="273" spans="1:11" ht="14.25" hidden="1">
      <c r="A273" s="17">
        <v>42898.612604166665</v>
      </c>
      <c r="B273" s="15">
        <v>157742</v>
      </c>
      <c r="C273" t="s">
        <v>1534</v>
      </c>
      <c r="D273" t="s">
        <v>1535</v>
      </c>
      <c r="E273" t="s">
        <v>1536</v>
      </c>
      <c r="F273" s="15">
        <v>-909</v>
      </c>
      <c r="G273" t="s">
        <v>253</v>
      </c>
      <c r="H273" t="s">
        <v>341</v>
      </c>
      <c r="I273" t="s">
        <v>255</v>
      </c>
      <c r="J273">
        <f>VLOOKUP(B273,自助退!B:F,5,FALSE)</f>
        <v>909</v>
      </c>
      <c r="K273" s="40" t="str">
        <f t="shared" si="4"/>
        <v/>
      </c>
    </row>
    <row r="274" spans="1:11" ht="14.25" hidden="1">
      <c r="A274" s="17">
        <v>42898.615601851852</v>
      </c>
      <c r="B274" s="15">
        <v>157949</v>
      </c>
      <c r="D274" t="s">
        <v>1538</v>
      </c>
      <c r="E274" t="s">
        <v>1539</v>
      </c>
      <c r="F274" s="15">
        <v>-129</v>
      </c>
      <c r="G274" t="s">
        <v>253</v>
      </c>
      <c r="H274" t="s">
        <v>296</v>
      </c>
      <c r="I274" t="s">
        <v>694</v>
      </c>
      <c r="J274">
        <f>VLOOKUP(B274,自助退!B:F,5,FALSE)</f>
        <v>129</v>
      </c>
      <c r="K274" s="40" t="str">
        <f t="shared" si="4"/>
        <v/>
      </c>
    </row>
    <row r="275" spans="1:11" ht="14.25" hidden="1">
      <c r="A275" s="17">
        <v>42898.617905092593</v>
      </c>
      <c r="B275" s="15">
        <v>158109</v>
      </c>
      <c r="C275" t="s">
        <v>1540</v>
      </c>
      <c r="D275" t="s">
        <v>1541</v>
      </c>
      <c r="E275" t="s">
        <v>1542</v>
      </c>
      <c r="F275" s="15">
        <v>-1094</v>
      </c>
      <c r="G275" t="s">
        <v>253</v>
      </c>
      <c r="H275" t="s">
        <v>266</v>
      </c>
      <c r="I275" t="s">
        <v>255</v>
      </c>
      <c r="J275">
        <f>VLOOKUP(B275,自助退!B:F,5,FALSE)</f>
        <v>1094</v>
      </c>
      <c r="K275" s="40" t="str">
        <f t="shared" si="4"/>
        <v/>
      </c>
    </row>
    <row r="276" spans="1:11" ht="14.25" hidden="1">
      <c r="A276" s="17">
        <v>42898.619050925925</v>
      </c>
      <c r="B276" s="15">
        <v>158199</v>
      </c>
      <c r="C276" t="s">
        <v>1543</v>
      </c>
      <c r="D276" t="s">
        <v>1544</v>
      </c>
      <c r="E276" t="s">
        <v>1545</v>
      </c>
      <c r="F276" s="15">
        <v>-3652</v>
      </c>
      <c r="G276" t="s">
        <v>253</v>
      </c>
      <c r="H276" t="s">
        <v>286</v>
      </c>
      <c r="I276" t="s">
        <v>255</v>
      </c>
      <c r="J276">
        <f>VLOOKUP(B276,自助退!B:F,5,FALSE)</f>
        <v>3652</v>
      </c>
      <c r="K276" s="40" t="str">
        <f t="shared" si="4"/>
        <v/>
      </c>
    </row>
    <row r="277" spans="1:11" ht="14.25" hidden="1">
      <c r="A277" s="17">
        <v>42898.621388888889</v>
      </c>
      <c r="B277" s="15">
        <v>158359</v>
      </c>
      <c r="C277" t="s">
        <v>1546</v>
      </c>
      <c r="D277" t="s">
        <v>1547</v>
      </c>
      <c r="E277" t="s">
        <v>1548</v>
      </c>
      <c r="F277" s="15">
        <v>-500</v>
      </c>
      <c r="G277" t="s">
        <v>253</v>
      </c>
      <c r="H277" t="s">
        <v>301</v>
      </c>
      <c r="I277" t="s">
        <v>255</v>
      </c>
      <c r="J277">
        <f>VLOOKUP(B277,自助退!B:F,5,FALSE)</f>
        <v>500</v>
      </c>
      <c r="K277" s="40" t="str">
        <f t="shared" si="4"/>
        <v/>
      </c>
    </row>
    <row r="278" spans="1:11" ht="14.25" hidden="1">
      <c r="A278" s="17">
        <v>42898.625173611108</v>
      </c>
      <c r="B278" s="15">
        <v>158667</v>
      </c>
      <c r="C278" t="s">
        <v>1549</v>
      </c>
      <c r="D278" t="s">
        <v>1550</v>
      </c>
      <c r="E278" t="s">
        <v>1551</v>
      </c>
      <c r="F278" s="15">
        <v>-830</v>
      </c>
      <c r="G278" t="s">
        <v>253</v>
      </c>
      <c r="H278" t="s">
        <v>341</v>
      </c>
      <c r="I278" t="s">
        <v>255</v>
      </c>
      <c r="J278">
        <f>VLOOKUP(B278,自助退!B:F,5,FALSE)</f>
        <v>830</v>
      </c>
      <c r="K278" s="40" t="str">
        <f t="shared" si="4"/>
        <v/>
      </c>
    </row>
    <row r="279" spans="1:11" ht="14.25" hidden="1">
      <c r="A279" s="17">
        <v>42898.639525462961</v>
      </c>
      <c r="B279" s="15">
        <v>159694</v>
      </c>
      <c r="C279" t="s">
        <v>1552</v>
      </c>
      <c r="D279" t="s">
        <v>925</v>
      </c>
      <c r="E279" t="s">
        <v>1406</v>
      </c>
      <c r="F279" s="15">
        <v>-342</v>
      </c>
      <c r="G279" t="s">
        <v>253</v>
      </c>
      <c r="H279" t="s">
        <v>325</v>
      </c>
      <c r="I279" t="s">
        <v>255</v>
      </c>
      <c r="J279">
        <f>VLOOKUP(B279,自助退!B:F,5,FALSE)</f>
        <v>342</v>
      </c>
      <c r="K279" s="40" t="str">
        <f t="shared" si="4"/>
        <v/>
      </c>
    </row>
    <row r="280" spans="1:11" ht="14.25" hidden="1">
      <c r="A280" s="17">
        <v>42898.640625</v>
      </c>
      <c r="B280" s="15">
        <v>159754</v>
      </c>
      <c r="D280" t="s">
        <v>1554</v>
      </c>
      <c r="E280" t="s">
        <v>1555</v>
      </c>
      <c r="F280" s="15">
        <v>-500</v>
      </c>
      <c r="G280" t="s">
        <v>253</v>
      </c>
      <c r="H280" t="s">
        <v>368</v>
      </c>
      <c r="I280" t="s">
        <v>694</v>
      </c>
      <c r="J280">
        <f>VLOOKUP(B280,自助退!B:F,5,FALSE)</f>
        <v>500</v>
      </c>
      <c r="K280" s="40" t="str">
        <f t="shared" si="4"/>
        <v/>
      </c>
    </row>
    <row r="281" spans="1:11" ht="14.25" hidden="1">
      <c r="A281" s="17">
        <v>42898.641099537039</v>
      </c>
      <c r="B281" s="15">
        <v>159779</v>
      </c>
      <c r="C281" t="s">
        <v>1556</v>
      </c>
      <c r="D281" t="s">
        <v>1557</v>
      </c>
      <c r="E281" t="s">
        <v>1558</v>
      </c>
      <c r="F281" s="15">
        <v>-2700</v>
      </c>
      <c r="G281" t="s">
        <v>253</v>
      </c>
      <c r="H281" t="s">
        <v>368</v>
      </c>
      <c r="I281" t="s">
        <v>255</v>
      </c>
      <c r="J281">
        <f>VLOOKUP(B281,自助退!B:F,5,FALSE)</f>
        <v>2700</v>
      </c>
      <c r="K281" s="40" t="str">
        <f t="shared" si="4"/>
        <v/>
      </c>
    </row>
    <row r="282" spans="1:11" ht="14.25" hidden="1">
      <c r="A282" s="17">
        <v>42898.641539351855</v>
      </c>
      <c r="B282" s="15">
        <v>159804</v>
      </c>
      <c r="C282" t="s">
        <v>1559</v>
      </c>
      <c r="D282" t="s">
        <v>1560</v>
      </c>
      <c r="E282" t="s">
        <v>1561</v>
      </c>
      <c r="F282" s="15">
        <v>-100</v>
      </c>
      <c r="G282" t="s">
        <v>253</v>
      </c>
      <c r="H282" t="s">
        <v>361</v>
      </c>
      <c r="I282" t="s">
        <v>255</v>
      </c>
      <c r="J282">
        <f>VLOOKUP(B282,自助退!B:F,5,FALSE)</f>
        <v>100</v>
      </c>
      <c r="K282" s="40" t="str">
        <f t="shared" si="4"/>
        <v/>
      </c>
    </row>
    <row r="283" spans="1:11" ht="14.25" hidden="1">
      <c r="A283" s="17">
        <v>42898.644259259258</v>
      </c>
      <c r="B283" s="15">
        <v>159995</v>
      </c>
      <c r="C283" t="s">
        <v>1562</v>
      </c>
      <c r="D283" t="s">
        <v>1563</v>
      </c>
      <c r="E283" t="s">
        <v>1564</v>
      </c>
      <c r="F283" s="15">
        <v>-500</v>
      </c>
      <c r="G283" t="s">
        <v>253</v>
      </c>
      <c r="H283" t="s">
        <v>366</v>
      </c>
      <c r="I283" t="s">
        <v>255</v>
      </c>
      <c r="J283">
        <f>VLOOKUP(B283,自助退!B:F,5,FALSE)</f>
        <v>500</v>
      </c>
      <c r="K283" s="40" t="str">
        <f t="shared" si="4"/>
        <v/>
      </c>
    </row>
    <row r="284" spans="1:11" ht="14.25" hidden="1">
      <c r="A284" s="17">
        <v>42898.649004629631</v>
      </c>
      <c r="B284" s="15">
        <v>160300</v>
      </c>
      <c r="C284" t="s">
        <v>1565</v>
      </c>
      <c r="D284" t="s">
        <v>1566</v>
      </c>
      <c r="E284" t="s">
        <v>1567</v>
      </c>
      <c r="F284" s="15">
        <v>-137</v>
      </c>
      <c r="G284" t="s">
        <v>253</v>
      </c>
      <c r="H284" t="s">
        <v>312</v>
      </c>
      <c r="I284" t="s">
        <v>255</v>
      </c>
      <c r="J284">
        <f>VLOOKUP(B284,自助退!B:F,5,FALSE)</f>
        <v>137</v>
      </c>
      <c r="K284" s="40" t="str">
        <f t="shared" si="4"/>
        <v/>
      </c>
    </row>
    <row r="285" spans="1:11" ht="14.25" hidden="1">
      <c r="A285" s="17">
        <v>42898.649699074071</v>
      </c>
      <c r="B285" s="15">
        <v>160349</v>
      </c>
      <c r="C285" t="s">
        <v>1568</v>
      </c>
      <c r="D285" t="s">
        <v>1569</v>
      </c>
      <c r="E285" t="s">
        <v>1570</v>
      </c>
      <c r="F285" s="15">
        <v>-1594</v>
      </c>
      <c r="G285" t="s">
        <v>253</v>
      </c>
      <c r="H285" t="s">
        <v>432</v>
      </c>
      <c r="I285" t="s">
        <v>255</v>
      </c>
      <c r="J285">
        <f>VLOOKUP(B285,自助退!B:F,5,FALSE)</f>
        <v>1594</v>
      </c>
      <c r="K285" s="40" t="str">
        <f t="shared" si="4"/>
        <v/>
      </c>
    </row>
    <row r="286" spans="1:11" ht="14.25" hidden="1">
      <c r="A286" s="17">
        <v>42898.652280092596</v>
      </c>
      <c r="B286" s="15">
        <v>160508</v>
      </c>
      <c r="C286" t="s">
        <v>1571</v>
      </c>
      <c r="D286" t="s">
        <v>1572</v>
      </c>
      <c r="E286" t="s">
        <v>1573</v>
      </c>
      <c r="F286" s="15">
        <v>-492</v>
      </c>
      <c r="G286" t="s">
        <v>253</v>
      </c>
      <c r="H286" t="s">
        <v>593</v>
      </c>
      <c r="I286" t="s">
        <v>255</v>
      </c>
      <c r="J286">
        <f>VLOOKUP(B286,自助退!B:F,5,FALSE)</f>
        <v>492</v>
      </c>
      <c r="K286" s="40" t="str">
        <f t="shared" si="4"/>
        <v/>
      </c>
    </row>
    <row r="287" spans="1:11" ht="14.25" hidden="1">
      <c r="A287" s="17">
        <v>42898.658368055556</v>
      </c>
      <c r="B287" s="15">
        <v>160917</v>
      </c>
      <c r="C287" t="s">
        <v>1574</v>
      </c>
      <c r="D287" t="s">
        <v>1575</v>
      </c>
      <c r="E287" t="s">
        <v>1576</v>
      </c>
      <c r="F287" s="15">
        <v>-500</v>
      </c>
      <c r="G287" t="s">
        <v>253</v>
      </c>
      <c r="H287" t="s">
        <v>307</v>
      </c>
      <c r="I287" t="s">
        <v>255</v>
      </c>
      <c r="J287">
        <f>VLOOKUP(B287,自助退!B:F,5,FALSE)</f>
        <v>500</v>
      </c>
      <c r="K287" s="40" t="str">
        <f t="shared" si="4"/>
        <v/>
      </c>
    </row>
    <row r="288" spans="1:11" ht="14.25" hidden="1">
      <c r="A288" s="17">
        <v>42898.664363425924</v>
      </c>
      <c r="B288" s="15">
        <v>161264</v>
      </c>
      <c r="C288" t="s">
        <v>1577</v>
      </c>
      <c r="D288" t="s">
        <v>1578</v>
      </c>
      <c r="E288" t="s">
        <v>1579</v>
      </c>
      <c r="F288" s="15">
        <v>-565</v>
      </c>
      <c r="G288" t="s">
        <v>253</v>
      </c>
      <c r="H288" t="s">
        <v>286</v>
      </c>
      <c r="I288" t="s">
        <v>255</v>
      </c>
      <c r="J288">
        <f>VLOOKUP(B288,自助退!B:F,5,FALSE)</f>
        <v>565</v>
      </c>
      <c r="K288" s="40" t="str">
        <f t="shared" si="4"/>
        <v/>
      </c>
    </row>
    <row r="289" spans="1:11" ht="14.25" hidden="1">
      <c r="A289" s="17">
        <v>42898.670590277776</v>
      </c>
      <c r="B289" s="15">
        <v>161656</v>
      </c>
      <c r="C289" t="s">
        <v>1580</v>
      </c>
      <c r="D289" t="s">
        <v>1581</v>
      </c>
      <c r="E289" t="s">
        <v>1582</v>
      </c>
      <c r="F289" s="15">
        <v>-989</v>
      </c>
      <c r="G289" t="s">
        <v>253</v>
      </c>
      <c r="H289" t="s">
        <v>341</v>
      </c>
      <c r="I289" t="s">
        <v>255</v>
      </c>
      <c r="J289">
        <f>VLOOKUP(B289,自助退!B:F,5,FALSE)</f>
        <v>989</v>
      </c>
      <c r="K289" s="40" t="str">
        <f t="shared" si="4"/>
        <v/>
      </c>
    </row>
    <row r="290" spans="1:11" ht="14.25" hidden="1">
      <c r="A290" s="17">
        <v>42898.681331018517</v>
      </c>
      <c r="B290" s="15">
        <v>162307</v>
      </c>
      <c r="C290" t="s">
        <v>1583</v>
      </c>
      <c r="D290" t="s">
        <v>1584</v>
      </c>
      <c r="E290" t="s">
        <v>1585</v>
      </c>
      <c r="F290" s="15">
        <v>-623</v>
      </c>
      <c r="G290" t="s">
        <v>253</v>
      </c>
      <c r="H290" t="s">
        <v>254</v>
      </c>
      <c r="I290" t="s">
        <v>255</v>
      </c>
      <c r="J290">
        <f>VLOOKUP(B290,自助退!B:F,5,FALSE)</f>
        <v>623</v>
      </c>
      <c r="K290" s="40" t="str">
        <f t="shared" si="4"/>
        <v/>
      </c>
    </row>
    <row r="291" spans="1:11" ht="14.25" hidden="1">
      <c r="A291" s="17">
        <v>42898.682546296295</v>
      </c>
      <c r="B291" s="15">
        <v>162380</v>
      </c>
      <c r="C291" t="s">
        <v>1586</v>
      </c>
      <c r="D291" t="s">
        <v>1587</v>
      </c>
      <c r="E291" t="s">
        <v>1588</v>
      </c>
      <c r="F291" s="15">
        <v>-406</v>
      </c>
      <c r="G291" t="s">
        <v>253</v>
      </c>
      <c r="H291" t="s">
        <v>366</v>
      </c>
      <c r="I291" t="s">
        <v>255</v>
      </c>
      <c r="J291">
        <f>VLOOKUP(B291,自助退!B:F,5,FALSE)</f>
        <v>406</v>
      </c>
      <c r="K291" s="40" t="str">
        <f t="shared" si="4"/>
        <v/>
      </c>
    </row>
    <row r="292" spans="1:11" ht="14.25" hidden="1">
      <c r="A292" s="17">
        <v>42898.682881944442</v>
      </c>
      <c r="B292" s="15">
        <v>162397</v>
      </c>
      <c r="C292" t="s">
        <v>1589</v>
      </c>
      <c r="D292" t="s">
        <v>1590</v>
      </c>
      <c r="E292" t="s">
        <v>1591</v>
      </c>
      <c r="F292" s="15">
        <v>-22</v>
      </c>
      <c r="G292" t="s">
        <v>253</v>
      </c>
      <c r="H292" t="s">
        <v>403</v>
      </c>
      <c r="I292" t="s">
        <v>255</v>
      </c>
      <c r="J292">
        <f>VLOOKUP(B292,自助退!B:F,5,FALSE)</f>
        <v>22</v>
      </c>
      <c r="K292" s="40" t="str">
        <f t="shared" si="4"/>
        <v/>
      </c>
    </row>
    <row r="293" spans="1:11" ht="14.25" hidden="1">
      <c r="A293" s="17">
        <v>42898.684108796297</v>
      </c>
      <c r="B293" s="15">
        <v>162456</v>
      </c>
      <c r="C293" t="s">
        <v>1592</v>
      </c>
      <c r="D293" t="s">
        <v>1593</v>
      </c>
      <c r="E293" t="s">
        <v>1594</v>
      </c>
      <c r="F293" s="15">
        <v>-500</v>
      </c>
      <c r="G293" t="s">
        <v>253</v>
      </c>
      <c r="H293" t="s">
        <v>392</v>
      </c>
      <c r="I293" t="s">
        <v>255</v>
      </c>
      <c r="J293">
        <f>VLOOKUP(B293,自助退!B:F,5,FALSE)</f>
        <v>500</v>
      </c>
      <c r="K293" s="40" t="str">
        <f t="shared" si="4"/>
        <v/>
      </c>
    </row>
    <row r="294" spans="1:11" ht="14.25" hidden="1">
      <c r="A294" s="17">
        <v>42898.684606481482</v>
      </c>
      <c r="B294" s="15">
        <v>162481</v>
      </c>
      <c r="C294" t="s">
        <v>1595</v>
      </c>
      <c r="D294" t="s">
        <v>1593</v>
      </c>
      <c r="E294" t="s">
        <v>1594</v>
      </c>
      <c r="F294" s="15">
        <v>-64</v>
      </c>
      <c r="G294" t="s">
        <v>253</v>
      </c>
      <c r="H294" t="s">
        <v>392</v>
      </c>
      <c r="I294" t="s">
        <v>255</v>
      </c>
      <c r="J294">
        <f>VLOOKUP(B294,自助退!B:F,5,FALSE)</f>
        <v>64</v>
      </c>
      <c r="K294" s="40" t="str">
        <f t="shared" si="4"/>
        <v/>
      </c>
    </row>
    <row r="295" spans="1:11" ht="14.25" hidden="1">
      <c r="A295" s="17">
        <v>42898.684918981482</v>
      </c>
      <c r="B295" s="15">
        <v>162501</v>
      </c>
      <c r="D295" t="s">
        <v>1597</v>
      </c>
      <c r="E295" t="s">
        <v>1598</v>
      </c>
      <c r="F295" s="15">
        <v>-4000</v>
      </c>
      <c r="G295" t="s">
        <v>253</v>
      </c>
      <c r="H295" t="s">
        <v>329</v>
      </c>
      <c r="I295" t="s">
        <v>694</v>
      </c>
      <c r="J295">
        <f>VLOOKUP(B295,自助退!B:F,5,FALSE)</f>
        <v>4000</v>
      </c>
      <c r="K295" s="40" t="str">
        <f t="shared" si="4"/>
        <v/>
      </c>
    </row>
    <row r="296" spans="1:11" ht="14.25" hidden="1">
      <c r="A296" s="17">
        <v>42898.686666666668</v>
      </c>
      <c r="B296" s="15">
        <v>162589</v>
      </c>
      <c r="C296" t="s">
        <v>1599</v>
      </c>
      <c r="D296" t="s">
        <v>1600</v>
      </c>
      <c r="E296" t="s">
        <v>1601</v>
      </c>
      <c r="F296" s="15">
        <v>-691</v>
      </c>
      <c r="G296" t="s">
        <v>253</v>
      </c>
      <c r="H296" t="s">
        <v>296</v>
      </c>
      <c r="I296" t="s">
        <v>255</v>
      </c>
      <c r="J296">
        <f>VLOOKUP(B296,自助退!B:F,5,FALSE)</f>
        <v>691</v>
      </c>
      <c r="K296" s="40" t="str">
        <f t="shared" si="4"/>
        <v/>
      </c>
    </row>
    <row r="297" spans="1:11" ht="14.25" hidden="1">
      <c r="A297" s="17">
        <v>42898.688414351855</v>
      </c>
      <c r="B297" s="15">
        <v>162689</v>
      </c>
      <c r="C297" t="s">
        <v>1602</v>
      </c>
      <c r="D297" t="s">
        <v>1603</v>
      </c>
      <c r="E297" t="s">
        <v>1604</v>
      </c>
      <c r="F297" s="15">
        <v>-83</v>
      </c>
      <c r="G297" t="s">
        <v>253</v>
      </c>
      <c r="H297" t="s">
        <v>579</v>
      </c>
      <c r="I297" t="s">
        <v>255</v>
      </c>
      <c r="J297">
        <f>VLOOKUP(B297,自助退!B:F,5,FALSE)</f>
        <v>83</v>
      </c>
      <c r="K297" s="40" t="str">
        <f t="shared" si="4"/>
        <v/>
      </c>
    </row>
    <row r="298" spans="1:11" ht="14.25" hidden="1">
      <c r="A298" s="17">
        <v>42898.694745370369</v>
      </c>
      <c r="B298" s="15">
        <v>162993</v>
      </c>
      <c r="C298" t="s">
        <v>1605</v>
      </c>
      <c r="D298" t="s">
        <v>1606</v>
      </c>
      <c r="E298" t="s">
        <v>1607</v>
      </c>
      <c r="F298" s="15">
        <v>-700</v>
      </c>
      <c r="G298" t="s">
        <v>253</v>
      </c>
      <c r="H298" t="s">
        <v>1473</v>
      </c>
      <c r="I298" t="s">
        <v>255</v>
      </c>
      <c r="J298">
        <f>VLOOKUP(B298,自助退!B:F,5,FALSE)</f>
        <v>700</v>
      </c>
      <c r="K298" s="40" t="str">
        <f t="shared" si="4"/>
        <v/>
      </c>
    </row>
    <row r="299" spans="1:11" ht="14.25" hidden="1">
      <c r="A299" s="17">
        <v>42898.697905092595</v>
      </c>
      <c r="B299" s="15">
        <v>163146</v>
      </c>
      <c r="C299" t="s">
        <v>1608</v>
      </c>
      <c r="D299" t="s">
        <v>1609</v>
      </c>
      <c r="E299" t="s">
        <v>1610</v>
      </c>
      <c r="F299" s="15">
        <v>-95</v>
      </c>
      <c r="G299" t="s">
        <v>253</v>
      </c>
      <c r="H299" t="s">
        <v>266</v>
      </c>
      <c r="I299" t="s">
        <v>255</v>
      </c>
      <c r="J299">
        <f>VLOOKUP(B299,自助退!B:F,5,FALSE)</f>
        <v>95</v>
      </c>
      <c r="K299" s="40" t="str">
        <f t="shared" si="4"/>
        <v/>
      </c>
    </row>
    <row r="300" spans="1:11" ht="14.25" hidden="1">
      <c r="A300" s="17">
        <v>42898.697939814818</v>
      </c>
      <c r="B300" s="15">
        <v>163149</v>
      </c>
      <c r="C300" t="s">
        <v>1611</v>
      </c>
      <c r="D300" t="s">
        <v>1612</v>
      </c>
      <c r="E300" t="s">
        <v>1613</v>
      </c>
      <c r="F300" s="15">
        <v>-1200</v>
      </c>
      <c r="G300" t="s">
        <v>253</v>
      </c>
      <c r="H300" t="s">
        <v>392</v>
      </c>
      <c r="I300" t="s">
        <v>255</v>
      </c>
      <c r="J300">
        <f>VLOOKUP(B300,自助退!B:F,5,FALSE)</f>
        <v>1200</v>
      </c>
      <c r="K300" s="40" t="str">
        <f t="shared" si="4"/>
        <v/>
      </c>
    </row>
    <row r="301" spans="1:11" ht="14.25" hidden="1">
      <c r="A301" s="17">
        <v>42898.699745370373</v>
      </c>
      <c r="B301" s="15">
        <v>163234</v>
      </c>
      <c r="C301" t="s">
        <v>1614</v>
      </c>
      <c r="D301" t="s">
        <v>1615</v>
      </c>
      <c r="E301" t="s">
        <v>1616</v>
      </c>
      <c r="F301" s="15">
        <v>-77</v>
      </c>
      <c r="G301" t="s">
        <v>253</v>
      </c>
      <c r="H301" t="s">
        <v>312</v>
      </c>
      <c r="I301" t="s">
        <v>255</v>
      </c>
      <c r="J301">
        <f>VLOOKUP(B301,自助退!B:F,5,FALSE)</f>
        <v>77</v>
      </c>
      <c r="K301" s="40" t="str">
        <f t="shared" si="4"/>
        <v/>
      </c>
    </row>
    <row r="302" spans="1:11" ht="14.25" hidden="1">
      <c r="A302" s="17">
        <v>42898.703020833331</v>
      </c>
      <c r="B302" s="15">
        <v>163372</v>
      </c>
      <c r="D302" t="s">
        <v>1618</v>
      </c>
      <c r="E302" t="s">
        <v>1619</v>
      </c>
      <c r="F302" s="15">
        <v>-58</v>
      </c>
      <c r="G302" t="s">
        <v>253</v>
      </c>
      <c r="H302" t="s">
        <v>325</v>
      </c>
      <c r="I302" t="s">
        <v>694</v>
      </c>
      <c r="J302">
        <f>VLOOKUP(B302,自助退!B:F,5,FALSE)</f>
        <v>58</v>
      </c>
      <c r="K302" s="40" t="str">
        <f t="shared" si="4"/>
        <v/>
      </c>
    </row>
    <row r="303" spans="1:11" ht="14.25" hidden="1">
      <c r="A303" s="17">
        <v>42898.709803240738</v>
      </c>
      <c r="B303" s="15">
        <v>163643</v>
      </c>
      <c r="C303" t="s">
        <v>1620</v>
      </c>
      <c r="D303" t="s">
        <v>1621</v>
      </c>
      <c r="E303" t="s">
        <v>1622</v>
      </c>
      <c r="F303" s="15">
        <v>-57</v>
      </c>
      <c r="G303" t="s">
        <v>253</v>
      </c>
      <c r="H303" t="s">
        <v>341</v>
      </c>
      <c r="I303" t="s">
        <v>255</v>
      </c>
      <c r="J303">
        <f>VLOOKUP(B303,自助退!B:F,5,FALSE)</f>
        <v>57</v>
      </c>
      <c r="K303" s="40" t="str">
        <f t="shared" si="4"/>
        <v/>
      </c>
    </row>
    <row r="304" spans="1:11" ht="14.25" hidden="1">
      <c r="A304" s="17">
        <v>42898.710023148145</v>
      </c>
      <c r="B304" s="15">
        <v>163654</v>
      </c>
      <c r="C304" t="s">
        <v>1623</v>
      </c>
      <c r="D304" t="s">
        <v>1624</v>
      </c>
      <c r="E304" t="s">
        <v>1625</v>
      </c>
      <c r="F304" s="15">
        <v>-455</v>
      </c>
      <c r="G304" t="s">
        <v>253</v>
      </c>
      <c r="H304" t="s">
        <v>296</v>
      </c>
      <c r="I304" t="s">
        <v>255</v>
      </c>
      <c r="J304">
        <f>VLOOKUP(B304,自助退!B:F,5,FALSE)</f>
        <v>455</v>
      </c>
      <c r="K304" s="40" t="str">
        <f t="shared" si="4"/>
        <v/>
      </c>
    </row>
    <row r="305" spans="1:11" ht="14.25" hidden="1">
      <c r="A305" s="17">
        <v>42898.711331018516</v>
      </c>
      <c r="B305" s="15">
        <v>163699</v>
      </c>
      <c r="D305" t="s">
        <v>1627</v>
      </c>
      <c r="E305" t="s">
        <v>1628</v>
      </c>
      <c r="F305" s="15">
        <v>-650</v>
      </c>
      <c r="G305" t="s">
        <v>253</v>
      </c>
      <c r="H305" t="s">
        <v>1473</v>
      </c>
      <c r="I305" t="s">
        <v>694</v>
      </c>
      <c r="J305">
        <f>VLOOKUP(B305,自助退!B:F,5,FALSE)</f>
        <v>650</v>
      </c>
      <c r="K305" s="40" t="str">
        <f t="shared" si="4"/>
        <v/>
      </c>
    </row>
    <row r="306" spans="1:11" ht="14.25" hidden="1">
      <c r="A306" s="17">
        <v>42898.722905092596</v>
      </c>
      <c r="B306" s="15">
        <v>164078</v>
      </c>
      <c r="C306" t="s">
        <v>1629</v>
      </c>
      <c r="D306" t="s">
        <v>697</v>
      </c>
      <c r="E306" t="s">
        <v>698</v>
      </c>
      <c r="F306" s="15">
        <v>-744</v>
      </c>
      <c r="G306" t="s">
        <v>253</v>
      </c>
      <c r="H306" t="s">
        <v>441</v>
      </c>
      <c r="I306" t="s">
        <v>255</v>
      </c>
      <c r="J306">
        <f>VLOOKUP(B306,自助退!B:F,5,FALSE)</f>
        <v>744</v>
      </c>
      <c r="K306" s="40" t="str">
        <f t="shared" si="4"/>
        <v/>
      </c>
    </row>
    <row r="307" spans="1:11" ht="14.25" hidden="1">
      <c r="A307" s="17">
        <v>42898.722939814812</v>
      </c>
      <c r="B307" s="15">
        <v>164079</v>
      </c>
      <c r="C307" t="s">
        <v>1630</v>
      </c>
      <c r="D307" t="s">
        <v>1631</v>
      </c>
      <c r="E307" t="s">
        <v>1632</v>
      </c>
      <c r="F307" s="15">
        <v>-52</v>
      </c>
      <c r="G307" t="s">
        <v>253</v>
      </c>
      <c r="H307" t="s">
        <v>593</v>
      </c>
      <c r="I307" t="s">
        <v>255</v>
      </c>
      <c r="J307">
        <f>VLOOKUP(B307,自助退!B:F,5,FALSE)</f>
        <v>52</v>
      </c>
      <c r="K307" s="40" t="str">
        <f t="shared" si="4"/>
        <v/>
      </c>
    </row>
    <row r="308" spans="1:11" ht="14.25" hidden="1">
      <c r="A308" s="17">
        <v>42898.728796296295</v>
      </c>
      <c r="B308" s="15">
        <v>164268</v>
      </c>
      <c r="C308" t="s">
        <v>1633</v>
      </c>
      <c r="D308" t="s">
        <v>1634</v>
      </c>
      <c r="E308" t="s">
        <v>1635</v>
      </c>
      <c r="F308" s="15">
        <v>-5000</v>
      </c>
      <c r="G308" t="s">
        <v>253</v>
      </c>
      <c r="H308" t="s">
        <v>368</v>
      </c>
      <c r="I308" t="s">
        <v>255</v>
      </c>
      <c r="J308">
        <f>VLOOKUP(B308,自助退!B:F,5,FALSE)</f>
        <v>5000</v>
      </c>
      <c r="K308" s="40" t="str">
        <f t="shared" si="4"/>
        <v/>
      </c>
    </row>
    <row r="309" spans="1:11" ht="14.25" hidden="1">
      <c r="A309" s="17">
        <v>42898.729513888888</v>
      </c>
      <c r="B309" s="15">
        <v>164293</v>
      </c>
      <c r="C309" t="s">
        <v>1636</v>
      </c>
      <c r="D309" t="s">
        <v>1637</v>
      </c>
      <c r="E309" t="s">
        <v>1638</v>
      </c>
      <c r="F309" s="15">
        <v>-400</v>
      </c>
      <c r="G309" t="s">
        <v>253</v>
      </c>
      <c r="H309" t="s">
        <v>341</v>
      </c>
      <c r="I309" t="s">
        <v>255</v>
      </c>
      <c r="J309">
        <f>VLOOKUP(B309,自助退!B:F,5,FALSE)</f>
        <v>400</v>
      </c>
      <c r="K309" s="40" t="str">
        <f t="shared" si="4"/>
        <v/>
      </c>
    </row>
    <row r="310" spans="1:11" ht="14.25" hidden="1">
      <c r="A310" s="17">
        <v>42898.743680555555</v>
      </c>
      <c r="B310" s="15">
        <v>164567</v>
      </c>
      <c r="C310" t="s">
        <v>1639</v>
      </c>
      <c r="D310" t="s">
        <v>1640</v>
      </c>
      <c r="E310" t="s">
        <v>1641</v>
      </c>
      <c r="F310" s="15">
        <v>-252</v>
      </c>
      <c r="G310" t="s">
        <v>253</v>
      </c>
      <c r="H310" t="s">
        <v>301</v>
      </c>
      <c r="I310" t="s">
        <v>255</v>
      </c>
      <c r="J310">
        <f>VLOOKUP(B310,自助退!B:F,5,FALSE)</f>
        <v>252</v>
      </c>
      <c r="K310" s="40" t="str">
        <f t="shared" si="4"/>
        <v/>
      </c>
    </row>
    <row r="311" spans="1:11" ht="14.25" hidden="1">
      <c r="A311" s="17">
        <v>42898.743819444448</v>
      </c>
      <c r="B311" s="15">
        <v>164571</v>
      </c>
      <c r="C311" t="s">
        <v>1642</v>
      </c>
      <c r="D311" t="s">
        <v>1643</v>
      </c>
      <c r="E311" t="s">
        <v>1644</v>
      </c>
      <c r="F311" s="15">
        <v>-214</v>
      </c>
      <c r="G311" t="s">
        <v>253</v>
      </c>
      <c r="H311" t="s">
        <v>366</v>
      </c>
      <c r="I311" t="s">
        <v>255</v>
      </c>
      <c r="J311">
        <f>VLOOKUP(B311,自助退!B:F,5,FALSE)</f>
        <v>214</v>
      </c>
      <c r="K311" s="40" t="str">
        <f t="shared" si="4"/>
        <v/>
      </c>
    </row>
    <row r="312" spans="1:11" ht="14.25" hidden="1">
      <c r="A312" s="17">
        <v>42898.746631944443</v>
      </c>
      <c r="B312" s="15">
        <v>164632</v>
      </c>
      <c r="D312" t="s">
        <v>1646</v>
      </c>
      <c r="E312" t="s">
        <v>1647</v>
      </c>
      <c r="F312" s="15">
        <v>-555</v>
      </c>
      <c r="G312" t="s">
        <v>253</v>
      </c>
      <c r="H312" t="s">
        <v>341</v>
      </c>
      <c r="I312" t="s">
        <v>694</v>
      </c>
      <c r="J312">
        <f>VLOOKUP(B312,自助退!B:F,5,FALSE)</f>
        <v>555</v>
      </c>
      <c r="K312" s="40" t="str">
        <f t="shared" si="4"/>
        <v/>
      </c>
    </row>
    <row r="313" spans="1:11" ht="14.25" hidden="1">
      <c r="A313" s="17">
        <v>42898.746921296297</v>
      </c>
      <c r="B313" s="15">
        <v>164636</v>
      </c>
      <c r="C313" t="s">
        <v>1648</v>
      </c>
      <c r="D313" t="s">
        <v>1649</v>
      </c>
      <c r="E313" t="s">
        <v>1650</v>
      </c>
      <c r="F313" s="15">
        <v>-43</v>
      </c>
      <c r="G313" t="s">
        <v>253</v>
      </c>
      <c r="H313" t="s">
        <v>286</v>
      </c>
      <c r="I313" t="s">
        <v>255</v>
      </c>
      <c r="J313">
        <f>VLOOKUP(B313,自助退!B:F,5,FALSE)</f>
        <v>43</v>
      </c>
      <c r="K313" s="40" t="str">
        <f t="shared" si="4"/>
        <v/>
      </c>
    </row>
    <row r="314" spans="1:11" ht="14.25" hidden="1">
      <c r="A314" s="17">
        <v>42898.747233796297</v>
      </c>
      <c r="B314" s="15">
        <v>164641</v>
      </c>
      <c r="C314" t="s">
        <v>1651</v>
      </c>
      <c r="D314" t="s">
        <v>1652</v>
      </c>
      <c r="E314" t="s">
        <v>1653</v>
      </c>
      <c r="F314" s="15">
        <v>-247</v>
      </c>
      <c r="G314" t="s">
        <v>253</v>
      </c>
      <c r="H314" t="s">
        <v>254</v>
      </c>
      <c r="I314" t="s">
        <v>255</v>
      </c>
      <c r="J314">
        <f>VLOOKUP(B314,自助退!B:F,5,FALSE)</f>
        <v>247</v>
      </c>
      <c r="K314" s="40" t="str">
        <f t="shared" si="4"/>
        <v/>
      </c>
    </row>
    <row r="315" spans="1:11" ht="14.25" hidden="1">
      <c r="A315" s="17">
        <v>42898.759120370371</v>
      </c>
      <c r="B315" s="15">
        <v>164750</v>
      </c>
      <c r="C315" t="s">
        <v>1654</v>
      </c>
      <c r="D315" t="s">
        <v>1655</v>
      </c>
      <c r="E315" t="s">
        <v>1656</v>
      </c>
      <c r="F315" s="15">
        <v>-497</v>
      </c>
      <c r="G315" t="s">
        <v>253</v>
      </c>
      <c r="H315" t="s">
        <v>329</v>
      </c>
      <c r="I315" t="s">
        <v>255</v>
      </c>
      <c r="J315">
        <f>VLOOKUP(B315,自助退!B:F,5,FALSE)</f>
        <v>497</v>
      </c>
      <c r="K315" s="40" t="str">
        <f t="shared" si="4"/>
        <v/>
      </c>
    </row>
    <row r="316" spans="1:11" ht="14.25" hidden="1">
      <c r="A316" s="17">
        <v>42898.832650462966</v>
      </c>
      <c r="B316" s="15">
        <v>165002</v>
      </c>
      <c r="C316" t="s">
        <v>1657</v>
      </c>
      <c r="D316" t="s">
        <v>1658</v>
      </c>
      <c r="E316" t="s">
        <v>1659</v>
      </c>
      <c r="F316" s="15">
        <v>-491</v>
      </c>
      <c r="G316" t="s">
        <v>253</v>
      </c>
      <c r="H316" t="s">
        <v>368</v>
      </c>
      <c r="I316" t="s">
        <v>255</v>
      </c>
      <c r="J316">
        <f>VLOOKUP(B316,自助退!B:F,5,FALSE)</f>
        <v>491</v>
      </c>
      <c r="K316" s="40" t="str">
        <f t="shared" si="4"/>
        <v/>
      </c>
    </row>
    <row r="317" spans="1:11" ht="14.25" hidden="1">
      <c r="A317" s="17">
        <v>42899.346562500003</v>
      </c>
      <c r="B317" s="15">
        <v>167077</v>
      </c>
      <c r="C317" t="s">
        <v>1660</v>
      </c>
      <c r="D317" t="s">
        <v>1661</v>
      </c>
      <c r="E317" t="s">
        <v>1662</v>
      </c>
      <c r="F317" s="15">
        <v>-1000</v>
      </c>
      <c r="G317" t="s">
        <v>253</v>
      </c>
      <c r="H317" t="s">
        <v>294</v>
      </c>
      <c r="I317" t="s">
        <v>255</v>
      </c>
      <c r="J317">
        <f>VLOOKUP(B317,自助退!B:F,5,FALSE)</f>
        <v>1000</v>
      </c>
      <c r="K317" s="40" t="str">
        <f t="shared" si="4"/>
        <v/>
      </c>
    </row>
    <row r="318" spans="1:11" ht="14.25" hidden="1">
      <c r="A318" s="17">
        <v>42899.360925925925</v>
      </c>
      <c r="B318" s="15">
        <v>168155</v>
      </c>
      <c r="C318" t="s">
        <v>1663</v>
      </c>
      <c r="D318" t="s">
        <v>1664</v>
      </c>
      <c r="E318" t="s">
        <v>1665</v>
      </c>
      <c r="F318" s="15">
        <v>-96</v>
      </c>
      <c r="G318" t="s">
        <v>253</v>
      </c>
      <c r="H318" t="s">
        <v>266</v>
      </c>
      <c r="I318" t="s">
        <v>255</v>
      </c>
      <c r="J318">
        <f>VLOOKUP(B318,自助退!B:F,5,FALSE)</f>
        <v>96</v>
      </c>
      <c r="K318" s="40" t="str">
        <f t="shared" si="4"/>
        <v/>
      </c>
    </row>
    <row r="319" spans="1:11" ht="14.25" hidden="1">
      <c r="A319" s="17">
        <v>42899.365312499998</v>
      </c>
      <c r="B319" s="15">
        <v>168545</v>
      </c>
      <c r="D319" t="s">
        <v>1667</v>
      </c>
      <c r="E319" t="s">
        <v>1668</v>
      </c>
      <c r="F319" s="15">
        <v>-1684</v>
      </c>
      <c r="G319" t="s">
        <v>253</v>
      </c>
      <c r="H319" t="s">
        <v>361</v>
      </c>
      <c r="I319" t="s">
        <v>694</v>
      </c>
      <c r="J319">
        <f>VLOOKUP(B319,自助退!B:F,5,FALSE)</f>
        <v>1684</v>
      </c>
      <c r="K319" s="40" t="str">
        <f t="shared" si="4"/>
        <v/>
      </c>
    </row>
    <row r="320" spans="1:11" ht="14.25" hidden="1">
      <c r="A320" s="17">
        <v>42899.370358796295</v>
      </c>
      <c r="B320" s="15">
        <v>169033</v>
      </c>
      <c r="D320" t="s">
        <v>1670</v>
      </c>
      <c r="E320" t="s">
        <v>1671</v>
      </c>
      <c r="F320" s="15">
        <v>-65</v>
      </c>
      <c r="G320" t="s">
        <v>253</v>
      </c>
      <c r="H320" t="s">
        <v>329</v>
      </c>
      <c r="I320" t="s">
        <v>694</v>
      </c>
      <c r="J320">
        <f>VLOOKUP(B320,自助退!B:F,5,FALSE)</f>
        <v>65</v>
      </c>
      <c r="K320" s="40" t="str">
        <f t="shared" si="4"/>
        <v/>
      </c>
    </row>
    <row r="321" spans="1:11" ht="14.25" hidden="1">
      <c r="A321" s="17">
        <v>42899.374884259261</v>
      </c>
      <c r="B321" s="15">
        <v>169415</v>
      </c>
      <c r="C321" t="s">
        <v>1672</v>
      </c>
      <c r="D321" t="s">
        <v>1673</v>
      </c>
      <c r="E321" t="s">
        <v>1674</v>
      </c>
      <c r="F321" s="15">
        <v>-450</v>
      </c>
      <c r="G321" t="s">
        <v>253</v>
      </c>
      <c r="H321" t="s">
        <v>341</v>
      </c>
      <c r="I321" t="s">
        <v>255</v>
      </c>
      <c r="J321">
        <f>VLOOKUP(B321,自助退!B:F,5,FALSE)</f>
        <v>450</v>
      </c>
      <c r="K321" s="40" t="str">
        <f t="shared" si="4"/>
        <v/>
      </c>
    </row>
    <row r="322" spans="1:11" ht="14.25" hidden="1">
      <c r="A322" s="17">
        <v>42899.387638888889</v>
      </c>
      <c r="B322" s="15">
        <v>170565</v>
      </c>
      <c r="D322" t="s">
        <v>1196</v>
      </c>
      <c r="E322" t="s">
        <v>1425</v>
      </c>
      <c r="F322" s="15">
        <v>-349</v>
      </c>
      <c r="G322" t="s">
        <v>253</v>
      </c>
      <c r="H322" t="s">
        <v>392</v>
      </c>
      <c r="I322" t="s">
        <v>694</v>
      </c>
      <c r="J322">
        <f>VLOOKUP(B322,自助退!B:F,5,FALSE)</f>
        <v>349</v>
      </c>
      <c r="K322" s="40" t="str">
        <f t="shared" si="4"/>
        <v/>
      </c>
    </row>
    <row r="323" spans="1:11" ht="14.25" hidden="1">
      <c r="A323" s="17">
        <v>42899.388124999998</v>
      </c>
      <c r="B323" s="15">
        <v>170613</v>
      </c>
      <c r="C323" t="s">
        <v>1676</v>
      </c>
      <c r="D323" t="s">
        <v>1677</v>
      </c>
      <c r="E323" t="s">
        <v>1678</v>
      </c>
      <c r="F323" s="15">
        <v>-1000</v>
      </c>
      <c r="G323" t="s">
        <v>253</v>
      </c>
      <c r="H323" t="s">
        <v>341</v>
      </c>
      <c r="I323" t="s">
        <v>255</v>
      </c>
      <c r="J323">
        <f>VLOOKUP(B323,自助退!B:F,5,FALSE)</f>
        <v>1000</v>
      </c>
      <c r="K323" s="40" t="str">
        <f t="shared" ref="K323:K386" si="5">IF(F323=J323*-1,"",1)</f>
        <v/>
      </c>
    </row>
    <row r="324" spans="1:11" ht="14.25" hidden="1">
      <c r="A324" s="17">
        <v>42899.393043981479</v>
      </c>
      <c r="B324" s="15">
        <v>171088</v>
      </c>
      <c r="C324" t="s">
        <v>1679</v>
      </c>
      <c r="D324" t="s">
        <v>1680</v>
      </c>
      <c r="E324" t="s">
        <v>1681</v>
      </c>
      <c r="F324" s="15">
        <v>-5084</v>
      </c>
      <c r="G324" t="s">
        <v>253</v>
      </c>
      <c r="H324" t="s">
        <v>380</v>
      </c>
      <c r="I324" t="s">
        <v>255</v>
      </c>
      <c r="J324">
        <f>VLOOKUP(B324,自助退!B:F,5,FALSE)</f>
        <v>5084</v>
      </c>
      <c r="K324" s="40" t="str">
        <f t="shared" si="5"/>
        <v/>
      </c>
    </row>
    <row r="325" spans="1:11" ht="14.25" hidden="1">
      <c r="A325" s="17">
        <v>42899.394108796296</v>
      </c>
      <c r="B325" s="15">
        <v>171184</v>
      </c>
      <c r="D325" t="s">
        <v>1683</v>
      </c>
      <c r="E325" t="s">
        <v>1684</v>
      </c>
      <c r="F325" s="15">
        <v>-412</v>
      </c>
      <c r="G325" t="s">
        <v>253</v>
      </c>
      <c r="H325" t="s">
        <v>329</v>
      </c>
      <c r="I325" t="s">
        <v>694</v>
      </c>
      <c r="J325">
        <f>VLOOKUP(B325,自助退!B:F,5,FALSE)</f>
        <v>412</v>
      </c>
      <c r="K325" s="40" t="str">
        <f t="shared" si="5"/>
        <v/>
      </c>
    </row>
    <row r="326" spans="1:11" ht="14.25" hidden="1">
      <c r="A326" s="17">
        <v>42899.394872685189</v>
      </c>
      <c r="B326" s="15">
        <v>171254</v>
      </c>
      <c r="C326" t="s">
        <v>1685</v>
      </c>
      <c r="D326" t="s">
        <v>1686</v>
      </c>
      <c r="E326" t="s">
        <v>1687</v>
      </c>
      <c r="F326" s="15">
        <v>-493</v>
      </c>
      <c r="G326" t="s">
        <v>253</v>
      </c>
      <c r="H326" t="s">
        <v>341</v>
      </c>
      <c r="I326" t="s">
        <v>255</v>
      </c>
      <c r="J326">
        <f>VLOOKUP(B326,自助退!B:F,5,FALSE)</f>
        <v>493</v>
      </c>
      <c r="K326" s="40" t="str">
        <f t="shared" si="5"/>
        <v/>
      </c>
    </row>
    <row r="327" spans="1:11" ht="14.25" hidden="1">
      <c r="A327" s="17">
        <v>42899.408495370371</v>
      </c>
      <c r="B327" s="15">
        <v>172543</v>
      </c>
      <c r="C327" t="s">
        <v>1688</v>
      </c>
      <c r="D327" t="s">
        <v>1689</v>
      </c>
      <c r="E327" t="s">
        <v>1690</v>
      </c>
      <c r="F327" s="15">
        <v>-320</v>
      </c>
      <c r="G327" t="s">
        <v>253</v>
      </c>
      <c r="H327" t="s">
        <v>312</v>
      </c>
      <c r="I327" t="s">
        <v>255</v>
      </c>
      <c r="J327">
        <f>VLOOKUP(B327,自助退!B:F,5,FALSE)</f>
        <v>320</v>
      </c>
      <c r="K327" s="40" t="str">
        <f t="shared" si="5"/>
        <v/>
      </c>
    </row>
    <row r="328" spans="1:11" ht="14.25" hidden="1">
      <c r="A328" s="17">
        <v>42899.409548611111</v>
      </c>
      <c r="B328" s="15">
        <v>172636</v>
      </c>
      <c r="C328" t="s">
        <v>1691</v>
      </c>
      <c r="D328" t="s">
        <v>1692</v>
      </c>
      <c r="E328" t="s">
        <v>1693</v>
      </c>
      <c r="F328" s="15">
        <v>-255</v>
      </c>
      <c r="G328" t="s">
        <v>253</v>
      </c>
      <c r="H328" t="s">
        <v>386</v>
      </c>
      <c r="I328" t="s">
        <v>255</v>
      </c>
      <c r="J328">
        <f>VLOOKUP(B328,自助退!B:F,5,FALSE)</f>
        <v>255</v>
      </c>
      <c r="K328" s="40" t="str">
        <f t="shared" si="5"/>
        <v/>
      </c>
    </row>
    <row r="329" spans="1:11" ht="14.25" hidden="1">
      <c r="A329" s="17">
        <v>42899.414571759262</v>
      </c>
      <c r="B329" s="15">
        <v>173081</v>
      </c>
      <c r="C329" t="s">
        <v>1694</v>
      </c>
      <c r="D329" t="s">
        <v>1695</v>
      </c>
      <c r="E329" t="s">
        <v>1696</v>
      </c>
      <c r="F329" s="15">
        <v>-279</v>
      </c>
      <c r="G329" t="s">
        <v>253</v>
      </c>
      <c r="H329" t="s">
        <v>366</v>
      </c>
      <c r="I329" t="s">
        <v>255</v>
      </c>
      <c r="J329">
        <f>VLOOKUP(B329,自助退!B:F,5,FALSE)</f>
        <v>279</v>
      </c>
      <c r="K329" s="40" t="str">
        <f t="shared" si="5"/>
        <v/>
      </c>
    </row>
    <row r="330" spans="1:11" ht="14.25" hidden="1">
      <c r="A330" s="17">
        <v>42899.427546296298</v>
      </c>
      <c r="B330" s="15">
        <v>174213</v>
      </c>
      <c r="D330" t="s">
        <v>1698</v>
      </c>
      <c r="E330" t="s">
        <v>1699</v>
      </c>
      <c r="F330" s="15">
        <v>-470</v>
      </c>
      <c r="G330" t="s">
        <v>253</v>
      </c>
      <c r="H330" t="s">
        <v>329</v>
      </c>
      <c r="I330" t="s">
        <v>694</v>
      </c>
      <c r="J330">
        <f>VLOOKUP(B330,自助退!B:F,5,FALSE)</f>
        <v>470</v>
      </c>
      <c r="K330" s="40" t="str">
        <f t="shared" si="5"/>
        <v/>
      </c>
    </row>
    <row r="331" spans="1:11" ht="14.25" hidden="1">
      <c r="A331" s="17">
        <v>42899.428784722222</v>
      </c>
      <c r="B331" s="15">
        <v>174332</v>
      </c>
      <c r="C331" t="s">
        <v>1700</v>
      </c>
      <c r="D331" t="s">
        <v>1701</v>
      </c>
      <c r="E331" t="s">
        <v>1702</v>
      </c>
      <c r="F331" s="15">
        <v>-247</v>
      </c>
      <c r="G331" t="s">
        <v>253</v>
      </c>
      <c r="H331" t="s">
        <v>294</v>
      </c>
      <c r="I331" t="s">
        <v>255</v>
      </c>
      <c r="J331">
        <f>VLOOKUP(B331,自助退!B:F,5,FALSE)</f>
        <v>247</v>
      </c>
      <c r="K331" s="40" t="str">
        <f t="shared" si="5"/>
        <v/>
      </c>
    </row>
    <row r="332" spans="1:11" ht="14.25" hidden="1">
      <c r="A332" s="17">
        <v>42899.436701388891</v>
      </c>
      <c r="B332" s="15">
        <v>175052</v>
      </c>
      <c r="D332" t="s">
        <v>1704</v>
      </c>
      <c r="E332" t="s">
        <v>1705</v>
      </c>
      <c r="F332" s="15">
        <v>-24</v>
      </c>
      <c r="G332" t="s">
        <v>253</v>
      </c>
      <c r="H332" t="s">
        <v>329</v>
      </c>
      <c r="I332" t="s">
        <v>694</v>
      </c>
      <c r="J332">
        <f>VLOOKUP(B332,自助退!B:F,5,FALSE)</f>
        <v>24</v>
      </c>
      <c r="K332" s="40" t="str">
        <f t="shared" si="5"/>
        <v/>
      </c>
    </row>
    <row r="333" spans="1:11" ht="14.25" hidden="1">
      <c r="A333" s="17">
        <v>42899.440451388888</v>
      </c>
      <c r="B333" s="15">
        <v>175321</v>
      </c>
      <c r="C333" t="s">
        <v>1706</v>
      </c>
      <c r="D333" t="s">
        <v>1707</v>
      </c>
      <c r="E333" t="s">
        <v>1708</v>
      </c>
      <c r="F333" s="15">
        <v>-7706</v>
      </c>
      <c r="G333" t="s">
        <v>253</v>
      </c>
      <c r="H333" t="s">
        <v>312</v>
      </c>
      <c r="I333" t="s">
        <v>255</v>
      </c>
      <c r="J333">
        <f>VLOOKUP(B333,自助退!B:F,5,FALSE)</f>
        <v>7706</v>
      </c>
      <c r="K333" s="40" t="str">
        <f t="shared" si="5"/>
        <v/>
      </c>
    </row>
    <row r="334" spans="1:11" ht="14.25" hidden="1">
      <c r="A334" s="17">
        <v>42899.447870370372</v>
      </c>
      <c r="B334" s="15">
        <v>175931</v>
      </c>
      <c r="C334" t="s">
        <v>1709</v>
      </c>
      <c r="D334" t="s">
        <v>1710</v>
      </c>
      <c r="E334" t="s">
        <v>1711</v>
      </c>
      <c r="F334" s="15">
        <v>-900</v>
      </c>
      <c r="G334" t="s">
        <v>253</v>
      </c>
      <c r="H334" t="s">
        <v>301</v>
      </c>
      <c r="I334" t="s">
        <v>255</v>
      </c>
      <c r="J334">
        <f>VLOOKUP(B334,自助退!B:F,5,FALSE)</f>
        <v>900</v>
      </c>
      <c r="K334" s="40" t="str">
        <f t="shared" si="5"/>
        <v/>
      </c>
    </row>
    <row r="335" spans="1:11" ht="14.25" hidden="1">
      <c r="A335" s="17">
        <v>42899.451620370368</v>
      </c>
      <c r="B335" s="15">
        <v>176226</v>
      </c>
      <c r="D335" t="s">
        <v>309</v>
      </c>
      <c r="E335" t="s">
        <v>310</v>
      </c>
      <c r="F335" s="15">
        <v>-529</v>
      </c>
      <c r="G335" t="s">
        <v>253</v>
      </c>
      <c r="H335" t="s">
        <v>329</v>
      </c>
      <c r="I335" t="s">
        <v>694</v>
      </c>
      <c r="J335">
        <f>VLOOKUP(B335,自助退!B:F,5,FALSE)</f>
        <v>529</v>
      </c>
      <c r="K335" s="40" t="str">
        <f t="shared" si="5"/>
        <v/>
      </c>
    </row>
    <row r="336" spans="1:11" ht="14.25" hidden="1">
      <c r="A336" s="17">
        <v>42899.455555555556</v>
      </c>
      <c r="B336" s="15">
        <v>176588</v>
      </c>
      <c r="D336" t="s">
        <v>1714</v>
      </c>
      <c r="E336" t="s">
        <v>1715</v>
      </c>
      <c r="F336" s="15">
        <v>-80</v>
      </c>
      <c r="G336" t="s">
        <v>253</v>
      </c>
      <c r="H336" t="s">
        <v>325</v>
      </c>
      <c r="I336" t="s">
        <v>694</v>
      </c>
      <c r="J336">
        <f>VLOOKUP(B336,自助退!B:F,5,FALSE)</f>
        <v>80</v>
      </c>
      <c r="K336" s="40" t="str">
        <f t="shared" si="5"/>
        <v/>
      </c>
    </row>
    <row r="337" spans="1:11" ht="14.25" hidden="1">
      <c r="A337" s="17">
        <v>42899.455833333333</v>
      </c>
      <c r="B337" s="15">
        <v>176620</v>
      </c>
      <c r="C337" t="s">
        <v>1716</v>
      </c>
      <c r="D337" t="s">
        <v>1717</v>
      </c>
      <c r="E337" t="s">
        <v>1718</v>
      </c>
      <c r="F337" s="15">
        <v>-127</v>
      </c>
      <c r="G337" t="s">
        <v>253</v>
      </c>
      <c r="H337" t="s">
        <v>345</v>
      </c>
      <c r="I337" t="s">
        <v>255</v>
      </c>
      <c r="J337">
        <f>VLOOKUP(B337,自助退!B:F,5,FALSE)</f>
        <v>127</v>
      </c>
      <c r="K337" s="40" t="str">
        <f t="shared" si="5"/>
        <v/>
      </c>
    </row>
    <row r="338" spans="1:11" ht="14.25" hidden="1">
      <c r="A338" s="17">
        <v>42899.457650462966</v>
      </c>
      <c r="B338" s="15">
        <v>176729</v>
      </c>
      <c r="C338" t="s">
        <v>1719</v>
      </c>
      <c r="D338" t="s">
        <v>1720</v>
      </c>
      <c r="E338" t="s">
        <v>1721</v>
      </c>
      <c r="F338" s="15">
        <v>-3807</v>
      </c>
      <c r="G338" t="s">
        <v>253</v>
      </c>
      <c r="H338" t="s">
        <v>278</v>
      </c>
      <c r="I338" t="s">
        <v>255</v>
      </c>
      <c r="J338">
        <f>VLOOKUP(B338,自助退!B:F,5,FALSE)</f>
        <v>3807</v>
      </c>
      <c r="K338" s="40" t="str">
        <f t="shared" si="5"/>
        <v/>
      </c>
    </row>
    <row r="339" spans="1:11" ht="14.25" hidden="1">
      <c r="A339" s="17">
        <v>42899.468645833331</v>
      </c>
      <c r="B339" s="15">
        <v>177533</v>
      </c>
      <c r="C339" t="s">
        <v>1722</v>
      </c>
      <c r="D339" t="s">
        <v>1723</v>
      </c>
      <c r="E339" t="s">
        <v>1724</v>
      </c>
      <c r="F339" s="15">
        <v>-104</v>
      </c>
      <c r="G339" t="s">
        <v>253</v>
      </c>
      <c r="H339" t="s">
        <v>336</v>
      </c>
      <c r="I339" t="s">
        <v>255</v>
      </c>
      <c r="J339">
        <f>VLOOKUP(B339,自助退!B:F,5,FALSE)</f>
        <v>104</v>
      </c>
      <c r="K339" s="40" t="str">
        <f t="shared" si="5"/>
        <v/>
      </c>
    </row>
    <row r="340" spans="1:11" ht="14.25" hidden="1">
      <c r="A340" s="17">
        <v>42899.469351851854</v>
      </c>
      <c r="B340" s="15">
        <v>177572</v>
      </c>
      <c r="C340" t="s">
        <v>1725</v>
      </c>
      <c r="D340" t="s">
        <v>1726</v>
      </c>
      <c r="E340" t="s">
        <v>1727</v>
      </c>
      <c r="F340" s="15">
        <v>-89</v>
      </c>
      <c r="G340" t="s">
        <v>253</v>
      </c>
      <c r="H340" t="s">
        <v>394</v>
      </c>
      <c r="I340" t="s">
        <v>255</v>
      </c>
      <c r="J340">
        <f>VLOOKUP(B340,自助退!B:F,5,FALSE)</f>
        <v>89</v>
      </c>
      <c r="K340" s="40" t="str">
        <f t="shared" si="5"/>
        <v/>
      </c>
    </row>
    <row r="341" spans="1:11" ht="14.25" hidden="1">
      <c r="A341" s="17">
        <v>42899.47283564815</v>
      </c>
      <c r="B341" s="15">
        <v>177788</v>
      </c>
      <c r="C341" t="s">
        <v>1728</v>
      </c>
      <c r="D341" t="s">
        <v>1729</v>
      </c>
      <c r="E341" t="s">
        <v>1730</v>
      </c>
      <c r="F341" s="15">
        <v>-12</v>
      </c>
      <c r="G341" t="s">
        <v>253</v>
      </c>
      <c r="H341" t="s">
        <v>278</v>
      </c>
      <c r="I341" t="s">
        <v>255</v>
      </c>
      <c r="J341">
        <f>VLOOKUP(B341,自助退!B:F,5,FALSE)</f>
        <v>12</v>
      </c>
      <c r="K341" s="40" t="str">
        <f t="shared" si="5"/>
        <v/>
      </c>
    </row>
    <row r="342" spans="1:11" ht="14.25" hidden="1">
      <c r="A342" s="17">
        <v>42899.475474537037</v>
      </c>
      <c r="B342" s="15">
        <v>177970</v>
      </c>
      <c r="C342" t="s">
        <v>1731</v>
      </c>
      <c r="D342" t="s">
        <v>1732</v>
      </c>
      <c r="E342" t="s">
        <v>1733</v>
      </c>
      <c r="F342" s="15">
        <v>-115</v>
      </c>
      <c r="G342" t="s">
        <v>253</v>
      </c>
      <c r="H342" t="s">
        <v>294</v>
      </c>
      <c r="I342" t="s">
        <v>255</v>
      </c>
      <c r="J342">
        <f>VLOOKUP(B342,自助退!B:F,5,FALSE)</f>
        <v>115</v>
      </c>
      <c r="K342" s="40" t="str">
        <f t="shared" si="5"/>
        <v/>
      </c>
    </row>
    <row r="343" spans="1:11" ht="14.25" hidden="1">
      <c r="A343" s="17">
        <v>42899.482372685183</v>
      </c>
      <c r="B343" s="15">
        <v>178326</v>
      </c>
      <c r="C343" t="s">
        <v>1734</v>
      </c>
      <c r="D343" t="s">
        <v>1735</v>
      </c>
      <c r="E343" t="s">
        <v>1736</v>
      </c>
      <c r="F343" s="15">
        <v>-2126</v>
      </c>
      <c r="G343" t="s">
        <v>253</v>
      </c>
      <c r="H343" t="s">
        <v>278</v>
      </c>
      <c r="I343" t="s">
        <v>255</v>
      </c>
      <c r="J343">
        <f>VLOOKUP(B343,自助退!B:F,5,FALSE)</f>
        <v>2126</v>
      </c>
      <c r="K343" s="40" t="str">
        <f t="shared" si="5"/>
        <v/>
      </c>
    </row>
    <row r="344" spans="1:11" ht="14.25" hidden="1">
      <c r="A344" s="17">
        <v>42899.485578703701</v>
      </c>
      <c r="B344" s="15">
        <v>178485</v>
      </c>
      <c r="C344" t="s">
        <v>1737</v>
      </c>
      <c r="D344" t="s">
        <v>1738</v>
      </c>
      <c r="E344" t="s">
        <v>1739</v>
      </c>
      <c r="F344" s="15">
        <v>-148</v>
      </c>
      <c r="G344" t="s">
        <v>253</v>
      </c>
      <c r="H344" t="s">
        <v>312</v>
      </c>
      <c r="I344" t="s">
        <v>255</v>
      </c>
      <c r="J344">
        <f>VLOOKUP(B344,自助退!B:F,5,FALSE)</f>
        <v>148</v>
      </c>
      <c r="K344" s="40" t="str">
        <f t="shared" si="5"/>
        <v/>
      </c>
    </row>
    <row r="345" spans="1:11" ht="14.25" hidden="1">
      <c r="A345" s="17">
        <v>42899.487604166665</v>
      </c>
      <c r="B345" s="15">
        <v>178574</v>
      </c>
      <c r="C345" t="s">
        <v>1740</v>
      </c>
      <c r="D345" t="s">
        <v>1741</v>
      </c>
      <c r="E345" t="s">
        <v>1742</v>
      </c>
      <c r="F345" s="15">
        <v>-255</v>
      </c>
      <c r="G345" t="s">
        <v>253</v>
      </c>
      <c r="H345" t="s">
        <v>316</v>
      </c>
      <c r="I345" t="s">
        <v>255</v>
      </c>
      <c r="J345">
        <f>VLOOKUP(B345,自助退!B:F,5,FALSE)</f>
        <v>255</v>
      </c>
      <c r="K345" s="40" t="str">
        <f t="shared" si="5"/>
        <v/>
      </c>
    </row>
    <row r="346" spans="1:11" ht="14.25" hidden="1">
      <c r="A346" s="17">
        <v>42899.488530092596</v>
      </c>
      <c r="B346" s="15">
        <v>178602</v>
      </c>
      <c r="D346" t="s">
        <v>1744</v>
      </c>
      <c r="E346" t="s">
        <v>1745</v>
      </c>
      <c r="F346" s="15">
        <v>-294</v>
      </c>
      <c r="G346" t="s">
        <v>253</v>
      </c>
      <c r="H346" t="s">
        <v>579</v>
      </c>
      <c r="I346" t="s">
        <v>694</v>
      </c>
      <c r="J346">
        <f>VLOOKUP(B346,自助退!B:F,5,FALSE)</f>
        <v>294</v>
      </c>
      <c r="K346" s="40" t="str">
        <f t="shared" si="5"/>
        <v/>
      </c>
    </row>
    <row r="347" spans="1:11" ht="14.25" hidden="1">
      <c r="A347" s="17">
        <v>42899.489178240743</v>
      </c>
      <c r="B347" s="15">
        <v>178633</v>
      </c>
      <c r="C347" t="s">
        <v>1746</v>
      </c>
      <c r="D347" t="s">
        <v>1747</v>
      </c>
      <c r="E347" t="s">
        <v>1748</v>
      </c>
      <c r="F347" s="15">
        <v>-900</v>
      </c>
      <c r="G347" t="s">
        <v>253</v>
      </c>
      <c r="H347" t="s">
        <v>432</v>
      </c>
      <c r="I347" t="s">
        <v>255</v>
      </c>
      <c r="J347">
        <f>VLOOKUP(B347,自助退!B:F,5,FALSE)</f>
        <v>900</v>
      </c>
      <c r="K347" s="40" t="str">
        <f t="shared" si="5"/>
        <v/>
      </c>
    </row>
    <row r="348" spans="1:11" ht="14.25" hidden="1">
      <c r="A348" s="17">
        <v>42899.503888888888</v>
      </c>
      <c r="B348" s="15">
        <v>179123</v>
      </c>
      <c r="C348" t="s">
        <v>1749</v>
      </c>
      <c r="D348" t="s">
        <v>1750</v>
      </c>
      <c r="E348" t="s">
        <v>1751</v>
      </c>
      <c r="F348" s="15">
        <v>-362</v>
      </c>
      <c r="G348" t="s">
        <v>253</v>
      </c>
      <c r="H348" t="s">
        <v>286</v>
      </c>
      <c r="I348" t="s">
        <v>255</v>
      </c>
      <c r="J348">
        <f>VLOOKUP(B348,自助退!B:F,5,FALSE)</f>
        <v>362</v>
      </c>
      <c r="K348" s="40" t="str">
        <f t="shared" si="5"/>
        <v/>
      </c>
    </row>
    <row r="349" spans="1:11" ht="14.25" hidden="1">
      <c r="A349" s="17">
        <v>42899.52621527778</v>
      </c>
      <c r="B349" s="15">
        <v>179402</v>
      </c>
      <c r="C349" t="s">
        <v>1752</v>
      </c>
      <c r="D349" t="s">
        <v>1753</v>
      </c>
      <c r="E349" t="s">
        <v>1754</v>
      </c>
      <c r="F349" s="15">
        <v>-1000</v>
      </c>
      <c r="G349" t="s">
        <v>253</v>
      </c>
      <c r="H349" t="s">
        <v>296</v>
      </c>
      <c r="I349" t="s">
        <v>255</v>
      </c>
      <c r="J349">
        <f>VLOOKUP(B349,自助退!B:F,5,FALSE)</f>
        <v>1000</v>
      </c>
      <c r="K349" s="40" t="str">
        <f t="shared" si="5"/>
        <v/>
      </c>
    </row>
    <row r="350" spans="1:11" ht="14.25" hidden="1">
      <c r="A350" s="17">
        <v>42899.528009259258</v>
      </c>
      <c r="B350" s="15">
        <v>179431</v>
      </c>
      <c r="C350" t="s">
        <v>1755</v>
      </c>
      <c r="D350" t="s">
        <v>1756</v>
      </c>
      <c r="E350" t="s">
        <v>1757</v>
      </c>
      <c r="F350" s="15">
        <v>-16</v>
      </c>
      <c r="G350" t="s">
        <v>253</v>
      </c>
      <c r="H350" t="s">
        <v>307</v>
      </c>
      <c r="I350" t="s">
        <v>255</v>
      </c>
      <c r="J350">
        <f>VLOOKUP(B350,自助退!B:F,5,FALSE)</f>
        <v>16</v>
      </c>
      <c r="K350" s="40" t="str">
        <f t="shared" si="5"/>
        <v/>
      </c>
    </row>
    <row r="351" spans="1:11" ht="14.25" hidden="1">
      <c r="A351" s="17">
        <v>42899.581597222219</v>
      </c>
      <c r="B351" s="15">
        <v>179955</v>
      </c>
      <c r="C351" t="s">
        <v>1758</v>
      </c>
      <c r="D351" t="s">
        <v>1759</v>
      </c>
      <c r="E351" t="s">
        <v>1760</v>
      </c>
      <c r="F351" s="15">
        <v>-2000</v>
      </c>
      <c r="G351" t="s">
        <v>253</v>
      </c>
      <c r="H351" t="s">
        <v>278</v>
      </c>
      <c r="I351" t="s">
        <v>255</v>
      </c>
      <c r="J351">
        <f>VLOOKUP(B351,自助退!B:F,5,FALSE)</f>
        <v>2000</v>
      </c>
      <c r="K351" s="40" t="str">
        <f t="shared" si="5"/>
        <v/>
      </c>
    </row>
    <row r="352" spans="1:11" ht="14.25" hidden="1">
      <c r="A352" s="17">
        <v>42899.585451388892</v>
      </c>
      <c r="B352" s="15">
        <v>180048</v>
      </c>
      <c r="C352" t="s">
        <v>1761</v>
      </c>
      <c r="D352" t="s">
        <v>1762</v>
      </c>
      <c r="E352" t="s">
        <v>1760</v>
      </c>
      <c r="F352" s="15">
        <v>-2000</v>
      </c>
      <c r="G352" t="s">
        <v>253</v>
      </c>
      <c r="H352" t="s">
        <v>380</v>
      </c>
      <c r="I352" t="s">
        <v>255</v>
      </c>
      <c r="J352">
        <f>VLOOKUP(B352,自助退!B:F,5,FALSE)</f>
        <v>2000</v>
      </c>
      <c r="K352" s="40" t="str">
        <f t="shared" si="5"/>
        <v/>
      </c>
    </row>
    <row r="353" spans="1:11" ht="14.25" hidden="1">
      <c r="A353" s="17">
        <v>42899.598761574074</v>
      </c>
      <c r="B353" s="15">
        <v>180653</v>
      </c>
      <c r="C353" t="s">
        <v>1763</v>
      </c>
      <c r="D353" t="s">
        <v>1764</v>
      </c>
      <c r="E353" t="s">
        <v>1765</v>
      </c>
      <c r="F353" s="15">
        <v>-494</v>
      </c>
      <c r="G353" t="s">
        <v>253</v>
      </c>
      <c r="H353" t="s">
        <v>325</v>
      </c>
      <c r="I353" t="s">
        <v>255</v>
      </c>
      <c r="J353">
        <f>VLOOKUP(B353,自助退!B:F,5,FALSE)</f>
        <v>494</v>
      </c>
      <c r="K353" s="40" t="str">
        <f t="shared" si="5"/>
        <v/>
      </c>
    </row>
    <row r="354" spans="1:11" ht="14.25" hidden="1">
      <c r="A354" s="17">
        <v>42899.621840277781</v>
      </c>
      <c r="B354" s="15">
        <v>182060</v>
      </c>
      <c r="C354" t="s">
        <v>1766</v>
      </c>
      <c r="D354" t="s">
        <v>1767</v>
      </c>
      <c r="E354" t="s">
        <v>1768</v>
      </c>
      <c r="F354" s="15">
        <v>-170</v>
      </c>
      <c r="G354" t="s">
        <v>253</v>
      </c>
      <c r="H354" t="s">
        <v>266</v>
      </c>
      <c r="I354" t="s">
        <v>255</v>
      </c>
      <c r="J354">
        <f>VLOOKUP(B354,自助退!B:F,5,FALSE)</f>
        <v>170</v>
      </c>
      <c r="K354" s="40" t="str">
        <f t="shared" si="5"/>
        <v/>
      </c>
    </row>
    <row r="355" spans="1:11" ht="14.25" hidden="1">
      <c r="A355" s="17">
        <v>42899.627060185187</v>
      </c>
      <c r="B355" s="15">
        <v>182452</v>
      </c>
      <c r="C355" t="s">
        <v>1769</v>
      </c>
      <c r="D355" t="s">
        <v>1770</v>
      </c>
      <c r="E355" t="s">
        <v>1771</v>
      </c>
      <c r="F355" s="15">
        <v>-312</v>
      </c>
      <c r="G355" t="s">
        <v>253</v>
      </c>
      <c r="H355" t="s">
        <v>345</v>
      </c>
      <c r="I355" t="s">
        <v>255</v>
      </c>
      <c r="J355">
        <f>VLOOKUP(B355,自助退!B:F,5,FALSE)</f>
        <v>312</v>
      </c>
      <c r="K355" s="40" t="str">
        <f t="shared" si="5"/>
        <v/>
      </c>
    </row>
    <row r="356" spans="1:11" ht="14.25" hidden="1">
      <c r="A356" s="17">
        <v>42899.631990740738</v>
      </c>
      <c r="B356" s="15">
        <v>182762</v>
      </c>
      <c r="C356" t="s">
        <v>1772</v>
      </c>
      <c r="D356" t="s">
        <v>1773</v>
      </c>
      <c r="E356" t="s">
        <v>1774</v>
      </c>
      <c r="F356" s="15">
        <v>-500</v>
      </c>
      <c r="G356" t="s">
        <v>253</v>
      </c>
      <c r="H356" t="s">
        <v>368</v>
      </c>
      <c r="I356" t="s">
        <v>255</v>
      </c>
      <c r="J356">
        <f>VLOOKUP(B356,自助退!B:F,5,FALSE)</f>
        <v>500</v>
      </c>
      <c r="K356" s="40" t="str">
        <f t="shared" si="5"/>
        <v/>
      </c>
    </row>
    <row r="357" spans="1:11" ht="14.25" hidden="1">
      <c r="A357" s="17">
        <v>42899.641041666669</v>
      </c>
      <c r="B357" s="15">
        <v>183297</v>
      </c>
      <c r="D357" t="s">
        <v>1776</v>
      </c>
      <c r="E357" t="s">
        <v>1777</v>
      </c>
      <c r="F357" s="15">
        <v>-373</v>
      </c>
      <c r="G357" t="s">
        <v>253</v>
      </c>
      <c r="H357" t="s">
        <v>453</v>
      </c>
      <c r="I357" t="s">
        <v>694</v>
      </c>
      <c r="J357">
        <f>VLOOKUP(B357,自助退!B:F,5,FALSE)</f>
        <v>373</v>
      </c>
      <c r="K357" s="40" t="str">
        <f t="shared" si="5"/>
        <v/>
      </c>
    </row>
    <row r="358" spans="1:11" ht="14.25" hidden="1">
      <c r="A358" s="17">
        <v>42899.64135416667</v>
      </c>
      <c r="B358" s="15">
        <v>183319</v>
      </c>
      <c r="C358" t="s">
        <v>1778</v>
      </c>
      <c r="D358" t="s">
        <v>1779</v>
      </c>
      <c r="E358" t="s">
        <v>1780</v>
      </c>
      <c r="F358" s="15">
        <v>-1350</v>
      </c>
      <c r="G358" t="s">
        <v>253</v>
      </c>
      <c r="H358" t="s">
        <v>403</v>
      </c>
      <c r="I358" t="s">
        <v>255</v>
      </c>
      <c r="J358">
        <f>VLOOKUP(B358,自助退!B:F,5,FALSE)</f>
        <v>1350</v>
      </c>
      <c r="K358" s="40" t="str">
        <f t="shared" si="5"/>
        <v/>
      </c>
    </row>
    <row r="359" spans="1:11" ht="14.25" hidden="1">
      <c r="A359" s="17">
        <v>42899.644884259258</v>
      </c>
      <c r="B359" s="15">
        <v>183544</v>
      </c>
      <c r="D359" t="s">
        <v>1782</v>
      </c>
      <c r="E359" t="s">
        <v>1783</v>
      </c>
      <c r="F359" s="15">
        <v>-20</v>
      </c>
      <c r="G359" t="s">
        <v>253</v>
      </c>
      <c r="H359" t="s">
        <v>428</v>
      </c>
      <c r="I359" t="s">
        <v>694</v>
      </c>
      <c r="J359">
        <f>VLOOKUP(B359,自助退!B:F,5,FALSE)</f>
        <v>20</v>
      </c>
      <c r="K359" s="40" t="str">
        <f t="shared" si="5"/>
        <v/>
      </c>
    </row>
    <row r="360" spans="1:11" ht="14.25" hidden="1">
      <c r="A360" s="17">
        <v>42899.648240740738</v>
      </c>
      <c r="B360" s="15">
        <v>183715</v>
      </c>
      <c r="C360" t="s">
        <v>1784</v>
      </c>
      <c r="D360" t="s">
        <v>1785</v>
      </c>
      <c r="E360" t="s">
        <v>1786</v>
      </c>
      <c r="F360" s="15">
        <v>-250</v>
      </c>
      <c r="G360" t="s">
        <v>253</v>
      </c>
      <c r="H360" t="s">
        <v>266</v>
      </c>
      <c r="I360" t="s">
        <v>255</v>
      </c>
      <c r="J360">
        <f>VLOOKUP(B360,自助退!B:F,5,FALSE)</f>
        <v>250</v>
      </c>
      <c r="K360" s="40" t="str">
        <f t="shared" si="5"/>
        <v/>
      </c>
    </row>
    <row r="361" spans="1:11" ht="14.25" hidden="1">
      <c r="A361" s="17">
        <v>42899.652905092589</v>
      </c>
      <c r="B361" s="15">
        <v>183960</v>
      </c>
      <c r="C361" t="s">
        <v>1787</v>
      </c>
      <c r="D361" t="s">
        <v>1788</v>
      </c>
      <c r="E361" t="s">
        <v>1789</v>
      </c>
      <c r="F361" s="15">
        <v>-96</v>
      </c>
      <c r="G361" t="s">
        <v>253</v>
      </c>
      <c r="H361" t="s">
        <v>329</v>
      </c>
      <c r="I361" t="s">
        <v>255</v>
      </c>
      <c r="J361">
        <f>VLOOKUP(B361,自助退!B:F,5,FALSE)</f>
        <v>96</v>
      </c>
      <c r="K361" s="40" t="str">
        <f t="shared" si="5"/>
        <v/>
      </c>
    </row>
    <row r="362" spans="1:11" ht="14.25" hidden="1">
      <c r="A362" s="17">
        <v>42899.653935185182</v>
      </c>
      <c r="B362" s="15">
        <v>184002</v>
      </c>
      <c r="C362" t="s">
        <v>1790</v>
      </c>
      <c r="D362" t="s">
        <v>1791</v>
      </c>
      <c r="E362" t="s">
        <v>1792</v>
      </c>
      <c r="F362" s="15">
        <v>-92</v>
      </c>
      <c r="G362" t="s">
        <v>253</v>
      </c>
      <c r="H362" t="s">
        <v>329</v>
      </c>
      <c r="I362" t="s">
        <v>255</v>
      </c>
      <c r="J362">
        <f>VLOOKUP(B362,自助退!B:F,5,FALSE)</f>
        <v>92</v>
      </c>
      <c r="K362" s="40" t="str">
        <f t="shared" si="5"/>
        <v/>
      </c>
    </row>
    <row r="363" spans="1:11" ht="14.25" hidden="1">
      <c r="A363" s="17">
        <v>42899.660046296296</v>
      </c>
      <c r="B363" s="15">
        <v>184381</v>
      </c>
      <c r="C363" t="s">
        <v>1793</v>
      </c>
      <c r="D363" t="s">
        <v>1794</v>
      </c>
      <c r="E363" t="s">
        <v>1795</v>
      </c>
      <c r="F363" s="15">
        <v>-834</v>
      </c>
      <c r="G363" t="s">
        <v>253</v>
      </c>
      <c r="H363" t="s">
        <v>325</v>
      </c>
      <c r="I363" t="s">
        <v>255</v>
      </c>
      <c r="J363">
        <f>VLOOKUP(B363,自助退!B:F,5,FALSE)</f>
        <v>834</v>
      </c>
      <c r="K363" s="40" t="str">
        <f t="shared" si="5"/>
        <v/>
      </c>
    </row>
    <row r="364" spans="1:11" ht="14.25" hidden="1">
      <c r="A364" s="17">
        <v>42899.668321759258</v>
      </c>
      <c r="B364" s="15">
        <v>184804</v>
      </c>
      <c r="C364" t="s">
        <v>1796</v>
      </c>
      <c r="D364" t="s">
        <v>1762</v>
      </c>
      <c r="E364" t="s">
        <v>1760</v>
      </c>
      <c r="F364" s="15">
        <v>-1569</v>
      </c>
      <c r="G364" t="s">
        <v>253</v>
      </c>
      <c r="H364" t="s">
        <v>301</v>
      </c>
      <c r="I364" t="s">
        <v>255</v>
      </c>
      <c r="J364">
        <f>VLOOKUP(B364,自助退!B:F,5,FALSE)</f>
        <v>1569</v>
      </c>
      <c r="K364" s="40" t="str">
        <f t="shared" si="5"/>
        <v/>
      </c>
    </row>
    <row r="365" spans="1:11" ht="14.25" hidden="1">
      <c r="A365" s="17">
        <v>42899.668611111112</v>
      </c>
      <c r="B365" s="15">
        <v>184828</v>
      </c>
      <c r="C365" t="s">
        <v>1797</v>
      </c>
      <c r="D365" t="s">
        <v>1798</v>
      </c>
      <c r="E365" t="s">
        <v>1799</v>
      </c>
      <c r="F365" s="15">
        <v>-1214</v>
      </c>
      <c r="G365" t="s">
        <v>253</v>
      </c>
      <c r="H365" t="s">
        <v>366</v>
      </c>
      <c r="I365" t="s">
        <v>255</v>
      </c>
      <c r="J365">
        <f>VLOOKUP(B365,自助退!B:F,5,FALSE)</f>
        <v>1214</v>
      </c>
      <c r="K365" s="40" t="str">
        <f t="shared" si="5"/>
        <v/>
      </c>
    </row>
    <row r="366" spans="1:11" ht="14.25" hidden="1">
      <c r="A366" s="17">
        <v>42899.671516203707</v>
      </c>
      <c r="B366" s="15">
        <v>184968</v>
      </c>
      <c r="C366" t="s">
        <v>1800</v>
      </c>
      <c r="D366" t="s">
        <v>1801</v>
      </c>
      <c r="E366" t="s">
        <v>1802</v>
      </c>
      <c r="F366" s="15">
        <v>-257</v>
      </c>
      <c r="G366" t="s">
        <v>253</v>
      </c>
      <c r="H366" t="s">
        <v>341</v>
      </c>
      <c r="I366" t="s">
        <v>255</v>
      </c>
      <c r="J366">
        <f>VLOOKUP(B366,自助退!B:F,5,FALSE)</f>
        <v>257</v>
      </c>
      <c r="K366" s="40" t="str">
        <f t="shared" si="5"/>
        <v/>
      </c>
    </row>
    <row r="367" spans="1:11" ht="14.25" hidden="1">
      <c r="A367" s="17">
        <v>42899.683749999997</v>
      </c>
      <c r="B367" s="15">
        <v>185453</v>
      </c>
      <c r="C367" t="s">
        <v>1803</v>
      </c>
      <c r="D367" t="s">
        <v>1804</v>
      </c>
      <c r="E367" t="s">
        <v>1805</v>
      </c>
      <c r="F367" s="15">
        <v>-547</v>
      </c>
      <c r="G367" t="s">
        <v>253</v>
      </c>
      <c r="H367" t="s">
        <v>441</v>
      </c>
      <c r="I367" t="s">
        <v>255</v>
      </c>
      <c r="J367">
        <f>VLOOKUP(B367,自助退!B:F,5,FALSE)</f>
        <v>547</v>
      </c>
      <c r="K367" s="40" t="str">
        <f t="shared" si="5"/>
        <v/>
      </c>
    </row>
    <row r="368" spans="1:11" ht="14.25" hidden="1">
      <c r="A368" s="17">
        <v>42899.683958333335</v>
      </c>
      <c r="B368" s="15">
        <v>185470</v>
      </c>
      <c r="C368" t="s">
        <v>1806</v>
      </c>
      <c r="D368" t="s">
        <v>1807</v>
      </c>
      <c r="E368" t="s">
        <v>1808</v>
      </c>
      <c r="F368" s="15">
        <v>-986</v>
      </c>
      <c r="G368" t="s">
        <v>253</v>
      </c>
      <c r="H368" t="s">
        <v>312</v>
      </c>
      <c r="I368" t="s">
        <v>255</v>
      </c>
      <c r="J368">
        <f>VLOOKUP(B368,自助退!B:F,5,FALSE)</f>
        <v>986</v>
      </c>
      <c r="K368" s="40" t="str">
        <f t="shared" si="5"/>
        <v/>
      </c>
    </row>
    <row r="369" spans="1:11" ht="14.25" hidden="1">
      <c r="A369" s="17">
        <v>42899.684039351851</v>
      </c>
      <c r="B369" s="15">
        <v>185474</v>
      </c>
      <c r="C369" t="s">
        <v>1809</v>
      </c>
      <c r="D369" t="s">
        <v>1810</v>
      </c>
      <c r="E369" t="s">
        <v>1811</v>
      </c>
      <c r="F369" s="15">
        <v>-204</v>
      </c>
      <c r="G369" t="s">
        <v>253</v>
      </c>
      <c r="H369" t="s">
        <v>329</v>
      </c>
      <c r="I369" t="s">
        <v>255</v>
      </c>
      <c r="J369">
        <f>VLOOKUP(B369,自助退!B:F,5,FALSE)</f>
        <v>204</v>
      </c>
      <c r="K369" s="40" t="str">
        <f t="shared" si="5"/>
        <v/>
      </c>
    </row>
    <row r="370" spans="1:11" ht="14.25" hidden="1">
      <c r="A370" s="17">
        <v>42899.688923611109</v>
      </c>
      <c r="B370" s="15">
        <v>185708</v>
      </c>
      <c r="D370" t="s">
        <v>1813</v>
      </c>
      <c r="E370" t="s">
        <v>1814</v>
      </c>
      <c r="F370" s="15">
        <v>-7</v>
      </c>
      <c r="G370" t="s">
        <v>253</v>
      </c>
      <c r="H370" t="s">
        <v>394</v>
      </c>
      <c r="I370" t="s">
        <v>694</v>
      </c>
      <c r="J370">
        <f>VLOOKUP(B370,自助退!B:F,5,FALSE)</f>
        <v>7</v>
      </c>
      <c r="K370" s="40" t="str">
        <f t="shared" si="5"/>
        <v/>
      </c>
    </row>
    <row r="371" spans="1:11" ht="14.25" hidden="1">
      <c r="A371" s="17">
        <v>42899.695717592593</v>
      </c>
      <c r="B371" s="15">
        <v>186015</v>
      </c>
      <c r="C371" t="s">
        <v>1815</v>
      </c>
      <c r="D371" t="s">
        <v>1816</v>
      </c>
      <c r="E371" t="s">
        <v>1817</v>
      </c>
      <c r="F371" s="15">
        <v>-646</v>
      </c>
      <c r="G371" t="s">
        <v>253</v>
      </c>
      <c r="H371" t="s">
        <v>325</v>
      </c>
      <c r="I371" t="s">
        <v>255</v>
      </c>
      <c r="J371">
        <f>VLOOKUP(B371,自助退!B:F,5,FALSE)</f>
        <v>646</v>
      </c>
      <c r="K371" s="40" t="str">
        <f t="shared" si="5"/>
        <v/>
      </c>
    </row>
    <row r="372" spans="1:11" ht="14.25" hidden="1">
      <c r="A372" s="17">
        <v>42899.69939814815</v>
      </c>
      <c r="B372" s="15">
        <v>186159</v>
      </c>
      <c r="C372" t="s">
        <v>1818</v>
      </c>
      <c r="D372" t="s">
        <v>1819</v>
      </c>
      <c r="E372" t="s">
        <v>1820</v>
      </c>
      <c r="F372" s="15">
        <v>-492</v>
      </c>
      <c r="G372" t="s">
        <v>253</v>
      </c>
      <c r="H372" t="s">
        <v>394</v>
      </c>
      <c r="I372" t="s">
        <v>255</v>
      </c>
      <c r="J372">
        <f>VLOOKUP(B372,自助退!B:F,5,FALSE)</f>
        <v>492</v>
      </c>
      <c r="K372" s="40" t="str">
        <f t="shared" si="5"/>
        <v/>
      </c>
    </row>
    <row r="373" spans="1:11" ht="14.25" hidden="1">
      <c r="A373" s="17">
        <v>42899.708541666667</v>
      </c>
      <c r="B373" s="15">
        <v>186504</v>
      </c>
      <c r="C373" t="s">
        <v>1821</v>
      </c>
      <c r="D373" t="s">
        <v>1822</v>
      </c>
      <c r="E373" t="s">
        <v>1823</v>
      </c>
      <c r="F373" s="15">
        <v>-500</v>
      </c>
      <c r="G373" t="s">
        <v>253</v>
      </c>
      <c r="H373" t="s">
        <v>316</v>
      </c>
      <c r="I373" t="s">
        <v>255</v>
      </c>
      <c r="J373">
        <f>VLOOKUP(B373,自助退!B:F,5,FALSE)</f>
        <v>500</v>
      </c>
      <c r="K373" s="40" t="str">
        <f t="shared" si="5"/>
        <v/>
      </c>
    </row>
    <row r="374" spans="1:11" ht="14.25" hidden="1">
      <c r="A374" s="17">
        <v>42899.719282407408</v>
      </c>
      <c r="B374" s="15">
        <v>186892</v>
      </c>
      <c r="D374" t="s">
        <v>1825</v>
      </c>
      <c r="E374" t="s">
        <v>1826</v>
      </c>
      <c r="F374" s="15">
        <v>-133</v>
      </c>
      <c r="G374" t="s">
        <v>253</v>
      </c>
      <c r="H374" t="s">
        <v>366</v>
      </c>
      <c r="I374" t="s">
        <v>694</v>
      </c>
      <c r="J374">
        <f>VLOOKUP(B374,自助退!B:F,5,FALSE)</f>
        <v>133</v>
      </c>
      <c r="K374" s="40" t="str">
        <f t="shared" si="5"/>
        <v/>
      </c>
    </row>
    <row r="375" spans="1:11" ht="14.25" hidden="1">
      <c r="A375" s="17">
        <v>42899.731527777774</v>
      </c>
      <c r="B375" s="15">
        <v>187237</v>
      </c>
      <c r="D375" t="s">
        <v>1828</v>
      </c>
      <c r="E375" t="s">
        <v>1829</v>
      </c>
      <c r="F375" s="15">
        <v>-1500</v>
      </c>
      <c r="G375" t="s">
        <v>253</v>
      </c>
      <c r="H375" t="s">
        <v>403</v>
      </c>
      <c r="I375" t="s">
        <v>694</v>
      </c>
      <c r="J375">
        <f>VLOOKUP(B375,自助退!B:F,5,FALSE)</f>
        <v>1500</v>
      </c>
      <c r="K375" s="40" t="str">
        <f t="shared" si="5"/>
        <v/>
      </c>
    </row>
    <row r="376" spans="1:11" ht="14.25" hidden="1">
      <c r="A376" s="17">
        <v>42899.733275462961</v>
      </c>
      <c r="B376" s="15">
        <v>187258</v>
      </c>
      <c r="C376" t="s">
        <v>1830</v>
      </c>
      <c r="D376" t="s">
        <v>1831</v>
      </c>
      <c r="E376" t="s">
        <v>1832</v>
      </c>
      <c r="F376" s="15">
        <v>-91</v>
      </c>
      <c r="G376" t="s">
        <v>253</v>
      </c>
      <c r="H376" t="s">
        <v>329</v>
      </c>
      <c r="I376" t="s">
        <v>255</v>
      </c>
      <c r="J376">
        <f>VLOOKUP(B376,自助退!B:F,5,FALSE)</f>
        <v>91</v>
      </c>
      <c r="K376" s="40" t="str">
        <f t="shared" si="5"/>
        <v/>
      </c>
    </row>
    <row r="377" spans="1:11" ht="14.25" hidden="1">
      <c r="A377" s="17">
        <v>42899.733287037037</v>
      </c>
      <c r="B377" s="15">
        <v>187257</v>
      </c>
      <c r="C377" t="s">
        <v>1833</v>
      </c>
      <c r="D377" t="s">
        <v>1834</v>
      </c>
      <c r="E377" t="s">
        <v>1835</v>
      </c>
      <c r="F377" s="15">
        <v>-102</v>
      </c>
      <c r="G377" t="s">
        <v>253</v>
      </c>
      <c r="H377" t="s">
        <v>432</v>
      </c>
      <c r="I377" t="s">
        <v>255</v>
      </c>
      <c r="J377">
        <f>VLOOKUP(B377,自助退!B:F,5,FALSE)</f>
        <v>102</v>
      </c>
      <c r="K377" s="40" t="str">
        <f t="shared" si="5"/>
        <v/>
      </c>
    </row>
    <row r="378" spans="1:11" ht="14.25" hidden="1">
      <c r="A378" s="17">
        <v>42899.753854166665</v>
      </c>
      <c r="B378" s="15">
        <v>187486</v>
      </c>
      <c r="C378" t="s">
        <v>1836</v>
      </c>
      <c r="D378" t="s">
        <v>1837</v>
      </c>
      <c r="E378" t="s">
        <v>1838</v>
      </c>
      <c r="F378" s="15">
        <v>-1005</v>
      </c>
      <c r="G378" t="s">
        <v>253</v>
      </c>
      <c r="H378" t="s">
        <v>345</v>
      </c>
      <c r="I378" t="s">
        <v>255</v>
      </c>
      <c r="J378">
        <f>VLOOKUP(B378,自助退!B:F,5,FALSE)</f>
        <v>1005</v>
      </c>
      <c r="K378" s="40" t="str">
        <f t="shared" si="5"/>
        <v/>
      </c>
    </row>
    <row r="379" spans="1:11" ht="14.25" hidden="1">
      <c r="A379" s="17">
        <v>42899.814282407409</v>
      </c>
      <c r="B379" s="15">
        <v>187720</v>
      </c>
      <c r="C379" t="s">
        <v>1839</v>
      </c>
      <c r="D379" t="s">
        <v>1840</v>
      </c>
      <c r="E379" t="s">
        <v>1841</v>
      </c>
      <c r="F379" s="15">
        <v>-1759</v>
      </c>
      <c r="G379" t="s">
        <v>253</v>
      </c>
      <c r="H379" t="s">
        <v>368</v>
      </c>
      <c r="I379" t="s">
        <v>255</v>
      </c>
      <c r="J379">
        <f>VLOOKUP(B379,自助退!B:F,5,FALSE)</f>
        <v>1759</v>
      </c>
      <c r="K379" s="40" t="str">
        <f t="shared" si="5"/>
        <v/>
      </c>
    </row>
    <row r="380" spans="1:11" ht="14.25" hidden="1">
      <c r="A380" s="17">
        <v>42900.320219907408</v>
      </c>
      <c r="B380" s="15">
        <v>188772</v>
      </c>
      <c r="C380" t="s">
        <v>1842</v>
      </c>
      <c r="D380" t="s">
        <v>1843</v>
      </c>
      <c r="E380" t="s">
        <v>1844</v>
      </c>
      <c r="F380" s="15">
        <v>-90</v>
      </c>
      <c r="G380" t="s">
        <v>253</v>
      </c>
      <c r="H380" t="s">
        <v>278</v>
      </c>
      <c r="I380" t="s">
        <v>255</v>
      </c>
      <c r="J380">
        <f>VLOOKUP(B380,自助退!B:F,5,FALSE)</f>
        <v>90</v>
      </c>
      <c r="K380" s="40" t="str">
        <f t="shared" si="5"/>
        <v/>
      </c>
    </row>
    <row r="381" spans="1:11" ht="14.25" hidden="1">
      <c r="A381" s="17">
        <v>42900.360763888886</v>
      </c>
      <c r="B381" s="15">
        <v>190640</v>
      </c>
      <c r="D381" t="s">
        <v>1846</v>
      </c>
      <c r="E381" t="s">
        <v>1847</v>
      </c>
      <c r="F381" s="15">
        <v>-700</v>
      </c>
      <c r="G381" t="s">
        <v>253</v>
      </c>
      <c r="H381" t="s">
        <v>312</v>
      </c>
      <c r="I381" t="s">
        <v>694</v>
      </c>
      <c r="J381">
        <f>VLOOKUP(B381,自助退!B:F,5,FALSE)</f>
        <v>700</v>
      </c>
      <c r="K381" s="40" t="str">
        <f t="shared" si="5"/>
        <v/>
      </c>
    </row>
    <row r="382" spans="1:11" ht="14.25" hidden="1">
      <c r="A382" s="17">
        <v>42900.361886574072</v>
      </c>
      <c r="B382" s="15">
        <v>190742</v>
      </c>
      <c r="C382" t="s">
        <v>1848</v>
      </c>
      <c r="D382" t="s">
        <v>1849</v>
      </c>
      <c r="E382" t="s">
        <v>1850</v>
      </c>
      <c r="F382" s="15">
        <v>-148</v>
      </c>
      <c r="G382" t="s">
        <v>253</v>
      </c>
      <c r="H382" t="s">
        <v>345</v>
      </c>
      <c r="I382" t="s">
        <v>255</v>
      </c>
      <c r="J382">
        <f>VLOOKUP(B382,自助退!B:F,5,FALSE)</f>
        <v>148</v>
      </c>
      <c r="K382" s="40" t="str">
        <f t="shared" si="5"/>
        <v/>
      </c>
    </row>
    <row r="383" spans="1:11" ht="14.25" hidden="1">
      <c r="A383" s="17">
        <v>42900.367777777778</v>
      </c>
      <c r="B383" s="15">
        <v>191284</v>
      </c>
      <c r="C383" t="s">
        <v>1851</v>
      </c>
      <c r="D383" t="s">
        <v>1852</v>
      </c>
      <c r="E383" t="s">
        <v>1853</v>
      </c>
      <c r="F383" s="15">
        <v>-105</v>
      </c>
      <c r="G383" t="s">
        <v>253</v>
      </c>
      <c r="H383" t="s">
        <v>336</v>
      </c>
      <c r="I383" t="s">
        <v>255</v>
      </c>
      <c r="J383">
        <f>VLOOKUP(B383,自助退!B:F,5,FALSE)</f>
        <v>105</v>
      </c>
      <c r="K383" s="40" t="str">
        <f t="shared" si="5"/>
        <v/>
      </c>
    </row>
    <row r="384" spans="1:11" ht="14.25" hidden="1">
      <c r="A384" s="17">
        <v>42900.375949074078</v>
      </c>
      <c r="B384" s="15">
        <v>192006</v>
      </c>
      <c r="C384" t="s">
        <v>1854</v>
      </c>
      <c r="D384" t="s">
        <v>1855</v>
      </c>
      <c r="E384" t="s">
        <v>1856</v>
      </c>
      <c r="F384" s="15">
        <v>-139</v>
      </c>
      <c r="G384" t="s">
        <v>253</v>
      </c>
      <c r="H384" t="s">
        <v>432</v>
      </c>
      <c r="I384" t="s">
        <v>255</v>
      </c>
      <c r="J384">
        <f>VLOOKUP(B384,自助退!B:F,5,FALSE)</f>
        <v>139</v>
      </c>
      <c r="K384" s="40" t="str">
        <f t="shared" si="5"/>
        <v/>
      </c>
    </row>
    <row r="385" spans="1:11" ht="14.25" hidden="1">
      <c r="A385" s="17">
        <v>42900.379236111112</v>
      </c>
      <c r="B385" s="15">
        <v>192346</v>
      </c>
      <c r="D385" t="s">
        <v>1858</v>
      </c>
      <c r="E385" t="s">
        <v>1859</v>
      </c>
      <c r="F385" s="15">
        <v>-4000</v>
      </c>
      <c r="G385" t="s">
        <v>253</v>
      </c>
      <c r="H385" t="s">
        <v>386</v>
      </c>
      <c r="I385" t="s">
        <v>694</v>
      </c>
      <c r="J385">
        <f>VLOOKUP(B385,自助退!B:F,5,FALSE)</f>
        <v>4000</v>
      </c>
      <c r="K385" s="40" t="str">
        <f t="shared" si="5"/>
        <v/>
      </c>
    </row>
    <row r="386" spans="1:11" ht="14.25" hidden="1">
      <c r="A386" s="17">
        <v>42900.387743055559</v>
      </c>
      <c r="B386" s="15">
        <v>193102</v>
      </c>
      <c r="C386" t="s">
        <v>1860</v>
      </c>
      <c r="D386" t="s">
        <v>1861</v>
      </c>
      <c r="E386" t="s">
        <v>1862</v>
      </c>
      <c r="F386" s="15">
        <v>-1500</v>
      </c>
      <c r="G386" t="s">
        <v>253</v>
      </c>
      <c r="H386" t="s">
        <v>392</v>
      </c>
      <c r="I386" t="s">
        <v>255</v>
      </c>
      <c r="J386">
        <f>VLOOKUP(B386,自助退!B:F,5,FALSE)</f>
        <v>1500</v>
      </c>
      <c r="K386" s="40" t="str">
        <f t="shared" si="5"/>
        <v/>
      </c>
    </row>
    <row r="387" spans="1:11" ht="14.25" hidden="1">
      <c r="A387" s="17">
        <v>42900.388483796298</v>
      </c>
      <c r="B387" s="15">
        <v>193160</v>
      </c>
      <c r="C387" t="s">
        <v>1863</v>
      </c>
      <c r="D387" t="s">
        <v>1864</v>
      </c>
      <c r="E387" t="s">
        <v>1865</v>
      </c>
      <c r="F387" s="15">
        <v>-2000</v>
      </c>
      <c r="G387" t="s">
        <v>253</v>
      </c>
      <c r="H387" t="s">
        <v>392</v>
      </c>
      <c r="I387" t="s">
        <v>255</v>
      </c>
      <c r="J387">
        <f>VLOOKUP(B387,自助退!B:F,5,FALSE)</f>
        <v>2000</v>
      </c>
      <c r="K387" s="40" t="str">
        <f t="shared" ref="K387:K450" si="6">IF(F387=J387*-1,"",1)</f>
        <v/>
      </c>
    </row>
    <row r="388" spans="1:11" ht="14.25" hidden="1">
      <c r="A388" s="17">
        <v>42900.389513888891</v>
      </c>
      <c r="B388" s="15">
        <v>193245</v>
      </c>
      <c r="D388" t="s">
        <v>1867</v>
      </c>
      <c r="E388" t="s">
        <v>1868</v>
      </c>
      <c r="F388" s="15">
        <v>-943</v>
      </c>
      <c r="G388" t="s">
        <v>253</v>
      </c>
      <c r="H388" t="s">
        <v>341</v>
      </c>
      <c r="I388" t="s">
        <v>694</v>
      </c>
      <c r="J388">
        <f>VLOOKUP(B388,自助退!B:F,5,FALSE)</f>
        <v>943</v>
      </c>
      <c r="K388" s="40" t="str">
        <f t="shared" si="6"/>
        <v/>
      </c>
    </row>
    <row r="389" spans="1:11" ht="14.25" hidden="1">
      <c r="A389" s="17">
        <v>42900.391469907408</v>
      </c>
      <c r="B389" s="15">
        <v>193380</v>
      </c>
      <c r="D389" t="s">
        <v>1870</v>
      </c>
      <c r="E389" t="s">
        <v>1871</v>
      </c>
      <c r="F389" s="15">
        <v>-263</v>
      </c>
      <c r="G389" t="s">
        <v>253</v>
      </c>
      <c r="H389" t="s">
        <v>341</v>
      </c>
      <c r="I389" t="s">
        <v>694</v>
      </c>
      <c r="J389">
        <f>VLOOKUP(B389,自助退!B:F,5,FALSE)</f>
        <v>263</v>
      </c>
      <c r="K389" s="40" t="str">
        <f t="shared" si="6"/>
        <v/>
      </c>
    </row>
    <row r="390" spans="1:11" ht="14.25" hidden="1">
      <c r="A390" s="17">
        <v>42900.392199074071</v>
      </c>
      <c r="B390" s="15">
        <v>193442</v>
      </c>
      <c r="C390" t="s">
        <v>1872</v>
      </c>
      <c r="D390" t="s">
        <v>1873</v>
      </c>
      <c r="E390" t="s">
        <v>1874</v>
      </c>
      <c r="F390" s="15">
        <v>-192</v>
      </c>
      <c r="G390" t="s">
        <v>253</v>
      </c>
      <c r="H390" t="s">
        <v>341</v>
      </c>
      <c r="I390" t="s">
        <v>255</v>
      </c>
      <c r="J390">
        <f>VLOOKUP(B390,自助退!B:F,5,FALSE)</f>
        <v>192</v>
      </c>
      <c r="K390" s="40" t="str">
        <f t="shared" si="6"/>
        <v/>
      </c>
    </row>
    <row r="391" spans="1:11" ht="14.25" hidden="1">
      <c r="A391" s="17">
        <v>42900.407824074071</v>
      </c>
      <c r="B391" s="15">
        <v>194852</v>
      </c>
      <c r="C391" t="s">
        <v>1875</v>
      </c>
      <c r="D391" t="s">
        <v>1876</v>
      </c>
      <c r="E391" t="s">
        <v>1877</v>
      </c>
      <c r="F391" s="15">
        <v>-1800</v>
      </c>
      <c r="G391" t="s">
        <v>253</v>
      </c>
      <c r="H391" t="s">
        <v>380</v>
      </c>
      <c r="I391" t="s">
        <v>255</v>
      </c>
      <c r="J391">
        <f>VLOOKUP(B391,自助退!B:F,5,FALSE)</f>
        <v>1800</v>
      </c>
      <c r="K391" s="40" t="str">
        <f t="shared" si="6"/>
        <v/>
      </c>
    </row>
    <row r="392" spans="1:11" ht="14.25" hidden="1">
      <c r="A392" s="17">
        <v>42900.412546296298</v>
      </c>
      <c r="B392" s="15">
        <v>195219</v>
      </c>
      <c r="D392" t="s">
        <v>1879</v>
      </c>
      <c r="E392" t="s">
        <v>1880</v>
      </c>
      <c r="F392" s="15">
        <v>-96</v>
      </c>
      <c r="G392" t="s">
        <v>253</v>
      </c>
      <c r="H392" t="s">
        <v>441</v>
      </c>
      <c r="I392" t="s">
        <v>694</v>
      </c>
      <c r="J392">
        <f>VLOOKUP(B392,自助退!B:F,5,FALSE)</f>
        <v>96</v>
      </c>
      <c r="K392" s="40" t="str">
        <f t="shared" si="6"/>
        <v/>
      </c>
    </row>
    <row r="393" spans="1:11" ht="14.25" hidden="1">
      <c r="A393" s="17">
        <v>42900.414039351854</v>
      </c>
      <c r="B393" s="15">
        <v>195344</v>
      </c>
      <c r="C393" t="s">
        <v>1881</v>
      </c>
      <c r="D393" t="s">
        <v>69</v>
      </c>
      <c r="E393" t="s">
        <v>1414</v>
      </c>
      <c r="F393" s="15">
        <v>-500</v>
      </c>
      <c r="G393" t="s">
        <v>253</v>
      </c>
      <c r="H393" t="s">
        <v>325</v>
      </c>
      <c r="I393" t="s">
        <v>255</v>
      </c>
      <c r="J393">
        <f>VLOOKUP(B393,自助退!B:F,5,FALSE)</f>
        <v>500</v>
      </c>
      <c r="K393" s="40" t="str">
        <f t="shared" si="6"/>
        <v/>
      </c>
    </row>
    <row r="394" spans="1:11" ht="14.25" hidden="1">
      <c r="A394" s="17">
        <v>42900.429432870369</v>
      </c>
      <c r="B394" s="15">
        <v>196608</v>
      </c>
      <c r="C394" t="s">
        <v>1882</v>
      </c>
      <c r="D394" t="s">
        <v>1883</v>
      </c>
      <c r="E394" t="s">
        <v>1884</v>
      </c>
      <c r="F394" s="15">
        <v>-341</v>
      </c>
      <c r="G394" t="s">
        <v>253</v>
      </c>
      <c r="H394" t="s">
        <v>380</v>
      </c>
      <c r="I394" t="s">
        <v>255</v>
      </c>
      <c r="J394">
        <f>VLOOKUP(B394,自助退!B:F,5,FALSE)</f>
        <v>341</v>
      </c>
      <c r="K394" s="40" t="str">
        <f t="shared" si="6"/>
        <v/>
      </c>
    </row>
    <row r="395" spans="1:11" ht="14.25" hidden="1">
      <c r="A395" s="17">
        <v>42900.438356481478</v>
      </c>
      <c r="B395" s="15">
        <v>197286</v>
      </c>
      <c r="C395" t="s">
        <v>1885</v>
      </c>
      <c r="D395" t="s">
        <v>1886</v>
      </c>
      <c r="E395" t="s">
        <v>1887</v>
      </c>
      <c r="F395" s="15">
        <v>-480</v>
      </c>
      <c r="G395" t="s">
        <v>253</v>
      </c>
      <c r="H395" t="s">
        <v>403</v>
      </c>
      <c r="I395" t="s">
        <v>255</v>
      </c>
      <c r="J395">
        <f>VLOOKUP(B395,自助退!B:F,5,FALSE)</f>
        <v>480</v>
      </c>
      <c r="K395" s="40" t="str">
        <f t="shared" si="6"/>
        <v/>
      </c>
    </row>
    <row r="396" spans="1:11" ht="14.25" hidden="1">
      <c r="A396" s="17">
        <v>42900.443935185183</v>
      </c>
      <c r="B396" s="15">
        <v>197635</v>
      </c>
      <c r="C396" t="s">
        <v>1888</v>
      </c>
      <c r="D396" t="s">
        <v>1889</v>
      </c>
      <c r="E396" t="s">
        <v>1890</v>
      </c>
      <c r="F396" s="15">
        <v>-118</v>
      </c>
      <c r="G396" t="s">
        <v>253</v>
      </c>
      <c r="H396" t="s">
        <v>261</v>
      </c>
      <c r="I396" t="s">
        <v>255</v>
      </c>
      <c r="J396">
        <f>VLOOKUP(B396,自助退!B:F,5,FALSE)</f>
        <v>118</v>
      </c>
      <c r="K396" s="40" t="str">
        <f t="shared" si="6"/>
        <v/>
      </c>
    </row>
    <row r="397" spans="1:11" ht="14.25" hidden="1">
      <c r="A397" s="17">
        <v>42900.451064814813</v>
      </c>
      <c r="B397" s="15">
        <v>198144</v>
      </c>
      <c r="C397" t="s">
        <v>1891</v>
      </c>
      <c r="D397" t="s">
        <v>91</v>
      </c>
      <c r="E397" t="s">
        <v>92</v>
      </c>
      <c r="F397" s="15">
        <v>-79</v>
      </c>
      <c r="G397" t="s">
        <v>253</v>
      </c>
      <c r="H397" t="s">
        <v>266</v>
      </c>
      <c r="I397" t="s">
        <v>255</v>
      </c>
      <c r="J397">
        <f>VLOOKUP(B397,自助退!B:F,5,FALSE)</f>
        <v>79</v>
      </c>
      <c r="K397" s="40" t="str">
        <f t="shared" si="6"/>
        <v/>
      </c>
    </row>
    <row r="398" spans="1:11" ht="14.25" hidden="1">
      <c r="A398" s="17">
        <v>42900.455474537041</v>
      </c>
      <c r="B398" s="15">
        <v>198490</v>
      </c>
      <c r="C398" t="s">
        <v>1892</v>
      </c>
      <c r="D398" t="s">
        <v>1893</v>
      </c>
      <c r="E398" t="s">
        <v>1894</v>
      </c>
      <c r="F398" s="15">
        <v>-4015</v>
      </c>
      <c r="G398" t="s">
        <v>253</v>
      </c>
      <c r="H398" t="s">
        <v>261</v>
      </c>
      <c r="I398" t="s">
        <v>255</v>
      </c>
      <c r="J398">
        <f>VLOOKUP(B398,自助退!B:F,5,FALSE)</f>
        <v>4015</v>
      </c>
      <c r="K398" s="40" t="str">
        <f t="shared" si="6"/>
        <v/>
      </c>
    </row>
    <row r="399" spans="1:11" ht="14.25" hidden="1">
      <c r="A399" s="17">
        <v>42900.45857638889</v>
      </c>
      <c r="B399" s="15">
        <v>198721</v>
      </c>
      <c r="D399" t="s">
        <v>1896</v>
      </c>
      <c r="E399" t="s">
        <v>1897</v>
      </c>
      <c r="F399" s="15">
        <v>-41</v>
      </c>
      <c r="G399" t="s">
        <v>253</v>
      </c>
      <c r="H399" t="s">
        <v>301</v>
      </c>
      <c r="I399" t="s">
        <v>694</v>
      </c>
      <c r="J399">
        <f>VLOOKUP(B399,自助退!B:F,5,FALSE)</f>
        <v>41</v>
      </c>
      <c r="K399" s="40" t="str">
        <f t="shared" si="6"/>
        <v/>
      </c>
    </row>
    <row r="400" spans="1:11" ht="14.25" hidden="1">
      <c r="A400" s="17">
        <v>42900.460381944446</v>
      </c>
      <c r="B400" s="15">
        <v>198867</v>
      </c>
      <c r="C400" t="s">
        <v>1898</v>
      </c>
      <c r="D400" t="s">
        <v>1899</v>
      </c>
      <c r="E400" t="s">
        <v>1900</v>
      </c>
      <c r="F400" s="15">
        <v>-323</v>
      </c>
      <c r="G400" t="s">
        <v>253</v>
      </c>
      <c r="H400" t="s">
        <v>254</v>
      </c>
      <c r="I400" t="s">
        <v>255</v>
      </c>
      <c r="J400">
        <f>VLOOKUP(B400,自助退!B:F,5,FALSE)</f>
        <v>323</v>
      </c>
      <c r="K400" s="40" t="str">
        <f t="shared" si="6"/>
        <v/>
      </c>
    </row>
    <row r="401" spans="1:11" ht="14.25" hidden="1">
      <c r="A401" s="17">
        <v>42900.462233796294</v>
      </c>
      <c r="B401" s="15">
        <v>198994</v>
      </c>
      <c r="C401" t="s">
        <v>1901</v>
      </c>
      <c r="D401" t="s">
        <v>1902</v>
      </c>
      <c r="E401" t="s">
        <v>1903</v>
      </c>
      <c r="F401" s="15">
        <v>-500</v>
      </c>
      <c r="G401" t="s">
        <v>253</v>
      </c>
      <c r="H401" t="s">
        <v>341</v>
      </c>
      <c r="I401" t="s">
        <v>255</v>
      </c>
      <c r="J401">
        <f>VLOOKUP(B401,自助退!B:F,5,FALSE)</f>
        <v>500</v>
      </c>
      <c r="K401" s="40" t="str">
        <f t="shared" si="6"/>
        <v/>
      </c>
    </row>
    <row r="402" spans="1:11" ht="14.25" hidden="1">
      <c r="A402" s="17">
        <v>42900.462442129632</v>
      </c>
      <c r="B402" s="15">
        <v>199007</v>
      </c>
      <c r="C402" t="s">
        <v>1904</v>
      </c>
      <c r="D402" t="s">
        <v>1902</v>
      </c>
      <c r="E402" t="s">
        <v>1903</v>
      </c>
      <c r="F402" s="15">
        <v>-500</v>
      </c>
      <c r="G402" t="s">
        <v>253</v>
      </c>
      <c r="H402" t="s">
        <v>341</v>
      </c>
      <c r="I402" t="s">
        <v>255</v>
      </c>
      <c r="J402">
        <f>VLOOKUP(B402,自助退!B:F,5,FALSE)</f>
        <v>500</v>
      </c>
      <c r="K402" s="40" t="str">
        <f t="shared" si="6"/>
        <v/>
      </c>
    </row>
    <row r="403" spans="1:11" ht="14.25" hidden="1">
      <c r="A403" s="17">
        <v>42900.480613425927</v>
      </c>
      <c r="B403" s="15">
        <v>200090</v>
      </c>
      <c r="C403" t="s">
        <v>1905</v>
      </c>
      <c r="D403" t="s">
        <v>1906</v>
      </c>
      <c r="E403" t="s">
        <v>1907</v>
      </c>
      <c r="F403" s="15">
        <v>-380</v>
      </c>
      <c r="G403" t="s">
        <v>253</v>
      </c>
      <c r="H403" t="s">
        <v>325</v>
      </c>
      <c r="I403" t="s">
        <v>255</v>
      </c>
      <c r="J403">
        <f>VLOOKUP(B403,自助退!B:F,5,FALSE)</f>
        <v>380</v>
      </c>
      <c r="K403" s="40" t="str">
        <f t="shared" si="6"/>
        <v/>
      </c>
    </row>
    <row r="404" spans="1:11" ht="14.25" hidden="1">
      <c r="A404" s="17">
        <v>42900.484907407408</v>
      </c>
      <c r="B404" s="15">
        <v>200311</v>
      </c>
      <c r="C404" t="s">
        <v>1908</v>
      </c>
      <c r="D404" t="s">
        <v>1909</v>
      </c>
      <c r="E404" t="s">
        <v>1910</v>
      </c>
      <c r="F404" s="15">
        <v>-200</v>
      </c>
      <c r="G404" t="s">
        <v>253</v>
      </c>
      <c r="H404" t="s">
        <v>345</v>
      </c>
      <c r="I404" t="s">
        <v>255</v>
      </c>
      <c r="J404">
        <f>VLOOKUP(B404,自助退!B:F,5,FALSE)</f>
        <v>200</v>
      </c>
      <c r="K404" s="40" t="str">
        <f t="shared" si="6"/>
        <v/>
      </c>
    </row>
    <row r="405" spans="1:11" ht="14.25" hidden="1">
      <c r="A405" s="17">
        <v>42900.485266203701</v>
      </c>
      <c r="B405" s="15">
        <v>200323</v>
      </c>
      <c r="C405" t="s">
        <v>1911</v>
      </c>
      <c r="D405" t="s">
        <v>1909</v>
      </c>
      <c r="E405" t="s">
        <v>1910</v>
      </c>
      <c r="F405" s="15">
        <v>-200</v>
      </c>
      <c r="G405" t="s">
        <v>253</v>
      </c>
      <c r="H405" t="s">
        <v>345</v>
      </c>
      <c r="I405" t="s">
        <v>255</v>
      </c>
      <c r="J405">
        <f>VLOOKUP(B405,自助退!B:F,5,FALSE)</f>
        <v>200</v>
      </c>
      <c r="K405" s="40" t="str">
        <f t="shared" si="6"/>
        <v/>
      </c>
    </row>
    <row r="406" spans="1:11" ht="14.25" hidden="1">
      <c r="A406" s="17">
        <v>42900.487326388888</v>
      </c>
      <c r="B406" s="15">
        <v>200423</v>
      </c>
      <c r="D406" t="s">
        <v>1913</v>
      </c>
      <c r="E406" t="s">
        <v>1914</v>
      </c>
      <c r="F406" s="15">
        <v>-1092</v>
      </c>
      <c r="G406" t="s">
        <v>253</v>
      </c>
      <c r="H406" t="s">
        <v>329</v>
      </c>
      <c r="I406" t="s">
        <v>694</v>
      </c>
      <c r="J406">
        <f>VLOOKUP(B406,自助退!B:F,5,FALSE)</f>
        <v>1092</v>
      </c>
      <c r="K406" s="40" t="str">
        <f t="shared" si="6"/>
        <v/>
      </c>
    </row>
    <row r="407" spans="1:11" ht="14.25" hidden="1">
      <c r="A407" s="17">
        <v>42900.487870370373</v>
      </c>
      <c r="B407" s="15">
        <v>200448</v>
      </c>
      <c r="C407" t="s">
        <v>1915</v>
      </c>
      <c r="D407" t="s">
        <v>1916</v>
      </c>
      <c r="E407" t="s">
        <v>1917</v>
      </c>
      <c r="F407" s="15">
        <v>-137</v>
      </c>
      <c r="G407" t="s">
        <v>253</v>
      </c>
      <c r="H407" t="s">
        <v>579</v>
      </c>
      <c r="I407" t="s">
        <v>255</v>
      </c>
      <c r="J407">
        <f>VLOOKUP(B407,自助退!B:F,5,FALSE)</f>
        <v>137</v>
      </c>
      <c r="K407" s="40" t="str">
        <f t="shared" si="6"/>
        <v/>
      </c>
    </row>
    <row r="408" spans="1:11" ht="14.25" hidden="1">
      <c r="A408" s="17">
        <v>42900.488402777781</v>
      </c>
      <c r="B408" s="15">
        <v>200463</v>
      </c>
      <c r="C408" t="s">
        <v>1918</v>
      </c>
      <c r="D408" t="s">
        <v>1919</v>
      </c>
      <c r="E408" t="s">
        <v>1920</v>
      </c>
      <c r="F408" s="15">
        <v>-454</v>
      </c>
      <c r="G408" t="s">
        <v>253</v>
      </c>
      <c r="H408" t="s">
        <v>368</v>
      </c>
      <c r="I408" t="s">
        <v>255</v>
      </c>
      <c r="J408">
        <f>VLOOKUP(B408,自助退!B:F,5,FALSE)</f>
        <v>454</v>
      </c>
      <c r="K408" s="40" t="str">
        <f t="shared" si="6"/>
        <v/>
      </c>
    </row>
    <row r="409" spans="1:11" ht="14.25" hidden="1">
      <c r="A409" s="17">
        <v>42900.488749999997</v>
      </c>
      <c r="B409" s="15">
        <v>200487</v>
      </c>
      <c r="C409" t="s">
        <v>1921</v>
      </c>
      <c r="D409" t="s">
        <v>1922</v>
      </c>
      <c r="E409" t="s">
        <v>1923</v>
      </c>
      <c r="F409" s="15">
        <v>-151</v>
      </c>
      <c r="G409" t="s">
        <v>253</v>
      </c>
      <c r="H409" t="s">
        <v>312</v>
      </c>
      <c r="I409" t="s">
        <v>255</v>
      </c>
      <c r="J409">
        <f>VLOOKUP(B409,自助退!B:F,5,FALSE)</f>
        <v>151</v>
      </c>
      <c r="K409" s="40" t="str">
        <f t="shared" si="6"/>
        <v/>
      </c>
    </row>
    <row r="410" spans="1:11" ht="14.25" hidden="1">
      <c r="A410" s="17">
        <v>42900.488900462966</v>
      </c>
      <c r="B410" s="15">
        <v>200495</v>
      </c>
      <c r="C410" t="s">
        <v>1924</v>
      </c>
      <c r="D410" t="s">
        <v>1925</v>
      </c>
      <c r="E410" t="s">
        <v>1926</v>
      </c>
      <c r="F410" s="15">
        <v>-1808</v>
      </c>
      <c r="G410" t="s">
        <v>253</v>
      </c>
      <c r="H410" t="s">
        <v>368</v>
      </c>
      <c r="I410" t="s">
        <v>255</v>
      </c>
      <c r="J410">
        <f>VLOOKUP(B410,自助退!B:F,5,FALSE)</f>
        <v>1808</v>
      </c>
      <c r="K410" s="40" t="str">
        <f t="shared" si="6"/>
        <v/>
      </c>
    </row>
    <row r="411" spans="1:11" ht="14.25" hidden="1">
      <c r="A411" s="17">
        <v>42900.491608796299</v>
      </c>
      <c r="B411" s="15">
        <v>200595</v>
      </c>
      <c r="D411" t="s">
        <v>1928</v>
      </c>
      <c r="E411" t="s">
        <v>1929</v>
      </c>
      <c r="F411" s="15">
        <v>-343</v>
      </c>
      <c r="G411" t="s">
        <v>253</v>
      </c>
      <c r="H411" t="s">
        <v>361</v>
      </c>
      <c r="I411" t="s">
        <v>694</v>
      </c>
      <c r="J411">
        <f>VLOOKUP(B411,自助退!B:F,5,FALSE)</f>
        <v>343</v>
      </c>
      <c r="K411" s="40" t="str">
        <f t="shared" si="6"/>
        <v/>
      </c>
    </row>
    <row r="412" spans="1:11" ht="14.25" hidden="1">
      <c r="A412" s="17">
        <v>42900.492071759261</v>
      </c>
      <c r="B412" s="15">
        <v>200615</v>
      </c>
      <c r="C412" t="s">
        <v>1930</v>
      </c>
      <c r="D412" t="s">
        <v>1931</v>
      </c>
      <c r="E412" t="s">
        <v>1932</v>
      </c>
      <c r="F412" s="15">
        <v>-455</v>
      </c>
      <c r="G412" t="s">
        <v>253</v>
      </c>
      <c r="H412" t="s">
        <v>307</v>
      </c>
      <c r="I412" t="s">
        <v>255</v>
      </c>
      <c r="J412">
        <f>VLOOKUP(B412,自助退!B:F,5,FALSE)</f>
        <v>455</v>
      </c>
      <c r="K412" s="40" t="str">
        <f t="shared" si="6"/>
        <v/>
      </c>
    </row>
    <row r="413" spans="1:11" ht="14.25" hidden="1">
      <c r="A413" s="17">
        <v>42900.492418981485</v>
      </c>
      <c r="B413" s="15">
        <v>200630</v>
      </c>
      <c r="C413" t="s">
        <v>1933</v>
      </c>
      <c r="D413" t="s">
        <v>1934</v>
      </c>
      <c r="E413" t="s">
        <v>1935</v>
      </c>
      <c r="F413" s="15">
        <v>-300</v>
      </c>
      <c r="G413" t="s">
        <v>253</v>
      </c>
      <c r="H413" t="s">
        <v>307</v>
      </c>
      <c r="I413" t="s">
        <v>255</v>
      </c>
      <c r="J413">
        <f>VLOOKUP(B413,自助退!B:F,5,FALSE)</f>
        <v>300</v>
      </c>
      <c r="K413" s="40" t="str">
        <f t="shared" si="6"/>
        <v/>
      </c>
    </row>
    <row r="414" spans="1:11" ht="14.25" hidden="1">
      <c r="A414" s="17">
        <v>42900.496481481481</v>
      </c>
      <c r="B414" s="15">
        <v>200792</v>
      </c>
      <c r="C414" t="s">
        <v>1936</v>
      </c>
      <c r="D414" t="s">
        <v>1937</v>
      </c>
      <c r="E414" t="s">
        <v>1938</v>
      </c>
      <c r="F414" s="15">
        <v>-50</v>
      </c>
      <c r="G414" t="s">
        <v>253</v>
      </c>
      <c r="H414" t="s">
        <v>329</v>
      </c>
      <c r="I414" t="s">
        <v>255</v>
      </c>
      <c r="J414">
        <f>VLOOKUP(B414,自助退!B:F,5,FALSE)</f>
        <v>50</v>
      </c>
      <c r="K414" s="40" t="str">
        <f t="shared" si="6"/>
        <v/>
      </c>
    </row>
    <row r="415" spans="1:11" ht="14.25" hidden="1">
      <c r="A415" s="17">
        <v>42900.499212962961</v>
      </c>
      <c r="B415" s="15">
        <v>200894</v>
      </c>
      <c r="D415" t="s">
        <v>1940</v>
      </c>
      <c r="E415" t="s">
        <v>1941</v>
      </c>
      <c r="F415" s="15">
        <v>-79</v>
      </c>
      <c r="G415" t="s">
        <v>253</v>
      </c>
      <c r="H415" t="s">
        <v>294</v>
      </c>
      <c r="I415" t="s">
        <v>694</v>
      </c>
      <c r="J415">
        <f>VLOOKUP(B415,自助退!B:F,5,FALSE)</f>
        <v>79</v>
      </c>
      <c r="K415" s="40" t="str">
        <f t="shared" si="6"/>
        <v/>
      </c>
    </row>
    <row r="416" spans="1:11" ht="14.25" hidden="1">
      <c r="A416" s="17">
        <v>42900.506215277775</v>
      </c>
      <c r="B416" s="15">
        <v>201096</v>
      </c>
      <c r="C416" t="s">
        <v>1942</v>
      </c>
      <c r="D416" t="s">
        <v>1943</v>
      </c>
      <c r="E416" t="s">
        <v>1944</v>
      </c>
      <c r="F416" s="15">
        <v>-765</v>
      </c>
      <c r="G416" t="s">
        <v>253</v>
      </c>
      <c r="H416" t="s">
        <v>341</v>
      </c>
      <c r="I416" t="s">
        <v>255</v>
      </c>
      <c r="J416">
        <f>VLOOKUP(B416,自助退!B:F,5,FALSE)</f>
        <v>765</v>
      </c>
      <c r="K416" s="40" t="str">
        <f t="shared" si="6"/>
        <v/>
      </c>
    </row>
    <row r="417" spans="1:11" ht="14.25" hidden="1">
      <c r="A417" s="17">
        <v>42900.5075462963</v>
      </c>
      <c r="B417" s="15">
        <v>201121</v>
      </c>
      <c r="C417" t="s">
        <v>1945</v>
      </c>
      <c r="D417" t="s">
        <v>1946</v>
      </c>
      <c r="E417" t="s">
        <v>1947</v>
      </c>
      <c r="F417" s="15">
        <v>-765</v>
      </c>
      <c r="G417" t="s">
        <v>253</v>
      </c>
      <c r="H417" t="s">
        <v>341</v>
      </c>
      <c r="I417" t="s">
        <v>255</v>
      </c>
      <c r="J417">
        <f>VLOOKUP(B417,自助退!B:F,5,FALSE)</f>
        <v>765</v>
      </c>
      <c r="K417" s="40" t="str">
        <f t="shared" si="6"/>
        <v/>
      </c>
    </row>
    <row r="418" spans="1:11" ht="14.25" hidden="1">
      <c r="A418" s="17">
        <v>42900.50854166667</v>
      </c>
      <c r="B418" s="15">
        <v>201138</v>
      </c>
      <c r="C418" t="s">
        <v>1948</v>
      </c>
      <c r="D418" t="s">
        <v>1949</v>
      </c>
      <c r="E418" t="s">
        <v>1950</v>
      </c>
      <c r="F418" s="15">
        <v>-300</v>
      </c>
      <c r="G418" t="s">
        <v>253</v>
      </c>
      <c r="H418" t="s">
        <v>341</v>
      </c>
      <c r="I418" t="s">
        <v>255</v>
      </c>
      <c r="J418">
        <f>VLOOKUP(B418,自助退!B:F,5,FALSE)</f>
        <v>300</v>
      </c>
      <c r="K418" s="40" t="str">
        <f t="shared" si="6"/>
        <v/>
      </c>
    </row>
    <row r="419" spans="1:11" ht="14.25" hidden="1">
      <c r="A419" s="17">
        <v>42900.508900462963</v>
      </c>
      <c r="B419" s="15">
        <v>201148</v>
      </c>
      <c r="C419" t="s">
        <v>1951</v>
      </c>
      <c r="D419" t="s">
        <v>1952</v>
      </c>
      <c r="E419" t="s">
        <v>1953</v>
      </c>
      <c r="F419" s="15">
        <v>-27</v>
      </c>
      <c r="G419" t="s">
        <v>253</v>
      </c>
      <c r="H419" t="s">
        <v>278</v>
      </c>
      <c r="I419" t="s">
        <v>255</v>
      </c>
      <c r="J419">
        <f>VLOOKUP(B419,自助退!B:F,5,FALSE)</f>
        <v>27</v>
      </c>
      <c r="K419" s="40" t="str">
        <f t="shared" si="6"/>
        <v/>
      </c>
    </row>
    <row r="420" spans="1:11" ht="14.25" hidden="1">
      <c r="A420" s="17">
        <v>42900.517013888886</v>
      </c>
      <c r="B420" s="15">
        <v>201286</v>
      </c>
      <c r="C420" t="s">
        <v>1954</v>
      </c>
      <c r="D420" t="s">
        <v>1955</v>
      </c>
      <c r="E420" t="s">
        <v>1956</v>
      </c>
      <c r="F420" s="15">
        <v>-72</v>
      </c>
      <c r="G420" t="s">
        <v>253</v>
      </c>
      <c r="H420" t="s">
        <v>394</v>
      </c>
      <c r="I420" t="s">
        <v>255</v>
      </c>
      <c r="J420">
        <f>VLOOKUP(B420,自助退!B:F,5,FALSE)</f>
        <v>72</v>
      </c>
      <c r="K420" s="40" t="str">
        <f t="shared" si="6"/>
        <v/>
      </c>
    </row>
    <row r="421" spans="1:11" ht="14.25" hidden="1">
      <c r="A421" s="17">
        <v>42900.519675925927</v>
      </c>
      <c r="B421" s="15">
        <v>201314</v>
      </c>
      <c r="C421" t="s">
        <v>1957</v>
      </c>
      <c r="D421" t="s">
        <v>1958</v>
      </c>
      <c r="E421" t="s">
        <v>1959</v>
      </c>
      <c r="F421" s="15">
        <v>-9633</v>
      </c>
      <c r="G421" t="s">
        <v>253</v>
      </c>
      <c r="H421" t="s">
        <v>392</v>
      </c>
      <c r="I421" t="s">
        <v>255</v>
      </c>
      <c r="J421">
        <f>VLOOKUP(B421,自助退!B:F,5,FALSE)</f>
        <v>9633</v>
      </c>
      <c r="K421" s="40" t="str">
        <f t="shared" si="6"/>
        <v/>
      </c>
    </row>
    <row r="422" spans="1:11" ht="14.25" hidden="1">
      <c r="A422" s="17">
        <v>42900.522835648146</v>
      </c>
      <c r="B422" s="15">
        <v>201342</v>
      </c>
      <c r="D422" t="s">
        <v>1961</v>
      </c>
      <c r="E422" t="s">
        <v>1962</v>
      </c>
      <c r="F422" s="15">
        <v>-600</v>
      </c>
      <c r="G422" t="s">
        <v>253</v>
      </c>
      <c r="H422" t="s">
        <v>278</v>
      </c>
      <c r="I422" t="s">
        <v>694</v>
      </c>
      <c r="J422">
        <f>VLOOKUP(B422,自助退!B:F,5,FALSE)</f>
        <v>600</v>
      </c>
      <c r="K422" s="40" t="str">
        <f t="shared" si="6"/>
        <v/>
      </c>
    </row>
    <row r="423" spans="1:11" ht="14.25" hidden="1">
      <c r="A423" s="17">
        <v>42900.526712962965</v>
      </c>
      <c r="B423" s="15">
        <v>201368</v>
      </c>
      <c r="C423" t="s">
        <v>1963</v>
      </c>
      <c r="D423" t="s">
        <v>1964</v>
      </c>
      <c r="E423" t="s">
        <v>1965</v>
      </c>
      <c r="F423" s="15">
        <v>-700</v>
      </c>
      <c r="G423" t="s">
        <v>253</v>
      </c>
      <c r="H423" t="s">
        <v>278</v>
      </c>
      <c r="I423" t="s">
        <v>255</v>
      </c>
      <c r="J423">
        <f>VLOOKUP(B423,自助退!B:F,5,FALSE)</f>
        <v>700</v>
      </c>
      <c r="K423" s="40" t="str">
        <f t="shared" si="6"/>
        <v/>
      </c>
    </row>
    <row r="424" spans="1:11" ht="14.25" hidden="1">
      <c r="A424" s="17">
        <v>42900.530439814815</v>
      </c>
      <c r="B424" s="15">
        <v>201403</v>
      </c>
      <c r="C424" t="s">
        <v>1966</v>
      </c>
      <c r="D424" t="s">
        <v>1967</v>
      </c>
      <c r="E424" t="s">
        <v>1968</v>
      </c>
      <c r="F424" s="15">
        <v>-362</v>
      </c>
      <c r="G424" t="s">
        <v>253</v>
      </c>
      <c r="H424" t="s">
        <v>325</v>
      </c>
      <c r="I424" t="s">
        <v>255</v>
      </c>
      <c r="J424">
        <f>VLOOKUP(B424,自助退!B:F,5,FALSE)</f>
        <v>362</v>
      </c>
      <c r="K424" s="40" t="str">
        <f t="shared" si="6"/>
        <v/>
      </c>
    </row>
    <row r="425" spans="1:11" ht="14.25" hidden="1">
      <c r="A425" s="17">
        <v>42900.567013888889</v>
      </c>
      <c r="B425" s="15">
        <v>201628</v>
      </c>
      <c r="C425" t="s">
        <v>1969</v>
      </c>
      <c r="D425" t="s">
        <v>1970</v>
      </c>
      <c r="E425" t="s">
        <v>1971</v>
      </c>
      <c r="F425" s="15">
        <v>-327</v>
      </c>
      <c r="G425" t="s">
        <v>253</v>
      </c>
      <c r="H425" t="s">
        <v>345</v>
      </c>
      <c r="I425" t="s">
        <v>255</v>
      </c>
      <c r="J425">
        <f>VLOOKUP(B425,自助退!B:F,5,FALSE)</f>
        <v>327</v>
      </c>
      <c r="K425" s="40" t="str">
        <f t="shared" si="6"/>
        <v/>
      </c>
    </row>
    <row r="426" spans="1:11" ht="14.25" hidden="1">
      <c r="A426" s="17">
        <v>42900.616550925923</v>
      </c>
      <c r="B426" s="15">
        <v>203594</v>
      </c>
      <c r="C426" t="s">
        <v>1972</v>
      </c>
      <c r="D426" t="s">
        <v>1973</v>
      </c>
      <c r="E426" t="s">
        <v>1974</v>
      </c>
      <c r="F426" s="15">
        <v>-20</v>
      </c>
      <c r="G426" t="s">
        <v>253</v>
      </c>
      <c r="H426" t="s">
        <v>1975</v>
      </c>
      <c r="I426" t="s">
        <v>255</v>
      </c>
      <c r="J426">
        <f>VLOOKUP(B426,自助退!B:F,5,FALSE)</f>
        <v>20</v>
      </c>
      <c r="K426" s="40" t="str">
        <f t="shared" si="6"/>
        <v/>
      </c>
    </row>
    <row r="427" spans="1:11" ht="14.25" hidden="1">
      <c r="A427" s="17">
        <v>42900.620266203703</v>
      </c>
      <c r="B427" s="15">
        <v>203820</v>
      </c>
      <c r="C427" t="s">
        <v>1976</v>
      </c>
      <c r="D427" t="s">
        <v>1977</v>
      </c>
      <c r="E427" t="s">
        <v>1978</v>
      </c>
      <c r="F427" s="15">
        <v>-400</v>
      </c>
      <c r="G427" t="s">
        <v>253</v>
      </c>
      <c r="H427" t="s">
        <v>579</v>
      </c>
      <c r="I427" t="s">
        <v>255</v>
      </c>
      <c r="J427">
        <f>VLOOKUP(B427,自助退!B:F,5,FALSE)</f>
        <v>400</v>
      </c>
      <c r="K427" s="40" t="str">
        <f t="shared" si="6"/>
        <v/>
      </c>
    </row>
    <row r="428" spans="1:11" ht="14.25" hidden="1">
      <c r="A428" s="17">
        <v>42900.625196759262</v>
      </c>
      <c r="B428" s="15">
        <v>204103</v>
      </c>
      <c r="D428" t="s">
        <v>1980</v>
      </c>
      <c r="E428" t="s">
        <v>1981</v>
      </c>
      <c r="F428" s="15">
        <v>-2100</v>
      </c>
      <c r="G428" t="s">
        <v>253</v>
      </c>
      <c r="H428" t="s">
        <v>1975</v>
      </c>
      <c r="I428" t="s">
        <v>694</v>
      </c>
      <c r="J428">
        <f>VLOOKUP(B428,自助退!B:F,5,FALSE)</f>
        <v>2100</v>
      </c>
      <c r="K428" s="40" t="str">
        <f t="shared" si="6"/>
        <v/>
      </c>
    </row>
    <row r="429" spans="1:11" ht="14.25" hidden="1">
      <c r="A429" s="17">
        <v>42900.629548611112</v>
      </c>
      <c r="B429" s="15">
        <v>204324</v>
      </c>
      <c r="C429" t="s">
        <v>1982</v>
      </c>
      <c r="D429" t="s">
        <v>1983</v>
      </c>
      <c r="E429" t="s">
        <v>1984</v>
      </c>
      <c r="F429" s="15">
        <v>-1347</v>
      </c>
      <c r="G429" t="s">
        <v>253</v>
      </c>
      <c r="H429" t="s">
        <v>325</v>
      </c>
      <c r="I429" t="s">
        <v>255</v>
      </c>
      <c r="J429">
        <f>VLOOKUP(B429,自助退!B:F,5,FALSE)</f>
        <v>1347</v>
      </c>
      <c r="K429" s="40" t="str">
        <f t="shared" si="6"/>
        <v/>
      </c>
    </row>
    <row r="430" spans="1:11" ht="14.25" hidden="1">
      <c r="A430" s="17">
        <v>42900.62972222222</v>
      </c>
      <c r="B430" s="15">
        <v>204338</v>
      </c>
      <c r="C430" t="s">
        <v>1985</v>
      </c>
      <c r="D430" t="s">
        <v>1986</v>
      </c>
      <c r="E430" t="s">
        <v>1987</v>
      </c>
      <c r="F430" s="15">
        <v>-373</v>
      </c>
      <c r="G430" t="s">
        <v>253</v>
      </c>
      <c r="H430" t="s">
        <v>312</v>
      </c>
      <c r="I430" t="s">
        <v>255</v>
      </c>
      <c r="J430">
        <f>VLOOKUP(B430,自助退!B:F,5,FALSE)</f>
        <v>373</v>
      </c>
      <c r="K430" s="40" t="str">
        <f t="shared" si="6"/>
        <v/>
      </c>
    </row>
    <row r="431" spans="1:11" ht="14.25" hidden="1">
      <c r="A431" s="17">
        <v>42900.63380787037</v>
      </c>
      <c r="B431" s="15">
        <v>204547</v>
      </c>
      <c r="C431" t="s">
        <v>1988</v>
      </c>
      <c r="D431" t="s">
        <v>1989</v>
      </c>
      <c r="E431" t="s">
        <v>1990</v>
      </c>
      <c r="F431" s="15">
        <v>-110</v>
      </c>
      <c r="G431" t="s">
        <v>253</v>
      </c>
      <c r="H431" t="s">
        <v>307</v>
      </c>
      <c r="I431" t="s">
        <v>255</v>
      </c>
      <c r="J431">
        <f>VLOOKUP(B431,自助退!B:F,5,FALSE)</f>
        <v>110</v>
      </c>
      <c r="K431" s="40" t="str">
        <f t="shared" si="6"/>
        <v/>
      </c>
    </row>
    <row r="432" spans="1:11" ht="14.25" hidden="1">
      <c r="A432" s="17">
        <v>42900.646319444444</v>
      </c>
      <c r="B432" s="15">
        <v>205217</v>
      </c>
      <c r="C432" t="s">
        <v>1991</v>
      </c>
      <c r="D432" t="s">
        <v>122</v>
      </c>
      <c r="E432" t="s">
        <v>1399</v>
      </c>
      <c r="F432" s="15">
        <v>-6001</v>
      </c>
      <c r="G432" t="s">
        <v>253</v>
      </c>
      <c r="H432" t="s">
        <v>1992</v>
      </c>
      <c r="I432" t="s">
        <v>255</v>
      </c>
      <c r="J432">
        <f>VLOOKUP(B432,自助退!B:F,5,FALSE)</f>
        <v>6001</v>
      </c>
      <c r="K432" s="40" t="str">
        <f t="shared" si="6"/>
        <v/>
      </c>
    </row>
    <row r="433" spans="1:11" ht="14.25" hidden="1">
      <c r="A433" s="17">
        <v>42900.648530092592</v>
      </c>
      <c r="B433" s="15">
        <v>205378</v>
      </c>
      <c r="C433" t="s">
        <v>1993</v>
      </c>
      <c r="D433" t="s">
        <v>1994</v>
      </c>
      <c r="E433" t="s">
        <v>1995</v>
      </c>
      <c r="F433" s="15">
        <v>-450</v>
      </c>
      <c r="G433" t="s">
        <v>253</v>
      </c>
      <c r="H433" t="s">
        <v>593</v>
      </c>
      <c r="I433" t="s">
        <v>255</v>
      </c>
      <c r="J433">
        <f>VLOOKUP(B433,自助退!B:F,5,FALSE)</f>
        <v>450</v>
      </c>
      <c r="K433" s="40" t="str">
        <f t="shared" si="6"/>
        <v/>
      </c>
    </row>
    <row r="434" spans="1:11" ht="14.25" hidden="1">
      <c r="A434" s="17">
        <v>42900.656539351854</v>
      </c>
      <c r="B434" s="15">
        <v>205842</v>
      </c>
      <c r="C434" t="s">
        <v>1996</v>
      </c>
      <c r="D434" t="s">
        <v>1997</v>
      </c>
      <c r="E434" t="s">
        <v>1998</v>
      </c>
      <c r="F434" s="15">
        <v>-1354</v>
      </c>
      <c r="G434" t="s">
        <v>253</v>
      </c>
      <c r="H434" t="s">
        <v>366</v>
      </c>
      <c r="I434" t="s">
        <v>255</v>
      </c>
      <c r="J434">
        <f>VLOOKUP(B434,自助退!B:F,5,FALSE)</f>
        <v>1354</v>
      </c>
      <c r="K434" s="40" t="str">
        <f t="shared" si="6"/>
        <v/>
      </c>
    </row>
    <row r="435" spans="1:11" ht="14.25" hidden="1">
      <c r="A435" s="17">
        <v>42900.65934027778</v>
      </c>
      <c r="B435" s="15">
        <v>206015</v>
      </c>
      <c r="C435" t="s">
        <v>1999</v>
      </c>
      <c r="D435" t="s">
        <v>2000</v>
      </c>
      <c r="E435" t="s">
        <v>2001</v>
      </c>
      <c r="F435" s="15">
        <v>-1000</v>
      </c>
      <c r="G435" t="s">
        <v>253</v>
      </c>
      <c r="H435" t="s">
        <v>380</v>
      </c>
      <c r="I435" t="s">
        <v>255</v>
      </c>
      <c r="J435">
        <f>VLOOKUP(B435,自助退!B:F,5,FALSE)</f>
        <v>1000</v>
      </c>
      <c r="K435" s="40" t="str">
        <f t="shared" si="6"/>
        <v/>
      </c>
    </row>
    <row r="436" spans="1:11" ht="14.25" hidden="1">
      <c r="A436" s="17">
        <v>42900.666620370372</v>
      </c>
      <c r="B436" s="15">
        <v>206419</v>
      </c>
      <c r="C436" t="s">
        <v>2002</v>
      </c>
      <c r="D436" t="s">
        <v>2003</v>
      </c>
      <c r="E436" t="s">
        <v>2004</v>
      </c>
      <c r="F436" s="15">
        <v>-150</v>
      </c>
      <c r="G436" t="s">
        <v>253</v>
      </c>
      <c r="H436" t="s">
        <v>461</v>
      </c>
      <c r="I436" t="s">
        <v>255</v>
      </c>
      <c r="J436">
        <f>VLOOKUP(B436,自助退!B:F,5,FALSE)</f>
        <v>150</v>
      </c>
      <c r="K436" s="40" t="str">
        <f t="shared" si="6"/>
        <v/>
      </c>
    </row>
    <row r="437" spans="1:11" ht="14.25" hidden="1">
      <c r="A437" s="17">
        <v>42900.666666666664</v>
      </c>
      <c r="B437" s="15">
        <v>206423</v>
      </c>
      <c r="C437" t="s">
        <v>2005</v>
      </c>
      <c r="D437" t="s">
        <v>2006</v>
      </c>
      <c r="E437" t="s">
        <v>2007</v>
      </c>
      <c r="F437" s="15">
        <v>-18</v>
      </c>
      <c r="G437" t="s">
        <v>253</v>
      </c>
      <c r="H437" t="s">
        <v>366</v>
      </c>
      <c r="I437" t="s">
        <v>255</v>
      </c>
      <c r="J437">
        <f>VLOOKUP(B437,自助退!B:F,5,FALSE)</f>
        <v>18</v>
      </c>
      <c r="K437" s="40" t="str">
        <f t="shared" si="6"/>
        <v/>
      </c>
    </row>
    <row r="438" spans="1:11" ht="14.25" hidden="1">
      <c r="A438" s="17">
        <v>42900.667546296296</v>
      </c>
      <c r="B438" s="15">
        <v>206464</v>
      </c>
      <c r="C438" t="s">
        <v>2008</v>
      </c>
      <c r="D438" t="s">
        <v>2009</v>
      </c>
      <c r="E438" t="s">
        <v>2010</v>
      </c>
      <c r="F438" s="15">
        <v>-200</v>
      </c>
      <c r="G438" t="s">
        <v>253</v>
      </c>
      <c r="H438" t="s">
        <v>380</v>
      </c>
      <c r="I438" t="s">
        <v>255</v>
      </c>
      <c r="J438">
        <f>VLOOKUP(B438,自助退!B:F,5,FALSE)</f>
        <v>200</v>
      </c>
      <c r="K438" s="40" t="str">
        <f t="shared" si="6"/>
        <v/>
      </c>
    </row>
    <row r="439" spans="1:11" ht="14.25" hidden="1">
      <c r="A439" s="17">
        <v>42900.669085648151</v>
      </c>
      <c r="B439" s="15">
        <v>206532</v>
      </c>
      <c r="C439" t="s">
        <v>2011</v>
      </c>
      <c r="D439" t="s">
        <v>2012</v>
      </c>
      <c r="E439" t="s">
        <v>2013</v>
      </c>
      <c r="F439" s="15">
        <v>-250</v>
      </c>
      <c r="G439" t="s">
        <v>253</v>
      </c>
      <c r="H439" t="s">
        <v>345</v>
      </c>
      <c r="I439" t="s">
        <v>255</v>
      </c>
      <c r="J439">
        <f>VLOOKUP(B439,自助退!B:F,5,FALSE)</f>
        <v>250</v>
      </c>
      <c r="K439" s="40" t="str">
        <f t="shared" si="6"/>
        <v/>
      </c>
    </row>
    <row r="440" spans="1:11" ht="14.25" hidden="1">
      <c r="A440" s="17">
        <v>42900.678761574076</v>
      </c>
      <c r="B440" s="15">
        <v>206957</v>
      </c>
      <c r="D440" t="s">
        <v>2015</v>
      </c>
      <c r="E440" t="s">
        <v>2016</v>
      </c>
      <c r="F440" s="15">
        <v>-179</v>
      </c>
      <c r="G440" t="s">
        <v>253</v>
      </c>
      <c r="H440" t="s">
        <v>329</v>
      </c>
      <c r="I440" t="s">
        <v>694</v>
      </c>
      <c r="J440">
        <f>VLOOKUP(B440,自助退!B:F,5,FALSE)</f>
        <v>179</v>
      </c>
      <c r="K440" s="40" t="str">
        <f t="shared" si="6"/>
        <v/>
      </c>
    </row>
    <row r="441" spans="1:11" ht="14.25" hidden="1">
      <c r="A441" s="17">
        <v>42900.682789351849</v>
      </c>
      <c r="B441" s="15">
        <v>207141</v>
      </c>
      <c r="C441" t="s">
        <v>2017</v>
      </c>
      <c r="D441" t="s">
        <v>2018</v>
      </c>
      <c r="E441" t="s">
        <v>2019</v>
      </c>
      <c r="F441" s="15">
        <v>-40</v>
      </c>
      <c r="G441" t="s">
        <v>253</v>
      </c>
      <c r="H441" t="s">
        <v>307</v>
      </c>
      <c r="I441" t="s">
        <v>255</v>
      </c>
      <c r="J441">
        <f>VLOOKUP(B441,自助退!B:F,5,FALSE)</f>
        <v>40</v>
      </c>
      <c r="K441" s="40" t="str">
        <f t="shared" si="6"/>
        <v/>
      </c>
    </row>
    <row r="442" spans="1:11" ht="14.25" hidden="1">
      <c r="A442" s="17">
        <v>42900.700474537036</v>
      </c>
      <c r="B442" s="15">
        <v>207822</v>
      </c>
      <c r="C442" t="s">
        <v>2020</v>
      </c>
      <c r="D442" t="s">
        <v>2021</v>
      </c>
      <c r="E442" t="s">
        <v>2022</v>
      </c>
      <c r="F442" s="15">
        <v>-80</v>
      </c>
      <c r="G442" t="s">
        <v>253</v>
      </c>
      <c r="H442" t="s">
        <v>380</v>
      </c>
      <c r="I442" t="s">
        <v>255</v>
      </c>
      <c r="J442">
        <f>VLOOKUP(B442,自助退!B:F,5,FALSE)</f>
        <v>80</v>
      </c>
      <c r="K442" s="40" t="str">
        <f t="shared" si="6"/>
        <v/>
      </c>
    </row>
    <row r="443" spans="1:11" ht="14.25" hidden="1">
      <c r="A443" s="17">
        <v>42900.702476851853</v>
      </c>
      <c r="B443" s="15">
        <v>207920</v>
      </c>
      <c r="C443" t="s">
        <v>2023</v>
      </c>
      <c r="D443" t="s">
        <v>2024</v>
      </c>
      <c r="E443" t="s">
        <v>2025</v>
      </c>
      <c r="F443" s="15">
        <v>-263</v>
      </c>
      <c r="G443" t="s">
        <v>253</v>
      </c>
      <c r="H443" t="s">
        <v>318</v>
      </c>
      <c r="I443" t="s">
        <v>255</v>
      </c>
      <c r="J443">
        <f>VLOOKUP(B443,自助退!B:F,5,FALSE)</f>
        <v>263</v>
      </c>
      <c r="K443" s="40" t="str">
        <f t="shared" si="6"/>
        <v/>
      </c>
    </row>
    <row r="444" spans="1:11" ht="14.25" hidden="1">
      <c r="A444" s="17">
        <v>42900.705231481479</v>
      </c>
      <c r="B444" s="15">
        <v>208022</v>
      </c>
      <c r="D444" t="s">
        <v>2027</v>
      </c>
      <c r="E444" t="s">
        <v>2028</v>
      </c>
      <c r="F444" s="15">
        <v>-816</v>
      </c>
      <c r="G444" t="s">
        <v>253</v>
      </c>
      <c r="H444" t="s">
        <v>318</v>
      </c>
      <c r="I444" t="s">
        <v>694</v>
      </c>
      <c r="J444">
        <f>VLOOKUP(B444,自助退!B:F,5,FALSE)</f>
        <v>816</v>
      </c>
      <c r="K444" s="40" t="str">
        <f t="shared" si="6"/>
        <v/>
      </c>
    </row>
    <row r="445" spans="1:11" ht="14.25" hidden="1">
      <c r="A445" s="17">
        <v>42900.706469907411</v>
      </c>
      <c r="B445" s="15">
        <v>208069</v>
      </c>
      <c r="C445" t="s">
        <v>2029</v>
      </c>
      <c r="D445" t="s">
        <v>2030</v>
      </c>
      <c r="E445" t="s">
        <v>2031</v>
      </c>
      <c r="F445" s="15">
        <v>-1000</v>
      </c>
      <c r="G445" t="s">
        <v>253</v>
      </c>
      <c r="H445" t="s">
        <v>461</v>
      </c>
      <c r="I445" t="s">
        <v>255</v>
      </c>
      <c r="J445">
        <f>VLOOKUP(B445,自助退!B:F,5,FALSE)</f>
        <v>1000</v>
      </c>
      <c r="K445" s="40" t="str">
        <f t="shared" si="6"/>
        <v/>
      </c>
    </row>
    <row r="446" spans="1:11" ht="14.25" hidden="1">
      <c r="A446" s="17">
        <v>42900.711956018517</v>
      </c>
      <c r="B446" s="15">
        <v>208223</v>
      </c>
      <c r="C446" t="s">
        <v>2032</v>
      </c>
      <c r="D446" t="s">
        <v>2033</v>
      </c>
      <c r="E446" t="s">
        <v>2034</v>
      </c>
      <c r="F446" s="15">
        <v>-400</v>
      </c>
      <c r="G446" t="s">
        <v>253</v>
      </c>
      <c r="H446" t="s">
        <v>329</v>
      </c>
      <c r="I446" t="s">
        <v>255</v>
      </c>
      <c r="J446">
        <f>VLOOKUP(B446,自助退!B:F,5,FALSE)</f>
        <v>400</v>
      </c>
      <c r="K446" s="40" t="str">
        <f t="shared" si="6"/>
        <v/>
      </c>
    </row>
    <row r="447" spans="1:11" ht="14.25" hidden="1">
      <c r="A447" s="17">
        <v>42900.71497685185</v>
      </c>
      <c r="B447" s="15">
        <v>208294</v>
      </c>
      <c r="C447" t="s">
        <v>2035</v>
      </c>
      <c r="D447" t="s">
        <v>2036</v>
      </c>
      <c r="E447" t="s">
        <v>2037</v>
      </c>
      <c r="F447" s="15">
        <v>-73</v>
      </c>
      <c r="G447" t="s">
        <v>253</v>
      </c>
      <c r="H447" t="s">
        <v>593</v>
      </c>
      <c r="I447" t="s">
        <v>255</v>
      </c>
      <c r="J447">
        <f>VLOOKUP(B447,自助退!B:F,5,FALSE)</f>
        <v>73</v>
      </c>
      <c r="K447" s="40" t="str">
        <f t="shared" si="6"/>
        <v/>
      </c>
    </row>
    <row r="448" spans="1:11" ht="14.25" hidden="1">
      <c r="A448" s="17">
        <v>42900.716249999998</v>
      </c>
      <c r="B448" s="15">
        <v>208324</v>
      </c>
      <c r="C448" t="s">
        <v>2038</v>
      </c>
      <c r="D448" t="s">
        <v>2039</v>
      </c>
      <c r="E448" t="s">
        <v>2040</v>
      </c>
      <c r="F448" s="15">
        <v>-343</v>
      </c>
      <c r="G448" t="s">
        <v>253</v>
      </c>
      <c r="H448" t="s">
        <v>329</v>
      </c>
      <c r="I448" t="s">
        <v>255</v>
      </c>
      <c r="J448">
        <f>VLOOKUP(B448,自助退!B:F,5,FALSE)</f>
        <v>343</v>
      </c>
      <c r="K448" s="40" t="str">
        <f t="shared" si="6"/>
        <v/>
      </c>
    </row>
    <row r="449" spans="1:11" ht="14.25" hidden="1">
      <c r="A449" s="17">
        <v>42900.717592592591</v>
      </c>
      <c r="B449" s="15">
        <v>208376</v>
      </c>
      <c r="C449" t="s">
        <v>2041</v>
      </c>
      <c r="D449" t="s">
        <v>2042</v>
      </c>
      <c r="E449" t="s">
        <v>2043</v>
      </c>
      <c r="F449" s="15">
        <v>-500</v>
      </c>
      <c r="G449" t="s">
        <v>253</v>
      </c>
      <c r="H449" t="s">
        <v>301</v>
      </c>
      <c r="I449" t="s">
        <v>255</v>
      </c>
      <c r="J449">
        <f>VLOOKUP(B449,自助退!B:F,5,FALSE)</f>
        <v>500</v>
      </c>
      <c r="K449" s="40" t="str">
        <f t="shared" si="6"/>
        <v/>
      </c>
    </row>
    <row r="450" spans="1:11" ht="14.25" hidden="1">
      <c r="A450" s="17">
        <v>42900.727256944447</v>
      </c>
      <c r="B450" s="15">
        <v>208571</v>
      </c>
      <c r="C450" t="s">
        <v>2044</v>
      </c>
      <c r="D450" t="s">
        <v>2045</v>
      </c>
      <c r="E450" t="s">
        <v>2046</v>
      </c>
      <c r="F450" s="15">
        <v>-119</v>
      </c>
      <c r="G450" t="s">
        <v>253</v>
      </c>
      <c r="H450" t="s">
        <v>432</v>
      </c>
      <c r="I450" t="s">
        <v>255</v>
      </c>
      <c r="J450">
        <f>VLOOKUP(B450,自助退!B:F,5,FALSE)</f>
        <v>119</v>
      </c>
      <c r="K450" s="40" t="str">
        <f t="shared" si="6"/>
        <v/>
      </c>
    </row>
    <row r="451" spans="1:11" ht="14.25" hidden="1">
      <c r="A451" s="17">
        <v>42900.739965277775</v>
      </c>
      <c r="B451" s="15">
        <v>208831</v>
      </c>
      <c r="C451" t="s">
        <v>2047</v>
      </c>
      <c r="D451" t="s">
        <v>2048</v>
      </c>
      <c r="E451" t="s">
        <v>2049</v>
      </c>
      <c r="F451" s="15">
        <v>-1990</v>
      </c>
      <c r="G451" t="s">
        <v>253</v>
      </c>
      <c r="H451" t="s">
        <v>278</v>
      </c>
      <c r="I451" t="s">
        <v>255</v>
      </c>
      <c r="J451">
        <f>VLOOKUP(B451,自助退!B:F,5,FALSE)</f>
        <v>1990</v>
      </c>
      <c r="K451" s="40" t="str">
        <f t="shared" ref="K451:K507" si="7">IF(F451=J451*-1,"",1)</f>
        <v/>
      </c>
    </row>
    <row r="452" spans="1:11" ht="14.25" hidden="1">
      <c r="A452" s="17">
        <v>42900.740925925929</v>
      </c>
      <c r="B452" s="15">
        <v>208848</v>
      </c>
      <c r="C452" t="s">
        <v>2050</v>
      </c>
      <c r="D452" t="s">
        <v>2051</v>
      </c>
      <c r="E452" t="s">
        <v>2052</v>
      </c>
      <c r="F452" s="15">
        <v>-300</v>
      </c>
      <c r="G452" t="s">
        <v>253</v>
      </c>
      <c r="H452" t="s">
        <v>301</v>
      </c>
      <c r="I452" t="s">
        <v>255</v>
      </c>
      <c r="J452">
        <f>VLOOKUP(B452,自助退!B:F,5,FALSE)</f>
        <v>300</v>
      </c>
      <c r="K452" s="40" t="str">
        <f t="shared" si="7"/>
        <v/>
      </c>
    </row>
    <row r="453" spans="1:11" ht="14.25" hidden="1">
      <c r="A453" s="17">
        <v>42900.740937499999</v>
      </c>
      <c r="B453" s="15">
        <v>208849</v>
      </c>
      <c r="C453" t="s">
        <v>2053</v>
      </c>
      <c r="D453" t="s">
        <v>2054</v>
      </c>
      <c r="E453" t="s">
        <v>2055</v>
      </c>
      <c r="F453" s="15">
        <v>-3</v>
      </c>
      <c r="G453" t="s">
        <v>253</v>
      </c>
      <c r="H453" t="s">
        <v>366</v>
      </c>
      <c r="I453" t="s">
        <v>255</v>
      </c>
      <c r="J453">
        <f>VLOOKUP(B453,自助退!B:F,5,FALSE)</f>
        <v>3</v>
      </c>
      <c r="K453" s="40" t="str">
        <f t="shared" si="7"/>
        <v/>
      </c>
    </row>
    <row r="454" spans="1:11" ht="14.25" hidden="1">
      <c r="A454" s="17">
        <v>42900.742766203701</v>
      </c>
      <c r="B454" s="15">
        <v>208867</v>
      </c>
      <c r="D454" t="s">
        <v>2057</v>
      </c>
      <c r="E454" t="s">
        <v>2058</v>
      </c>
      <c r="F454" s="15">
        <v>-244</v>
      </c>
      <c r="G454" t="s">
        <v>253</v>
      </c>
      <c r="H454" t="s">
        <v>341</v>
      </c>
      <c r="I454" t="s">
        <v>694</v>
      </c>
      <c r="J454">
        <f>VLOOKUP(B454,自助退!B:F,5,FALSE)</f>
        <v>244</v>
      </c>
      <c r="K454" s="40" t="str">
        <f t="shared" si="7"/>
        <v/>
      </c>
    </row>
    <row r="455" spans="1:11" ht="14.25">
      <c r="A455" s="17">
        <v>42901.381006944444</v>
      </c>
      <c r="B455" s="15">
        <v>213738</v>
      </c>
      <c r="C455" t="s">
        <v>2059</v>
      </c>
      <c r="D455" t="s">
        <v>2060</v>
      </c>
      <c r="E455" t="s">
        <v>2061</v>
      </c>
      <c r="F455" s="15">
        <v>-90</v>
      </c>
      <c r="G455" t="s">
        <v>253</v>
      </c>
      <c r="H455" t="s">
        <v>392</v>
      </c>
      <c r="I455" t="s">
        <v>255</v>
      </c>
      <c r="J455">
        <f>VLOOKUP(B455,自助退!B:F,5,FALSE)</f>
        <v>90</v>
      </c>
      <c r="K455" s="40" t="str">
        <f t="shared" si="7"/>
        <v/>
      </c>
    </row>
    <row r="456" spans="1:11" ht="14.25">
      <c r="A456" s="17">
        <v>42901.389745370368</v>
      </c>
      <c r="B456" s="15">
        <v>214397</v>
      </c>
      <c r="D456" t="s">
        <v>2063</v>
      </c>
      <c r="E456" t="s">
        <v>2064</v>
      </c>
      <c r="F456" s="15">
        <v>-464</v>
      </c>
      <c r="G456" t="s">
        <v>253</v>
      </c>
      <c r="H456" t="s">
        <v>329</v>
      </c>
      <c r="I456" t="s">
        <v>694</v>
      </c>
      <c r="J456">
        <f>VLOOKUP(B456,自助退!B:F,5,FALSE)</f>
        <v>464</v>
      </c>
      <c r="K456" s="40" t="str">
        <f t="shared" si="7"/>
        <v/>
      </c>
    </row>
    <row r="457" spans="1:11" ht="14.25">
      <c r="A457" s="17">
        <v>42901.401319444441</v>
      </c>
      <c r="B457" s="15">
        <v>215303</v>
      </c>
      <c r="C457" t="s">
        <v>2065</v>
      </c>
      <c r="D457" t="s">
        <v>2066</v>
      </c>
      <c r="E457" t="s">
        <v>2067</v>
      </c>
      <c r="F457" s="15">
        <v>-650</v>
      </c>
      <c r="G457" t="s">
        <v>253</v>
      </c>
      <c r="H457" t="s">
        <v>316</v>
      </c>
      <c r="I457" t="s">
        <v>255</v>
      </c>
      <c r="J457">
        <f>VLOOKUP(B457,自助退!B:F,5,FALSE)</f>
        <v>650</v>
      </c>
      <c r="K457" s="40" t="str">
        <f t="shared" si="7"/>
        <v/>
      </c>
    </row>
    <row r="458" spans="1:11" ht="14.25">
      <c r="A458" s="17">
        <v>42901.404513888891</v>
      </c>
      <c r="B458" s="15">
        <v>215522</v>
      </c>
      <c r="C458" t="s">
        <v>2068</v>
      </c>
      <c r="D458" t="s">
        <v>2069</v>
      </c>
      <c r="E458" t="s">
        <v>2070</v>
      </c>
      <c r="F458" s="15">
        <v>-371</v>
      </c>
      <c r="G458" t="s">
        <v>253</v>
      </c>
      <c r="H458" t="s">
        <v>329</v>
      </c>
      <c r="I458" t="s">
        <v>255</v>
      </c>
      <c r="J458">
        <f>VLOOKUP(B458,自助退!B:F,5,FALSE)</f>
        <v>371</v>
      </c>
      <c r="K458" s="40" t="str">
        <f t="shared" si="7"/>
        <v/>
      </c>
    </row>
    <row r="459" spans="1:11" ht="14.25">
      <c r="A459" s="17">
        <v>42901.406238425923</v>
      </c>
      <c r="B459" s="15">
        <v>215662</v>
      </c>
      <c r="C459" t="s">
        <v>2071</v>
      </c>
      <c r="D459" t="s">
        <v>2072</v>
      </c>
      <c r="E459" t="s">
        <v>2073</v>
      </c>
      <c r="F459" s="15">
        <v>-250</v>
      </c>
      <c r="G459" t="s">
        <v>253</v>
      </c>
      <c r="H459" t="s">
        <v>366</v>
      </c>
      <c r="I459" t="s">
        <v>255</v>
      </c>
      <c r="J459">
        <f>VLOOKUP(B459,自助退!B:F,5,FALSE)</f>
        <v>250</v>
      </c>
      <c r="K459" s="40" t="str">
        <f t="shared" si="7"/>
        <v/>
      </c>
    </row>
    <row r="460" spans="1:11" ht="14.25">
      <c r="A460" s="17">
        <v>42901.407951388886</v>
      </c>
      <c r="B460" s="15">
        <v>215780</v>
      </c>
      <c r="C460" t="s">
        <v>2074</v>
      </c>
      <c r="D460" t="s">
        <v>2075</v>
      </c>
      <c r="E460" t="s">
        <v>2076</v>
      </c>
      <c r="F460" s="15">
        <v>-130</v>
      </c>
      <c r="G460" t="s">
        <v>253</v>
      </c>
      <c r="H460" t="s">
        <v>428</v>
      </c>
      <c r="I460" t="s">
        <v>255</v>
      </c>
      <c r="J460">
        <f>VLOOKUP(B460,自助退!B:F,5,FALSE)</f>
        <v>130</v>
      </c>
      <c r="K460" s="40" t="str">
        <f t="shared" si="7"/>
        <v/>
      </c>
    </row>
    <row r="461" spans="1:11" ht="14.25">
      <c r="A461" s="17">
        <v>42901.409895833334</v>
      </c>
      <c r="B461" s="15">
        <v>215957</v>
      </c>
      <c r="C461" t="s">
        <v>2077</v>
      </c>
      <c r="D461" t="s">
        <v>2078</v>
      </c>
      <c r="E461" t="s">
        <v>2079</v>
      </c>
      <c r="F461" s="15">
        <v>-300</v>
      </c>
      <c r="G461" t="s">
        <v>253</v>
      </c>
      <c r="H461" t="s">
        <v>294</v>
      </c>
      <c r="I461" t="s">
        <v>255</v>
      </c>
      <c r="J461">
        <f>VLOOKUP(B461,自助退!B:F,5,FALSE)</f>
        <v>300</v>
      </c>
      <c r="K461" s="40" t="str">
        <f t="shared" si="7"/>
        <v/>
      </c>
    </row>
    <row r="462" spans="1:11" ht="14.25">
      <c r="A462" s="17">
        <v>42901.410682870373</v>
      </c>
      <c r="B462" s="15">
        <v>216007</v>
      </c>
      <c r="C462" t="s">
        <v>2080</v>
      </c>
      <c r="D462" t="s">
        <v>2081</v>
      </c>
      <c r="E462" t="s">
        <v>2082</v>
      </c>
      <c r="F462" s="15">
        <v>-380</v>
      </c>
      <c r="G462" t="s">
        <v>253</v>
      </c>
      <c r="H462" t="s">
        <v>294</v>
      </c>
      <c r="I462" t="s">
        <v>255</v>
      </c>
      <c r="J462">
        <f>VLOOKUP(B462,自助退!B:F,5,FALSE)</f>
        <v>380</v>
      </c>
      <c r="K462" s="40" t="str">
        <f t="shared" si="7"/>
        <v/>
      </c>
    </row>
    <row r="463" spans="1:11" ht="14.25">
      <c r="A463" s="17">
        <v>42901.423564814817</v>
      </c>
      <c r="B463" s="15">
        <v>216993</v>
      </c>
      <c r="C463" t="s">
        <v>2083</v>
      </c>
      <c r="D463" t="s">
        <v>2084</v>
      </c>
      <c r="E463" t="s">
        <v>2085</v>
      </c>
      <c r="F463" s="15">
        <v>-194</v>
      </c>
      <c r="G463" t="s">
        <v>253</v>
      </c>
      <c r="H463" t="s">
        <v>453</v>
      </c>
      <c r="I463" t="s">
        <v>255</v>
      </c>
      <c r="J463">
        <f>VLOOKUP(B463,自助退!B:F,5,FALSE)</f>
        <v>194</v>
      </c>
      <c r="K463" s="40" t="str">
        <f t="shared" si="7"/>
        <v/>
      </c>
    </row>
    <row r="464" spans="1:11" ht="14.25">
      <c r="A464" s="17">
        <v>42901.428113425929</v>
      </c>
      <c r="B464" s="15">
        <v>217336</v>
      </c>
      <c r="C464" t="s">
        <v>2086</v>
      </c>
      <c r="D464" t="s">
        <v>2087</v>
      </c>
      <c r="E464" t="s">
        <v>2088</v>
      </c>
      <c r="F464" s="15">
        <v>-236</v>
      </c>
      <c r="G464" t="s">
        <v>253</v>
      </c>
      <c r="H464" t="s">
        <v>286</v>
      </c>
      <c r="I464" t="s">
        <v>255</v>
      </c>
      <c r="J464">
        <f>VLOOKUP(B464,自助退!B:F,5,FALSE)</f>
        <v>236</v>
      </c>
      <c r="K464" s="40" t="str">
        <f t="shared" si="7"/>
        <v/>
      </c>
    </row>
    <row r="465" spans="1:11" ht="14.25">
      <c r="A465" s="17">
        <v>42901.438344907408</v>
      </c>
      <c r="B465" s="15">
        <v>218058</v>
      </c>
      <c r="C465" t="s">
        <v>2089</v>
      </c>
      <c r="D465" t="s">
        <v>2090</v>
      </c>
      <c r="E465" t="s">
        <v>2091</v>
      </c>
      <c r="F465" s="15">
        <v>-67</v>
      </c>
      <c r="G465" t="s">
        <v>253</v>
      </c>
      <c r="H465" t="s">
        <v>361</v>
      </c>
      <c r="I465" t="s">
        <v>255</v>
      </c>
      <c r="J465">
        <f>VLOOKUP(B465,自助退!B:F,5,FALSE)</f>
        <v>67</v>
      </c>
      <c r="K465" s="40" t="str">
        <f t="shared" si="7"/>
        <v/>
      </c>
    </row>
    <row r="466" spans="1:11" ht="14.25">
      <c r="A466" s="17">
        <v>42901.44321759259</v>
      </c>
      <c r="B466" s="15">
        <v>218379</v>
      </c>
      <c r="C466" t="s">
        <v>2092</v>
      </c>
      <c r="D466" t="s">
        <v>2093</v>
      </c>
      <c r="E466" t="s">
        <v>2094</v>
      </c>
      <c r="F466" s="15">
        <v>-21</v>
      </c>
      <c r="G466" t="s">
        <v>253</v>
      </c>
      <c r="H466" t="s">
        <v>329</v>
      </c>
      <c r="I466" t="s">
        <v>255</v>
      </c>
      <c r="J466">
        <f>VLOOKUP(B466,自助退!B:F,5,FALSE)</f>
        <v>21</v>
      </c>
      <c r="K466" s="40" t="str">
        <f t="shared" si="7"/>
        <v/>
      </c>
    </row>
    <row r="467" spans="1:11" ht="14.25">
      <c r="A467" s="17">
        <v>42901.445868055554</v>
      </c>
      <c r="B467" s="15">
        <v>218592</v>
      </c>
      <c r="C467" t="s">
        <v>2095</v>
      </c>
      <c r="D467" t="s">
        <v>2096</v>
      </c>
      <c r="E467" t="s">
        <v>2097</v>
      </c>
      <c r="F467" s="15">
        <v>-170</v>
      </c>
      <c r="G467" t="s">
        <v>253</v>
      </c>
      <c r="H467" t="s">
        <v>312</v>
      </c>
      <c r="I467" t="s">
        <v>255</v>
      </c>
      <c r="J467">
        <f>VLOOKUP(B467,自助退!B:F,5,FALSE)</f>
        <v>170</v>
      </c>
      <c r="K467" s="40" t="str">
        <f t="shared" si="7"/>
        <v/>
      </c>
    </row>
    <row r="468" spans="1:11" ht="14.25">
      <c r="A468" s="17">
        <v>42901.449699074074</v>
      </c>
      <c r="B468" s="15">
        <v>218824</v>
      </c>
      <c r="C468" t="s">
        <v>2098</v>
      </c>
      <c r="D468" t="s">
        <v>2099</v>
      </c>
      <c r="E468" t="s">
        <v>2100</v>
      </c>
      <c r="F468" s="15">
        <v>-1428</v>
      </c>
      <c r="G468" t="s">
        <v>253</v>
      </c>
      <c r="H468" t="s">
        <v>261</v>
      </c>
      <c r="I468" t="s">
        <v>255</v>
      </c>
      <c r="J468">
        <f>VLOOKUP(B468,自助退!B:F,5,FALSE)</f>
        <v>1428</v>
      </c>
      <c r="K468" s="40" t="str">
        <f t="shared" si="7"/>
        <v/>
      </c>
    </row>
    <row r="469" spans="1:11" ht="14.25">
      <c r="A469" s="17">
        <v>42901.458506944444</v>
      </c>
      <c r="B469" s="15">
        <v>219413</v>
      </c>
      <c r="C469" t="s">
        <v>2101</v>
      </c>
      <c r="D469" t="s">
        <v>2102</v>
      </c>
      <c r="E469" t="s">
        <v>2103</v>
      </c>
      <c r="F469" s="15">
        <v>-57</v>
      </c>
      <c r="G469" t="s">
        <v>253</v>
      </c>
      <c r="H469" t="s">
        <v>294</v>
      </c>
      <c r="I469" t="s">
        <v>255</v>
      </c>
      <c r="J469">
        <f>VLOOKUP(B469,自助退!B:F,5,FALSE)</f>
        <v>57</v>
      </c>
      <c r="K469" s="40" t="str">
        <f t="shared" si="7"/>
        <v/>
      </c>
    </row>
    <row r="470" spans="1:11" ht="14.25">
      <c r="A470" s="17">
        <v>42901.462777777779</v>
      </c>
      <c r="B470" s="15">
        <v>219649</v>
      </c>
      <c r="C470" t="s">
        <v>2104</v>
      </c>
      <c r="D470" t="s">
        <v>2105</v>
      </c>
      <c r="E470" t="s">
        <v>2106</v>
      </c>
      <c r="F470" s="15">
        <v>-90</v>
      </c>
      <c r="G470" t="s">
        <v>253</v>
      </c>
      <c r="H470" t="s">
        <v>350</v>
      </c>
      <c r="I470" t="s">
        <v>255</v>
      </c>
      <c r="J470">
        <f>VLOOKUP(B470,自助退!B:F,5,FALSE)</f>
        <v>90</v>
      </c>
      <c r="K470" s="40" t="str">
        <f t="shared" si="7"/>
        <v/>
      </c>
    </row>
    <row r="471" spans="1:11" ht="14.25">
      <c r="A471" s="17">
        <v>42901.464837962965</v>
      </c>
      <c r="B471" s="15">
        <v>219762</v>
      </c>
      <c r="D471" t="s">
        <v>2108</v>
      </c>
      <c r="E471" t="s">
        <v>2109</v>
      </c>
      <c r="F471" s="15">
        <v>-600</v>
      </c>
      <c r="G471" t="s">
        <v>253</v>
      </c>
      <c r="H471" t="s">
        <v>301</v>
      </c>
      <c r="I471" t="s">
        <v>694</v>
      </c>
      <c r="J471">
        <f>VLOOKUP(B471,自助退!B:F,5,FALSE)</f>
        <v>600</v>
      </c>
      <c r="K471" s="40" t="str">
        <f t="shared" si="7"/>
        <v/>
      </c>
    </row>
    <row r="472" spans="1:11" ht="14.25">
      <c r="A472" s="17">
        <v>42901.47278935185</v>
      </c>
      <c r="B472" s="15">
        <v>220302</v>
      </c>
      <c r="C472" t="s">
        <v>2110</v>
      </c>
      <c r="D472" t="s">
        <v>2111</v>
      </c>
      <c r="E472" t="s">
        <v>2112</v>
      </c>
      <c r="F472" s="15">
        <v>-301</v>
      </c>
      <c r="G472" t="s">
        <v>253</v>
      </c>
      <c r="H472" t="s">
        <v>296</v>
      </c>
      <c r="I472" t="s">
        <v>255</v>
      </c>
      <c r="J472">
        <f>VLOOKUP(B472,自助退!B:F,5,FALSE)</f>
        <v>301</v>
      </c>
      <c r="K472" s="40" t="str">
        <f t="shared" si="7"/>
        <v/>
      </c>
    </row>
    <row r="473" spans="1:11" ht="14.25">
      <c r="A473" s="17">
        <v>42901.475856481484</v>
      </c>
      <c r="B473" s="15">
        <v>220513</v>
      </c>
      <c r="C473" t="s">
        <v>2113</v>
      </c>
      <c r="D473" t="s">
        <v>2114</v>
      </c>
      <c r="E473" t="s">
        <v>2115</v>
      </c>
      <c r="F473" s="15">
        <v>-600</v>
      </c>
      <c r="G473" t="s">
        <v>253</v>
      </c>
      <c r="H473" t="s">
        <v>1473</v>
      </c>
      <c r="I473" t="s">
        <v>255</v>
      </c>
      <c r="J473">
        <f>VLOOKUP(B473,自助退!B:F,5,FALSE)</f>
        <v>600</v>
      </c>
      <c r="K473" s="40" t="str">
        <f t="shared" si="7"/>
        <v/>
      </c>
    </row>
    <row r="474" spans="1:11" ht="14.25">
      <c r="A474" s="17">
        <v>42901.47724537037</v>
      </c>
      <c r="B474" s="15">
        <v>220600</v>
      </c>
      <c r="C474" t="s">
        <v>2116</v>
      </c>
      <c r="D474" t="s">
        <v>2117</v>
      </c>
      <c r="E474" t="s">
        <v>2118</v>
      </c>
      <c r="F474" s="15">
        <v>-990</v>
      </c>
      <c r="G474" t="s">
        <v>253</v>
      </c>
      <c r="H474" t="s">
        <v>453</v>
      </c>
      <c r="I474" t="s">
        <v>255</v>
      </c>
      <c r="J474">
        <f>VLOOKUP(B474,自助退!B:F,5,FALSE)</f>
        <v>990</v>
      </c>
      <c r="K474" s="40" t="str">
        <f t="shared" si="7"/>
        <v/>
      </c>
    </row>
    <row r="475" spans="1:11" ht="14.25">
      <c r="A475" s="17">
        <v>42901.47824074074</v>
      </c>
      <c r="B475" s="15">
        <v>220652</v>
      </c>
      <c r="D475" t="s">
        <v>2120</v>
      </c>
      <c r="E475" t="s">
        <v>2121</v>
      </c>
      <c r="F475" s="15">
        <v>-405</v>
      </c>
      <c r="G475" t="s">
        <v>253</v>
      </c>
      <c r="H475" t="s">
        <v>312</v>
      </c>
      <c r="I475" t="s">
        <v>694</v>
      </c>
      <c r="J475">
        <f>VLOOKUP(B475,自助退!B:F,5,FALSE)</f>
        <v>405</v>
      </c>
      <c r="K475" s="40" t="str">
        <f t="shared" si="7"/>
        <v/>
      </c>
    </row>
    <row r="476" spans="1:11" ht="14.25">
      <c r="A476" s="17">
        <v>42901.478344907409</v>
      </c>
      <c r="B476" s="15">
        <v>220663</v>
      </c>
      <c r="C476" t="s">
        <v>2122</v>
      </c>
      <c r="D476" t="s">
        <v>2123</v>
      </c>
      <c r="E476" t="s">
        <v>2124</v>
      </c>
      <c r="F476" s="15">
        <v>-92</v>
      </c>
      <c r="G476" t="s">
        <v>253</v>
      </c>
      <c r="H476" t="s">
        <v>307</v>
      </c>
      <c r="I476" t="s">
        <v>255</v>
      </c>
      <c r="J476">
        <f>VLOOKUP(B476,自助退!B:F,5,FALSE)</f>
        <v>92</v>
      </c>
      <c r="K476" s="40" t="str">
        <f t="shared" si="7"/>
        <v/>
      </c>
    </row>
    <row r="477" spans="1:11" ht="14.25">
      <c r="A477" s="17">
        <v>42901.480543981481</v>
      </c>
      <c r="B477" s="15">
        <v>220764</v>
      </c>
      <c r="D477" t="s">
        <v>2126</v>
      </c>
      <c r="E477" t="s">
        <v>2127</v>
      </c>
      <c r="F477" s="15">
        <v>-115</v>
      </c>
      <c r="G477" t="s">
        <v>253</v>
      </c>
      <c r="H477" t="s">
        <v>294</v>
      </c>
      <c r="I477" t="s">
        <v>694</v>
      </c>
      <c r="J477">
        <f>VLOOKUP(B477,自助退!B:F,5,FALSE)</f>
        <v>115</v>
      </c>
      <c r="K477" s="40" t="str">
        <f t="shared" si="7"/>
        <v/>
      </c>
    </row>
    <row r="478" spans="1:11" ht="14.25">
      <c r="A478" s="17">
        <v>42901.516851851855</v>
      </c>
      <c r="B478" s="15">
        <v>221911</v>
      </c>
      <c r="C478" t="s">
        <v>2128</v>
      </c>
      <c r="D478" t="s">
        <v>2129</v>
      </c>
      <c r="E478" t="s">
        <v>2130</v>
      </c>
      <c r="F478" s="15">
        <v>-96</v>
      </c>
      <c r="G478" t="s">
        <v>253</v>
      </c>
      <c r="H478" t="s">
        <v>380</v>
      </c>
      <c r="I478" t="s">
        <v>255</v>
      </c>
      <c r="J478">
        <f>VLOOKUP(B478,自助退!B:F,5,FALSE)</f>
        <v>96</v>
      </c>
      <c r="K478" s="40" t="str">
        <f t="shared" si="7"/>
        <v/>
      </c>
    </row>
    <row r="479" spans="1:11" ht="14.25">
      <c r="A479" s="17">
        <v>42901.566678240742</v>
      </c>
      <c r="B479" s="15">
        <v>222397</v>
      </c>
      <c r="D479" t="s">
        <v>2132</v>
      </c>
      <c r="E479" t="s">
        <v>2133</v>
      </c>
      <c r="F479" s="15">
        <v>-249</v>
      </c>
      <c r="G479" t="s">
        <v>253</v>
      </c>
      <c r="H479" t="s">
        <v>341</v>
      </c>
      <c r="I479" t="s">
        <v>694</v>
      </c>
      <c r="J479">
        <f>VLOOKUP(B479,自助退!B:F,5,FALSE)</f>
        <v>249</v>
      </c>
      <c r="K479" s="40" t="str">
        <f t="shared" si="7"/>
        <v/>
      </c>
    </row>
    <row r="480" spans="1:11" ht="14.25">
      <c r="A480" s="17">
        <v>42901.596539351849</v>
      </c>
      <c r="B480" s="15">
        <v>223229</v>
      </c>
      <c r="C480" t="s">
        <v>2134</v>
      </c>
      <c r="D480" t="s">
        <v>2135</v>
      </c>
      <c r="E480" t="s">
        <v>2136</v>
      </c>
      <c r="F480" s="15">
        <v>-50</v>
      </c>
      <c r="G480" t="s">
        <v>253</v>
      </c>
      <c r="H480" t="s">
        <v>325</v>
      </c>
      <c r="I480" t="s">
        <v>255</v>
      </c>
      <c r="J480">
        <f>VLOOKUP(B480,自助退!B:F,5,FALSE)</f>
        <v>50</v>
      </c>
      <c r="K480" s="40" t="str">
        <f t="shared" si="7"/>
        <v/>
      </c>
    </row>
    <row r="481" spans="1:11" ht="14.25">
      <c r="A481" s="17">
        <v>42901.600219907406</v>
      </c>
      <c r="B481" s="15">
        <v>223408</v>
      </c>
      <c r="C481" t="s">
        <v>2137</v>
      </c>
      <c r="D481" t="s">
        <v>2138</v>
      </c>
      <c r="E481" t="s">
        <v>2139</v>
      </c>
      <c r="F481" s="15">
        <v>-1500</v>
      </c>
      <c r="G481" t="s">
        <v>253</v>
      </c>
      <c r="H481" t="s">
        <v>341</v>
      </c>
      <c r="I481" t="s">
        <v>255</v>
      </c>
      <c r="J481">
        <f>VLOOKUP(B481,自助退!B:F,5,FALSE)</f>
        <v>1500</v>
      </c>
      <c r="K481" s="40" t="str">
        <f t="shared" si="7"/>
        <v/>
      </c>
    </row>
    <row r="482" spans="1:11" ht="14.25">
      <c r="A482" s="17">
        <v>42901.621469907404</v>
      </c>
      <c r="B482" s="15">
        <v>224664</v>
      </c>
      <c r="C482" t="s">
        <v>2140</v>
      </c>
      <c r="D482" t="s">
        <v>2141</v>
      </c>
      <c r="E482" t="s">
        <v>2142</v>
      </c>
      <c r="F482" s="15">
        <v>-829</v>
      </c>
      <c r="G482" t="s">
        <v>253</v>
      </c>
      <c r="H482" t="s">
        <v>1473</v>
      </c>
      <c r="I482" t="s">
        <v>255</v>
      </c>
      <c r="J482">
        <f>VLOOKUP(B482,自助退!B:F,5,FALSE)</f>
        <v>829</v>
      </c>
      <c r="K482" s="40" t="str">
        <f t="shared" si="7"/>
        <v/>
      </c>
    </row>
    <row r="483" spans="1:11" ht="14.25">
      <c r="A483" s="17">
        <v>42901.621793981481</v>
      </c>
      <c r="B483" s="15">
        <v>224687</v>
      </c>
      <c r="C483" t="s">
        <v>2143</v>
      </c>
      <c r="D483" t="s">
        <v>2144</v>
      </c>
      <c r="E483" t="s">
        <v>2145</v>
      </c>
      <c r="F483" s="15">
        <v>-62</v>
      </c>
      <c r="G483" t="s">
        <v>253</v>
      </c>
      <c r="H483" t="s">
        <v>361</v>
      </c>
      <c r="I483" t="s">
        <v>255</v>
      </c>
      <c r="J483">
        <f>VLOOKUP(B483,自助退!B:F,5,FALSE)</f>
        <v>62</v>
      </c>
      <c r="K483" s="40" t="str">
        <f t="shared" si="7"/>
        <v/>
      </c>
    </row>
    <row r="484" spans="1:11" ht="14.25">
      <c r="A484" s="17">
        <v>42901.622731481482</v>
      </c>
      <c r="B484" s="15">
        <v>224761</v>
      </c>
      <c r="C484" t="s">
        <v>2146</v>
      </c>
      <c r="D484" t="s">
        <v>2147</v>
      </c>
      <c r="E484" t="s">
        <v>2148</v>
      </c>
      <c r="F484" s="15">
        <v>-350</v>
      </c>
      <c r="G484" t="s">
        <v>253</v>
      </c>
      <c r="H484" t="s">
        <v>361</v>
      </c>
      <c r="I484" t="s">
        <v>255</v>
      </c>
      <c r="J484">
        <f>VLOOKUP(B484,自助退!B:F,5,FALSE)</f>
        <v>350</v>
      </c>
      <c r="K484" s="40" t="str">
        <f t="shared" si="7"/>
        <v/>
      </c>
    </row>
    <row r="485" spans="1:11" ht="14.25">
      <c r="A485" s="17">
        <v>42901.625740740739</v>
      </c>
      <c r="B485" s="15">
        <v>224976</v>
      </c>
      <c r="C485" t="s">
        <v>2149</v>
      </c>
      <c r="D485" t="s">
        <v>2150</v>
      </c>
      <c r="E485" t="s">
        <v>2151</v>
      </c>
      <c r="F485" s="15">
        <v>-290</v>
      </c>
      <c r="G485" t="s">
        <v>253</v>
      </c>
      <c r="H485" t="s">
        <v>336</v>
      </c>
      <c r="I485" t="s">
        <v>255</v>
      </c>
      <c r="J485">
        <f>VLOOKUP(B485,自助退!B:F,5,FALSE)</f>
        <v>290</v>
      </c>
      <c r="K485" s="40" t="str">
        <f t="shared" si="7"/>
        <v/>
      </c>
    </row>
    <row r="486" spans="1:11" ht="14.25">
      <c r="A486" s="17">
        <v>42901.630601851852</v>
      </c>
      <c r="B486" s="15">
        <v>225274</v>
      </c>
      <c r="C486" t="s">
        <v>2152</v>
      </c>
      <c r="D486" t="s">
        <v>2153</v>
      </c>
      <c r="E486" t="s">
        <v>2154</v>
      </c>
      <c r="F486" s="15">
        <v>-3000</v>
      </c>
      <c r="G486" t="s">
        <v>253</v>
      </c>
      <c r="H486" t="s">
        <v>296</v>
      </c>
      <c r="I486" t="s">
        <v>255</v>
      </c>
      <c r="J486">
        <f>VLOOKUP(B486,自助退!B:F,5,FALSE)</f>
        <v>3000</v>
      </c>
      <c r="K486" s="40" t="str">
        <f t="shared" si="7"/>
        <v/>
      </c>
    </row>
    <row r="487" spans="1:11" ht="14.25">
      <c r="A487" s="17">
        <v>42901.632708333331</v>
      </c>
      <c r="B487" s="15">
        <v>225418</v>
      </c>
      <c r="C487" t="s">
        <v>2155</v>
      </c>
      <c r="D487" t="s">
        <v>2156</v>
      </c>
      <c r="E487" t="s">
        <v>2157</v>
      </c>
      <c r="F487" s="15">
        <v>-862</v>
      </c>
      <c r="G487" t="s">
        <v>253</v>
      </c>
      <c r="H487" t="s">
        <v>361</v>
      </c>
      <c r="I487" t="s">
        <v>255</v>
      </c>
      <c r="J487">
        <f>VLOOKUP(B487,自助退!B:F,5,FALSE)</f>
        <v>862</v>
      </c>
      <c r="K487" s="40" t="str">
        <f t="shared" si="7"/>
        <v/>
      </c>
    </row>
    <row r="488" spans="1:11" ht="14.25">
      <c r="A488" s="17">
        <v>42901.63480324074</v>
      </c>
      <c r="B488" s="15">
        <v>225544</v>
      </c>
      <c r="C488" t="s">
        <v>2158</v>
      </c>
      <c r="D488" t="s">
        <v>2159</v>
      </c>
      <c r="E488" t="s">
        <v>2160</v>
      </c>
      <c r="F488" s="15">
        <v>-901</v>
      </c>
      <c r="G488" t="s">
        <v>253</v>
      </c>
      <c r="H488" t="s">
        <v>316</v>
      </c>
      <c r="I488" t="s">
        <v>255</v>
      </c>
      <c r="J488">
        <f>VLOOKUP(B488,自助退!B:F,5,FALSE)</f>
        <v>901</v>
      </c>
      <c r="K488" s="40" t="str">
        <f t="shared" si="7"/>
        <v/>
      </c>
    </row>
    <row r="489" spans="1:11" ht="14.25">
      <c r="A489" s="17">
        <v>42901.646365740744</v>
      </c>
      <c r="B489" s="15">
        <v>226255</v>
      </c>
      <c r="D489" t="s">
        <v>2162</v>
      </c>
      <c r="E489" t="s">
        <v>2163</v>
      </c>
      <c r="F489" s="15">
        <v>-9990</v>
      </c>
      <c r="G489" t="s">
        <v>253</v>
      </c>
      <c r="H489" t="s">
        <v>318</v>
      </c>
      <c r="I489" t="s">
        <v>694</v>
      </c>
      <c r="J489">
        <f>VLOOKUP(B489,自助退!B:F,5,FALSE)</f>
        <v>9990</v>
      </c>
      <c r="K489" s="40" t="str">
        <f t="shared" si="7"/>
        <v/>
      </c>
    </row>
    <row r="490" spans="1:11" ht="14.25">
      <c r="A490" s="17">
        <v>42901.648148148146</v>
      </c>
      <c r="B490" s="15">
        <v>226333</v>
      </c>
      <c r="C490" t="s">
        <v>2164</v>
      </c>
      <c r="D490" t="s">
        <v>2165</v>
      </c>
      <c r="E490" t="s">
        <v>2166</v>
      </c>
      <c r="F490" s="15">
        <v>-3000</v>
      </c>
      <c r="G490" t="s">
        <v>253</v>
      </c>
      <c r="H490" t="s">
        <v>318</v>
      </c>
      <c r="I490" t="s">
        <v>255</v>
      </c>
      <c r="J490">
        <f>VLOOKUP(B490,自助退!B:F,5,FALSE)</f>
        <v>3000</v>
      </c>
      <c r="K490" s="40" t="str">
        <f t="shared" si="7"/>
        <v/>
      </c>
    </row>
    <row r="491" spans="1:11" ht="14.25">
      <c r="A491" s="17">
        <v>42901.652986111112</v>
      </c>
      <c r="B491" s="15">
        <v>226624</v>
      </c>
      <c r="C491" t="s">
        <v>2167</v>
      </c>
      <c r="D491" t="s">
        <v>2168</v>
      </c>
      <c r="E491" t="s">
        <v>2169</v>
      </c>
      <c r="F491" s="15">
        <v>-2893</v>
      </c>
      <c r="G491" t="s">
        <v>253</v>
      </c>
      <c r="H491" t="s">
        <v>366</v>
      </c>
      <c r="I491" t="s">
        <v>255</v>
      </c>
      <c r="J491">
        <f>VLOOKUP(B491,自助退!B:F,5,FALSE)</f>
        <v>2893</v>
      </c>
      <c r="K491" s="40" t="str">
        <f t="shared" si="7"/>
        <v/>
      </c>
    </row>
    <row r="492" spans="1:11" ht="14.25">
      <c r="A492" s="17">
        <v>42901.656365740739</v>
      </c>
      <c r="B492" s="15">
        <v>226837</v>
      </c>
      <c r="C492" t="s">
        <v>2170</v>
      </c>
      <c r="D492" t="s">
        <v>2171</v>
      </c>
      <c r="E492" t="s">
        <v>2172</v>
      </c>
      <c r="F492" s="15">
        <v>-42</v>
      </c>
      <c r="G492" t="s">
        <v>253</v>
      </c>
      <c r="H492" t="s">
        <v>274</v>
      </c>
      <c r="I492" t="s">
        <v>255</v>
      </c>
      <c r="J492">
        <f>VLOOKUP(B492,自助退!B:F,5,FALSE)</f>
        <v>42</v>
      </c>
      <c r="K492" s="40" t="str">
        <f t="shared" si="7"/>
        <v/>
      </c>
    </row>
    <row r="493" spans="1:11" ht="14.25">
      <c r="A493" s="17">
        <v>42901.658993055556</v>
      </c>
      <c r="B493" s="15">
        <v>226996</v>
      </c>
      <c r="C493" t="s">
        <v>2173</v>
      </c>
      <c r="D493" t="s">
        <v>2174</v>
      </c>
      <c r="E493" t="s">
        <v>1536</v>
      </c>
      <c r="F493" s="15">
        <v>-400</v>
      </c>
      <c r="G493" t="s">
        <v>253</v>
      </c>
      <c r="H493" t="s">
        <v>392</v>
      </c>
      <c r="I493" t="s">
        <v>255</v>
      </c>
      <c r="J493">
        <f>VLOOKUP(B493,自助退!B:F,5,FALSE)</f>
        <v>400</v>
      </c>
      <c r="K493" s="40" t="str">
        <f t="shared" si="7"/>
        <v/>
      </c>
    </row>
    <row r="494" spans="1:11" ht="14.25">
      <c r="A494" s="17">
        <v>42901.660752314812</v>
      </c>
      <c r="B494" s="15">
        <v>227067</v>
      </c>
      <c r="C494" t="s">
        <v>2175</v>
      </c>
      <c r="D494" t="s">
        <v>2176</v>
      </c>
      <c r="E494" t="s">
        <v>2177</v>
      </c>
      <c r="F494" s="15">
        <v>-782</v>
      </c>
      <c r="G494" t="s">
        <v>253</v>
      </c>
      <c r="H494" t="s">
        <v>453</v>
      </c>
      <c r="I494" t="s">
        <v>255</v>
      </c>
      <c r="J494">
        <f>VLOOKUP(B494,自助退!B:F,5,FALSE)</f>
        <v>782</v>
      </c>
      <c r="K494" s="40" t="str">
        <f t="shared" si="7"/>
        <v/>
      </c>
    </row>
    <row r="495" spans="1:11" ht="14.25">
      <c r="A495" s="17">
        <v>42901.661087962966</v>
      </c>
      <c r="B495" s="15">
        <v>227083</v>
      </c>
      <c r="C495" t="s">
        <v>2178</v>
      </c>
      <c r="D495" t="s">
        <v>2179</v>
      </c>
      <c r="E495" t="s">
        <v>2180</v>
      </c>
      <c r="F495" s="15">
        <v>-299</v>
      </c>
      <c r="G495" t="s">
        <v>253</v>
      </c>
      <c r="H495" t="s">
        <v>380</v>
      </c>
      <c r="I495" t="s">
        <v>255</v>
      </c>
      <c r="J495">
        <f>VLOOKUP(B495,自助退!B:F,5,FALSE)</f>
        <v>299</v>
      </c>
      <c r="K495" s="40" t="str">
        <f t="shared" si="7"/>
        <v/>
      </c>
    </row>
    <row r="496" spans="1:11" ht="14.25">
      <c r="A496" s="17">
        <v>42901.665289351855</v>
      </c>
      <c r="B496" s="15">
        <v>227308</v>
      </c>
      <c r="D496" t="s">
        <v>2182</v>
      </c>
      <c r="E496" t="s">
        <v>2183</v>
      </c>
      <c r="F496" s="15">
        <v>-2700</v>
      </c>
      <c r="G496" t="s">
        <v>253</v>
      </c>
      <c r="H496" t="s">
        <v>325</v>
      </c>
      <c r="I496" t="s">
        <v>694</v>
      </c>
      <c r="J496">
        <f>VLOOKUP(B496,自助退!B:F,5,FALSE)</f>
        <v>2700</v>
      </c>
      <c r="K496" s="40" t="str">
        <f t="shared" si="7"/>
        <v/>
      </c>
    </row>
    <row r="497" spans="1:11" ht="14.25">
      <c r="A497" s="17">
        <v>42901.67082175926</v>
      </c>
      <c r="B497" s="15">
        <v>227563</v>
      </c>
      <c r="D497" t="s">
        <v>2185</v>
      </c>
      <c r="E497" t="s">
        <v>2186</v>
      </c>
      <c r="F497" s="15">
        <v>-135</v>
      </c>
      <c r="G497" t="s">
        <v>253</v>
      </c>
      <c r="H497" t="s">
        <v>307</v>
      </c>
      <c r="I497" t="s">
        <v>694</v>
      </c>
      <c r="J497">
        <f>VLOOKUP(B497,自助退!B:F,5,FALSE)</f>
        <v>135</v>
      </c>
      <c r="K497" s="40" t="str">
        <f t="shared" si="7"/>
        <v/>
      </c>
    </row>
    <row r="498" spans="1:11" ht="14.25">
      <c r="A498" s="17">
        <v>42901.674178240741</v>
      </c>
      <c r="B498" s="15">
        <v>227740</v>
      </c>
      <c r="C498" t="s">
        <v>2187</v>
      </c>
      <c r="D498" t="s">
        <v>2188</v>
      </c>
      <c r="E498" t="s">
        <v>2189</v>
      </c>
      <c r="F498" s="15">
        <v>-840</v>
      </c>
      <c r="G498" t="s">
        <v>253</v>
      </c>
      <c r="H498" t="s">
        <v>301</v>
      </c>
      <c r="I498" t="s">
        <v>255</v>
      </c>
      <c r="J498">
        <f>VLOOKUP(B498,自助退!B:F,5,FALSE)</f>
        <v>840</v>
      </c>
      <c r="K498" s="40" t="str">
        <f t="shared" si="7"/>
        <v/>
      </c>
    </row>
    <row r="499" spans="1:11" ht="14.25">
      <c r="A499" s="17">
        <v>42901.67796296296</v>
      </c>
      <c r="B499" s="15">
        <v>227914</v>
      </c>
      <c r="C499" t="s">
        <v>2190</v>
      </c>
      <c r="D499" t="s">
        <v>2191</v>
      </c>
      <c r="E499" t="s">
        <v>2192</v>
      </c>
      <c r="F499" s="15">
        <v>-12</v>
      </c>
      <c r="G499" t="s">
        <v>253</v>
      </c>
      <c r="H499" t="s">
        <v>329</v>
      </c>
      <c r="I499" t="s">
        <v>255</v>
      </c>
      <c r="J499">
        <f>VLOOKUP(B499,自助退!B:F,5,FALSE)</f>
        <v>12</v>
      </c>
      <c r="K499" s="40" t="str">
        <f t="shared" si="7"/>
        <v/>
      </c>
    </row>
    <row r="500" spans="1:11" ht="14.25">
      <c r="A500" s="17">
        <v>42901.683425925927</v>
      </c>
      <c r="B500" s="15">
        <v>228235</v>
      </c>
      <c r="C500" t="s">
        <v>2193</v>
      </c>
      <c r="D500" t="s">
        <v>2194</v>
      </c>
      <c r="E500" t="s">
        <v>2195</v>
      </c>
      <c r="F500" s="15">
        <v>-250</v>
      </c>
      <c r="G500" t="s">
        <v>253</v>
      </c>
      <c r="H500" t="s">
        <v>325</v>
      </c>
      <c r="I500" t="s">
        <v>255</v>
      </c>
      <c r="J500">
        <f>VLOOKUP(B500,自助退!B:F,5,FALSE)</f>
        <v>250</v>
      </c>
      <c r="K500" s="40" t="str">
        <f t="shared" si="7"/>
        <v/>
      </c>
    </row>
    <row r="501" spans="1:11" ht="14.25">
      <c r="A501" s="17">
        <v>42901.68509259259</v>
      </c>
      <c r="B501" s="15">
        <v>228308</v>
      </c>
      <c r="C501" t="s">
        <v>2196</v>
      </c>
      <c r="D501" t="s">
        <v>2197</v>
      </c>
      <c r="E501" t="s">
        <v>2198</v>
      </c>
      <c r="F501" s="15">
        <v>-300</v>
      </c>
      <c r="G501" t="s">
        <v>253</v>
      </c>
      <c r="H501" t="s">
        <v>350</v>
      </c>
      <c r="I501" t="s">
        <v>255</v>
      </c>
      <c r="J501">
        <f>VLOOKUP(B501,自助退!B:F,5,FALSE)</f>
        <v>300</v>
      </c>
      <c r="K501" s="40" t="str">
        <f t="shared" si="7"/>
        <v/>
      </c>
    </row>
    <row r="502" spans="1:11" ht="14.25">
      <c r="A502" s="17">
        <v>42901.696782407409</v>
      </c>
      <c r="B502" s="15">
        <v>228852</v>
      </c>
      <c r="D502" t="s">
        <v>2200</v>
      </c>
      <c r="E502" t="s">
        <v>2201</v>
      </c>
      <c r="F502" s="15">
        <v>-38</v>
      </c>
      <c r="G502" t="s">
        <v>253</v>
      </c>
      <c r="H502" t="s">
        <v>286</v>
      </c>
      <c r="I502" t="s">
        <v>694</v>
      </c>
      <c r="J502">
        <f>VLOOKUP(B502,自助退!B:F,5,FALSE)</f>
        <v>38</v>
      </c>
      <c r="K502" s="40" t="str">
        <f t="shared" si="7"/>
        <v/>
      </c>
    </row>
    <row r="503" spans="1:11" ht="14.25">
      <c r="A503" s="17">
        <v>42901.702928240738</v>
      </c>
      <c r="B503" s="15">
        <v>229114</v>
      </c>
      <c r="C503" t="s">
        <v>2202</v>
      </c>
      <c r="D503" t="s">
        <v>2203</v>
      </c>
      <c r="E503" t="s">
        <v>2204</v>
      </c>
      <c r="F503" s="15">
        <v>-139</v>
      </c>
      <c r="G503" t="s">
        <v>253</v>
      </c>
      <c r="H503" t="s">
        <v>453</v>
      </c>
      <c r="I503" t="s">
        <v>255</v>
      </c>
      <c r="J503">
        <f>VLOOKUP(B503,自助退!B:F,5,FALSE)</f>
        <v>139</v>
      </c>
      <c r="K503" s="40" t="str">
        <f t="shared" si="7"/>
        <v/>
      </c>
    </row>
    <row r="504" spans="1:11" ht="14.25">
      <c r="A504" s="17">
        <v>42901.725046296298</v>
      </c>
      <c r="B504" s="15">
        <v>229784</v>
      </c>
      <c r="C504" t="s">
        <v>2205</v>
      </c>
      <c r="D504" t="s">
        <v>2206</v>
      </c>
      <c r="E504" t="s">
        <v>2207</v>
      </c>
      <c r="F504" s="15">
        <v>-439</v>
      </c>
      <c r="G504" t="s">
        <v>253</v>
      </c>
      <c r="H504" t="s">
        <v>380</v>
      </c>
      <c r="I504" t="s">
        <v>255</v>
      </c>
      <c r="J504">
        <f>VLOOKUP(B504,自助退!B:F,5,FALSE)</f>
        <v>439</v>
      </c>
      <c r="K504" s="40" t="str">
        <f t="shared" si="7"/>
        <v/>
      </c>
    </row>
    <row r="505" spans="1:11" ht="14.25">
      <c r="A505" s="17">
        <v>42901.731215277781</v>
      </c>
      <c r="B505" s="15">
        <v>229905</v>
      </c>
      <c r="C505" t="s">
        <v>2208</v>
      </c>
      <c r="D505" t="s">
        <v>2209</v>
      </c>
      <c r="E505" t="s">
        <v>2210</v>
      </c>
      <c r="F505" s="15">
        <v>-400</v>
      </c>
      <c r="G505" t="s">
        <v>253</v>
      </c>
      <c r="H505" t="s">
        <v>341</v>
      </c>
      <c r="I505" t="s">
        <v>255</v>
      </c>
      <c r="J505">
        <f>VLOOKUP(B505,自助退!B:F,5,FALSE)</f>
        <v>400</v>
      </c>
      <c r="K505" s="40" t="str">
        <f t="shared" si="7"/>
        <v/>
      </c>
    </row>
    <row r="506" spans="1:11" ht="14.25">
      <c r="A506" s="17">
        <v>42901.737592592595</v>
      </c>
      <c r="B506" s="15">
        <v>230031</v>
      </c>
      <c r="C506" t="s">
        <v>2211</v>
      </c>
      <c r="D506" t="s">
        <v>2212</v>
      </c>
      <c r="E506" t="s">
        <v>2213</v>
      </c>
      <c r="F506" s="15">
        <v>-160</v>
      </c>
      <c r="G506" t="s">
        <v>253</v>
      </c>
      <c r="H506" t="s">
        <v>403</v>
      </c>
      <c r="I506" t="s">
        <v>255</v>
      </c>
      <c r="J506">
        <f>VLOOKUP(B506,自助退!B:F,5,FALSE)</f>
        <v>160</v>
      </c>
      <c r="K506" s="40" t="str">
        <f t="shared" si="7"/>
        <v/>
      </c>
    </row>
    <row r="507" spans="1:11" ht="14.25">
      <c r="A507" s="17">
        <v>42901.749826388892</v>
      </c>
      <c r="B507" s="15">
        <v>230217</v>
      </c>
      <c r="C507" t="s">
        <v>2214</v>
      </c>
      <c r="D507" t="s">
        <v>2215</v>
      </c>
      <c r="E507" t="s">
        <v>2216</v>
      </c>
      <c r="F507" s="15">
        <v>-382</v>
      </c>
      <c r="G507" t="s">
        <v>253</v>
      </c>
      <c r="H507" t="s">
        <v>307</v>
      </c>
      <c r="I507" t="s">
        <v>255</v>
      </c>
      <c r="J507">
        <f>VLOOKUP(B507,自助退!B:F,5,FALSE)</f>
        <v>382</v>
      </c>
      <c r="K507" s="40" t="str">
        <f t="shared" si="7"/>
        <v/>
      </c>
    </row>
  </sheetData>
  <autoFilter ref="A1:K507">
    <filterColumn colId="0">
      <filters>
        <dateGroupItem year="2017" month="6" day="15" dateTimeGrouping="day"/>
      </filters>
    </filterColumn>
  </autoFilter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31"/>
  <sheetViews>
    <sheetView zoomScale="80" zoomScaleNormal="80" workbookViewId="0">
      <selection activeCell="F73" sqref="F1:F1048576"/>
    </sheetView>
  </sheetViews>
  <sheetFormatPr defaultRowHeight="13.5"/>
  <cols>
    <col min="1" max="1" width="20.75" style="17" customWidth="1"/>
    <col min="2" max="2" width="9.625" style="23" customWidth="1"/>
    <col min="3" max="3" width="13.5" customWidth="1"/>
    <col min="4" max="4" width="17.25" bestFit="1" customWidth="1"/>
    <col min="5" max="5" width="6.375" customWidth="1"/>
    <col min="6" max="6" width="8" style="43" customWidth="1"/>
    <col min="10" max="11" width="9.375" bestFit="1" customWidth="1"/>
    <col min="12" max="13" width="18.375" bestFit="1" customWidth="1"/>
    <col min="15" max="15" width="7.125" bestFit="1" customWidth="1"/>
    <col min="16" max="16" width="11" style="43" customWidth="1"/>
    <col min="18" max="18" width="9" customWidth="1"/>
  </cols>
  <sheetData>
    <row r="1" spans="1:18">
      <c r="A1" s="17" t="s">
        <v>35</v>
      </c>
      <c r="B1" t="s">
        <v>41</v>
      </c>
      <c r="C1" t="s">
        <v>44</v>
      </c>
      <c r="D1" t="s">
        <v>36</v>
      </c>
      <c r="E1" t="s">
        <v>37</v>
      </c>
      <c r="F1" s="43" t="s">
        <v>38</v>
      </c>
      <c r="G1" t="s">
        <v>43</v>
      </c>
      <c r="H1" t="s">
        <v>39</v>
      </c>
      <c r="I1" t="s">
        <v>45</v>
      </c>
      <c r="J1" t="s">
        <v>46</v>
      </c>
      <c r="K1" t="s">
        <v>47</v>
      </c>
      <c r="L1" t="s">
        <v>49</v>
      </c>
      <c r="M1" t="s">
        <v>50</v>
      </c>
      <c r="N1" s="55" t="s">
        <v>1373</v>
      </c>
      <c r="O1" s="55" t="s">
        <v>1374</v>
      </c>
      <c r="P1" s="57" t="s">
        <v>1375</v>
      </c>
      <c r="Q1" s="55" t="s">
        <v>1376</v>
      </c>
      <c r="R1" s="55" t="s">
        <v>3751</v>
      </c>
    </row>
    <row r="2" spans="1:18" ht="14.25" hidden="1">
      <c r="A2" s="17">
        <v>42888.784062500003</v>
      </c>
      <c r="B2">
        <v>5776</v>
      </c>
      <c r="C2" t="s">
        <v>250</v>
      </c>
      <c r="D2" t="s">
        <v>251</v>
      </c>
      <c r="F2" s="60">
        <v>10</v>
      </c>
      <c r="G2" t="s">
        <v>253</v>
      </c>
      <c r="H2" t="s">
        <v>253</v>
      </c>
      <c r="I2" t="s">
        <v>699</v>
      </c>
      <c r="J2" t="s">
        <v>48</v>
      </c>
      <c r="K2" t="s">
        <v>700</v>
      </c>
      <c r="L2" t="s">
        <v>701</v>
      </c>
      <c r="M2" t="s">
        <v>702</v>
      </c>
      <c r="N2">
        <f>VLOOKUP(B2,HIS退!B:F,5,FALSE)</f>
        <v>-10</v>
      </c>
      <c r="O2" t="str">
        <f>IF(N2=F2*-1,"",1)</f>
        <v/>
      </c>
      <c r="P2" s="43">
        <f>VLOOKUP(C2,银行退!D:G,4,FALSE)</f>
        <v>10</v>
      </c>
      <c r="Q2" t="str">
        <f>IF(P2=F2,"",1)</f>
        <v/>
      </c>
      <c r="R2" t="e">
        <f>VLOOKUP(C2,银行退!D:J,7,FALSE)</f>
        <v>#N/A</v>
      </c>
    </row>
    <row r="3" spans="1:18" ht="14.25" hidden="1">
      <c r="A3" s="17">
        <v>42888.938356481478</v>
      </c>
      <c r="B3">
        <v>5983</v>
      </c>
      <c r="C3" t="s">
        <v>256</v>
      </c>
      <c r="D3" t="s">
        <v>59</v>
      </c>
      <c r="F3" s="60">
        <v>1</v>
      </c>
      <c r="G3" t="s">
        <v>253</v>
      </c>
      <c r="H3" t="s">
        <v>253</v>
      </c>
      <c r="I3" t="s">
        <v>699</v>
      </c>
      <c r="J3" t="s">
        <v>48</v>
      </c>
      <c r="K3" t="s">
        <v>700</v>
      </c>
      <c r="L3" t="s">
        <v>703</v>
      </c>
      <c r="M3" t="s">
        <v>704</v>
      </c>
      <c r="N3">
        <f>VLOOKUP(B3,HIS退!B:F,5,FALSE)</f>
        <v>-1</v>
      </c>
      <c r="O3" t="str">
        <f t="shared" ref="O3:O66" si="0">IF(N3=F3*-1,"",1)</f>
        <v/>
      </c>
      <c r="P3" s="43">
        <f>VLOOKUP(C3,银行退!D:G,4,FALSE)</f>
        <v>1</v>
      </c>
      <c r="Q3" t="str">
        <f t="shared" ref="Q3:Q66" si="1">IF(P3=F3,"",1)</f>
        <v/>
      </c>
      <c r="R3" t="e">
        <f>VLOOKUP(C3,银行退!D:J,7,FALSE)</f>
        <v>#N/A</v>
      </c>
    </row>
    <row r="4" spans="1:18" ht="14.25" hidden="1">
      <c r="A4" s="17">
        <v>42889.97625</v>
      </c>
      <c r="B4">
        <v>15088</v>
      </c>
      <c r="C4" t="s">
        <v>257</v>
      </c>
      <c r="D4" t="s">
        <v>59</v>
      </c>
      <c r="F4" s="60">
        <v>1</v>
      </c>
      <c r="G4" t="s">
        <v>253</v>
      </c>
      <c r="H4" t="s">
        <v>253</v>
      </c>
      <c r="I4" t="s">
        <v>699</v>
      </c>
      <c r="J4" s="58">
        <v>0</v>
      </c>
      <c r="K4" t="s">
        <v>700</v>
      </c>
      <c r="L4" t="s">
        <v>705</v>
      </c>
      <c r="M4" t="s">
        <v>706</v>
      </c>
      <c r="N4">
        <f>VLOOKUP(B4,HIS退!B:F,5,FALSE)</f>
        <v>-1</v>
      </c>
      <c r="O4" t="str">
        <f t="shared" si="0"/>
        <v/>
      </c>
      <c r="P4" s="43">
        <f>VLOOKUP(C4,银行退!D:G,4,FALSE)</f>
        <v>1</v>
      </c>
      <c r="Q4" t="str">
        <f t="shared" si="1"/>
        <v/>
      </c>
      <c r="R4" t="e">
        <f>VLOOKUP(C4,银行退!D:J,7,FALSE)</f>
        <v>#N/A</v>
      </c>
    </row>
    <row r="5" spans="1:18" ht="14.25" hidden="1">
      <c r="A5" s="17">
        <v>42890.165185185186</v>
      </c>
      <c r="B5">
        <v>15317</v>
      </c>
      <c r="C5" t="s">
        <v>259</v>
      </c>
      <c r="D5" t="s">
        <v>59</v>
      </c>
      <c r="F5" s="60">
        <v>1</v>
      </c>
      <c r="G5" t="s">
        <v>253</v>
      </c>
      <c r="H5" t="s">
        <v>253</v>
      </c>
      <c r="I5" t="s">
        <v>699</v>
      </c>
      <c r="J5" t="s">
        <v>48</v>
      </c>
      <c r="K5" t="s">
        <v>700</v>
      </c>
      <c r="L5" t="s">
        <v>708</v>
      </c>
      <c r="M5" t="s">
        <v>709</v>
      </c>
      <c r="N5">
        <f>VLOOKUP(B5,HIS退!B:F,5,FALSE)</f>
        <v>-1</v>
      </c>
      <c r="O5" t="str">
        <f t="shared" si="0"/>
        <v/>
      </c>
      <c r="P5" s="43">
        <f>VLOOKUP(C5,银行退!D:G,4,FALSE)</f>
        <v>1</v>
      </c>
      <c r="Q5" t="str">
        <f t="shared" si="1"/>
        <v/>
      </c>
      <c r="R5" t="e">
        <f>VLOOKUP(C5,银行退!D:J,7,FALSE)</f>
        <v>#N/A</v>
      </c>
    </row>
    <row r="6" spans="1:18" ht="14.25" hidden="1">
      <c r="A6" s="17">
        <v>42890.16646990741</v>
      </c>
      <c r="B6">
        <v>15319</v>
      </c>
      <c r="C6" t="s">
        <v>260</v>
      </c>
      <c r="D6" t="s">
        <v>61</v>
      </c>
      <c r="F6" s="60">
        <v>9999</v>
      </c>
      <c r="G6" t="s">
        <v>253</v>
      </c>
      <c r="H6" t="s">
        <v>253</v>
      </c>
      <c r="I6" t="s">
        <v>699</v>
      </c>
      <c r="J6" t="s">
        <v>48</v>
      </c>
      <c r="K6" t="s">
        <v>700</v>
      </c>
      <c r="L6" t="s">
        <v>710</v>
      </c>
      <c r="M6" t="s">
        <v>711</v>
      </c>
      <c r="N6">
        <f>VLOOKUP(B6,HIS退!B:F,5,FALSE)</f>
        <v>-9999</v>
      </c>
      <c r="O6" t="str">
        <f t="shared" si="0"/>
        <v/>
      </c>
      <c r="P6" s="43">
        <f>VLOOKUP(C6,银行退!D:G,4,FALSE)</f>
        <v>9999</v>
      </c>
      <c r="Q6" t="str">
        <f t="shared" si="1"/>
        <v/>
      </c>
      <c r="R6" t="e">
        <f>VLOOKUP(C6,银行退!D:J,7,FALSE)</f>
        <v>#N/A</v>
      </c>
    </row>
    <row r="7" spans="1:18" ht="14.25" hidden="1">
      <c r="A7" s="17">
        <v>42890.625868055555</v>
      </c>
      <c r="B7">
        <v>17645</v>
      </c>
      <c r="C7" t="s">
        <v>262</v>
      </c>
      <c r="D7" t="s">
        <v>55</v>
      </c>
      <c r="F7" s="60">
        <v>757</v>
      </c>
      <c r="G7" t="s">
        <v>253</v>
      </c>
      <c r="H7" t="s">
        <v>253</v>
      </c>
      <c r="I7" t="s">
        <v>699</v>
      </c>
      <c r="J7" s="58">
        <v>0</v>
      </c>
      <c r="K7" t="s">
        <v>700</v>
      </c>
      <c r="L7" s="19" t="s">
        <v>4004</v>
      </c>
      <c r="M7" t="s">
        <v>713</v>
      </c>
      <c r="N7">
        <f>VLOOKUP(B7,HIS退!B:F,5,FALSE)</f>
        <v>-757</v>
      </c>
      <c r="O7" t="str">
        <f t="shared" si="0"/>
        <v/>
      </c>
      <c r="P7" s="43">
        <f>VLOOKUP(C7,银行退!D:G,4,FALSE)</f>
        <v>757</v>
      </c>
      <c r="Q7" t="str">
        <f t="shared" si="1"/>
        <v/>
      </c>
      <c r="R7" t="e">
        <f>VLOOKUP(C7,银行退!D:J,7,FALSE)</f>
        <v>#N/A</v>
      </c>
    </row>
    <row r="8" spans="1:18" ht="14.25" hidden="1">
      <c r="A8" s="17">
        <v>42891.492569444446</v>
      </c>
      <c r="B8">
        <v>31433</v>
      </c>
      <c r="C8" t="s">
        <v>263</v>
      </c>
      <c r="D8" t="s">
        <v>264</v>
      </c>
      <c r="F8" s="60">
        <v>1000</v>
      </c>
      <c r="G8" t="s">
        <v>253</v>
      </c>
      <c r="H8" t="s">
        <v>253</v>
      </c>
      <c r="I8" t="s">
        <v>699</v>
      </c>
      <c r="J8" t="s">
        <v>48</v>
      </c>
      <c r="K8" t="s">
        <v>700</v>
      </c>
      <c r="L8" t="s">
        <v>715</v>
      </c>
      <c r="M8" t="s">
        <v>716</v>
      </c>
      <c r="N8">
        <f>VLOOKUP(B8,HIS退!B:F,5,FALSE)</f>
        <v>-1000</v>
      </c>
      <c r="O8" t="str">
        <f t="shared" si="0"/>
        <v/>
      </c>
      <c r="P8" s="43">
        <f>VLOOKUP(C8,银行退!D:G,4,FALSE)</f>
        <v>1000</v>
      </c>
      <c r="Q8" t="str">
        <f t="shared" si="1"/>
        <v/>
      </c>
      <c r="R8" t="e">
        <f>VLOOKUP(C8,银行退!D:J,7,FALSE)</f>
        <v>#N/A</v>
      </c>
    </row>
    <row r="9" spans="1:18" ht="14.25" hidden="1">
      <c r="A9" s="17">
        <v>42891.499525462961</v>
      </c>
      <c r="B9">
        <v>31839</v>
      </c>
      <c r="D9" t="s">
        <v>717</v>
      </c>
      <c r="F9" s="60">
        <v>1200</v>
      </c>
      <c r="G9" t="s">
        <v>253</v>
      </c>
      <c r="H9" t="s">
        <v>253</v>
      </c>
      <c r="I9" t="s">
        <v>707</v>
      </c>
      <c r="J9" t="s">
        <v>694</v>
      </c>
      <c r="K9" t="s">
        <v>700</v>
      </c>
      <c r="L9" t="s">
        <v>718</v>
      </c>
      <c r="M9" t="s">
        <v>719</v>
      </c>
      <c r="N9">
        <f>VLOOKUP(B9,HIS退!B:F,5,FALSE)</f>
        <v>-1200</v>
      </c>
      <c r="O9" t="str">
        <f t="shared" si="0"/>
        <v/>
      </c>
      <c r="P9" s="43" t="e">
        <f>VLOOKUP(C9,银行退!D:G,4,FALSE)</f>
        <v>#N/A</v>
      </c>
      <c r="Q9" t="e">
        <f t="shared" si="1"/>
        <v>#N/A</v>
      </c>
      <c r="R9" t="e">
        <f>VLOOKUP(C9,银行退!D:J,7,FALSE)</f>
        <v>#N/A</v>
      </c>
    </row>
    <row r="10" spans="1:18" ht="14.25" hidden="1">
      <c r="A10" s="17">
        <v>42891.53601851852</v>
      </c>
      <c r="B10">
        <v>32899</v>
      </c>
      <c r="D10" t="s">
        <v>72</v>
      </c>
      <c r="F10" s="60">
        <v>931</v>
      </c>
      <c r="G10" t="s">
        <v>253</v>
      </c>
      <c r="H10" t="s">
        <v>253</v>
      </c>
      <c r="I10" t="s">
        <v>707</v>
      </c>
      <c r="J10" t="s">
        <v>694</v>
      </c>
      <c r="K10" t="s">
        <v>700</v>
      </c>
      <c r="L10" t="s">
        <v>720</v>
      </c>
      <c r="M10" t="s">
        <v>721</v>
      </c>
      <c r="N10">
        <f>VLOOKUP(B10,HIS退!B:F,5,FALSE)</f>
        <v>-931</v>
      </c>
      <c r="O10" t="str">
        <f t="shared" si="0"/>
        <v/>
      </c>
      <c r="P10" s="43" t="e">
        <f>VLOOKUP(C10,银行退!D:G,4,FALSE)</f>
        <v>#N/A</v>
      </c>
      <c r="Q10" t="e">
        <f t="shared" si="1"/>
        <v>#N/A</v>
      </c>
      <c r="R10" t="e">
        <f>VLOOKUP(C10,银行退!D:J,7,FALSE)</f>
        <v>#N/A</v>
      </c>
    </row>
    <row r="11" spans="1:18" ht="14.25" hidden="1">
      <c r="A11" s="17">
        <v>42891.655821759261</v>
      </c>
      <c r="B11">
        <v>37538</v>
      </c>
      <c r="D11" t="s">
        <v>70</v>
      </c>
      <c r="F11" s="60">
        <v>758</v>
      </c>
      <c r="G11" t="s">
        <v>253</v>
      </c>
      <c r="H11" t="s">
        <v>253</v>
      </c>
      <c r="I11" t="s">
        <v>707</v>
      </c>
      <c r="J11" t="s">
        <v>694</v>
      </c>
      <c r="K11" t="s">
        <v>700</v>
      </c>
      <c r="L11" t="s">
        <v>722</v>
      </c>
      <c r="M11" t="s">
        <v>723</v>
      </c>
      <c r="N11">
        <f>VLOOKUP(B11,HIS退!B:F,5,FALSE)</f>
        <v>-758</v>
      </c>
      <c r="O11" t="str">
        <f t="shared" si="0"/>
        <v/>
      </c>
      <c r="P11" s="43" t="e">
        <f>VLOOKUP(C11,银行退!D:G,4,FALSE)</f>
        <v>#N/A</v>
      </c>
      <c r="Q11" t="e">
        <f t="shared" si="1"/>
        <v>#N/A</v>
      </c>
      <c r="R11" t="e">
        <f>VLOOKUP(C11,银行退!D:J,7,FALSE)</f>
        <v>#N/A</v>
      </c>
    </row>
    <row r="12" spans="1:18" ht="14.25" hidden="1">
      <c r="A12" s="17">
        <v>42892.366747685184</v>
      </c>
      <c r="B12">
        <v>45527</v>
      </c>
      <c r="C12" t="s">
        <v>267</v>
      </c>
      <c r="D12" t="s">
        <v>268</v>
      </c>
      <c r="F12" s="60">
        <v>10</v>
      </c>
      <c r="G12" t="s">
        <v>253</v>
      </c>
      <c r="H12" t="s">
        <v>253</v>
      </c>
      <c r="I12" t="s">
        <v>699</v>
      </c>
      <c r="J12" t="s">
        <v>48</v>
      </c>
      <c r="K12" t="s">
        <v>700</v>
      </c>
      <c r="L12" t="s">
        <v>724</v>
      </c>
      <c r="M12" t="s">
        <v>725</v>
      </c>
      <c r="N12">
        <f>VLOOKUP(B12,HIS退!B:F,5,FALSE)</f>
        <v>-10</v>
      </c>
      <c r="O12" t="str">
        <f t="shared" si="0"/>
        <v/>
      </c>
      <c r="P12" s="43">
        <f>VLOOKUP(C12,银行退!D:G,4,FALSE)</f>
        <v>10</v>
      </c>
      <c r="Q12" t="str">
        <f t="shared" si="1"/>
        <v/>
      </c>
      <c r="R12" t="e">
        <f>VLOOKUP(C12,银行退!D:J,7,FALSE)</f>
        <v>#N/A</v>
      </c>
    </row>
    <row r="13" spans="1:18" ht="14.25" hidden="1">
      <c r="A13" s="17">
        <v>42892.41065972222</v>
      </c>
      <c r="B13">
        <v>48938</v>
      </c>
      <c r="C13" t="s">
        <v>271</v>
      </c>
      <c r="D13" t="s">
        <v>272</v>
      </c>
      <c r="F13" s="60">
        <v>945</v>
      </c>
      <c r="G13" t="s">
        <v>253</v>
      </c>
      <c r="H13" t="s">
        <v>253</v>
      </c>
      <c r="I13" t="s">
        <v>699</v>
      </c>
      <c r="J13" t="s">
        <v>48</v>
      </c>
      <c r="K13" t="s">
        <v>700</v>
      </c>
      <c r="L13" t="s">
        <v>726</v>
      </c>
      <c r="M13" t="s">
        <v>727</v>
      </c>
      <c r="N13">
        <f>VLOOKUP(B13,HIS退!B:F,5,FALSE)</f>
        <v>-945</v>
      </c>
      <c r="O13" t="str">
        <f t="shared" si="0"/>
        <v/>
      </c>
      <c r="P13" s="43">
        <f>VLOOKUP(C13,银行退!D:G,4,FALSE)</f>
        <v>945</v>
      </c>
      <c r="Q13" t="str">
        <f t="shared" si="1"/>
        <v/>
      </c>
      <c r="R13" t="e">
        <f>VLOOKUP(C13,银行退!D:J,7,FALSE)</f>
        <v>#N/A</v>
      </c>
    </row>
    <row r="14" spans="1:18" ht="14.25" hidden="1">
      <c r="A14" s="17">
        <v>42892.421064814815</v>
      </c>
      <c r="B14">
        <v>49715</v>
      </c>
      <c r="C14" t="s">
        <v>275</v>
      </c>
      <c r="D14" t="s">
        <v>276</v>
      </c>
      <c r="F14" s="60">
        <v>694</v>
      </c>
      <c r="G14" t="s">
        <v>253</v>
      </c>
      <c r="H14" t="s">
        <v>253</v>
      </c>
      <c r="I14" t="s">
        <v>699</v>
      </c>
      <c r="J14" t="s">
        <v>48</v>
      </c>
      <c r="K14" t="s">
        <v>700</v>
      </c>
      <c r="L14" t="s">
        <v>728</v>
      </c>
      <c r="M14" t="s">
        <v>729</v>
      </c>
      <c r="N14">
        <f>VLOOKUP(B14,HIS退!B:F,5,FALSE)</f>
        <v>-694</v>
      </c>
      <c r="O14" t="str">
        <f t="shared" si="0"/>
        <v/>
      </c>
      <c r="P14" s="43">
        <f>VLOOKUP(C14,银行退!D:G,4,FALSE)</f>
        <v>694</v>
      </c>
      <c r="Q14" t="str">
        <f t="shared" si="1"/>
        <v/>
      </c>
      <c r="R14" t="e">
        <f>VLOOKUP(C14,银行退!D:J,7,FALSE)</f>
        <v>#N/A</v>
      </c>
    </row>
    <row r="15" spans="1:18" ht="14.25" hidden="1">
      <c r="A15" s="17">
        <v>42892.423958333333</v>
      </c>
      <c r="B15">
        <v>49974</v>
      </c>
      <c r="C15" t="s">
        <v>279</v>
      </c>
      <c r="D15" t="s">
        <v>280</v>
      </c>
      <c r="F15" s="60">
        <v>247</v>
      </c>
      <c r="G15" t="s">
        <v>253</v>
      </c>
      <c r="H15" t="s">
        <v>253</v>
      </c>
      <c r="I15" t="s">
        <v>699</v>
      </c>
      <c r="J15" t="s">
        <v>48</v>
      </c>
      <c r="K15" t="s">
        <v>700</v>
      </c>
      <c r="L15" t="s">
        <v>730</v>
      </c>
      <c r="M15" t="s">
        <v>731</v>
      </c>
      <c r="N15">
        <f>VLOOKUP(B15,HIS退!B:F,5,FALSE)</f>
        <v>-247</v>
      </c>
      <c r="O15" t="str">
        <f t="shared" si="0"/>
        <v/>
      </c>
      <c r="P15" s="43">
        <f>VLOOKUP(C15,银行退!D:G,4,FALSE)</f>
        <v>247</v>
      </c>
      <c r="Q15" t="str">
        <f t="shared" si="1"/>
        <v/>
      </c>
      <c r="R15" t="e">
        <f>VLOOKUP(C15,银行退!D:J,7,FALSE)</f>
        <v>#N/A</v>
      </c>
    </row>
    <row r="16" spans="1:18" ht="14.25" hidden="1">
      <c r="A16" s="17">
        <v>42892.467928240738</v>
      </c>
      <c r="B16">
        <v>53313</v>
      </c>
      <c r="C16" t="s">
        <v>283</v>
      </c>
      <c r="D16" t="s">
        <v>284</v>
      </c>
      <c r="F16" s="60">
        <v>1170</v>
      </c>
      <c r="G16" t="s">
        <v>253</v>
      </c>
      <c r="H16" t="s">
        <v>253</v>
      </c>
      <c r="I16" t="s">
        <v>699</v>
      </c>
      <c r="J16" t="s">
        <v>48</v>
      </c>
      <c r="K16" t="s">
        <v>700</v>
      </c>
      <c r="L16" t="s">
        <v>732</v>
      </c>
      <c r="M16" t="s">
        <v>733</v>
      </c>
      <c r="N16">
        <f>VLOOKUP(B16,HIS退!B:F,5,FALSE)</f>
        <v>-1170</v>
      </c>
      <c r="O16" t="str">
        <f t="shared" si="0"/>
        <v/>
      </c>
      <c r="P16" s="43">
        <f>VLOOKUP(C16,银行退!D:G,4,FALSE)</f>
        <v>1170</v>
      </c>
      <c r="Q16" t="str">
        <f t="shared" si="1"/>
        <v/>
      </c>
      <c r="R16" t="e">
        <f>VLOOKUP(C16,银行退!D:J,7,FALSE)</f>
        <v>#N/A</v>
      </c>
    </row>
    <row r="17" spans="1:18" ht="14.25" hidden="1">
      <c r="A17" s="17">
        <v>42892.473726851851</v>
      </c>
      <c r="B17">
        <v>53711</v>
      </c>
      <c r="C17" t="s">
        <v>287</v>
      </c>
      <c r="D17" t="s">
        <v>76</v>
      </c>
      <c r="F17" s="60">
        <v>747</v>
      </c>
      <c r="G17" t="s">
        <v>253</v>
      </c>
      <c r="H17" t="s">
        <v>253</v>
      </c>
      <c r="I17" t="s">
        <v>699</v>
      </c>
      <c r="J17" t="s">
        <v>48</v>
      </c>
      <c r="K17" t="s">
        <v>700</v>
      </c>
      <c r="L17" t="s">
        <v>734</v>
      </c>
      <c r="M17" t="s">
        <v>735</v>
      </c>
      <c r="N17">
        <f>VLOOKUP(B17,HIS退!B:F,5,FALSE)</f>
        <v>-747</v>
      </c>
      <c r="O17" t="str">
        <f t="shared" si="0"/>
        <v/>
      </c>
      <c r="P17" s="43">
        <f>VLOOKUP(C17,银行退!D:G,4,FALSE)</f>
        <v>747</v>
      </c>
      <c r="Q17" t="str">
        <f t="shared" si="1"/>
        <v/>
      </c>
      <c r="R17" t="e">
        <f>VLOOKUP(C17,银行退!D:J,7,FALSE)</f>
        <v>#N/A</v>
      </c>
    </row>
    <row r="18" spans="1:18" ht="14.25" hidden="1">
      <c r="A18" s="17">
        <v>42892.475416666668</v>
      </c>
      <c r="B18">
        <v>53801</v>
      </c>
      <c r="C18" t="s">
        <v>288</v>
      </c>
      <c r="D18" t="s">
        <v>289</v>
      </c>
      <c r="F18" s="60">
        <v>4000</v>
      </c>
      <c r="G18" t="s">
        <v>253</v>
      </c>
      <c r="H18" t="s">
        <v>253</v>
      </c>
      <c r="I18" t="s">
        <v>699</v>
      </c>
      <c r="J18" t="s">
        <v>48</v>
      </c>
      <c r="K18" t="s">
        <v>700</v>
      </c>
      <c r="L18" t="s">
        <v>736</v>
      </c>
      <c r="M18" t="s">
        <v>737</v>
      </c>
      <c r="N18">
        <f>VLOOKUP(B18,HIS退!B:F,5,FALSE)</f>
        <v>-4000</v>
      </c>
      <c r="O18" t="str">
        <f t="shared" si="0"/>
        <v/>
      </c>
      <c r="P18" s="43">
        <f>VLOOKUP(C18,银行退!D:G,4,FALSE)</f>
        <v>4000</v>
      </c>
      <c r="Q18" t="str">
        <f t="shared" si="1"/>
        <v/>
      </c>
      <c r="R18" t="e">
        <f>VLOOKUP(C18,银行退!D:J,7,FALSE)</f>
        <v>#N/A</v>
      </c>
    </row>
    <row r="19" spans="1:18" ht="14.25" hidden="1">
      <c r="A19" s="17">
        <v>42892.498182870368</v>
      </c>
      <c r="B19">
        <v>55026</v>
      </c>
      <c r="C19" t="s">
        <v>291</v>
      </c>
      <c r="D19" t="s">
        <v>292</v>
      </c>
      <c r="F19" s="60">
        <v>147</v>
      </c>
      <c r="G19" t="s">
        <v>253</v>
      </c>
      <c r="H19" t="s">
        <v>253</v>
      </c>
      <c r="I19" t="s">
        <v>699</v>
      </c>
      <c r="J19" t="s">
        <v>48</v>
      </c>
      <c r="K19" t="s">
        <v>700</v>
      </c>
      <c r="L19" t="s">
        <v>738</v>
      </c>
      <c r="M19" t="s">
        <v>739</v>
      </c>
      <c r="N19">
        <f>VLOOKUP(B19,HIS退!B:F,5,FALSE)</f>
        <v>-147</v>
      </c>
      <c r="O19" t="str">
        <f t="shared" si="0"/>
        <v/>
      </c>
      <c r="P19" s="43">
        <f>VLOOKUP(C19,银行退!D:G,4,FALSE)</f>
        <v>147</v>
      </c>
      <c r="Q19" t="str">
        <f t="shared" si="1"/>
        <v/>
      </c>
      <c r="R19" t="e">
        <f>VLOOKUP(C19,银行退!D:J,7,FALSE)</f>
        <v>#N/A</v>
      </c>
    </row>
    <row r="20" spans="1:18" s="53" customFormat="1" ht="14.25" hidden="1">
      <c r="A20" s="17">
        <v>42892.503854166665</v>
      </c>
      <c r="B20">
        <v>55305</v>
      </c>
      <c r="C20" t="s">
        <v>295</v>
      </c>
      <c r="D20" t="s">
        <v>95</v>
      </c>
      <c r="E20"/>
      <c r="F20" s="60">
        <v>870</v>
      </c>
      <c r="G20" t="s">
        <v>253</v>
      </c>
      <c r="H20" t="s">
        <v>253</v>
      </c>
      <c r="I20" t="s">
        <v>699</v>
      </c>
      <c r="J20" t="s">
        <v>4003</v>
      </c>
      <c r="K20" t="s">
        <v>700</v>
      </c>
      <c r="L20" t="s">
        <v>740</v>
      </c>
      <c r="M20" t="s">
        <v>741</v>
      </c>
      <c r="N20" s="53">
        <f>VLOOKUP(B20,HIS退!B:F,5,FALSE)</f>
        <v>-870</v>
      </c>
      <c r="O20" s="53" t="str">
        <f t="shared" si="0"/>
        <v/>
      </c>
      <c r="P20" s="54">
        <f>VLOOKUP(C20,银行退!D:G,4,FALSE)</f>
        <v>870</v>
      </c>
      <c r="Q20" s="53" t="str">
        <f t="shared" si="1"/>
        <v/>
      </c>
      <c r="R20" s="53">
        <f>VLOOKUP(C20,银行退!D:J,7,FALSE)</f>
        <v>1</v>
      </c>
    </row>
    <row r="21" spans="1:18" ht="14.25" hidden="1">
      <c r="A21" s="17">
        <v>42892.507430555554</v>
      </c>
      <c r="B21">
        <v>55426</v>
      </c>
      <c r="C21" t="s">
        <v>297</v>
      </c>
      <c r="D21" t="s">
        <v>298</v>
      </c>
      <c r="F21" s="60">
        <v>6</v>
      </c>
      <c r="G21" t="s">
        <v>253</v>
      </c>
      <c r="H21" t="s">
        <v>253</v>
      </c>
      <c r="I21" t="s">
        <v>699</v>
      </c>
      <c r="J21" t="s">
        <v>48</v>
      </c>
      <c r="K21" t="s">
        <v>700</v>
      </c>
      <c r="L21" t="s">
        <v>742</v>
      </c>
      <c r="M21" t="s">
        <v>743</v>
      </c>
      <c r="N21">
        <f>VLOOKUP(B21,HIS退!B:F,5,FALSE)</f>
        <v>-6</v>
      </c>
      <c r="O21" t="str">
        <f t="shared" si="0"/>
        <v/>
      </c>
      <c r="P21" s="43">
        <f>VLOOKUP(C21,银行退!D:G,4,FALSE)</f>
        <v>6</v>
      </c>
      <c r="Q21" t="str">
        <f t="shared" si="1"/>
        <v/>
      </c>
      <c r="R21" t="e">
        <f>VLOOKUP(C21,银行退!D:J,7,FALSE)</f>
        <v>#N/A</v>
      </c>
    </row>
    <row r="22" spans="1:18" ht="14.25" hidden="1">
      <c r="A22" s="17">
        <v>42892.508136574077</v>
      </c>
      <c r="B22">
        <v>55443</v>
      </c>
      <c r="C22" t="s">
        <v>300</v>
      </c>
      <c r="D22" t="s">
        <v>93</v>
      </c>
      <c r="F22" s="60">
        <v>350</v>
      </c>
      <c r="G22" t="s">
        <v>253</v>
      </c>
      <c r="H22" t="s">
        <v>253</v>
      </c>
      <c r="I22" t="s">
        <v>699</v>
      </c>
      <c r="J22" t="s">
        <v>48</v>
      </c>
      <c r="K22" t="s">
        <v>700</v>
      </c>
      <c r="L22" t="s">
        <v>744</v>
      </c>
      <c r="M22" t="s">
        <v>745</v>
      </c>
      <c r="N22">
        <f>VLOOKUP(B22,HIS退!B:F,5,FALSE)</f>
        <v>-350</v>
      </c>
      <c r="O22" t="str">
        <f t="shared" si="0"/>
        <v/>
      </c>
      <c r="P22" s="43">
        <f>VLOOKUP(C22,银行退!D:G,4,FALSE)</f>
        <v>350</v>
      </c>
      <c r="Q22" t="str">
        <f t="shared" si="1"/>
        <v/>
      </c>
      <c r="R22" t="e">
        <f>VLOOKUP(C22,银行退!D:J,7,FALSE)</f>
        <v>#N/A</v>
      </c>
    </row>
    <row r="23" spans="1:18" ht="14.25" hidden="1">
      <c r="A23" s="17">
        <v>42892.511493055557</v>
      </c>
      <c r="B23">
        <v>55541</v>
      </c>
      <c r="C23" t="s">
        <v>302</v>
      </c>
      <c r="D23" t="s">
        <v>303</v>
      </c>
      <c r="F23" s="60">
        <v>2626</v>
      </c>
      <c r="G23" t="s">
        <v>253</v>
      </c>
      <c r="H23" t="s">
        <v>253</v>
      </c>
      <c r="I23" t="s">
        <v>699</v>
      </c>
      <c r="J23" t="s">
        <v>48</v>
      </c>
      <c r="K23" t="s">
        <v>700</v>
      </c>
      <c r="L23" t="s">
        <v>746</v>
      </c>
      <c r="M23" t="s">
        <v>747</v>
      </c>
      <c r="N23">
        <f>VLOOKUP(B23,HIS退!B:F,5,FALSE)</f>
        <v>-2626</v>
      </c>
      <c r="O23" t="str">
        <f t="shared" si="0"/>
        <v/>
      </c>
      <c r="P23" s="43">
        <f>VLOOKUP(C23,银行退!D:G,4,FALSE)</f>
        <v>2626</v>
      </c>
      <c r="Q23" t="str">
        <f t="shared" si="1"/>
        <v/>
      </c>
      <c r="R23" t="e">
        <f>VLOOKUP(C23,银行退!D:J,7,FALSE)</f>
        <v>#N/A</v>
      </c>
    </row>
    <row r="24" spans="1:18" ht="14.25" hidden="1">
      <c r="A24" s="17">
        <v>42892.514201388891</v>
      </c>
      <c r="B24">
        <v>55595</v>
      </c>
      <c r="C24" t="s">
        <v>305</v>
      </c>
      <c r="D24" t="s">
        <v>80</v>
      </c>
      <c r="F24" s="60">
        <v>624</v>
      </c>
      <c r="G24" t="s">
        <v>253</v>
      </c>
      <c r="H24" t="s">
        <v>253</v>
      </c>
      <c r="I24" t="s">
        <v>699</v>
      </c>
      <c r="J24" t="s">
        <v>48</v>
      </c>
      <c r="K24" t="s">
        <v>700</v>
      </c>
      <c r="L24" t="s">
        <v>748</v>
      </c>
      <c r="M24" t="s">
        <v>749</v>
      </c>
      <c r="N24">
        <f>VLOOKUP(B24,HIS退!B:F,5,FALSE)</f>
        <v>-624</v>
      </c>
      <c r="O24" t="str">
        <f t="shared" si="0"/>
        <v/>
      </c>
      <c r="P24" s="43">
        <f>VLOOKUP(C24,银行退!D:G,4,FALSE)</f>
        <v>624</v>
      </c>
      <c r="Q24" t="str">
        <f t="shared" si="1"/>
        <v/>
      </c>
      <c r="R24" t="e">
        <f>VLOOKUP(C24,银行退!D:J,7,FALSE)</f>
        <v>#N/A</v>
      </c>
    </row>
    <row r="25" spans="1:18" ht="14.25" hidden="1">
      <c r="A25" s="17">
        <v>42892.525405092594</v>
      </c>
      <c r="B25">
        <v>55817</v>
      </c>
      <c r="C25" t="s">
        <v>306</v>
      </c>
      <c r="D25" t="s">
        <v>88</v>
      </c>
      <c r="F25" s="60">
        <v>192</v>
      </c>
      <c r="G25" t="s">
        <v>253</v>
      </c>
      <c r="H25" t="s">
        <v>253</v>
      </c>
      <c r="I25" t="s">
        <v>699</v>
      </c>
      <c r="J25" t="s">
        <v>48</v>
      </c>
      <c r="K25" t="s">
        <v>700</v>
      </c>
      <c r="L25" t="s">
        <v>750</v>
      </c>
      <c r="M25" t="s">
        <v>751</v>
      </c>
      <c r="N25">
        <f>VLOOKUP(B25,HIS退!B:F,5,FALSE)</f>
        <v>-192</v>
      </c>
      <c r="O25" t="str">
        <f t="shared" si="0"/>
        <v/>
      </c>
      <c r="P25" s="43">
        <f>VLOOKUP(C25,银行退!D:G,4,FALSE)</f>
        <v>192</v>
      </c>
      <c r="Q25" t="str">
        <f t="shared" si="1"/>
        <v/>
      </c>
      <c r="R25" t="e">
        <f>VLOOKUP(C25,银行退!D:J,7,FALSE)</f>
        <v>#N/A</v>
      </c>
    </row>
    <row r="26" spans="1:18" s="53" customFormat="1" ht="14.25" hidden="1">
      <c r="A26" s="17">
        <v>42892.527395833335</v>
      </c>
      <c r="B26">
        <v>55843</v>
      </c>
      <c r="C26" t="s">
        <v>308</v>
      </c>
      <c r="D26" t="s">
        <v>309</v>
      </c>
      <c r="E26"/>
      <c r="F26" s="60">
        <v>964</v>
      </c>
      <c r="G26" t="s">
        <v>253</v>
      </c>
      <c r="H26" t="s">
        <v>253</v>
      </c>
      <c r="I26" t="s">
        <v>699</v>
      </c>
      <c r="J26" t="s">
        <v>4003</v>
      </c>
      <c r="K26" t="s">
        <v>700</v>
      </c>
      <c r="L26" t="s">
        <v>752</v>
      </c>
      <c r="M26" t="s">
        <v>753</v>
      </c>
      <c r="N26" s="53">
        <f>VLOOKUP(B26,HIS退!B:F,5,FALSE)</f>
        <v>-964</v>
      </c>
      <c r="O26" s="53" t="str">
        <f t="shared" si="0"/>
        <v/>
      </c>
      <c r="P26" s="54">
        <f>VLOOKUP(C26,银行退!D:G,4,FALSE)</f>
        <v>964</v>
      </c>
      <c r="Q26" s="53" t="str">
        <f t="shared" si="1"/>
        <v/>
      </c>
      <c r="R26" s="53">
        <f>VLOOKUP(C26,银行退!D:J,7,FALSE)</f>
        <v>1</v>
      </c>
    </row>
    <row r="27" spans="1:18" s="53" customFormat="1" ht="14.25" hidden="1">
      <c r="A27" s="17">
        <v>42892.561597222222</v>
      </c>
      <c r="B27">
        <v>56233</v>
      </c>
      <c r="C27" t="s">
        <v>311</v>
      </c>
      <c r="D27" t="s">
        <v>100</v>
      </c>
      <c r="E27"/>
      <c r="F27" s="60">
        <v>804</v>
      </c>
      <c r="G27" t="s">
        <v>253</v>
      </c>
      <c r="H27" t="s">
        <v>253</v>
      </c>
      <c r="I27" t="s">
        <v>699</v>
      </c>
      <c r="J27" t="s">
        <v>4003</v>
      </c>
      <c r="K27" t="s">
        <v>700</v>
      </c>
      <c r="L27" t="s">
        <v>754</v>
      </c>
      <c r="M27" t="s">
        <v>755</v>
      </c>
      <c r="N27" s="53">
        <f>VLOOKUP(B27,HIS退!B:F,5,FALSE)</f>
        <v>-804</v>
      </c>
      <c r="O27" s="53" t="str">
        <f t="shared" si="0"/>
        <v/>
      </c>
      <c r="P27" s="54">
        <f>VLOOKUP(C27,银行退!D:G,4,FALSE)</f>
        <v>804</v>
      </c>
      <c r="Q27" s="53" t="str">
        <f t="shared" si="1"/>
        <v/>
      </c>
      <c r="R27" s="53">
        <f>VLOOKUP(C27,银行退!D:J,7,FALSE)</f>
        <v>1</v>
      </c>
    </row>
    <row r="28" spans="1:18" ht="14.25" hidden="1">
      <c r="A28" s="17">
        <v>42892.602465277778</v>
      </c>
      <c r="B28">
        <v>57259</v>
      </c>
      <c r="C28" t="s">
        <v>313</v>
      </c>
      <c r="D28" t="s">
        <v>314</v>
      </c>
      <c r="F28" s="60">
        <v>44</v>
      </c>
      <c r="G28" t="s">
        <v>253</v>
      </c>
      <c r="H28" t="s">
        <v>253</v>
      </c>
      <c r="I28" t="s">
        <v>699</v>
      </c>
      <c r="J28" t="s">
        <v>48</v>
      </c>
      <c r="K28" t="s">
        <v>700</v>
      </c>
      <c r="L28" t="s">
        <v>756</v>
      </c>
      <c r="M28" t="s">
        <v>757</v>
      </c>
      <c r="N28">
        <f>VLOOKUP(B28,HIS退!B:F,5,FALSE)</f>
        <v>-44</v>
      </c>
      <c r="O28" t="str">
        <f t="shared" si="0"/>
        <v/>
      </c>
      <c r="P28" s="43">
        <f>VLOOKUP(C28,银行退!D:G,4,FALSE)</f>
        <v>44</v>
      </c>
      <c r="Q28" t="str">
        <f t="shared" si="1"/>
        <v/>
      </c>
      <c r="R28" t="e">
        <f>VLOOKUP(C28,银行退!D:J,7,FALSE)</f>
        <v>#N/A</v>
      </c>
    </row>
    <row r="29" spans="1:18" ht="14.25" hidden="1">
      <c r="A29" s="17">
        <v>42892.605624999997</v>
      </c>
      <c r="B29">
        <v>57425</v>
      </c>
      <c r="C29" t="s">
        <v>317</v>
      </c>
      <c r="D29" t="s">
        <v>82</v>
      </c>
      <c r="F29" s="60">
        <v>950</v>
      </c>
      <c r="G29" t="s">
        <v>253</v>
      </c>
      <c r="H29" t="s">
        <v>253</v>
      </c>
      <c r="I29" t="s">
        <v>699</v>
      </c>
      <c r="J29" t="s">
        <v>48</v>
      </c>
      <c r="K29" t="s">
        <v>700</v>
      </c>
      <c r="L29" t="s">
        <v>758</v>
      </c>
      <c r="M29" t="s">
        <v>759</v>
      </c>
      <c r="N29">
        <f>VLOOKUP(B29,HIS退!B:F,5,FALSE)</f>
        <v>-950</v>
      </c>
      <c r="O29" t="str">
        <f t="shared" si="0"/>
        <v/>
      </c>
      <c r="P29" s="43">
        <f>VLOOKUP(C29,银行退!D:G,4,FALSE)</f>
        <v>950</v>
      </c>
      <c r="Q29" t="str">
        <f t="shared" si="1"/>
        <v/>
      </c>
      <c r="R29" t="e">
        <f>VLOOKUP(C29,银行退!D:J,7,FALSE)</f>
        <v>#N/A</v>
      </c>
    </row>
    <row r="30" spans="1:18" ht="14.25" hidden="1">
      <c r="A30" s="17">
        <v>42892.620416666665</v>
      </c>
      <c r="B30">
        <v>58259</v>
      </c>
      <c r="C30" t="s">
        <v>319</v>
      </c>
      <c r="D30" t="s">
        <v>320</v>
      </c>
      <c r="F30" s="60">
        <v>100</v>
      </c>
      <c r="G30" t="s">
        <v>253</v>
      </c>
      <c r="H30" t="s">
        <v>253</v>
      </c>
      <c r="I30" t="s">
        <v>699</v>
      </c>
      <c r="J30" t="s">
        <v>48</v>
      </c>
      <c r="K30" t="s">
        <v>700</v>
      </c>
      <c r="L30" t="s">
        <v>760</v>
      </c>
      <c r="M30" t="s">
        <v>761</v>
      </c>
      <c r="N30">
        <f>VLOOKUP(B30,HIS退!B:F,5,FALSE)</f>
        <v>-100</v>
      </c>
      <c r="O30" t="str">
        <f t="shared" si="0"/>
        <v/>
      </c>
      <c r="P30" s="43">
        <f>VLOOKUP(C30,银行退!D:G,4,FALSE)</f>
        <v>100</v>
      </c>
      <c r="Q30" t="str">
        <f t="shared" si="1"/>
        <v/>
      </c>
      <c r="R30" t="e">
        <f>VLOOKUP(C30,银行退!D:J,7,FALSE)</f>
        <v>#N/A</v>
      </c>
    </row>
    <row r="31" spans="1:18" ht="14.25" hidden="1">
      <c r="A31" s="17">
        <v>42892.620891203704</v>
      </c>
      <c r="B31">
        <v>58283</v>
      </c>
      <c r="C31" t="s">
        <v>322</v>
      </c>
      <c r="D31" t="s">
        <v>323</v>
      </c>
      <c r="F31" s="60">
        <v>12</v>
      </c>
      <c r="G31" t="s">
        <v>253</v>
      </c>
      <c r="H31" t="s">
        <v>253</v>
      </c>
      <c r="I31" t="s">
        <v>699</v>
      </c>
      <c r="J31" t="s">
        <v>48</v>
      </c>
      <c r="K31" t="s">
        <v>700</v>
      </c>
      <c r="L31" t="s">
        <v>762</v>
      </c>
      <c r="M31" t="s">
        <v>763</v>
      </c>
      <c r="N31">
        <f>VLOOKUP(B31,HIS退!B:F,5,FALSE)</f>
        <v>-12</v>
      </c>
      <c r="O31" t="str">
        <f t="shared" si="0"/>
        <v/>
      </c>
      <c r="P31" s="43">
        <f>VLOOKUP(C31,银行退!D:G,4,FALSE)</f>
        <v>12</v>
      </c>
      <c r="Q31" t="str">
        <f t="shared" si="1"/>
        <v/>
      </c>
      <c r="R31" t="e">
        <f>VLOOKUP(C31,银行退!D:J,7,FALSE)</f>
        <v>#N/A</v>
      </c>
    </row>
    <row r="32" spans="1:18" ht="14.25" hidden="1">
      <c r="A32" s="17">
        <v>42892.624756944446</v>
      </c>
      <c r="B32">
        <v>58520</v>
      </c>
      <c r="C32" t="s">
        <v>326</v>
      </c>
      <c r="D32" t="s">
        <v>327</v>
      </c>
      <c r="F32" s="60">
        <v>343</v>
      </c>
      <c r="G32" t="s">
        <v>253</v>
      </c>
      <c r="H32" t="s">
        <v>253</v>
      </c>
      <c r="I32" t="s">
        <v>699</v>
      </c>
      <c r="J32" t="s">
        <v>48</v>
      </c>
      <c r="K32" t="s">
        <v>700</v>
      </c>
      <c r="L32" t="s">
        <v>764</v>
      </c>
      <c r="M32" t="s">
        <v>765</v>
      </c>
      <c r="N32">
        <f>VLOOKUP(B32,HIS退!B:F,5,FALSE)</f>
        <v>-343</v>
      </c>
      <c r="O32" t="str">
        <f t="shared" si="0"/>
        <v/>
      </c>
      <c r="P32" s="43">
        <f>VLOOKUP(C32,银行退!D:G,4,FALSE)</f>
        <v>343</v>
      </c>
      <c r="Q32" t="str">
        <f t="shared" si="1"/>
        <v/>
      </c>
      <c r="R32" t="e">
        <f>VLOOKUP(C32,银行退!D:J,7,FALSE)</f>
        <v>#N/A</v>
      </c>
    </row>
    <row r="33" spans="1:18" ht="14.25" hidden="1">
      <c r="A33" s="17">
        <v>42892.646539351852</v>
      </c>
      <c r="B33">
        <v>59821</v>
      </c>
      <c r="C33" t="s">
        <v>330</v>
      </c>
      <c r="D33" t="s">
        <v>331</v>
      </c>
      <c r="F33" s="60">
        <v>300</v>
      </c>
      <c r="G33" t="s">
        <v>253</v>
      </c>
      <c r="H33" t="s">
        <v>253</v>
      </c>
      <c r="I33" t="s">
        <v>699</v>
      </c>
      <c r="J33" t="s">
        <v>48</v>
      </c>
      <c r="K33" t="s">
        <v>700</v>
      </c>
      <c r="L33" t="s">
        <v>766</v>
      </c>
      <c r="M33" t="s">
        <v>767</v>
      </c>
      <c r="N33">
        <f>VLOOKUP(B33,HIS退!B:F,5,FALSE)</f>
        <v>-300</v>
      </c>
      <c r="O33" t="str">
        <f t="shared" si="0"/>
        <v/>
      </c>
      <c r="P33" s="43">
        <f>VLOOKUP(C33,银行退!D:G,4,FALSE)</f>
        <v>300</v>
      </c>
      <c r="Q33" t="str">
        <f t="shared" si="1"/>
        <v/>
      </c>
      <c r="R33" t="e">
        <f>VLOOKUP(C33,银行退!D:J,7,FALSE)</f>
        <v>#N/A</v>
      </c>
    </row>
    <row r="34" spans="1:18" ht="14.25" hidden="1">
      <c r="A34" s="17">
        <v>42892.662060185183</v>
      </c>
      <c r="B34">
        <v>60689</v>
      </c>
      <c r="C34" t="s">
        <v>333</v>
      </c>
      <c r="D34" t="s">
        <v>334</v>
      </c>
      <c r="F34" s="60">
        <v>65</v>
      </c>
      <c r="G34" t="s">
        <v>253</v>
      </c>
      <c r="H34" t="s">
        <v>253</v>
      </c>
      <c r="I34" t="s">
        <v>699</v>
      </c>
      <c r="J34" t="s">
        <v>48</v>
      </c>
      <c r="K34" t="s">
        <v>700</v>
      </c>
      <c r="L34" t="s">
        <v>768</v>
      </c>
      <c r="M34" t="s">
        <v>769</v>
      </c>
      <c r="N34">
        <f>VLOOKUP(B34,HIS退!B:F,5,FALSE)</f>
        <v>-65</v>
      </c>
      <c r="O34" t="str">
        <f t="shared" si="0"/>
        <v/>
      </c>
      <c r="P34" s="43">
        <f>VLOOKUP(C34,银行退!D:G,4,FALSE)</f>
        <v>65</v>
      </c>
      <c r="Q34" t="str">
        <f t="shared" si="1"/>
        <v/>
      </c>
      <c r="R34" t="e">
        <f>VLOOKUP(C34,银行退!D:J,7,FALSE)</f>
        <v>#N/A</v>
      </c>
    </row>
    <row r="35" spans="1:18" ht="14.25" hidden="1">
      <c r="A35" s="17">
        <v>42892.665231481478</v>
      </c>
      <c r="B35">
        <v>60869</v>
      </c>
      <c r="C35" t="s">
        <v>337</v>
      </c>
      <c r="D35" t="s">
        <v>338</v>
      </c>
      <c r="F35" s="60">
        <v>179</v>
      </c>
      <c r="G35" t="s">
        <v>253</v>
      </c>
      <c r="H35" t="s">
        <v>253</v>
      </c>
      <c r="I35" t="s">
        <v>699</v>
      </c>
      <c r="J35" t="s">
        <v>48</v>
      </c>
      <c r="K35" t="s">
        <v>700</v>
      </c>
      <c r="L35" t="s">
        <v>770</v>
      </c>
      <c r="M35" t="s">
        <v>771</v>
      </c>
      <c r="N35">
        <f>VLOOKUP(B35,HIS退!B:F,5,FALSE)</f>
        <v>-179</v>
      </c>
      <c r="O35" t="str">
        <f t="shared" si="0"/>
        <v/>
      </c>
      <c r="P35" s="43">
        <f>VLOOKUP(C35,银行退!D:G,4,FALSE)</f>
        <v>179</v>
      </c>
      <c r="Q35" t="str">
        <f t="shared" si="1"/>
        <v/>
      </c>
      <c r="R35" t="e">
        <f>VLOOKUP(C35,银行退!D:J,7,FALSE)</f>
        <v>#N/A</v>
      </c>
    </row>
    <row r="36" spans="1:18" ht="14.25" hidden="1">
      <c r="A36" s="17">
        <v>42892.666851851849</v>
      </c>
      <c r="B36">
        <v>60960</v>
      </c>
      <c r="C36" t="s">
        <v>340</v>
      </c>
      <c r="D36" t="s">
        <v>104</v>
      </c>
      <c r="F36" s="60">
        <v>2996</v>
      </c>
      <c r="G36" t="s">
        <v>253</v>
      </c>
      <c r="H36" t="s">
        <v>253</v>
      </c>
      <c r="I36" t="s">
        <v>699</v>
      </c>
      <c r="J36" t="s">
        <v>48</v>
      </c>
      <c r="K36" t="s">
        <v>700</v>
      </c>
      <c r="L36" t="s">
        <v>772</v>
      </c>
      <c r="M36" t="s">
        <v>773</v>
      </c>
      <c r="N36">
        <f>VLOOKUP(B36,HIS退!B:F,5,FALSE)</f>
        <v>-2996</v>
      </c>
      <c r="O36" t="str">
        <f t="shared" si="0"/>
        <v/>
      </c>
      <c r="P36" s="43">
        <f>VLOOKUP(C36,银行退!D:G,4,FALSE)</f>
        <v>2996</v>
      </c>
      <c r="Q36" t="str">
        <f t="shared" si="1"/>
        <v/>
      </c>
      <c r="R36" t="e">
        <f>VLOOKUP(C36,银行退!D:J,7,FALSE)</f>
        <v>#N/A</v>
      </c>
    </row>
    <row r="37" spans="1:18" ht="14.25" hidden="1">
      <c r="A37" s="17">
        <v>42892.670590277776</v>
      </c>
      <c r="B37">
        <v>61138</v>
      </c>
      <c r="C37" t="s">
        <v>342</v>
      </c>
      <c r="D37" t="s">
        <v>343</v>
      </c>
      <c r="F37" s="60">
        <v>500</v>
      </c>
      <c r="G37" t="s">
        <v>253</v>
      </c>
      <c r="H37" t="s">
        <v>253</v>
      </c>
      <c r="I37" t="s">
        <v>699</v>
      </c>
      <c r="J37" t="s">
        <v>48</v>
      </c>
      <c r="K37" t="s">
        <v>700</v>
      </c>
      <c r="L37" t="s">
        <v>774</v>
      </c>
      <c r="M37" t="s">
        <v>775</v>
      </c>
      <c r="N37">
        <f>VLOOKUP(B37,HIS退!B:F,5,FALSE)</f>
        <v>-500</v>
      </c>
      <c r="O37" t="str">
        <f t="shared" si="0"/>
        <v/>
      </c>
      <c r="P37" s="43">
        <f>VLOOKUP(C37,银行退!D:G,4,FALSE)</f>
        <v>500</v>
      </c>
      <c r="Q37" t="str">
        <f t="shared" si="1"/>
        <v/>
      </c>
      <c r="R37" t="e">
        <f>VLOOKUP(C37,银行退!D:J,7,FALSE)</f>
        <v>#N/A</v>
      </c>
    </row>
    <row r="38" spans="1:18" ht="14.25" hidden="1">
      <c r="A38" s="17">
        <v>42892.67423611111</v>
      </c>
      <c r="B38">
        <v>61283</v>
      </c>
      <c r="C38" t="s">
        <v>346</v>
      </c>
      <c r="D38" t="s">
        <v>347</v>
      </c>
      <c r="F38" s="60">
        <v>2000</v>
      </c>
      <c r="G38" t="s">
        <v>253</v>
      </c>
      <c r="H38" t="s">
        <v>253</v>
      </c>
      <c r="I38" t="s">
        <v>699</v>
      </c>
      <c r="J38" t="s">
        <v>48</v>
      </c>
      <c r="K38" t="s">
        <v>700</v>
      </c>
      <c r="L38" t="s">
        <v>776</v>
      </c>
      <c r="M38" t="s">
        <v>777</v>
      </c>
      <c r="N38">
        <f>VLOOKUP(B38,HIS退!B:F,5,FALSE)</f>
        <v>-2000</v>
      </c>
      <c r="O38" t="str">
        <f t="shared" si="0"/>
        <v/>
      </c>
      <c r="P38" s="43">
        <f>VLOOKUP(C38,银行退!D:G,4,FALSE)</f>
        <v>2000</v>
      </c>
      <c r="Q38" t="str">
        <f t="shared" si="1"/>
        <v/>
      </c>
      <c r="R38" t="e">
        <f>VLOOKUP(C38,银行退!D:J,7,FALSE)</f>
        <v>#N/A</v>
      </c>
    </row>
    <row r="39" spans="1:18" ht="14.25" hidden="1">
      <c r="A39" s="17">
        <v>42892.675081018519</v>
      </c>
      <c r="B39">
        <v>61323</v>
      </c>
      <c r="C39" t="s">
        <v>349</v>
      </c>
      <c r="D39" t="s">
        <v>91</v>
      </c>
      <c r="F39" s="60">
        <v>132</v>
      </c>
      <c r="G39" t="s">
        <v>253</v>
      </c>
      <c r="H39" t="s">
        <v>253</v>
      </c>
      <c r="I39" t="s">
        <v>699</v>
      </c>
      <c r="J39" t="s">
        <v>48</v>
      </c>
      <c r="K39" t="s">
        <v>700</v>
      </c>
      <c r="L39" t="s">
        <v>778</v>
      </c>
      <c r="M39" t="s">
        <v>779</v>
      </c>
      <c r="N39">
        <f>VLOOKUP(B39,HIS退!B:F,5,FALSE)</f>
        <v>-132</v>
      </c>
      <c r="O39" t="str">
        <f t="shared" si="0"/>
        <v/>
      </c>
      <c r="P39" s="43">
        <f>VLOOKUP(C39,银行退!D:G,4,FALSE)</f>
        <v>132</v>
      </c>
      <c r="Q39" t="str">
        <f t="shared" si="1"/>
        <v/>
      </c>
      <c r="R39" t="e">
        <f>VLOOKUP(C39,银行退!D:J,7,FALSE)</f>
        <v>#N/A</v>
      </c>
    </row>
    <row r="40" spans="1:18" ht="14.25" hidden="1">
      <c r="A40" s="17">
        <v>42892.675543981481</v>
      </c>
      <c r="B40">
        <v>61346</v>
      </c>
      <c r="C40" t="s">
        <v>351</v>
      </c>
      <c r="D40" t="s">
        <v>347</v>
      </c>
      <c r="F40" s="60">
        <v>1</v>
      </c>
      <c r="G40" t="s">
        <v>253</v>
      </c>
      <c r="H40" t="s">
        <v>253</v>
      </c>
      <c r="I40" t="s">
        <v>699</v>
      </c>
      <c r="J40" t="s">
        <v>48</v>
      </c>
      <c r="K40" t="s">
        <v>700</v>
      </c>
      <c r="L40" t="s">
        <v>780</v>
      </c>
      <c r="M40" t="s">
        <v>781</v>
      </c>
      <c r="N40">
        <f>VLOOKUP(B40,HIS退!B:F,5,FALSE)</f>
        <v>-1</v>
      </c>
      <c r="O40" t="str">
        <f t="shared" si="0"/>
        <v/>
      </c>
      <c r="P40" s="43">
        <f>VLOOKUP(C40,银行退!D:G,4,FALSE)</f>
        <v>1</v>
      </c>
      <c r="Q40" t="str">
        <f t="shared" si="1"/>
        <v/>
      </c>
      <c r="R40" t="e">
        <f>VLOOKUP(C40,银行退!D:J,7,FALSE)</f>
        <v>#N/A</v>
      </c>
    </row>
    <row r="41" spans="1:18" ht="14.25" hidden="1">
      <c r="A41" s="17">
        <v>42892.677384259259</v>
      </c>
      <c r="B41">
        <v>61435</v>
      </c>
      <c r="C41" t="s">
        <v>352</v>
      </c>
      <c r="D41" t="s">
        <v>353</v>
      </c>
      <c r="F41" s="60">
        <v>50</v>
      </c>
      <c r="G41" t="s">
        <v>253</v>
      </c>
      <c r="H41" t="s">
        <v>253</v>
      </c>
      <c r="I41" t="s">
        <v>699</v>
      </c>
      <c r="J41" t="s">
        <v>48</v>
      </c>
      <c r="K41" t="s">
        <v>700</v>
      </c>
      <c r="L41" t="s">
        <v>782</v>
      </c>
      <c r="M41" t="s">
        <v>783</v>
      </c>
      <c r="N41">
        <f>VLOOKUP(B41,HIS退!B:F,5,FALSE)</f>
        <v>-50</v>
      </c>
      <c r="O41" t="str">
        <f t="shared" si="0"/>
        <v/>
      </c>
      <c r="P41" s="43">
        <f>VLOOKUP(C41,银行退!D:G,4,FALSE)</f>
        <v>50</v>
      </c>
      <c r="Q41" t="str">
        <f t="shared" si="1"/>
        <v/>
      </c>
      <c r="R41" t="e">
        <f>VLOOKUP(C41,银行退!D:J,7,FALSE)</f>
        <v>#N/A</v>
      </c>
    </row>
    <row r="42" spans="1:18" ht="14.25" hidden="1">
      <c r="A42" s="17">
        <v>42892.684687499997</v>
      </c>
      <c r="B42">
        <v>61735</v>
      </c>
      <c r="D42" t="s">
        <v>90</v>
      </c>
      <c r="F42" s="60">
        <v>70</v>
      </c>
      <c r="G42" t="s">
        <v>253</v>
      </c>
      <c r="H42" t="s">
        <v>253</v>
      </c>
      <c r="I42" t="s">
        <v>707</v>
      </c>
      <c r="J42" t="s">
        <v>694</v>
      </c>
      <c r="K42" t="s">
        <v>700</v>
      </c>
      <c r="L42" t="s">
        <v>784</v>
      </c>
      <c r="M42" t="s">
        <v>785</v>
      </c>
      <c r="N42">
        <f>VLOOKUP(B42,HIS退!B:F,5,FALSE)</f>
        <v>-70</v>
      </c>
      <c r="O42" t="str">
        <f t="shared" si="0"/>
        <v/>
      </c>
      <c r="P42" s="43" t="e">
        <f>VLOOKUP(C42,银行退!D:G,4,FALSE)</f>
        <v>#N/A</v>
      </c>
      <c r="Q42" t="e">
        <f t="shared" si="1"/>
        <v>#N/A</v>
      </c>
      <c r="R42" t="e">
        <f>VLOOKUP(C42,银行退!D:J,7,FALSE)</f>
        <v>#N/A</v>
      </c>
    </row>
    <row r="43" spans="1:18" ht="14.25" hidden="1">
      <c r="A43" s="17">
        <v>42892.691053240742</v>
      </c>
      <c r="B43">
        <v>62016</v>
      </c>
      <c r="C43" t="s">
        <v>355</v>
      </c>
      <c r="D43" t="s">
        <v>356</v>
      </c>
      <c r="F43" s="60">
        <v>879</v>
      </c>
      <c r="G43" t="s">
        <v>253</v>
      </c>
      <c r="H43" t="s">
        <v>253</v>
      </c>
      <c r="I43" t="s">
        <v>699</v>
      </c>
      <c r="J43" t="s">
        <v>48</v>
      </c>
      <c r="K43" t="s">
        <v>700</v>
      </c>
      <c r="L43" t="s">
        <v>786</v>
      </c>
      <c r="M43" t="s">
        <v>787</v>
      </c>
      <c r="N43">
        <f>VLOOKUP(B43,HIS退!B:F,5,FALSE)</f>
        <v>-879</v>
      </c>
      <c r="O43" t="str">
        <f t="shared" si="0"/>
        <v/>
      </c>
      <c r="P43" s="43">
        <f>VLOOKUP(C43,银行退!D:G,4,FALSE)</f>
        <v>879</v>
      </c>
      <c r="Q43" t="str">
        <f t="shared" si="1"/>
        <v/>
      </c>
      <c r="R43" t="e">
        <f>VLOOKUP(C43,银行退!D:J,7,FALSE)</f>
        <v>#N/A</v>
      </c>
    </row>
    <row r="44" spans="1:18" ht="14.25" hidden="1">
      <c r="A44" s="17">
        <v>42892.69604166667</v>
      </c>
      <c r="B44">
        <v>62260</v>
      </c>
      <c r="D44" t="s">
        <v>788</v>
      </c>
      <c r="F44" s="60">
        <v>9800</v>
      </c>
      <c r="G44" t="s">
        <v>253</v>
      </c>
      <c r="H44" t="s">
        <v>253</v>
      </c>
      <c r="I44" t="s">
        <v>707</v>
      </c>
      <c r="J44" t="s">
        <v>694</v>
      </c>
      <c r="K44" t="s">
        <v>700</v>
      </c>
      <c r="L44" t="s">
        <v>789</v>
      </c>
      <c r="M44" t="s">
        <v>790</v>
      </c>
      <c r="N44">
        <f>VLOOKUP(B44,HIS退!B:F,5,FALSE)</f>
        <v>-9800</v>
      </c>
      <c r="O44" t="str">
        <f t="shared" si="0"/>
        <v/>
      </c>
      <c r="P44" s="43" t="e">
        <f>VLOOKUP(C44,银行退!D:G,4,FALSE)</f>
        <v>#N/A</v>
      </c>
      <c r="Q44" t="e">
        <f t="shared" si="1"/>
        <v>#N/A</v>
      </c>
      <c r="R44" t="e">
        <f>VLOOKUP(C44,银行退!D:J,7,FALSE)</f>
        <v>#N/A</v>
      </c>
    </row>
    <row r="45" spans="1:18" ht="14.25" hidden="1">
      <c r="A45" s="17">
        <v>42892.701944444445</v>
      </c>
      <c r="B45">
        <v>62517</v>
      </c>
      <c r="D45" t="s">
        <v>791</v>
      </c>
      <c r="F45" s="60">
        <v>52</v>
      </c>
      <c r="G45" t="s">
        <v>253</v>
      </c>
      <c r="H45" t="s">
        <v>253</v>
      </c>
      <c r="I45" t="s">
        <v>707</v>
      </c>
      <c r="J45" t="s">
        <v>694</v>
      </c>
      <c r="K45" t="s">
        <v>700</v>
      </c>
      <c r="L45" t="s">
        <v>792</v>
      </c>
      <c r="M45" t="s">
        <v>793</v>
      </c>
      <c r="N45">
        <f>VLOOKUP(B45,HIS退!B:F,5,FALSE)</f>
        <v>-52</v>
      </c>
      <c r="O45" t="str">
        <f t="shared" si="0"/>
        <v/>
      </c>
      <c r="P45" s="43" t="e">
        <f>VLOOKUP(C45,银行退!D:G,4,FALSE)</f>
        <v>#N/A</v>
      </c>
      <c r="Q45" t="e">
        <f t="shared" si="1"/>
        <v>#N/A</v>
      </c>
      <c r="R45" t="e">
        <f>VLOOKUP(C45,银行退!D:J,7,FALSE)</f>
        <v>#N/A</v>
      </c>
    </row>
    <row r="46" spans="1:18" ht="14.25" hidden="1">
      <c r="A46" s="17">
        <v>42892.708124999997</v>
      </c>
      <c r="B46">
        <v>62723</v>
      </c>
      <c r="C46" t="s">
        <v>358</v>
      </c>
      <c r="D46" t="s">
        <v>359</v>
      </c>
      <c r="F46" s="60">
        <v>752</v>
      </c>
      <c r="G46" t="s">
        <v>253</v>
      </c>
      <c r="H46" t="s">
        <v>253</v>
      </c>
      <c r="I46" t="s">
        <v>699</v>
      </c>
      <c r="J46" t="s">
        <v>48</v>
      </c>
      <c r="K46" t="s">
        <v>700</v>
      </c>
      <c r="L46" t="s">
        <v>794</v>
      </c>
      <c r="M46" t="s">
        <v>795</v>
      </c>
      <c r="N46">
        <f>VLOOKUP(B46,HIS退!B:F,5,FALSE)</f>
        <v>-752</v>
      </c>
      <c r="O46" t="str">
        <f t="shared" si="0"/>
        <v/>
      </c>
      <c r="P46" s="43">
        <f>VLOOKUP(C46,银行退!D:G,4,FALSE)</f>
        <v>752</v>
      </c>
      <c r="Q46" t="str">
        <f t="shared" si="1"/>
        <v/>
      </c>
      <c r="R46" t="e">
        <f>VLOOKUP(C46,银行退!D:J,7,FALSE)</f>
        <v>#N/A</v>
      </c>
    </row>
    <row r="47" spans="1:18" ht="14.25" hidden="1">
      <c r="A47" s="17">
        <v>42892.712708333333</v>
      </c>
      <c r="B47">
        <v>62876</v>
      </c>
      <c r="D47" t="s">
        <v>796</v>
      </c>
      <c r="F47" s="60">
        <v>352</v>
      </c>
      <c r="G47" t="s">
        <v>253</v>
      </c>
      <c r="H47" t="s">
        <v>253</v>
      </c>
      <c r="I47" t="s">
        <v>707</v>
      </c>
      <c r="J47" t="s">
        <v>694</v>
      </c>
      <c r="K47" t="s">
        <v>700</v>
      </c>
      <c r="L47" t="s">
        <v>797</v>
      </c>
      <c r="M47" t="s">
        <v>798</v>
      </c>
      <c r="N47">
        <f>VLOOKUP(B47,HIS退!B:F,5,FALSE)</f>
        <v>-352</v>
      </c>
      <c r="O47" t="str">
        <f t="shared" si="0"/>
        <v/>
      </c>
      <c r="P47" s="43" t="e">
        <f>VLOOKUP(C47,银行退!D:G,4,FALSE)</f>
        <v>#N/A</v>
      </c>
      <c r="Q47" t="e">
        <f t="shared" si="1"/>
        <v>#N/A</v>
      </c>
      <c r="R47" t="e">
        <f>VLOOKUP(C47,银行退!D:J,7,FALSE)</f>
        <v>#N/A</v>
      </c>
    </row>
    <row r="48" spans="1:18" ht="14.25" hidden="1">
      <c r="A48" s="17">
        <v>42892.719525462962</v>
      </c>
      <c r="B48">
        <v>63064</v>
      </c>
      <c r="D48" t="s">
        <v>799</v>
      </c>
      <c r="F48" s="60">
        <v>200</v>
      </c>
      <c r="G48" t="s">
        <v>253</v>
      </c>
      <c r="H48" t="s">
        <v>253</v>
      </c>
      <c r="I48" t="s">
        <v>707</v>
      </c>
      <c r="J48" t="s">
        <v>694</v>
      </c>
      <c r="K48" t="s">
        <v>700</v>
      </c>
      <c r="L48" t="s">
        <v>800</v>
      </c>
      <c r="M48" t="s">
        <v>801</v>
      </c>
      <c r="N48">
        <f>VLOOKUP(B48,HIS退!B:F,5,FALSE)</f>
        <v>-200</v>
      </c>
      <c r="O48" t="str">
        <f t="shared" si="0"/>
        <v/>
      </c>
      <c r="P48" s="43" t="e">
        <f>VLOOKUP(C48,银行退!D:G,4,FALSE)</f>
        <v>#N/A</v>
      </c>
      <c r="Q48" t="e">
        <f t="shared" si="1"/>
        <v>#N/A</v>
      </c>
      <c r="R48" t="e">
        <f>VLOOKUP(C48,银行退!D:J,7,FALSE)</f>
        <v>#N/A</v>
      </c>
    </row>
    <row r="49" spans="1:18" ht="14.25" hidden="1">
      <c r="A49" s="17">
        <v>42892.729155092595</v>
      </c>
      <c r="B49">
        <v>63328</v>
      </c>
      <c r="C49" t="s">
        <v>362</v>
      </c>
      <c r="D49" t="s">
        <v>363</v>
      </c>
      <c r="F49" s="60">
        <v>300</v>
      </c>
      <c r="G49" t="s">
        <v>253</v>
      </c>
      <c r="H49" t="s">
        <v>253</v>
      </c>
      <c r="I49" t="s">
        <v>699</v>
      </c>
      <c r="J49" t="s">
        <v>48</v>
      </c>
      <c r="K49" t="s">
        <v>700</v>
      </c>
      <c r="L49" t="s">
        <v>802</v>
      </c>
      <c r="M49" t="s">
        <v>803</v>
      </c>
      <c r="N49">
        <f>VLOOKUP(B49,HIS退!B:F,5,FALSE)</f>
        <v>-300</v>
      </c>
      <c r="O49" t="str">
        <f t="shared" si="0"/>
        <v/>
      </c>
      <c r="P49" s="43">
        <f>VLOOKUP(C49,银行退!D:G,4,FALSE)</f>
        <v>300</v>
      </c>
      <c r="Q49" t="str">
        <f t="shared" si="1"/>
        <v/>
      </c>
      <c r="R49" t="e">
        <f>VLOOKUP(C49,银行退!D:J,7,FALSE)</f>
        <v>#N/A</v>
      </c>
    </row>
    <row r="50" spans="1:18" ht="14.25" hidden="1">
      <c r="A50" s="17">
        <v>42892.73128472222</v>
      </c>
      <c r="B50">
        <v>63358</v>
      </c>
      <c r="C50" t="s">
        <v>365</v>
      </c>
      <c r="D50" t="s">
        <v>102</v>
      </c>
      <c r="F50" s="60">
        <v>5613</v>
      </c>
      <c r="G50" t="s">
        <v>253</v>
      </c>
      <c r="H50" t="s">
        <v>253</v>
      </c>
      <c r="I50" t="s">
        <v>699</v>
      </c>
      <c r="J50" t="s">
        <v>48</v>
      </c>
      <c r="K50" t="s">
        <v>700</v>
      </c>
      <c r="L50" t="s">
        <v>804</v>
      </c>
      <c r="M50" t="s">
        <v>805</v>
      </c>
      <c r="N50">
        <f>VLOOKUP(B50,HIS退!B:F,5,FALSE)</f>
        <v>-5613</v>
      </c>
      <c r="O50" t="str">
        <f t="shared" si="0"/>
        <v/>
      </c>
      <c r="P50" s="43">
        <f>VLOOKUP(C50,银行退!D:G,4,FALSE)</f>
        <v>5613</v>
      </c>
      <c r="Q50" t="str">
        <f t="shared" si="1"/>
        <v/>
      </c>
      <c r="R50" t="e">
        <f>VLOOKUP(C50,银行退!D:J,7,FALSE)</f>
        <v>#N/A</v>
      </c>
    </row>
    <row r="51" spans="1:18" ht="14.25" hidden="1">
      <c r="A51" s="17">
        <v>42892.738136574073</v>
      </c>
      <c r="B51">
        <v>63473</v>
      </c>
      <c r="C51" t="s">
        <v>367</v>
      </c>
      <c r="D51" t="s">
        <v>97</v>
      </c>
      <c r="F51" s="60">
        <v>1400</v>
      </c>
      <c r="G51" t="s">
        <v>253</v>
      </c>
      <c r="H51" t="s">
        <v>253</v>
      </c>
      <c r="I51" t="s">
        <v>699</v>
      </c>
      <c r="J51" t="s">
        <v>48</v>
      </c>
      <c r="K51" t="s">
        <v>700</v>
      </c>
      <c r="L51" t="s">
        <v>806</v>
      </c>
      <c r="M51" t="s">
        <v>807</v>
      </c>
      <c r="N51">
        <f>VLOOKUP(B51,HIS退!B:F,5,FALSE)</f>
        <v>-1400</v>
      </c>
      <c r="O51" t="str">
        <f t="shared" si="0"/>
        <v/>
      </c>
      <c r="P51" s="43">
        <f>VLOOKUP(C51,银行退!D:G,4,FALSE)</f>
        <v>1400</v>
      </c>
      <c r="Q51" t="str">
        <f t="shared" si="1"/>
        <v/>
      </c>
      <c r="R51" t="e">
        <f>VLOOKUP(C51,银行退!D:J,7,FALSE)</f>
        <v>#N/A</v>
      </c>
    </row>
    <row r="52" spans="1:18" ht="14.25" hidden="1">
      <c r="A52" s="17">
        <v>42893.301574074074</v>
      </c>
      <c r="B52">
        <v>64730</v>
      </c>
      <c r="D52" t="s">
        <v>99</v>
      </c>
      <c r="F52" s="60">
        <v>4000</v>
      </c>
      <c r="G52" t="s">
        <v>253</v>
      </c>
      <c r="H52" t="s">
        <v>253</v>
      </c>
      <c r="I52" t="s">
        <v>707</v>
      </c>
      <c r="J52" t="s">
        <v>694</v>
      </c>
      <c r="K52" t="s">
        <v>700</v>
      </c>
      <c r="L52" t="s">
        <v>808</v>
      </c>
      <c r="M52" t="s">
        <v>809</v>
      </c>
      <c r="N52">
        <f>VLOOKUP(B52,HIS退!B:F,5,FALSE)</f>
        <v>-4000</v>
      </c>
      <c r="O52" t="str">
        <f t="shared" si="0"/>
        <v/>
      </c>
      <c r="P52" s="43" t="e">
        <f>VLOOKUP(C52,银行退!D:G,4,FALSE)</f>
        <v>#N/A</v>
      </c>
      <c r="Q52" t="e">
        <f t="shared" si="1"/>
        <v>#N/A</v>
      </c>
      <c r="R52" t="e">
        <f>VLOOKUP(C52,银行退!D:J,7,FALSE)</f>
        <v>#N/A</v>
      </c>
    </row>
    <row r="53" spans="1:18" ht="14.25" hidden="1">
      <c r="A53" s="17">
        <v>42893.337199074071</v>
      </c>
      <c r="B53">
        <v>65515</v>
      </c>
      <c r="D53" t="s">
        <v>796</v>
      </c>
      <c r="F53" s="60">
        <v>352</v>
      </c>
      <c r="G53" t="s">
        <v>253</v>
      </c>
      <c r="H53" t="s">
        <v>253</v>
      </c>
      <c r="I53" t="s">
        <v>707</v>
      </c>
      <c r="J53" t="s">
        <v>694</v>
      </c>
      <c r="K53" t="s">
        <v>700</v>
      </c>
      <c r="L53" t="s">
        <v>810</v>
      </c>
      <c r="M53" t="s">
        <v>811</v>
      </c>
      <c r="N53">
        <f>VLOOKUP(B53,HIS退!B:F,5,FALSE)</f>
        <v>-352</v>
      </c>
      <c r="O53" t="str">
        <f t="shared" si="0"/>
        <v/>
      </c>
      <c r="P53" s="43" t="e">
        <f>VLOOKUP(C53,银行退!D:G,4,FALSE)</f>
        <v>#N/A</v>
      </c>
      <c r="Q53" t="e">
        <f t="shared" si="1"/>
        <v>#N/A</v>
      </c>
      <c r="R53" t="e">
        <f>VLOOKUP(C53,银行退!D:J,7,FALSE)</f>
        <v>#N/A</v>
      </c>
    </row>
    <row r="54" spans="1:18" ht="14.25" hidden="1">
      <c r="A54" s="17">
        <v>42893.345347222225</v>
      </c>
      <c r="B54">
        <v>65926</v>
      </c>
      <c r="C54" t="s">
        <v>369</v>
      </c>
      <c r="D54" t="s">
        <v>370</v>
      </c>
      <c r="F54" s="60">
        <v>129</v>
      </c>
      <c r="G54" t="s">
        <v>253</v>
      </c>
      <c r="H54" t="s">
        <v>253</v>
      </c>
      <c r="I54" t="s">
        <v>699</v>
      </c>
      <c r="J54" t="s">
        <v>48</v>
      </c>
      <c r="K54" t="s">
        <v>700</v>
      </c>
      <c r="L54" t="s">
        <v>812</v>
      </c>
      <c r="M54" t="s">
        <v>813</v>
      </c>
      <c r="N54">
        <f>VLOOKUP(B54,HIS退!B:F,5,FALSE)</f>
        <v>-129</v>
      </c>
      <c r="O54" t="str">
        <f t="shared" si="0"/>
        <v/>
      </c>
      <c r="P54" s="43">
        <f>VLOOKUP(C54,银行退!D:G,4,FALSE)</f>
        <v>129</v>
      </c>
      <c r="Q54" t="str">
        <f t="shared" si="1"/>
        <v/>
      </c>
      <c r="R54" t="e">
        <f>VLOOKUP(C54,银行退!D:J,7,FALSE)</f>
        <v>#N/A</v>
      </c>
    </row>
    <row r="55" spans="1:18" ht="14.25" hidden="1">
      <c r="A55" s="17">
        <v>42893.41851851852</v>
      </c>
      <c r="B55">
        <v>71370</v>
      </c>
      <c r="C55" t="s">
        <v>371</v>
      </c>
      <c r="D55" t="s">
        <v>372</v>
      </c>
      <c r="F55" s="60">
        <v>510</v>
      </c>
      <c r="G55" t="s">
        <v>253</v>
      </c>
      <c r="H55" t="s">
        <v>253</v>
      </c>
      <c r="I55" t="s">
        <v>699</v>
      </c>
      <c r="J55" t="s">
        <v>48</v>
      </c>
      <c r="K55" t="s">
        <v>700</v>
      </c>
      <c r="L55" t="s">
        <v>814</v>
      </c>
      <c r="M55" t="s">
        <v>815</v>
      </c>
      <c r="N55">
        <f>VLOOKUP(B55,HIS退!B:F,5,FALSE)</f>
        <v>-510</v>
      </c>
      <c r="O55" t="str">
        <f t="shared" si="0"/>
        <v/>
      </c>
      <c r="P55" s="43">
        <f>VLOOKUP(C55,银行退!D:G,4,FALSE)</f>
        <v>510</v>
      </c>
      <c r="Q55" t="str">
        <f t="shared" si="1"/>
        <v/>
      </c>
      <c r="R55" t="e">
        <f>VLOOKUP(C55,银行退!D:J,7,FALSE)</f>
        <v>#N/A</v>
      </c>
    </row>
    <row r="56" spans="1:18" ht="14.25" hidden="1">
      <c r="A56" s="17">
        <v>42893.42659722222</v>
      </c>
      <c r="B56">
        <v>72013</v>
      </c>
      <c r="C56" t="s">
        <v>374</v>
      </c>
      <c r="D56" t="s">
        <v>375</v>
      </c>
      <c r="F56" s="60">
        <v>247</v>
      </c>
      <c r="G56" t="s">
        <v>253</v>
      </c>
      <c r="H56" t="s">
        <v>253</v>
      </c>
      <c r="I56" t="s">
        <v>699</v>
      </c>
      <c r="J56" t="s">
        <v>48</v>
      </c>
      <c r="K56" t="s">
        <v>700</v>
      </c>
      <c r="L56" t="s">
        <v>816</v>
      </c>
      <c r="M56" t="s">
        <v>817</v>
      </c>
      <c r="N56">
        <f>VLOOKUP(B56,HIS退!B:F,5,FALSE)</f>
        <v>-247</v>
      </c>
      <c r="O56" t="str">
        <f t="shared" si="0"/>
        <v/>
      </c>
      <c r="P56" s="43">
        <f>VLOOKUP(C56,银行退!D:G,4,FALSE)</f>
        <v>247</v>
      </c>
      <c r="Q56" t="str">
        <f t="shared" si="1"/>
        <v/>
      </c>
      <c r="R56" t="e">
        <f>VLOOKUP(C56,银行退!D:J,7,FALSE)</f>
        <v>#N/A</v>
      </c>
    </row>
    <row r="57" spans="1:18" ht="14.25" hidden="1">
      <c r="A57" s="17">
        <v>42893.435057870367</v>
      </c>
      <c r="B57">
        <v>72685</v>
      </c>
      <c r="C57" t="s">
        <v>377</v>
      </c>
      <c r="D57" t="s">
        <v>378</v>
      </c>
      <c r="F57" s="60">
        <v>1100</v>
      </c>
      <c r="G57" t="s">
        <v>253</v>
      </c>
      <c r="H57" t="s">
        <v>253</v>
      </c>
      <c r="I57" t="s">
        <v>699</v>
      </c>
      <c r="J57" t="s">
        <v>48</v>
      </c>
      <c r="K57" t="s">
        <v>700</v>
      </c>
      <c r="L57" t="s">
        <v>818</v>
      </c>
      <c r="M57" t="s">
        <v>819</v>
      </c>
      <c r="N57">
        <f>VLOOKUP(B57,HIS退!B:F,5,FALSE)</f>
        <v>-1100</v>
      </c>
      <c r="O57" t="str">
        <f t="shared" si="0"/>
        <v/>
      </c>
      <c r="P57" s="43">
        <f>VLOOKUP(C57,银行退!D:G,4,FALSE)</f>
        <v>1100</v>
      </c>
      <c r="Q57" t="str">
        <f t="shared" si="1"/>
        <v/>
      </c>
      <c r="R57" t="e">
        <f>VLOOKUP(C57,银行退!D:J,7,FALSE)</f>
        <v>#N/A</v>
      </c>
    </row>
    <row r="58" spans="1:18" ht="14.25" hidden="1">
      <c r="A58" s="17">
        <v>42893.460509259261</v>
      </c>
      <c r="B58">
        <v>74413</v>
      </c>
      <c r="C58" t="s">
        <v>381</v>
      </c>
      <c r="D58" t="s">
        <v>120</v>
      </c>
      <c r="F58" s="60">
        <v>48</v>
      </c>
      <c r="G58" t="s">
        <v>253</v>
      </c>
      <c r="H58" t="s">
        <v>253</v>
      </c>
      <c r="I58" t="s">
        <v>699</v>
      </c>
      <c r="J58" t="s">
        <v>48</v>
      </c>
      <c r="K58" t="s">
        <v>700</v>
      </c>
      <c r="L58" t="s">
        <v>820</v>
      </c>
      <c r="M58" t="s">
        <v>821</v>
      </c>
      <c r="N58">
        <f>VLOOKUP(B58,HIS退!B:F,5,FALSE)</f>
        <v>-48</v>
      </c>
      <c r="O58" t="str">
        <f t="shared" si="0"/>
        <v/>
      </c>
      <c r="P58" s="43">
        <f>VLOOKUP(C58,银行退!D:G,4,FALSE)</f>
        <v>48</v>
      </c>
      <c r="Q58" t="str">
        <f t="shared" si="1"/>
        <v/>
      </c>
      <c r="R58" t="e">
        <f>VLOOKUP(C58,银行退!D:J,7,FALSE)</f>
        <v>#N/A</v>
      </c>
    </row>
    <row r="59" spans="1:18" ht="14.25" hidden="1">
      <c r="A59" s="17">
        <v>42893.463252314818</v>
      </c>
      <c r="B59">
        <v>74617</v>
      </c>
      <c r="D59" t="s">
        <v>106</v>
      </c>
      <c r="F59" s="60">
        <v>1436</v>
      </c>
      <c r="G59" t="s">
        <v>253</v>
      </c>
      <c r="H59" t="s">
        <v>253</v>
      </c>
      <c r="I59" t="s">
        <v>707</v>
      </c>
      <c r="J59" t="s">
        <v>694</v>
      </c>
      <c r="K59" t="s">
        <v>700</v>
      </c>
      <c r="L59" t="s">
        <v>822</v>
      </c>
      <c r="M59" t="s">
        <v>823</v>
      </c>
      <c r="N59">
        <f>VLOOKUP(B59,HIS退!B:F,5,FALSE)</f>
        <v>-1436</v>
      </c>
      <c r="O59" t="str">
        <f t="shared" si="0"/>
        <v/>
      </c>
      <c r="P59" s="43" t="e">
        <f>VLOOKUP(C59,银行退!D:G,4,FALSE)</f>
        <v>#N/A</v>
      </c>
      <c r="Q59" t="e">
        <f t="shared" si="1"/>
        <v>#N/A</v>
      </c>
      <c r="R59" t="e">
        <f>VLOOKUP(C59,银行退!D:J,7,FALSE)</f>
        <v>#N/A</v>
      </c>
    </row>
    <row r="60" spans="1:18" ht="14.25" hidden="1">
      <c r="A60" s="17">
        <v>42893.464259259257</v>
      </c>
      <c r="B60">
        <v>74656</v>
      </c>
      <c r="C60" t="s">
        <v>382</v>
      </c>
      <c r="D60" t="s">
        <v>383</v>
      </c>
      <c r="F60" s="60">
        <v>70</v>
      </c>
      <c r="G60" t="s">
        <v>253</v>
      </c>
      <c r="H60" t="s">
        <v>253</v>
      </c>
      <c r="I60" t="s">
        <v>699</v>
      </c>
      <c r="J60" t="s">
        <v>48</v>
      </c>
      <c r="K60" t="s">
        <v>700</v>
      </c>
      <c r="L60" t="s">
        <v>824</v>
      </c>
      <c r="M60" t="s">
        <v>825</v>
      </c>
      <c r="N60">
        <f>VLOOKUP(B60,HIS退!B:F,5,FALSE)</f>
        <v>-70</v>
      </c>
      <c r="O60" t="str">
        <f t="shared" si="0"/>
        <v/>
      </c>
      <c r="P60" s="43">
        <f>VLOOKUP(C60,银行退!D:G,4,FALSE)</f>
        <v>70</v>
      </c>
      <c r="Q60" t="str">
        <f t="shared" si="1"/>
        <v/>
      </c>
      <c r="R60" t="e">
        <f>VLOOKUP(C60,银行退!D:J,7,FALSE)</f>
        <v>#N/A</v>
      </c>
    </row>
    <row r="61" spans="1:18" ht="14.25" hidden="1">
      <c r="A61" s="17">
        <v>42893.468194444446</v>
      </c>
      <c r="B61">
        <v>74883</v>
      </c>
      <c r="C61" t="s">
        <v>385</v>
      </c>
      <c r="D61" t="s">
        <v>127</v>
      </c>
      <c r="F61" s="60">
        <v>1900</v>
      </c>
      <c r="G61" t="s">
        <v>253</v>
      </c>
      <c r="H61" t="s">
        <v>253</v>
      </c>
      <c r="I61" t="s">
        <v>699</v>
      </c>
      <c r="J61" t="s">
        <v>48</v>
      </c>
      <c r="K61" t="s">
        <v>700</v>
      </c>
      <c r="L61" t="s">
        <v>826</v>
      </c>
      <c r="M61" t="s">
        <v>827</v>
      </c>
      <c r="N61">
        <f>VLOOKUP(B61,HIS退!B:F,5,FALSE)</f>
        <v>-1900</v>
      </c>
      <c r="O61" t="str">
        <f t="shared" si="0"/>
        <v/>
      </c>
      <c r="P61" s="43">
        <f>VLOOKUP(C61,银行退!D:G,4,FALSE)</f>
        <v>1900</v>
      </c>
      <c r="Q61" t="str">
        <f t="shared" si="1"/>
        <v/>
      </c>
      <c r="R61" t="e">
        <f>VLOOKUP(C61,银行退!D:J,7,FALSE)</f>
        <v>#N/A</v>
      </c>
    </row>
    <row r="62" spans="1:18" ht="14.25" hidden="1">
      <c r="A62" s="17">
        <v>42893.469513888886</v>
      </c>
      <c r="B62">
        <v>74964</v>
      </c>
      <c r="D62" t="s">
        <v>51</v>
      </c>
      <c r="F62" s="60">
        <v>9398</v>
      </c>
      <c r="G62" t="s">
        <v>253</v>
      </c>
      <c r="H62" t="s">
        <v>253</v>
      </c>
      <c r="I62" t="s">
        <v>707</v>
      </c>
      <c r="J62" t="s">
        <v>694</v>
      </c>
      <c r="K62" t="s">
        <v>700</v>
      </c>
      <c r="L62" t="s">
        <v>828</v>
      </c>
      <c r="M62" t="s">
        <v>829</v>
      </c>
      <c r="N62">
        <f>VLOOKUP(B62,HIS退!B:F,5,FALSE)</f>
        <v>-9398</v>
      </c>
      <c r="O62" t="str">
        <f t="shared" si="0"/>
        <v/>
      </c>
      <c r="P62" s="43" t="e">
        <f>VLOOKUP(C62,银行退!D:G,4,FALSE)</f>
        <v>#N/A</v>
      </c>
      <c r="Q62" t="e">
        <f t="shared" si="1"/>
        <v>#N/A</v>
      </c>
      <c r="R62" t="e">
        <f>VLOOKUP(C62,银行退!D:J,7,FALSE)</f>
        <v>#N/A</v>
      </c>
    </row>
    <row r="63" spans="1:18" ht="14.25" hidden="1">
      <c r="A63" s="17">
        <v>42893.471192129633</v>
      </c>
      <c r="B63">
        <v>0</v>
      </c>
      <c r="D63" t="s">
        <v>51</v>
      </c>
      <c r="F63" s="60">
        <v>9398</v>
      </c>
      <c r="G63" t="s">
        <v>253</v>
      </c>
      <c r="H63" t="s">
        <v>253</v>
      </c>
      <c r="I63" t="s">
        <v>714</v>
      </c>
      <c r="J63" t="s">
        <v>714</v>
      </c>
      <c r="K63" t="s">
        <v>700</v>
      </c>
      <c r="L63" t="s">
        <v>830</v>
      </c>
      <c r="M63" t="s">
        <v>831</v>
      </c>
      <c r="N63" t="e">
        <f>VLOOKUP(B63,HIS退!B:F,5,FALSE)</f>
        <v>#N/A</v>
      </c>
      <c r="O63" t="e">
        <f t="shared" si="0"/>
        <v>#N/A</v>
      </c>
      <c r="P63" s="43" t="e">
        <f>VLOOKUP(C63,银行退!D:G,4,FALSE)</f>
        <v>#N/A</v>
      </c>
      <c r="Q63" t="e">
        <f t="shared" si="1"/>
        <v>#N/A</v>
      </c>
      <c r="R63" t="e">
        <f>VLOOKUP(C63,银行退!D:J,7,FALSE)</f>
        <v>#N/A</v>
      </c>
    </row>
    <row r="64" spans="1:18" s="53" customFormat="1" ht="14.25" hidden="1">
      <c r="A64" s="17">
        <v>42893.481319444443</v>
      </c>
      <c r="B64">
        <v>75636</v>
      </c>
      <c r="C64" t="s">
        <v>387</v>
      </c>
      <c r="D64" t="s">
        <v>129</v>
      </c>
      <c r="E64"/>
      <c r="F64" s="60">
        <v>1100</v>
      </c>
      <c r="G64" t="s">
        <v>253</v>
      </c>
      <c r="H64" t="s">
        <v>253</v>
      </c>
      <c r="I64" t="s">
        <v>699</v>
      </c>
      <c r="J64" t="s">
        <v>4003</v>
      </c>
      <c r="K64" t="s">
        <v>700</v>
      </c>
      <c r="L64" t="s">
        <v>832</v>
      </c>
      <c r="M64" t="s">
        <v>833</v>
      </c>
      <c r="N64" s="53">
        <f>VLOOKUP(B64,HIS退!B:F,5,FALSE)</f>
        <v>-1100</v>
      </c>
      <c r="O64" s="53" t="str">
        <f t="shared" si="0"/>
        <v/>
      </c>
      <c r="P64" s="54">
        <f>VLOOKUP(C64,银行退!D:G,4,FALSE)</f>
        <v>1100</v>
      </c>
      <c r="Q64" s="53" t="str">
        <f t="shared" si="1"/>
        <v/>
      </c>
      <c r="R64" s="53">
        <f>VLOOKUP(C64,银行退!D:J,7,FALSE)</f>
        <v>1</v>
      </c>
    </row>
    <row r="65" spans="1:18" ht="14.25" hidden="1">
      <c r="A65" s="17">
        <v>42893.511030092595</v>
      </c>
      <c r="B65">
        <v>76729</v>
      </c>
      <c r="C65" t="s">
        <v>388</v>
      </c>
      <c r="D65" t="s">
        <v>125</v>
      </c>
      <c r="F65" s="60">
        <v>1494</v>
      </c>
      <c r="G65" t="s">
        <v>253</v>
      </c>
      <c r="H65" t="s">
        <v>253</v>
      </c>
      <c r="I65" t="s">
        <v>699</v>
      </c>
      <c r="J65" t="s">
        <v>48</v>
      </c>
      <c r="K65" t="s">
        <v>700</v>
      </c>
      <c r="L65" t="s">
        <v>834</v>
      </c>
      <c r="M65" t="s">
        <v>835</v>
      </c>
      <c r="N65">
        <f>VLOOKUP(B65,HIS退!B:F,5,FALSE)</f>
        <v>-1494</v>
      </c>
      <c r="O65" t="str">
        <f t="shared" si="0"/>
        <v/>
      </c>
      <c r="P65" s="43">
        <f>VLOOKUP(C65,银行退!D:G,4,FALSE)</f>
        <v>1494</v>
      </c>
      <c r="Q65" t="str">
        <f t="shared" si="1"/>
        <v/>
      </c>
      <c r="R65" t="e">
        <f>VLOOKUP(C65,银行退!D:J,7,FALSE)</f>
        <v>#N/A</v>
      </c>
    </row>
    <row r="66" spans="1:18" s="53" customFormat="1" ht="14.25" hidden="1">
      <c r="A66" s="17">
        <v>42893.51253472222</v>
      </c>
      <c r="B66">
        <v>76749</v>
      </c>
      <c r="C66" t="s">
        <v>389</v>
      </c>
      <c r="D66" t="s">
        <v>390</v>
      </c>
      <c r="E66"/>
      <c r="F66" s="60">
        <v>115</v>
      </c>
      <c r="G66" t="s">
        <v>253</v>
      </c>
      <c r="H66" t="s">
        <v>253</v>
      </c>
      <c r="I66" t="s">
        <v>699</v>
      </c>
      <c r="J66" t="s">
        <v>4003</v>
      </c>
      <c r="K66" t="s">
        <v>700</v>
      </c>
      <c r="L66" t="s">
        <v>836</v>
      </c>
      <c r="M66" t="s">
        <v>837</v>
      </c>
      <c r="N66" s="53">
        <f>VLOOKUP(B66,HIS退!B:F,5,FALSE)</f>
        <v>-115</v>
      </c>
      <c r="O66" s="53" t="str">
        <f t="shared" si="0"/>
        <v/>
      </c>
      <c r="P66" s="54">
        <f>VLOOKUP(C66,银行退!D:G,4,FALSE)</f>
        <v>115</v>
      </c>
      <c r="Q66" s="53" t="str">
        <f t="shared" si="1"/>
        <v/>
      </c>
      <c r="R66" s="53">
        <f>VLOOKUP(C66,银行退!D:J,7,FALSE)</f>
        <v>1</v>
      </c>
    </row>
    <row r="67" spans="1:18" ht="14.25" hidden="1">
      <c r="A67" s="17">
        <v>42893.513067129628</v>
      </c>
      <c r="B67">
        <v>76761</v>
      </c>
      <c r="C67" t="s">
        <v>393</v>
      </c>
      <c r="D67" t="s">
        <v>67</v>
      </c>
      <c r="F67" s="60">
        <v>1231</v>
      </c>
      <c r="G67" t="s">
        <v>253</v>
      </c>
      <c r="H67" t="s">
        <v>253</v>
      </c>
      <c r="I67" t="s">
        <v>699</v>
      </c>
      <c r="J67" t="s">
        <v>48</v>
      </c>
      <c r="K67" t="s">
        <v>700</v>
      </c>
      <c r="L67" t="s">
        <v>838</v>
      </c>
      <c r="M67" t="s">
        <v>839</v>
      </c>
      <c r="N67">
        <f>VLOOKUP(B67,HIS退!B:F,5,FALSE)</f>
        <v>-1231</v>
      </c>
      <c r="O67" t="str">
        <f t="shared" ref="O67:O130" si="2">IF(N67=F67*-1,"",1)</f>
        <v/>
      </c>
      <c r="P67" s="43">
        <f>VLOOKUP(C67,银行退!D:G,4,FALSE)</f>
        <v>1231</v>
      </c>
      <c r="Q67" t="str">
        <f t="shared" ref="Q67:Q130" si="3">IF(P67=F67,"",1)</f>
        <v/>
      </c>
      <c r="R67" t="e">
        <f>VLOOKUP(C67,银行退!D:J,7,FALSE)</f>
        <v>#N/A</v>
      </c>
    </row>
    <row r="68" spans="1:18" s="53" customFormat="1" ht="14.25" hidden="1">
      <c r="A68" s="17">
        <v>42893.513761574075</v>
      </c>
      <c r="B68">
        <v>76767</v>
      </c>
      <c r="C68" t="s">
        <v>395</v>
      </c>
      <c r="D68" t="s">
        <v>396</v>
      </c>
      <c r="E68"/>
      <c r="F68" s="60">
        <v>115</v>
      </c>
      <c r="G68" t="s">
        <v>253</v>
      </c>
      <c r="H68" t="s">
        <v>253</v>
      </c>
      <c r="I68" t="s">
        <v>699</v>
      </c>
      <c r="J68" t="s">
        <v>4003</v>
      </c>
      <c r="K68" t="s">
        <v>700</v>
      </c>
      <c r="L68" t="s">
        <v>840</v>
      </c>
      <c r="M68" t="s">
        <v>841</v>
      </c>
      <c r="N68" s="53">
        <f>VLOOKUP(B68,HIS退!B:F,5,FALSE)</f>
        <v>-115</v>
      </c>
      <c r="O68" s="53" t="str">
        <f t="shared" si="2"/>
        <v/>
      </c>
      <c r="P68" s="54">
        <f>VLOOKUP(C68,银行退!D:G,4,FALSE)</f>
        <v>115</v>
      </c>
      <c r="Q68" s="53" t="str">
        <f t="shared" si="3"/>
        <v/>
      </c>
      <c r="R68" s="53">
        <f>VLOOKUP(C68,银行退!D:J,7,FALSE)</f>
        <v>1</v>
      </c>
    </row>
    <row r="69" spans="1:18" ht="14.25" hidden="1">
      <c r="A69" s="17">
        <v>42893.514293981483</v>
      </c>
      <c r="B69">
        <v>76772</v>
      </c>
      <c r="C69" t="s">
        <v>398</v>
      </c>
      <c r="D69" t="s">
        <v>67</v>
      </c>
      <c r="F69" s="60">
        <v>123</v>
      </c>
      <c r="G69" t="s">
        <v>253</v>
      </c>
      <c r="H69" t="s">
        <v>253</v>
      </c>
      <c r="I69" t="s">
        <v>699</v>
      </c>
      <c r="J69" t="s">
        <v>48</v>
      </c>
      <c r="K69" t="s">
        <v>700</v>
      </c>
      <c r="L69" t="s">
        <v>842</v>
      </c>
      <c r="M69" t="s">
        <v>843</v>
      </c>
      <c r="N69">
        <f>VLOOKUP(B69,HIS退!B:F,5,FALSE)</f>
        <v>-123</v>
      </c>
      <c r="O69" t="str">
        <f t="shared" si="2"/>
        <v/>
      </c>
      <c r="P69" s="43">
        <f>VLOOKUP(C69,银行退!D:G,4,FALSE)</f>
        <v>123</v>
      </c>
      <c r="Q69" t="str">
        <f t="shared" si="3"/>
        <v/>
      </c>
      <c r="R69" t="e">
        <f>VLOOKUP(C69,银行退!D:J,7,FALSE)</f>
        <v>#N/A</v>
      </c>
    </row>
    <row r="70" spans="1:18" ht="14.25" hidden="1">
      <c r="A70" s="17">
        <v>42893.514849537038</v>
      </c>
      <c r="B70">
        <v>76777</v>
      </c>
      <c r="C70" t="s">
        <v>399</v>
      </c>
      <c r="D70" t="s">
        <v>67</v>
      </c>
      <c r="F70" s="60">
        <v>12</v>
      </c>
      <c r="G70" t="s">
        <v>253</v>
      </c>
      <c r="H70" t="s">
        <v>253</v>
      </c>
      <c r="I70" t="s">
        <v>699</v>
      </c>
      <c r="J70" t="s">
        <v>48</v>
      </c>
      <c r="K70" t="s">
        <v>700</v>
      </c>
      <c r="L70" t="s">
        <v>844</v>
      </c>
      <c r="M70" t="s">
        <v>845</v>
      </c>
      <c r="N70">
        <f>VLOOKUP(B70,HIS退!B:F,5,FALSE)</f>
        <v>-12</v>
      </c>
      <c r="O70" t="str">
        <f t="shared" si="2"/>
        <v/>
      </c>
      <c r="P70" s="43">
        <f>VLOOKUP(C70,银行退!D:G,4,FALSE)</f>
        <v>12</v>
      </c>
      <c r="Q70" t="str">
        <f t="shared" si="3"/>
        <v/>
      </c>
      <c r="R70" t="e">
        <f>VLOOKUP(C70,银行退!D:J,7,FALSE)</f>
        <v>#N/A</v>
      </c>
    </row>
    <row r="71" spans="1:18" ht="14.25" hidden="1">
      <c r="A71" s="17">
        <v>42893.515219907407</v>
      </c>
      <c r="B71">
        <v>76783</v>
      </c>
      <c r="C71" t="s">
        <v>400</v>
      </c>
      <c r="D71" t="s">
        <v>401</v>
      </c>
      <c r="F71" s="60">
        <v>179</v>
      </c>
      <c r="G71" t="s">
        <v>253</v>
      </c>
      <c r="H71" t="s">
        <v>253</v>
      </c>
      <c r="I71" t="s">
        <v>699</v>
      </c>
      <c r="J71" t="s">
        <v>48</v>
      </c>
      <c r="K71" t="s">
        <v>700</v>
      </c>
      <c r="L71" t="s">
        <v>846</v>
      </c>
      <c r="M71" t="s">
        <v>847</v>
      </c>
      <c r="N71">
        <f>VLOOKUP(B71,HIS退!B:F,5,FALSE)</f>
        <v>-179</v>
      </c>
      <c r="O71" t="str">
        <f t="shared" si="2"/>
        <v/>
      </c>
      <c r="P71" s="43">
        <f>VLOOKUP(C71,银行退!D:G,4,FALSE)</f>
        <v>179</v>
      </c>
      <c r="Q71" t="str">
        <f t="shared" si="3"/>
        <v/>
      </c>
      <c r="R71" t="e">
        <f>VLOOKUP(C71,银行退!D:J,7,FALSE)</f>
        <v>#N/A</v>
      </c>
    </row>
    <row r="72" spans="1:18" ht="14.25" hidden="1">
      <c r="A72" s="17">
        <v>42893.5153587963</v>
      </c>
      <c r="B72">
        <v>76785</v>
      </c>
      <c r="C72" t="s">
        <v>404</v>
      </c>
      <c r="D72" t="s">
        <v>67</v>
      </c>
      <c r="F72" s="60">
        <v>12</v>
      </c>
      <c r="G72" t="s">
        <v>253</v>
      </c>
      <c r="H72" t="s">
        <v>253</v>
      </c>
      <c r="I72" t="s">
        <v>699</v>
      </c>
      <c r="J72" t="s">
        <v>48</v>
      </c>
      <c r="K72" t="s">
        <v>700</v>
      </c>
      <c r="L72" t="s">
        <v>848</v>
      </c>
      <c r="M72" t="s">
        <v>849</v>
      </c>
      <c r="N72">
        <f>VLOOKUP(B72,HIS退!B:F,5,FALSE)</f>
        <v>-12</v>
      </c>
      <c r="O72" t="str">
        <f t="shared" si="2"/>
        <v/>
      </c>
      <c r="P72" s="43">
        <f>VLOOKUP(C72,银行退!D:G,4,FALSE)</f>
        <v>12</v>
      </c>
      <c r="Q72" t="str">
        <f t="shared" si="3"/>
        <v/>
      </c>
      <c r="R72" t="e">
        <f>VLOOKUP(C72,银行退!D:J,7,FALSE)</f>
        <v>#N/A</v>
      </c>
    </row>
    <row r="73" spans="1:18" ht="14.25" hidden="1">
      <c r="A73" s="17">
        <v>42893.516655092593</v>
      </c>
      <c r="B73">
        <v>76805</v>
      </c>
      <c r="C73" t="s">
        <v>405</v>
      </c>
      <c r="D73" t="s">
        <v>67</v>
      </c>
      <c r="F73" s="60">
        <v>48</v>
      </c>
      <c r="G73" t="s">
        <v>253</v>
      </c>
      <c r="H73" t="s">
        <v>253</v>
      </c>
      <c r="I73" t="s">
        <v>699</v>
      </c>
      <c r="J73" t="s">
        <v>48</v>
      </c>
      <c r="K73" t="s">
        <v>700</v>
      </c>
      <c r="L73" t="s">
        <v>850</v>
      </c>
      <c r="M73" t="s">
        <v>851</v>
      </c>
      <c r="N73">
        <f>VLOOKUP(B73,HIS退!B:F,5,FALSE)</f>
        <v>-48</v>
      </c>
      <c r="O73" t="str">
        <f t="shared" si="2"/>
        <v/>
      </c>
      <c r="P73" s="43">
        <f>VLOOKUP(C73,银行退!D:G,4,FALSE)</f>
        <v>48</v>
      </c>
      <c r="Q73" t="str">
        <f t="shared" si="3"/>
        <v/>
      </c>
      <c r="R73" t="e">
        <f>VLOOKUP(C73,银行退!D:J,7,FALSE)</f>
        <v>#N/A</v>
      </c>
    </row>
    <row r="74" spans="1:18" ht="14.25" hidden="1">
      <c r="A74" s="17">
        <v>42893.518321759257</v>
      </c>
      <c r="B74">
        <v>76822</v>
      </c>
      <c r="D74" t="s">
        <v>122</v>
      </c>
      <c r="F74" s="60">
        <v>6000</v>
      </c>
      <c r="G74" t="s">
        <v>253</v>
      </c>
      <c r="H74" t="s">
        <v>253</v>
      </c>
      <c r="I74" t="s">
        <v>707</v>
      </c>
      <c r="J74" t="s">
        <v>694</v>
      </c>
      <c r="K74" t="s">
        <v>700</v>
      </c>
      <c r="L74" t="s">
        <v>852</v>
      </c>
      <c r="M74" t="s">
        <v>853</v>
      </c>
      <c r="N74">
        <f>VLOOKUP(B74,HIS退!B:F,5,FALSE)</f>
        <v>-6000</v>
      </c>
      <c r="O74" t="str">
        <f t="shared" si="2"/>
        <v/>
      </c>
      <c r="P74" s="43" t="e">
        <f>VLOOKUP(C74,银行退!D:G,4,FALSE)</f>
        <v>#N/A</v>
      </c>
      <c r="Q74" t="e">
        <f t="shared" si="3"/>
        <v>#N/A</v>
      </c>
      <c r="R74" t="e">
        <f>VLOOKUP(C74,银行退!D:J,7,FALSE)</f>
        <v>#N/A</v>
      </c>
    </row>
    <row r="75" spans="1:18" ht="14.25" hidden="1">
      <c r="A75" s="17">
        <v>42893.52648148148</v>
      </c>
      <c r="B75">
        <v>76935</v>
      </c>
      <c r="C75" t="s">
        <v>406</v>
      </c>
      <c r="D75" t="s">
        <v>107</v>
      </c>
      <c r="F75" s="60">
        <v>62</v>
      </c>
      <c r="G75" t="s">
        <v>253</v>
      </c>
      <c r="H75" t="s">
        <v>253</v>
      </c>
      <c r="I75" t="s">
        <v>699</v>
      </c>
      <c r="J75" t="s">
        <v>48</v>
      </c>
      <c r="K75" t="s">
        <v>700</v>
      </c>
      <c r="L75" t="s">
        <v>854</v>
      </c>
      <c r="M75" t="s">
        <v>855</v>
      </c>
      <c r="N75">
        <f>VLOOKUP(B75,HIS退!B:F,5,FALSE)</f>
        <v>-62</v>
      </c>
      <c r="O75" t="str">
        <f t="shared" si="2"/>
        <v/>
      </c>
      <c r="P75" s="43">
        <f>VLOOKUP(C75,银行退!D:G,4,FALSE)</f>
        <v>62</v>
      </c>
      <c r="Q75" t="str">
        <f t="shared" si="3"/>
        <v/>
      </c>
      <c r="R75" t="e">
        <f>VLOOKUP(C75,银行退!D:J,7,FALSE)</f>
        <v>#N/A</v>
      </c>
    </row>
    <row r="76" spans="1:18" ht="14.25" hidden="1">
      <c r="A76" s="17">
        <v>42893.532627314817</v>
      </c>
      <c r="B76">
        <v>77001</v>
      </c>
      <c r="C76" t="s">
        <v>407</v>
      </c>
      <c r="D76" t="s">
        <v>408</v>
      </c>
      <c r="F76" s="60">
        <v>100</v>
      </c>
      <c r="G76" t="s">
        <v>253</v>
      </c>
      <c r="H76" t="s">
        <v>253</v>
      </c>
      <c r="I76" t="s">
        <v>699</v>
      </c>
      <c r="J76" t="s">
        <v>48</v>
      </c>
      <c r="K76" t="s">
        <v>700</v>
      </c>
      <c r="L76" t="s">
        <v>856</v>
      </c>
      <c r="M76" t="s">
        <v>857</v>
      </c>
      <c r="N76">
        <f>VLOOKUP(B76,HIS退!B:F,5,FALSE)</f>
        <v>-100</v>
      </c>
      <c r="O76" t="str">
        <f t="shared" si="2"/>
        <v/>
      </c>
      <c r="P76" s="43">
        <f>VLOOKUP(C76,银行退!D:G,4,FALSE)</f>
        <v>100</v>
      </c>
      <c r="Q76" t="str">
        <f t="shared" si="3"/>
        <v/>
      </c>
      <c r="R76" t="e">
        <f>VLOOKUP(C76,银行退!D:J,7,FALSE)</f>
        <v>#N/A</v>
      </c>
    </row>
    <row r="77" spans="1:18" ht="14.25" hidden="1">
      <c r="A77" s="17">
        <v>42893.535532407404</v>
      </c>
      <c r="B77">
        <v>77020</v>
      </c>
      <c r="D77" t="s">
        <v>858</v>
      </c>
      <c r="F77" s="60">
        <v>1000</v>
      </c>
      <c r="G77" t="s">
        <v>253</v>
      </c>
      <c r="H77" t="s">
        <v>253</v>
      </c>
      <c r="I77" t="s">
        <v>707</v>
      </c>
      <c r="J77" t="s">
        <v>694</v>
      </c>
      <c r="K77" t="s">
        <v>700</v>
      </c>
      <c r="L77" t="s">
        <v>859</v>
      </c>
      <c r="M77" t="s">
        <v>860</v>
      </c>
      <c r="N77">
        <f>VLOOKUP(B77,HIS退!B:F,5,FALSE)</f>
        <v>-1000</v>
      </c>
      <c r="O77" t="str">
        <f t="shared" si="2"/>
        <v/>
      </c>
      <c r="P77" s="43" t="e">
        <f>VLOOKUP(C77,银行退!D:G,4,FALSE)</f>
        <v>#N/A</v>
      </c>
      <c r="Q77" t="e">
        <f t="shared" si="3"/>
        <v>#N/A</v>
      </c>
      <c r="R77" t="e">
        <f>VLOOKUP(C77,银行退!D:J,7,FALSE)</f>
        <v>#N/A</v>
      </c>
    </row>
    <row r="78" spans="1:18" ht="14.25" hidden="1">
      <c r="A78" s="17">
        <v>42893.538680555554</v>
      </c>
      <c r="B78">
        <v>77043</v>
      </c>
      <c r="D78" t="s">
        <v>861</v>
      </c>
      <c r="F78" s="60">
        <v>1009</v>
      </c>
      <c r="G78" t="s">
        <v>253</v>
      </c>
      <c r="H78" t="s">
        <v>253</v>
      </c>
      <c r="I78" t="s">
        <v>707</v>
      </c>
      <c r="J78" t="s">
        <v>694</v>
      </c>
      <c r="K78" t="s">
        <v>700</v>
      </c>
      <c r="L78" t="s">
        <v>862</v>
      </c>
      <c r="M78" t="s">
        <v>863</v>
      </c>
      <c r="N78">
        <f>VLOOKUP(B78,HIS退!B:F,5,FALSE)</f>
        <v>-1009</v>
      </c>
      <c r="O78" t="str">
        <f t="shared" si="2"/>
        <v/>
      </c>
      <c r="P78" s="43" t="e">
        <f>VLOOKUP(C78,银行退!D:G,4,FALSE)</f>
        <v>#N/A</v>
      </c>
      <c r="Q78" t="e">
        <f t="shared" si="3"/>
        <v>#N/A</v>
      </c>
      <c r="R78" t="e">
        <f>VLOOKUP(C78,银行退!D:J,7,FALSE)</f>
        <v>#N/A</v>
      </c>
    </row>
    <row r="79" spans="1:18" ht="14.25" hidden="1">
      <c r="A79" s="17">
        <v>42893.540520833332</v>
      </c>
      <c r="B79">
        <v>77058</v>
      </c>
      <c r="C79" t="s">
        <v>410</v>
      </c>
      <c r="D79" t="s">
        <v>411</v>
      </c>
      <c r="F79" s="60">
        <v>21</v>
      </c>
      <c r="G79" t="s">
        <v>253</v>
      </c>
      <c r="H79" t="s">
        <v>253</v>
      </c>
      <c r="I79" t="s">
        <v>699</v>
      </c>
      <c r="J79" t="s">
        <v>48</v>
      </c>
      <c r="K79" t="s">
        <v>700</v>
      </c>
      <c r="L79" t="s">
        <v>864</v>
      </c>
      <c r="M79" t="s">
        <v>865</v>
      </c>
      <c r="N79">
        <f>VLOOKUP(B79,HIS退!B:F,5,FALSE)</f>
        <v>-21</v>
      </c>
      <c r="O79" t="str">
        <f t="shared" si="2"/>
        <v/>
      </c>
      <c r="P79" s="43">
        <f>VLOOKUP(C79,银行退!D:G,4,FALSE)</f>
        <v>21</v>
      </c>
      <c r="Q79" t="str">
        <f t="shared" si="3"/>
        <v/>
      </c>
      <c r="R79" t="e">
        <f>VLOOKUP(C79,银行退!D:J,7,FALSE)</f>
        <v>#N/A</v>
      </c>
    </row>
    <row r="80" spans="1:18" ht="14.25" hidden="1">
      <c r="A80" s="17">
        <v>42893.578449074077</v>
      </c>
      <c r="B80">
        <v>77460</v>
      </c>
      <c r="C80" t="s">
        <v>413</v>
      </c>
      <c r="D80" t="s">
        <v>414</v>
      </c>
      <c r="F80" s="60">
        <v>300</v>
      </c>
      <c r="G80" t="s">
        <v>253</v>
      </c>
      <c r="H80" t="s">
        <v>253</v>
      </c>
      <c r="I80" t="s">
        <v>699</v>
      </c>
      <c r="J80" t="s">
        <v>48</v>
      </c>
      <c r="K80" t="s">
        <v>700</v>
      </c>
      <c r="L80" t="s">
        <v>866</v>
      </c>
      <c r="M80" t="s">
        <v>867</v>
      </c>
      <c r="N80">
        <f>VLOOKUP(B80,HIS退!B:F,5,FALSE)</f>
        <v>-300</v>
      </c>
      <c r="O80" t="str">
        <f t="shared" si="2"/>
        <v/>
      </c>
      <c r="P80" s="43">
        <f>VLOOKUP(C80,银行退!D:G,4,FALSE)</f>
        <v>300</v>
      </c>
      <c r="Q80" t="str">
        <f t="shared" si="3"/>
        <v/>
      </c>
      <c r="R80" t="e">
        <f>VLOOKUP(C80,银行退!D:J,7,FALSE)</f>
        <v>#N/A</v>
      </c>
    </row>
    <row r="81" spans="1:18" ht="14.25" hidden="1">
      <c r="A81" s="17">
        <v>42893.607002314813</v>
      </c>
      <c r="B81">
        <v>78717</v>
      </c>
      <c r="C81" t="s">
        <v>416</v>
      </c>
      <c r="D81" t="s">
        <v>417</v>
      </c>
      <c r="F81" s="60">
        <v>100</v>
      </c>
      <c r="G81" t="s">
        <v>253</v>
      </c>
      <c r="H81" t="s">
        <v>253</v>
      </c>
      <c r="I81" t="s">
        <v>699</v>
      </c>
      <c r="J81" t="s">
        <v>48</v>
      </c>
      <c r="K81" t="s">
        <v>700</v>
      </c>
      <c r="L81" t="s">
        <v>868</v>
      </c>
      <c r="M81" t="s">
        <v>869</v>
      </c>
      <c r="N81">
        <f>VLOOKUP(B81,HIS退!B:F,5,FALSE)</f>
        <v>-100</v>
      </c>
      <c r="O81" t="str">
        <f t="shared" si="2"/>
        <v/>
      </c>
      <c r="P81" s="43">
        <f>VLOOKUP(C81,银行退!D:G,4,FALSE)</f>
        <v>100</v>
      </c>
      <c r="Q81" t="str">
        <f t="shared" si="3"/>
        <v/>
      </c>
      <c r="R81" t="e">
        <f>VLOOKUP(C81,银行退!D:J,7,FALSE)</f>
        <v>#N/A</v>
      </c>
    </row>
    <row r="82" spans="1:18" ht="14.25" hidden="1">
      <c r="A82" s="17">
        <v>42893.623171296298</v>
      </c>
      <c r="B82">
        <v>79689</v>
      </c>
      <c r="D82" t="s">
        <v>870</v>
      </c>
      <c r="F82" s="60">
        <v>153</v>
      </c>
      <c r="G82" t="s">
        <v>253</v>
      </c>
      <c r="H82" t="s">
        <v>253</v>
      </c>
      <c r="I82" t="s">
        <v>707</v>
      </c>
      <c r="J82" t="s">
        <v>694</v>
      </c>
      <c r="K82" t="s">
        <v>700</v>
      </c>
      <c r="L82" t="s">
        <v>871</v>
      </c>
      <c r="M82" t="s">
        <v>872</v>
      </c>
      <c r="N82">
        <f>VLOOKUP(B82,HIS退!B:F,5,FALSE)</f>
        <v>-153</v>
      </c>
      <c r="O82" t="str">
        <f t="shared" si="2"/>
        <v/>
      </c>
      <c r="P82" s="43" t="e">
        <f>VLOOKUP(C82,银行退!D:G,4,FALSE)</f>
        <v>#N/A</v>
      </c>
      <c r="Q82" t="e">
        <f t="shared" si="3"/>
        <v>#N/A</v>
      </c>
      <c r="R82" t="e">
        <f>VLOOKUP(C82,银行退!D:J,7,FALSE)</f>
        <v>#N/A</v>
      </c>
    </row>
    <row r="83" spans="1:18" ht="14.25" hidden="1">
      <c r="A83" s="17">
        <v>42893.623900462961</v>
      </c>
      <c r="B83">
        <v>79719</v>
      </c>
      <c r="C83" t="s">
        <v>419</v>
      </c>
      <c r="D83" t="s">
        <v>420</v>
      </c>
      <c r="F83" s="60">
        <v>100</v>
      </c>
      <c r="G83" t="s">
        <v>253</v>
      </c>
      <c r="H83" t="s">
        <v>253</v>
      </c>
      <c r="I83" t="s">
        <v>699</v>
      </c>
      <c r="J83" t="s">
        <v>48</v>
      </c>
      <c r="K83" t="s">
        <v>700</v>
      </c>
      <c r="L83" t="s">
        <v>873</v>
      </c>
      <c r="M83" t="s">
        <v>874</v>
      </c>
      <c r="N83">
        <f>VLOOKUP(B83,HIS退!B:F,5,FALSE)</f>
        <v>-100</v>
      </c>
      <c r="O83" t="str">
        <f t="shared" si="2"/>
        <v/>
      </c>
      <c r="P83" s="43">
        <f>VLOOKUP(C83,银行退!D:G,4,FALSE)</f>
        <v>100</v>
      </c>
      <c r="Q83" t="str">
        <f t="shared" si="3"/>
        <v/>
      </c>
      <c r="R83" t="e">
        <f>VLOOKUP(C83,银行退!D:J,7,FALSE)</f>
        <v>#N/A</v>
      </c>
    </row>
    <row r="84" spans="1:18" s="53" customFormat="1" ht="14.25" hidden="1">
      <c r="A84" s="17">
        <v>42893.627118055556</v>
      </c>
      <c r="B84">
        <v>79915</v>
      </c>
      <c r="C84" t="s">
        <v>422</v>
      </c>
      <c r="D84" t="s">
        <v>123</v>
      </c>
      <c r="E84"/>
      <c r="F84" s="60">
        <v>57</v>
      </c>
      <c r="G84" t="s">
        <v>253</v>
      </c>
      <c r="H84" t="s">
        <v>253</v>
      </c>
      <c r="I84" t="s">
        <v>699</v>
      </c>
      <c r="J84" t="s">
        <v>4003</v>
      </c>
      <c r="K84" t="s">
        <v>700</v>
      </c>
      <c r="L84" t="s">
        <v>875</v>
      </c>
      <c r="M84" t="s">
        <v>876</v>
      </c>
      <c r="N84" s="53">
        <f>VLOOKUP(B84,HIS退!B:F,5,FALSE)</f>
        <v>-57</v>
      </c>
      <c r="O84" s="53" t="str">
        <f t="shared" si="2"/>
        <v/>
      </c>
      <c r="P84" s="54">
        <f>VLOOKUP(C84,银行退!D:G,4,FALSE)</f>
        <v>57</v>
      </c>
      <c r="Q84" s="53" t="str">
        <f t="shared" si="3"/>
        <v/>
      </c>
      <c r="R84" s="53">
        <f>VLOOKUP(C84,银行退!D:J,7,FALSE)</f>
        <v>1</v>
      </c>
    </row>
    <row r="85" spans="1:18" ht="14.25" hidden="1">
      <c r="A85" s="17">
        <v>42893.64025462963</v>
      </c>
      <c r="B85">
        <v>80689</v>
      </c>
      <c r="C85" t="s">
        <v>423</v>
      </c>
      <c r="D85" t="s">
        <v>114</v>
      </c>
      <c r="F85" s="60">
        <v>500</v>
      </c>
      <c r="G85" t="s">
        <v>253</v>
      </c>
      <c r="H85" t="s">
        <v>253</v>
      </c>
      <c r="I85" t="s">
        <v>699</v>
      </c>
      <c r="J85" t="s">
        <v>48</v>
      </c>
      <c r="K85" t="s">
        <v>700</v>
      </c>
      <c r="L85" t="s">
        <v>877</v>
      </c>
      <c r="M85" t="s">
        <v>878</v>
      </c>
      <c r="N85">
        <f>VLOOKUP(B85,HIS退!B:F,5,FALSE)</f>
        <v>-500</v>
      </c>
      <c r="O85" t="str">
        <f t="shared" si="2"/>
        <v/>
      </c>
      <c r="P85" s="43">
        <f>VLOOKUP(C85,银行退!D:G,4,FALSE)</f>
        <v>500</v>
      </c>
      <c r="Q85" t="str">
        <f t="shared" si="3"/>
        <v/>
      </c>
      <c r="R85" t="e">
        <f>VLOOKUP(C85,银行退!D:J,7,FALSE)</f>
        <v>#N/A</v>
      </c>
    </row>
    <row r="86" spans="1:18" s="53" customFormat="1" ht="14.25" hidden="1">
      <c r="A86" s="17">
        <v>42893.641226851854</v>
      </c>
      <c r="B86">
        <v>80764</v>
      </c>
      <c r="C86" t="s">
        <v>424</v>
      </c>
      <c r="D86" t="s">
        <v>425</v>
      </c>
      <c r="E86"/>
      <c r="F86" s="60">
        <v>304</v>
      </c>
      <c r="G86" t="s">
        <v>253</v>
      </c>
      <c r="H86" t="s">
        <v>253</v>
      </c>
      <c r="I86" t="s">
        <v>699</v>
      </c>
      <c r="J86" t="s">
        <v>4003</v>
      </c>
      <c r="K86" t="s">
        <v>700</v>
      </c>
      <c r="L86" t="s">
        <v>879</v>
      </c>
      <c r="M86" t="s">
        <v>880</v>
      </c>
      <c r="N86" s="53">
        <f>VLOOKUP(B86,HIS退!B:F,5,FALSE)</f>
        <v>-304</v>
      </c>
      <c r="O86" s="53" t="str">
        <f t="shared" si="2"/>
        <v/>
      </c>
      <c r="P86" s="54">
        <f>VLOOKUP(C86,银行退!D:G,4,FALSE)</f>
        <v>304</v>
      </c>
      <c r="Q86" s="53" t="str">
        <f t="shared" si="3"/>
        <v/>
      </c>
      <c r="R86" s="53">
        <f>VLOOKUP(C86,银行退!D:J,7,FALSE)</f>
        <v>1</v>
      </c>
    </row>
    <row r="87" spans="1:18" ht="14.25" hidden="1">
      <c r="A87" s="17">
        <v>42893.648379629631</v>
      </c>
      <c r="B87">
        <v>81158</v>
      </c>
      <c r="C87" t="s">
        <v>427</v>
      </c>
      <c r="D87" t="s">
        <v>133</v>
      </c>
      <c r="F87" s="60">
        <v>374</v>
      </c>
      <c r="G87" t="s">
        <v>253</v>
      </c>
      <c r="H87" t="s">
        <v>253</v>
      </c>
      <c r="I87" t="s">
        <v>699</v>
      </c>
      <c r="J87" t="s">
        <v>48</v>
      </c>
      <c r="K87" t="s">
        <v>700</v>
      </c>
      <c r="L87" t="s">
        <v>881</v>
      </c>
      <c r="M87" t="s">
        <v>882</v>
      </c>
      <c r="N87">
        <f>VLOOKUP(B87,HIS退!B:F,5,FALSE)</f>
        <v>-374</v>
      </c>
      <c r="O87" t="str">
        <f t="shared" si="2"/>
        <v/>
      </c>
      <c r="P87" s="43">
        <f>VLOOKUP(C87,银行退!D:G,4,FALSE)</f>
        <v>374</v>
      </c>
      <c r="Q87" t="str">
        <f t="shared" si="3"/>
        <v/>
      </c>
      <c r="R87" t="e">
        <f>VLOOKUP(C87,银行退!D:J,7,FALSE)</f>
        <v>#N/A</v>
      </c>
    </row>
    <row r="88" spans="1:18" ht="14.25" hidden="1">
      <c r="A88" s="17">
        <v>42893.678287037037</v>
      </c>
      <c r="B88">
        <v>82620</v>
      </c>
      <c r="C88" t="s">
        <v>429</v>
      </c>
      <c r="D88" t="s">
        <v>430</v>
      </c>
      <c r="F88" s="60">
        <v>34</v>
      </c>
      <c r="G88" t="s">
        <v>253</v>
      </c>
      <c r="H88" t="s">
        <v>253</v>
      </c>
      <c r="I88" t="s">
        <v>699</v>
      </c>
      <c r="J88" t="s">
        <v>48</v>
      </c>
      <c r="K88" t="s">
        <v>700</v>
      </c>
      <c r="L88" t="s">
        <v>883</v>
      </c>
      <c r="M88" t="s">
        <v>884</v>
      </c>
      <c r="N88">
        <f>VLOOKUP(B88,HIS退!B:F,5,FALSE)</f>
        <v>-34</v>
      </c>
      <c r="O88" t="str">
        <f t="shared" si="2"/>
        <v/>
      </c>
      <c r="P88" s="43">
        <f>VLOOKUP(C88,银行退!D:G,4,FALSE)</f>
        <v>34</v>
      </c>
      <c r="Q88" t="str">
        <f t="shared" si="3"/>
        <v/>
      </c>
      <c r="R88" t="e">
        <f>VLOOKUP(C88,银行退!D:J,7,FALSE)</f>
        <v>#N/A</v>
      </c>
    </row>
    <row r="89" spans="1:18" ht="14.25" hidden="1">
      <c r="A89" s="17">
        <v>42893.688726851855</v>
      </c>
      <c r="B89">
        <v>83068</v>
      </c>
      <c r="C89" t="s">
        <v>433</v>
      </c>
      <c r="D89" t="s">
        <v>78</v>
      </c>
      <c r="F89" s="60">
        <v>996</v>
      </c>
      <c r="G89" t="s">
        <v>253</v>
      </c>
      <c r="H89" t="s">
        <v>253</v>
      </c>
      <c r="I89" t="s">
        <v>699</v>
      </c>
      <c r="J89" t="s">
        <v>48</v>
      </c>
      <c r="K89" t="s">
        <v>700</v>
      </c>
      <c r="L89" t="s">
        <v>885</v>
      </c>
      <c r="M89" t="s">
        <v>886</v>
      </c>
      <c r="N89">
        <f>VLOOKUP(B89,HIS退!B:F,5,FALSE)</f>
        <v>-996</v>
      </c>
      <c r="O89" t="str">
        <f t="shared" si="2"/>
        <v/>
      </c>
      <c r="P89" s="43">
        <f>VLOOKUP(C89,银行退!D:G,4,FALSE)</f>
        <v>996</v>
      </c>
      <c r="Q89" t="str">
        <f t="shared" si="3"/>
        <v/>
      </c>
      <c r="R89" t="e">
        <f>VLOOKUP(C89,银行退!D:J,7,FALSE)</f>
        <v>#N/A</v>
      </c>
    </row>
    <row r="90" spans="1:18" ht="14.25" hidden="1">
      <c r="A90" s="17">
        <v>42893.692430555559</v>
      </c>
      <c r="B90">
        <v>83216</v>
      </c>
      <c r="D90" t="s">
        <v>135</v>
      </c>
      <c r="F90" s="60">
        <v>515</v>
      </c>
      <c r="G90" t="s">
        <v>253</v>
      </c>
      <c r="H90" t="s">
        <v>253</v>
      </c>
      <c r="I90" t="s">
        <v>707</v>
      </c>
      <c r="J90" t="s">
        <v>694</v>
      </c>
      <c r="K90" t="s">
        <v>700</v>
      </c>
      <c r="L90" t="s">
        <v>887</v>
      </c>
      <c r="M90" t="s">
        <v>888</v>
      </c>
      <c r="N90">
        <f>VLOOKUP(B90,HIS退!B:F,5,FALSE)</f>
        <v>-515</v>
      </c>
      <c r="O90" t="str">
        <f t="shared" si="2"/>
        <v/>
      </c>
      <c r="P90" s="43" t="e">
        <f>VLOOKUP(C90,银行退!D:G,4,FALSE)</f>
        <v>#N/A</v>
      </c>
      <c r="Q90" t="e">
        <f t="shared" si="3"/>
        <v>#N/A</v>
      </c>
      <c r="R90" t="e">
        <f>VLOOKUP(C90,银行退!D:J,7,FALSE)</f>
        <v>#N/A</v>
      </c>
    </row>
    <row r="91" spans="1:18" ht="14.25" hidden="1">
      <c r="A91" s="17">
        <v>42893.696030092593</v>
      </c>
      <c r="B91">
        <v>83355</v>
      </c>
      <c r="C91" t="s">
        <v>434</v>
      </c>
      <c r="D91" t="s">
        <v>435</v>
      </c>
      <c r="F91" s="60">
        <v>783</v>
      </c>
      <c r="G91" t="s">
        <v>253</v>
      </c>
      <c r="H91" t="s">
        <v>253</v>
      </c>
      <c r="I91" t="s">
        <v>699</v>
      </c>
      <c r="J91" t="s">
        <v>48</v>
      </c>
      <c r="K91" t="s">
        <v>700</v>
      </c>
      <c r="L91" t="s">
        <v>889</v>
      </c>
      <c r="M91" t="s">
        <v>890</v>
      </c>
      <c r="N91">
        <f>VLOOKUP(B91,HIS退!B:F,5,FALSE)</f>
        <v>-783</v>
      </c>
      <c r="O91" t="str">
        <f t="shared" si="2"/>
        <v/>
      </c>
      <c r="P91" s="43">
        <f>VLOOKUP(C91,银行退!D:G,4,FALSE)</f>
        <v>783</v>
      </c>
      <c r="Q91" t="str">
        <f t="shared" si="3"/>
        <v/>
      </c>
      <c r="R91" t="e">
        <f>VLOOKUP(C91,银行退!D:J,7,FALSE)</f>
        <v>#N/A</v>
      </c>
    </row>
    <row r="92" spans="1:18" ht="14.25" hidden="1">
      <c r="A92" s="17">
        <v>42893.698067129626</v>
      </c>
      <c r="B92">
        <v>83418</v>
      </c>
      <c r="D92" t="s">
        <v>891</v>
      </c>
      <c r="F92" s="60">
        <v>1</v>
      </c>
      <c r="G92" t="s">
        <v>253</v>
      </c>
      <c r="H92" t="s">
        <v>253</v>
      </c>
      <c r="I92" t="s">
        <v>707</v>
      </c>
      <c r="J92" t="s">
        <v>694</v>
      </c>
      <c r="K92" t="s">
        <v>700</v>
      </c>
      <c r="L92" t="s">
        <v>892</v>
      </c>
      <c r="M92" t="s">
        <v>893</v>
      </c>
      <c r="N92">
        <f>VLOOKUP(B92,HIS退!B:F,5,FALSE)</f>
        <v>-1</v>
      </c>
      <c r="O92" t="str">
        <f t="shared" si="2"/>
        <v/>
      </c>
      <c r="P92" s="43" t="e">
        <f>VLOOKUP(C92,银行退!D:G,4,FALSE)</f>
        <v>#N/A</v>
      </c>
      <c r="Q92" t="e">
        <f t="shared" si="3"/>
        <v>#N/A</v>
      </c>
      <c r="R92" t="e">
        <f>VLOOKUP(C92,银行退!D:J,7,FALSE)</f>
        <v>#N/A</v>
      </c>
    </row>
    <row r="93" spans="1:18" ht="14.25" hidden="1">
      <c r="A93" s="17">
        <v>42893.708622685182</v>
      </c>
      <c r="B93">
        <v>83856</v>
      </c>
      <c r="C93" t="s">
        <v>437</v>
      </c>
      <c r="D93" t="s">
        <v>86</v>
      </c>
      <c r="F93" s="60">
        <v>195</v>
      </c>
      <c r="G93" t="s">
        <v>253</v>
      </c>
      <c r="H93" t="s">
        <v>253</v>
      </c>
      <c r="I93" t="s">
        <v>699</v>
      </c>
      <c r="J93" t="s">
        <v>48</v>
      </c>
      <c r="K93" t="s">
        <v>700</v>
      </c>
      <c r="L93" t="s">
        <v>894</v>
      </c>
      <c r="M93" t="s">
        <v>895</v>
      </c>
      <c r="N93">
        <f>VLOOKUP(B93,HIS退!B:F,5,FALSE)</f>
        <v>-195</v>
      </c>
      <c r="O93" t="str">
        <f t="shared" si="2"/>
        <v/>
      </c>
      <c r="P93" s="43">
        <f>VLOOKUP(C93,银行退!D:G,4,FALSE)</f>
        <v>195</v>
      </c>
      <c r="Q93" t="str">
        <f t="shared" si="3"/>
        <v/>
      </c>
      <c r="R93" t="e">
        <f>VLOOKUP(C93,银行退!D:J,7,FALSE)</f>
        <v>#N/A</v>
      </c>
    </row>
    <row r="94" spans="1:18" s="53" customFormat="1" ht="14.25" hidden="1">
      <c r="A94" s="17">
        <v>42893.71806712963</v>
      </c>
      <c r="B94">
        <v>84150</v>
      </c>
      <c r="C94" t="s">
        <v>438</v>
      </c>
      <c r="D94" t="s">
        <v>439</v>
      </c>
      <c r="E94"/>
      <c r="F94" s="60">
        <v>70</v>
      </c>
      <c r="G94" t="s">
        <v>253</v>
      </c>
      <c r="H94" t="s">
        <v>253</v>
      </c>
      <c r="I94" t="s">
        <v>699</v>
      </c>
      <c r="J94" t="s">
        <v>4003</v>
      </c>
      <c r="K94" t="s">
        <v>700</v>
      </c>
      <c r="L94" t="s">
        <v>896</v>
      </c>
      <c r="M94" t="s">
        <v>897</v>
      </c>
      <c r="N94" s="53">
        <f>VLOOKUP(B94,HIS退!B:F,5,FALSE)</f>
        <v>-70</v>
      </c>
      <c r="O94" s="53" t="str">
        <f t="shared" si="2"/>
        <v/>
      </c>
      <c r="P94" s="54">
        <f>VLOOKUP(C94,银行退!D:G,4,FALSE)</f>
        <v>70</v>
      </c>
      <c r="Q94" s="53" t="str">
        <f t="shared" si="3"/>
        <v/>
      </c>
      <c r="R94" s="53">
        <f>VLOOKUP(C94,银行退!D:J,7,FALSE)</f>
        <v>1</v>
      </c>
    </row>
    <row r="95" spans="1:18" ht="14.25" hidden="1">
      <c r="A95" s="17">
        <v>42893.720266203702</v>
      </c>
      <c r="B95">
        <v>84208</v>
      </c>
      <c r="D95" t="s">
        <v>898</v>
      </c>
      <c r="F95" s="60">
        <v>96</v>
      </c>
      <c r="G95" t="s">
        <v>253</v>
      </c>
      <c r="H95" t="s">
        <v>253</v>
      </c>
      <c r="I95" t="s">
        <v>707</v>
      </c>
      <c r="J95" t="s">
        <v>694</v>
      </c>
      <c r="K95" t="s">
        <v>700</v>
      </c>
      <c r="L95" t="s">
        <v>899</v>
      </c>
      <c r="M95" t="s">
        <v>900</v>
      </c>
      <c r="N95">
        <f>VLOOKUP(B95,HIS退!B:F,5,FALSE)</f>
        <v>-96</v>
      </c>
      <c r="O95" t="str">
        <f t="shared" si="2"/>
        <v/>
      </c>
      <c r="P95" s="43" t="e">
        <f>VLOOKUP(C95,银行退!D:G,4,FALSE)</f>
        <v>#N/A</v>
      </c>
      <c r="Q95" t="e">
        <f t="shared" si="3"/>
        <v>#N/A</v>
      </c>
      <c r="R95" t="e">
        <f>VLOOKUP(C95,银行退!D:J,7,FALSE)</f>
        <v>#N/A</v>
      </c>
    </row>
    <row r="96" spans="1:18" ht="14.25" hidden="1">
      <c r="A96" s="17">
        <v>42893.720509259256</v>
      </c>
      <c r="B96">
        <v>0</v>
      </c>
      <c r="D96" t="s">
        <v>898</v>
      </c>
      <c r="F96" s="60">
        <v>96</v>
      </c>
      <c r="G96" t="s">
        <v>253</v>
      </c>
      <c r="H96" t="s">
        <v>253</v>
      </c>
      <c r="I96" t="s">
        <v>714</v>
      </c>
      <c r="J96" t="s">
        <v>714</v>
      </c>
      <c r="K96" t="s">
        <v>700</v>
      </c>
      <c r="L96" t="s">
        <v>901</v>
      </c>
      <c r="M96" t="s">
        <v>902</v>
      </c>
      <c r="N96" t="e">
        <f>VLOOKUP(B96,HIS退!B:F,5,FALSE)</f>
        <v>#N/A</v>
      </c>
      <c r="O96" t="e">
        <f t="shared" si="2"/>
        <v>#N/A</v>
      </c>
      <c r="P96" s="43" t="e">
        <f>VLOOKUP(C96,银行退!D:G,4,FALSE)</f>
        <v>#N/A</v>
      </c>
      <c r="Q96" t="e">
        <f t="shared" si="3"/>
        <v>#N/A</v>
      </c>
      <c r="R96" t="e">
        <f>VLOOKUP(C96,银行退!D:J,7,FALSE)</f>
        <v>#N/A</v>
      </c>
    </row>
    <row r="97" spans="1:18" ht="14.25" hidden="1">
      <c r="A97" s="17">
        <v>42893.727673611109</v>
      </c>
      <c r="B97">
        <v>84404</v>
      </c>
      <c r="C97" t="s">
        <v>442</v>
      </c>
      <c r="D97" t="s">
        <v>443</v>
      </c>
      <c r="F97" s="60">
        <v>2245</v>
      </c>
      <c r="G97" t="s">
        <v>253</v>
      </c>
      <c r="H97" t="s">
        <v>253</v>
      </c>
      <c r="I97" t="s">
        <v>699</v>
      </c>
      <c r="J97" t="s">
        <v>48</v>
      </c>
      <c r="K97" t="s">
        <v>700</v>
      </c>
      <c r="L97" t="s">
        <v>903</v>
      </c>
      <c r="M97" t="s">
        <v>904</v>
      </c>
      <c r="N97">
        <f>VLOOKUP(B97,HIS退!B:F,5,FALSE)</f>
        <v>-2245</v>
      </c>
      <c r="O97" t="str">
        <f t="shared" si="2"/>
        <v/>
      </c>
      <c r="P97" s="43">
        <f>VLOOKUP(C97,银行退!D:G,4,FALSE)</f>
        <v>2245</v>
      </c>
      <c r="Q97" t="str">
        <f t="shared" si="3"/>
        <v/>
      </c>
      <c r="R97" t="e">
        <f>VLOOKUP(C97,银行退!D:J,7,FALSE)</f>
        <v>#N/A</v>
      </c>
    </row>
    <row r="98" spans="1:18" s="53" customFormat="1" ht="14.25" hidden="1">
      <c r="A98" s="17">
        <v>42893.732974537037</v>
      </c>
      <c r="B98">
        <v>84548</v>
      </c>
      <c r="C98" t="s">
        <v>445</v>
      </c>
      <c r="D98" t="s">
        <v>446</v>
      </c>
      <c r="E98"/>
      <c r="F98" s="60">
        <v>3500</v>
      </c>
      <c r="G98" t="s">
        <v>253</v>
      </c>
      <c r="H98" t="s">
        <v>253</v>
      </c>
      <c r="I98" t="s">
        <v>699</v>
      </c>
      <c r="J98" t="s">
        <v>4003</v>
      </c>
      <c r="K98" t="s">
        <v>700</v>
      </c>
      <c r="L98" t="s">
        <v>905</v>
      </c>
      <c r="M98" t="s">
        <v>906</v>
      </c>
      <c r="N98" s="53">
        <f>VLOOKUP(B98,HIS退!B:F,5,FALSE)</f>
        <v>-3500</v>
      </c>
      <c r="O98" s="53" t="str">
        <f t="shared" si="2"/>
        <v/>
      </c>
      <c r="P98" s="56">
        <f>VLOOKUP(C98,银行退!D:G,4,FALSE)</f>
        <v>3500</v>
      </c>
      <c r="Q98" s="53" t="str">
        <f t="shared" si="3"/>
        <v/>
      </c>
      <c r="R98" s="53">
        <f>VLOOKUP(C98,银行退!D:J,7,FALSE)</f>
        <v>1</v>
      </c>
    </row>
    <row r="99" spans="1:18" ht="14.25" hidden="1">
      <c r="A99" s="17">
        <v>42893.749131944445</v>
      </c>
      <c r="B99">
        <v>84832</v>
      </c>
      <c r="C99" t="s">
        <v>448</v>
      </c>
      <c r="D99" t="s">
        <v>449</v>
      </c>
      <c r="F99" s="60">
        <v>187</v>
      </c>
      <c r="G99" t="s">
        <v>253</v>
      </c>
      <c r="H99" t="s">
        <v>253</v>
      </c>
      <c r="I99" t="s">
        <v>699</v>
      </c>
      <c r="J99" t="s">
        <v>48</v>
      </c>
      <c r="K99" t="s">
        <v>700</v>
      </c>
      <c r="L99" t="s">
        <v>907</v>
      </c>
      <c r="M99" t="s">
        <v>908</v>
      </c>
      <c r="N99">
        <f>VLOOKUP(B99,HIS退!B:F,5,FALSE)</f>
        <v>-187</v>
      </c>
      <c r="O99" t="str">
        <f t="shared" si="2"/>
        <v/>
      </c>
      <c r="P99" s="43">
        <f>VLOOKUP(C99,银行退!D:G,4,FALSE)</f>
        <v>187</v>
      </c>
      <c r="Q99" t="str">
        <f t="shared" si="3"/>
        <v/>
      </c>
      <c r="R99" t="e">
        <f>VLOOKUP(C99,银行退!D:J,7,FALSE)</f>
        <v>#N/A</v>
      </c>
    </row>
    <row r="100" spans="1:18" ht="14.25" hidden="1">
      <c r="A100" s="17">
        <v>42894.35087962963</v>
      </c>
      <c r="B100">
        <v>87250</v>
      </c>
      <c r="C100" t="s">
        <v>451</v>
      </c>
      <c r="D100" t="s">
        <v>452</v>
      </c>
      <c r="F100" s="60">
        <v>94</v>
      </c>
      <c r="G100" t="s">
        <v>253</v>
      </c>
      <c r="H100" t="s">
        <v>253</v>
      </c>
      <c r="I100" t="s">
        <v>699</v>
      </c>
      <c r="J100" t="s">
        <v>48</v>
      </c>
      <c r="K100" t="s">
        <v>700</v>
      </c>
      <c r="L100" t="s">
        <v>909</v>
      </c>
      <c r="M100" t="s">
        <v>910</v>
      </c>
      <c r="N100">
        <f>VLOOKUP(B100,HIS退!B:F,5,FALSE)</f>
        <v>-94</v>
      </c>
      <c r="O100" t="str">
        <f t="shared" si="2"/>
        <v/>
      </c>
      <c r="P100" s="43">
        <f>VLOOKUP(C100,银行退!D:G,4,FALSE)</f>
        <v>94</v>
      </c>
      <c r="Q100" t="str">
        <f t="shared" si="3"/>
        <v/>
      </c>
      <c r="R100" t="e">
        <f>VLOOKUP(C100,银行退!D:J,7,FALSE)</f>
        <v>#N/A</v>
      </c>
    </row>
    <row r="101" spans="1:18" s="53" customFormat="1" ht="14.25" hidden="1">
      <c r="A101" s="17">
        <v>42894.356006944443</v>
      </c>
      <c r="B101">
        <v>87586</v>
      </c>
      <c r="C101" t="s">
        <v>454</v>
      </c>
      <c r="D101" t="s">
        <v>455</v>
      </c>
      <c r="E101"/>
      <c r="F101" s="60">
        <v>572</v>
      </c>
      <c r="G101" t="s">
        <v>253</v>
      </c>
      <c r="H101" t="s">
        <v>253</v>
      </c>
      <c r="I101" t="s">
        <v>699</v>
      </c>
      <c r="J101" t="s">
        <v>4003</v>
      </c>
      <c r="K101" t="s">
        <v>700</v>
      </c>
      <c r="L101" t="s">
        <v>911</v>
      </c>
      <c r="M101" t="s">
        <v>912</v>
      </c>
      <c r="N101" s="53">
        <f>VLOOKUP(B101,HIS退!B:F,5,FALSE)</f>
        <v>-572</v>
      </c>
      <c r="O101" s="53" t="str">
        <f t="shared" si="2"/>
        <v/>
      </c>
      <c r="P101" s="54">
        <f>VLOOKUP(C101,银行退!D:G,4,FALSE)</f>
        <v>572</v>
      </c>
      <c r="Q101" s="53" t="str">
        <f t="shared" si="3"/>
        <v/>
      </c>
      <c r="R101" s="53">
        <f>VLOOKUP(C101,银行退!D:J,7,FALSE)</f>
        <v>1</v>
      </c>
    </row>
    <row r="102" spans="1:18" ht="14.25" hidden="1">
      <c r="A102" s="17">
        <v>42894.37027777778</v>
      </c>
      <c r="B102">
        <v>88641</v>
      </c>
      <c r="C102" t="s">
        <v>457</v>
      </c>
      <c r="D102" t="s">
        <v>458</v>
      </c>
      <c r="F102" s="60">
        <v>400</v>
      </c>
      <c r="G102" t="s">
        <v>253</v>
      </c>
      <c r="H102" t="s">
        <v>253</v>
      </c>
      <c r="I102" t="s">
        <v>699</v>
      </c>
      <c r="J102" t="s">
        <v>48</v>
      </c>
      <c r="K102" t="s">
        <v>700</v>
      </c>
      <c r="L102" t="s">
        <v>913</v>
      </c>
      <c r="M102" t="s">
        <v>914</v>
      </c>
      <c r="N102">
        <f>VLOOKUP(B102,HIS退!B:F,5,FALSE)</f>
        <v>-400</v>
      </c>
      <c r="O102" t="str">
        <f t="shared" si="2"/>
        <v/>
      </c>
      <c r="P102" s="43">
        <f>VLOOKUP(C102,银行退!D:G,4,FALSE)</f>
        <v>400</v>
      </c>
      <c r="Q102" t="str">
        <f t="shared" si="3"/>
        <v/>
      </c>
      <c r="R102" t="e">
        <f>VLOOKUP(C102,银行退!D:J,7,FALSE)</f>
        <v>#N/A</v>
      </c>
    </row>
    <row r="103" spans="1:18" ht="14.25" hidden="1">
      <c r="A103" s="17">
        <v>42894.377268518518</v>
      </c>
      <c r="B103">
        <v>89241</v>
      </c>
      <c r="C103" t="s">
        <v>460</v>
      </c>
      <c r="D103" t="s">
        <v>109</v>
      </c>
      <c r="F103" s="60">
        <v>1606</v>
      </c>
      <c r="G103" t="s">
        <v>253</v>
      </c>
      <c r="H103" t="s">
        <v>253</v>
      </c>
      <c r="I103" t="s">
        <v>699</v>
      </c>
      <c r="J103" t="s">
        <v>48</v>
      </c>
      <c r="K103" t="s">
        <v>700</v>
      </c>
      <c r="L103" t="s">
        <v>915</v>
      </c>
      <c r="M103" t="s">
        <v>916</v>
      </c>
      <c r="N103">
        <f>VLOOKUP(B103,HIS退!B:F,5,FALSE)</f>
        <v>-1606</v>
      </c>
      <c r="O103" t="str">
        <f t="shared" si="2"/>
        <v/>
      </c>
      <c r="P103" s="43">
        <f>VLOOKUP(C103,银行退!D:G,4,FALSE)</f>
        <v>1606</v>
      </c>
      <c r="Q103" t="str">
        <f t="shared" si="3"/>
        <v/>
      </c>
      <c r="R103" t="e">
        <f>VLOOKUP(C103,银行退!D:J,7,FALSE)</f>
        <v>#N/A</v>
      </c>
    </row>
    <row r="104" spans="1:18" ht="14.25" hidden="1">
      <c r="A104" s="17">
        <v>42894.39439814815</v>
      </c>
      <c r="B104">
        <v>90590</v>
      </c>
      <c r="C104" t="s">
        <v>462</v>
      </c>
      <c r="D104" t="s">
        <v>143</v>
      </c>
      <c r="F104" s="60">
        <v>7</v>
      </c>
      <c r="G104" t="s">
        <v>253</v>
      </c>
      <c r="H104" t="s">
        <v>253</v>
      </c>
      <c r="I104" t="s">
        <v>699</v>
      </c>
      <c r="J104" t="s">
        <v>48</v>
      </c>
      <c r="K104" t="s">
        <v>700</v>
      </c>
      <c r="L104" t="s">
        <v>917</v>
      </c>
      <c r="M104" t="s">
        <v>918</v>
      </c>
      <c r="N104">
        <f>VLOOKUP(B104,HIS退!B:F,5,FALSE)</f>
        <v>-7</v>
      </c>
      <c r="O104" t="str">
        <f t="shared" si="2"/>
        <v/>
      </c>
      <c r="P104" s="43">
        <f>VLOOKUP(C104,银行退!D:G,4,FALSE)</f>
        <v>7</v>
      </c>
      <c r="Q104" t="str">
        <f t="shared" si="3"/>
        <v/>
      </c>
      <c r="R104" t="e">
        <f>VLOOKUP(C104,银行退!D:J,7,FALSE)</f>
        <v>#N/A</v>
      </c>
    </row>
    <row r="105" spans="1:18" ht="14.25" hidden="1">
      <c r="A105" s="17">
        <v>42894.421226851853</v>
      </c>
      <c r="B105">
        <v>92656</v>
      </c>
      <c r="C105" t="s">
        <v>463</v>
      </c>
      <c r="D105" t="s">
        <v>74</v>
      </c>
      <c r="F105" s="60">
        <v>4017</v>
      </c>
      <c r="G105" t="s">
        <v>253</v>
      </c>
      <c r="H105" t="s">
        <v>253</v>
      </c>
      <c r="I105" t="s">
        <v>699</v>
      </c>
      <c r="J105" t="s">
        <v>48</v>
      </c>
      <c r="K105" t="s">
        <v>700</v>
      </c>
      <c r="L105" t="s">
        <v>919</v>
      </c>
      <c r="M105" t="s">
        <v>920</v>
      </c>
      <c r="N105">
        <f>VLOOKUP(B105,HIS退!B:F,5,FALSE)</f>
        <v>-4017</v>
      </c>
      <c r="O105" t="str">
        <f t="shared" si="2"/>
        <v/>
      </c>
      <c r="P105" s="43">
        <f>VLOOKUP(C105,银行退!D:G,4,FALSE)</f>
        <v>4017</v>
      </c>
      <c r="Q105" t="str">
        <f t="shared" si="3"/>
        <v/>
      </c>
      <c r="R105" t="e">
        <f>VLOOKUP(C105,银行退!D:J,7,FALSE)</f>
        <v>#N/A</v>
      </c>
    </row>
    <row r="106" spans="1:18" ht="14.25" hidden="1">
      <c r="A106" s="17">
        <v>42894.431863425925</v>
      </c>
      <c r="B106">
        <v>93533</v>
      </c>
      <c r="C106" t="s">
        <v>465</v>
      </c>
      <c r="D106" t="s">
        <v>146</v>
      </c>
      <c r="F106" s="60">
        <v>296</v>
      </c>
      <c r="G106" t="s">
        <v>253</v>
      </c>
      <c r="H106" t="s">
        <v>253</v>
      </c>
      <c r="I106" t="s">
        <v>699</v>
      </c>
      <c r="J106" t="s">
        <v>48</v>
      </c>
      <c r="K106" t="s">
        <v>700</v>
      </c>
      <c r="L106" t="s">
        <v>921</v>
      </c>
      <c r="M106" t="s">
        <v>922</v>
      </c>
      <c r="N106">
        <f>VLOOKUP(B106,HIS退!B:F,5,FALSE)</f>
        <v>-296</v>
      </c>
      <c r="O106" t="str">
        <f t="shared" si="2"/>
        <v/>
      </c>
      <c r="P106" s="43">
        <f>VLOOKUP(C106,银行退!D:G,4,FALSE)</f>
        <v>296</v>
      </c>
      <c r="Q106" t="str">
        <f t="shared" si="3"/>
        <v/>
      </c>
      <c r="R106" t="e">
        <f>VLOOKUP(C106,银行退!D:J,7,FALSE)</f>
        <v>#N/A</v>
      </c>
    </row>
    <row r="107" spans="1:18" ht="14.25" hidden="1">
      <c r="A107" s="17">
        <v>42894.437581018516</v>
      </c>
      <c r="B107">
        <v>93949</v>
      </c>
      <c r="C107" t="s">
        <v>466</v>
      </c>
      <c r="D107" t="s">
        <v>138</v>
      </c>
      <c r="F107" s="60">
        <v>800</v>
      </c>
      <c r="G107" t="s">
        <v>253</v>
      </c>
      <c r="H107" t="s">
        <v>253</v>
      </c>
      <c r="I107" t="s">
        <v>699</v>
      </c>
      <c r="J107" t="s">
        <v>48</v>
      </c>
      <c r="K107" t="s">
        <v>700</v>
      </c>
      <c r="L107" t="s">
        <v>923</v>
      </c>
      <c r="M107" t="s">
        <v>924</v>
      </c>
      <c r="N107">
        <f>VLOOKUP(B107,HIS退!B:F,5,FALSE)</f>
        <v>-800</v>
      </c>
      <c r="O107" t="str">
        <f t="shared" si="2"/>
        <v/>
      </c>
      <c r="P107" s="43">
        <f>VLOOKUP(C107,银行退!D:G,4,FALSE)</f>
        <v>800</v>
      </c>
      <c r="Q107" t="str">
        <f t="shared" si="3"/>
        <v/>
      </c>
      <c r="R107" t="e">
        <f>VLOOKUP(C107,银行退!D:J,7,FALSE)</f>
        <v>#N/A</v>
      </c>
    </row>
    <row r="108" spans="1:18" ht="14.25" hidden="1">
      <c r="A108" s="17">
        <v>42894.451261574075</v>
      </c>
      <c r="B108">
        <v>94915</v>
      </c>
      <c r="D108" t="s">
        <v>925</v>
      </c>
      <c r="F108" s="60">
        <v>342</v>
      </c>
      <c r="G108" t="s">
        <v>253</v>
      </c>
      <c r="H108" t="s">
        <v>253</v>
      </c>
      <c r="I108" t="s">
        <v>707</v>
      </c>
      <c r="J108" t="s">
        <v>694</v>
      </c>
      <c r="K108" t="s">
        <v>700</v>
      </c>
      <c r="L108" t="s">
        <v>926</v>
      </c>
      <c r="M108" t="s">
        <v>927</v>
      </c>
      <c r="N108">
        <f>VLOOKUP(B108,HIS退!B:F,5,FALSE)</f>
        <v>-342</v>
      </c>
      <c r="O108" t="str">
        <f t="shared" si="2"/>
        <v/>
      </c>
      <c r="P108" s="43" t="e">
        <f>VLOOKUP(C108,银行退!D:G,4,FALSE)</f>
        <v>#N/A</v>
      </c>
      <c r="Q108" t="e">
        <f t="shared" si="3"/>
        <v>#N/A</v>
      </c>
      <c r="R108" t="e">
        <f>VLOOKUP(C108,银行退!D:J,7,FALSE)</f>
        <v>#N/A</v>
      </c>
    </row>
    <row r="109" spans="1:18" ht="14.25" hidden="1">
      <c r="A109" s="17">
        <v>42894.453761574077</v>
      </c>
      <c r="B109">
        <v>95093</v>
      </c>
      <c r="C109" t="s">
        <v>467</v>
      </c>
      <c r="D109" t="s">
        <v>468</v>
      </c>
      <c r="F109" s="60">
        <v>350</v>
      </c>
      <c r="G109" t="s">
        <v>253</v>
      </c>
      <c r="H109" t="s">
        <v>253</v>
      </c>
      <c r="I109" t="s">
        <v>699</v>
      </c>
      <c r="J109" t="s">
        <v>48</v>
      </c>
      <c r="K109" t="s">
        <v>700</v>
      </c>
      <c r="L109" t="s">
        <v>928</v>
      </c>
      <c r="M109" t="s">
        <v>929</v>
      </c>
      <c r="N109">
        <f>VLOOKUP(B109,HIS退!B:F,5,FALSE)</f>
        <v>-350</v>
      </c>
      <c r="O109" t="str">
        <f t="shared" si="2"/>
        <v/>
      </c>
      <c r="P109" s="43">
        <f>VLOOKUP(C109,银行退!D:G,4,FALSE)</f>
        <v>350</v>
      </c>
      <c r="Q109" t="str">
        <f t="shared" si="3"/>
        <v/>
      </c>
      <c r="R109" t="e">
        <f>VLOOKUP(C109,银行退!D:J,7,FALSE)</f>
        <v>#N/A</v>
      </c>
    </row>
    <row r="110" spans="1:18" ht="14.25" hidden="1">
      <c r="A110" s="17">
        <v>42894.455636574072</v>
      </c>
      <c r="B110">
        <v>95233</v>
      </c>
      <c r="C110" t="s">
        <v>470</v>
      </c>
      <c r="D110" t="s">
        <v>471</v>
      </c>
      <c r="F110" s="60">
        <v>92</v>
      </c>
      <c r="G110" t="s">
        <v>253</v>
      </c>
      <c r="H110" t="s">
        <v>253</v>
      </c>
      <c r="I110" t="s">
        <v>699</v>
      </c>
      <c r="J110" t="s">
        <v>48</v>
      </c>
      <c r="K110" t="s">
        <v>700</v>
      </c>
      <c r="L110" t="s">
        <v>930</v>
      </c>
      <c r="M110" t="s">
        <v>931</v>
      </c>
      <c r="N110">
        <f>VLOOKUP(B110,HIS退!B:F,5,FALSE)</f>
        <v>-92</v>
      </c>
      <c r="O110" t="str">
        <f t="shared" si="2"/>
        <v/>
      </c>
      <c r="P110" s="43">
        <f>VLOOKUP(C110,银行退!D:G,4,FALSE)</f>
        <v>92</v>
      </c>
      <c r="Q110" t="str">
        <f t="shared" si="3"/>
        <v/>
      </c>
      <c r="R110" t="e">
        <f>VLOOKUP(C110,银行退!D:J,7,FALSE)</f>
        <v>#N/A</v>
      </c>
    </row>
    <row r="111" spans="1:18" ht="14.25" hidden="1">
      <c r="A111" s="17">
        <v>42894.457199074073</v>
      </c>
      <c r="B111">
        <v>95337</v>
      </c>
      <c r="C111" t="s">
        <v>473</v>
      </c>
      <c r="D111" t="s">
        <v>57</v>
      </c>
      <c r="F111" s="60">
        <v>757</v>
      </c>
      <c r="G111" t="s">
        <v>253</v>
      </c>
      <c r="H111" t="s">
        <v>253</v>
      </c>
      <c r="I111" t="s">
        <v>699</v>
      </c>
      <c r="J111" t="s">
        <v>48</v>
      </c>
      <c r="K111" t="s">
        <v>700</v>
      </c>
      <c r="L111" t="s">
        <v>932</v>
      </c>
      <c r="M111" t="s">
        <v>933</v>
      </c>
      <c r="N111">
        <f>VLOOKUP(B111,HIS退!B:F,5,FALSE)</f>
        <v>-757</v>
      </c>
      <c r="O111" t="str">
        <f t="shared" si="2"/>
        <v/>
      </c>
      <c r="P111" s="43">
        <f>VLOOKUP(C111,银行退!D:G,4,FALSE)</f>
        <v>757</v>
      </c>
      <c r="Q111" t="str">
        <f t="shared" si="3"/>
        <v/>
      </c>
      <c r="R111" t="e">
        <f>VLOOKUP(C111,银行退!D:J,7,FALSE)</f>
        <v>#N/A</v>
      </c>
    </row>
    <row r="112" spans="1:18" ht="14.25" hidden="1">
      <c r="A112" s="17">
        <v>42894.462164351855</v>
      </c>
      <c r="B112">
        <v>95688</v>
      </c>
      <c r="C112" t="s">
        <v>474</v>
      </c>
      <c r="D112" t="s">
        <v>475</v>
      </c>
      <c r="F112" s="60">
        <v>1887</v>
      </c>
      <c r="G112" t="s">
        <v>253</v>
      </c>
      <c r="H112" t="s">
        <v>253</v>
      </c>
      <c r="I112" t="s">
        <v>699</v>
      </c>
      <c r="J112" t="s">
        <v>48</v>
      </c>
      <c r="K112" t="s">
        <v>700</v>
      </c>
      <c r="L112" t="s">
        <v>934</v>
      </c>
      <c r="M112" t="s">
        <v>935</v>
      </c>
      <c r="N112">
        <f>VLOOKUP(B112,HIS退!B:F,5,FALSE)</f>
        <v>-1887</v>
      </c>
      <c r="O112" t="str">
        <f t="shared" si="2"/>
        <v/>
      </c>
      <c r="P112" s="43">
        <f>VLOOKUP(C112,银行退!D:G,4,FALSE)</f>
        <v>1887</v>
      </c>
      <c r="Q112" t="str">
        <f t="shared" si="3"/>
        <v/>
      </c>
      <c r="R112" t="e">
        <f>VLOOKUP(C112,银行退!D:J,7,FALSE)</f>
        <v>#N/A</v>
      </c>
    </row>
    <row r="113" spans="1:18" ht="14.25" hidden="1">
      <c r="A113" s="17">
        <v>42894.462175925924</v>
      </c>
      <c r="B113">
        <v>95690</v>
      </c>
      <c r="C113" t="s">
        <v>477</v>
      </c>
      <c r="D113" t="s">
        <v>478</v>
      </c>
      <c r="F113" s="60">
        <v>380</v>
      </c>
      <c r="G113" t="s">
        <v>253</v>
      </c>
      <c r="H113" t="s">
        <v>253</v>
      </c>
      <c r="I113" t="s">
        <v>699</v>
      </c>
      <c r="J113" t="s">
        <v>48</v>
      </c>
      <c r="K113" t="s">
        <v>700</v>
      </c>
      <c r="L113" t="s">
        <v>936</v>
      </c>
      <c r="M113" t="s">
        <v>937</v>
      </c>
      <c r="N113">
        <f>VLOOKUP(B113,HIS退!B:F,5,FALSE)</f>
        <v>-380</v>
      </c>
      <c r="O113" t="str">
        <f t="shared" si="2"/>
        <v/>
      </c>
      <c r="P113" s="43">
        <f>VLOOKUP(C113,银行退!D:G,4,FALSE)</f>
        <v>380</v>
      </c>
      <c r="Q113" t="str">
        <f t="shared" si="3"/>
        <v/>
      </c>
      <c r="R113" t="e">
        <f>VLOOKUP(C113,银行退!D:J,7,FALSE)</f>
        <v>#N/A</v>
      </c>
    </row>
    <row r="114" spans="1:18" ht="14.25" hidden="1">
      <c r="A114" s="17">
        <v>42894.469930555555</v>
      </c>
      <c r="B114">
        <v>96169</v>
      </c>
      <c r="D114" t="s">
        <v>938</v>
      </c>
      <c r="F114" s="60">
        <v>90</v>
      </c>
      <c r="G114" t="s">
        <v>253</v>
      </c>
      <c r="H114" t="s">
        <v>253</v>
      </c>
      <c r="I114" t="s">
        <v>707</v>
      </c>
      <c r="J114" t="s">
        <v>694</v>
      </c>
      <c r="K114" t="s">
        <v>700</v>
      </c>
      <c r="L114" t="s">
        <v>939</v>
      </c>
      <c r="M114" t="s">
        <v>940</v>
      </c>
      <c r="N114">
        <f>VLOOKUP(B114,HIS退!B:F,5,FALSE)</f>
        <v>-90</v>
      </c>
      <c r="O114" t="str">
        <f t="shared" si="2"/>
        <v/>
      </c>
      <c r="P114" s="43" t="e">
        <f>VLOOKUP(C114,银行退!D:G,4,FALSE)</f>
        <v>#N/A</v>
      </c>
      <c r="Q114" t="e">
        <f t="shared" si="3"/>
        <v>#N/A</v>
      </c>
      <c r="R114" t="e">
        <f>VLOOKUP(C114,银行退!D:J,7,FALSE)</f>
        <v>#N/A</v>
      </c>
    </row>
    <row r="115" spans="1:18" ht="14.25" hidden="1">
      <c r="A115" s="17">
        <v>42894.470081018517</v>
      </c>
      <c r="B115">
        <v>0</v>
      </c>
      <c r="D115" t="s">
        <v>938</v>
      </c>
      <c r="F115" s="60">
        <v>90</v>
      </c>
      <c r="G115" t="s">
        <v>253</v>
      </c>
      <c r="H115" t="s">
        <v>253</v>
      </c>
      <c r="I115" t="s">
        <v>714</v>
      </c>
      <c r="J115" t="s">
        <v>714</v>
      </c>
      <c r="K115" t="s">
        <v>700</v>
      </c>
      <c r="L115" t="s">
        <v>941</v>
      </c>
      <c r="M115" t="s">
        <v>942</v>
      </c>
      <c r="N115" t="e">
        <f>VLOOKUP(B115,HIS退!B:F,5,FALSE)</f>
        <v>#N/A</v>
      </c>
      <c r="O115" t="e">
        <f t="shared" si="2"/>
        <v>#N/A</v>
      </c>
      <c r="P115" s="43" t="e">
        <f>VLOOKUP(C115,银行退!D:G,4,FALSE)</f>
        <v>#N/A</v>
      </c>
      <c r="Q115" t="e">
        <f t="shared" si="3"/>
        <v>#N/A</v>
      </c>
      <c r="R115" t="e">
        <f>VLOOKUP(C115,银行退!D:J,7,FALSE)</f>
        <v>#N/A</v>
      </c>
    </row>
    <row r="116" spans="1:18" ht="14.25" hidden="1">
      <c r="A116" s="17">
        <v>42894.47047453704</v>
      </c>
      <c r="B116">
        <v>0</v>
      </c>
      <c r="D116" t="s">
        <v>938</v>
      </c>
      <c r="F116" s="60">
        <v>90</v>
      </c>
      <c r="G116" t="s">
        <v>253</v>
      </c>
      <c r="H116" t="s">
        <v>253</v>
      </c>
      <c r="I116" t="s">
        <v>714</v>
      </c>
      <c r="J116" t="s">
        <v>714</v>
      </c>
      <c r="K116" t="s">
        <v>700</v>
      </c>
      <c r="L116" t="s">
        <v>943</v>
      </c>
      <c r="M116" t="s">
        <v>944</v>
      </c>
      <c r="N116" t="e">
        <f>VLOOKUP(B116,HIS退!B:F,5,FALSE)</f>
        <v>#N/A</v>
      </c>
      <c r="O116" t="e">
        <f t="shared" si="2"/>
        <v>#N/A</v>
      </c>
      <c r="P116" s="43" t="e">
        <f>VLOOKUP(C116,银行退!D:G,4,FALSE)</f>
        <v>#N/A</v>
      </c>
      <c r="Q116" t="e">
        <f t="shared" si="3"/>
        <v>#N/A</v>
      </c>
      <c r="R116" t="e">
        <f>VLOOKUP(C116,银行退!D:J,7,FALSE)</f>
        <v>#N/A</v>
      </c>
    </row>
    <row r="117" spans="1:18" ht="14.25" hidden="1">
      <c r="A117" s="17">
        <v>42894.471574074072</v>
      </c>
      <c r="B117">
        <v>96279</v>
      </c>
      <c r="C117" t="s">
        <v>480</v>
      </c>
      <c r="D117" t="s">
        <v>481</v>
      </c>
      <c r="F117" s="60">
        <v>2700</v>
      </c>
      <c r="G117" t="s">
        <v>253</v>
      </c>
      <c r="H117" t="s">
        <v>253</v>
      </c>
      <c r="I117" t="s">
        <v>699</v>
      </c>
      <c r="J117" t="s">
        <v>48</v>
      </c>
      <c r="K117" t="s">
        <v>700</v>
      </c>
      <c r="L117" t="s">
        <v>945</v>
      </c>
      <c r="M117" t="s">
        <v>946</v>
      </c>
      <c r="N117">
        <f>VLOOKUP(B117,HIS退!B:F,5,FALSE)</f>
        <v>-2700</v>
      </c>
      <c r="O117" t="str">
        <f t="shared" si="2"/>
        <v/>
      </c>
      <c r="P117" s="43">
        <f>VLOOKUP(C117,银行退!D:G,4,FALSE)</f>
        <v>2700</v>
      </c>
      <c r="Q117" t="str">
        <f t="shared" si="3"/>
        <v/>
      </c>
      <c r="R117" t="e">
        <f>VLOOKUP(C117,银行退!D:J,7,FALSE)</f>
        <v>#N/A</v>
      </c>
    </row>
    <row r="118" spans="1:18" ht="14.25" hidden="1">
      <c r="A118" s="17">
        <v>42894.474351851852</v>
      </c>
      <c r="B118">
        <v>96467</v>
      </c>
      <c r="C118" t="s">
        <v>483</v>
      </c>
      <c r="D118" t="s">
        <v>484</v>
      </c>
      <c r="F118" s="60">
        <v>780</v>
      </c>
      <c r="G118" t="s">
        <v>253</v>
      </c>
      <c r="H118" t="s">
        <v>253</v>
      </c>
      <c r="I118" t="s">
        <v>699</v>
      </c>
      <c r="J118" t="s">
        <v>48</v>
      </c>
      <c r="K118" t="s">
        <v>700</v>
      </c>
      <c r="L118" t="s">
        <v>947</v>
      </c>
      <c r="M118" t="s">
        <v>948</v>
      </c>
      <c r="N118">
        <f>VLOOKUP(B118,HIS退!B:F,5,FALSE)</f>
        <v>-780</v>
      </c>
      <c r="O118" t="str">
        <f t="shared" si="2"/>
        <v/>
      </c>
      <c r="P118" s="43">
        <f>VLOOKUP(C118,银行退!D:G,4,FALSE)</f>
        <v>780</v>
      </c>
      <c r="Q118" t="str">
        <f t="shared" si="3"/>
        <v/>
      </c>
      <c r="R118" t="e">
        <f>VLOOKUP(C118,银行退!D:J,7,FALSE)</f>
        <v>#N/A</v>
      </c>
    </row>
    <row r="119" spans="1:18" ht="14.25" hidden="1">
      <c r="A119" s="17">
        <v>42894.479259259257</v>
      </c>
      <c r="B119">
        <v>96773</v>
      </c>
      <c r="C119" t="s">
        <v>486</v>
      </c>
      <c r="D119" t="s">
        <v>150</v>
      </c>
      <c r="F119" s="60">
        <v>29</v>
      </c>
      <c r="G119" t="s">
        <v>253</v>
      </c>
      <c r="H119" t="s">
        <v>253</v>
      </c>
      <c r="I119" t="s">
        <v>699</v>
      </c>
      <c r="J119" t="s">
        <v>48</v>
      </c>
      <c r="K119" t="s">
        <v>700</v>
      </c>
      <c r="L119" t="s">
        <v>949</v>
      </c>
      <c r="M119" t="s">
        <v>950</v>
      </c>
      <c r="N119">
        <f>VLOOKUP(B119,HIS退!B:F,5,FALSE)</f>
        <v>-29</v>
      </c>
      <c r="O119" t="str">
        <f t="shared" si="2"/>
        <v/>
      </c>
      <c r="P119" s="43">
        <f>VLOOKUP(C119,银行退!D:G,4,FALSE)</f>
        <v>29</v>
      </c>
      <c r="Q119" t="str">
        <f t="shared" si="3"/>
        <v/>
      </c>
      <c r="R119" t="e">
        <f>VLOOKUP(C119,银行退!D:J,7,FALSE)</f>
        <v>#N/A</v>
      </c>
    </row>
    <row r="120" spans="1:18" ht="14.25" hidden="1">
      <c r="A120" s="17">
        <v>42894.486203703702</v>
      </c>
      <c r="B120">
        <v>97140</v>
      </c>
      <c r="C120" t="s">
        <v>487</v>
      </c>
      <c r="D120" t="s">
        <v>488</v>
      </c>
      <c r="F120" s="60">
        <v>1265</v>
      </c>
      <c r="G120" t="s">
        <v>253</v>
      </c>
      <c r="H120" t="s">
        <v>253</v>
      </c>
      <c r="I120" t="s">
        <v>699</v>
      </c>
      <c r="J120" t="s">
        <v>48</v>
      </c>
      <c r="K120" t="s">
        <v>700</v>
      </c>
      <c r="L120" t="s">
        <v>951</v>
      </c>
      <c r="M120" t="s">
        <v>952</v>
      </c>
      <c r="N120">
        <f>VLOOKUP(B120,HIS退!B:F,5,FALSE)</f>
        <v>-1265</v>
      </c>
      <c r="O120" t="str">
        <f t="shared" si="2"/>
        <v/>
      </c>
      <c r="P120" s="43">
        <f>VLOOKUP(C120,银行退!D:G,4,FALSE)</f>
        <v>1265</v>
      </c>
      <c r="Q120" t="str">
        <f t="shared" si="3"/>
        <v/>
      </c>
      <c r="R120" t="e">
        <f>VLOOKUP(C120,银行退!D:J,7,FALSE)</f>
        <v>#N/A</v>
      </c>
    </row>
    <row r="121" spans="1:18" ht="14.25" hidden="1">
      <c r="A121" s="17">
        <v>42894.488171296296</v>
      </c>
      <c r="B121">
        <v>97241</v>
      </c>
      <c r="D121" t="s">
        <v>953</v>
      </c>
      <c r="F121" s="60">
        <v>135</v>
      </c>
      <c r="G121" t="s">
        <v>253</v>
      </c>
      <c r="H121" t="s">
        <v>253</v>
      </c>
      <c r="I121" t="s">
        <v>707</v>
      </c>
      <c r="J121" t="s">
        <v>694</v>
      </c>
      <c r="K121" t="s">
        <v>700</v>
      </c>
      <c r="L121" t="s">
        <v>954</v>
      </c>
      <c r="M121" t="s">
        <v>955</v>
      </c>
      <c r="N121">
        <f>VLOOKUP(B121,HIS退!B:F,5,FALSE)</f>
        <v>-135</v>
      </c>
      <c r="O121" t="str">
        <f t="shared" si="2"/>
        <v/>
      </c>
      <c r="P121" s="43" t="e">
        <f>VLOOKUP(C121,银行退!D:G,4,FALSE)</f>
        <v>#N/A</v>
      </c>
      <c r="Q121" t="e">
        <f t="shared" si="3"/>
        <v>#N/A</v>
      </c>
      <c r="R121" t="e">
        <f>VLOOKUP(C121,银行退!D:J,7,FALSE)</f>
        <v>#N/A</v>
      </c>
    </row>
    <row r="122" spans="1:18" ht="14.25" hidden="1">
      <c r="A122" s="17">
        <v>42894.488645833335</v>
      </c>
      <c r="B122">
        <v>0</v>
      </c>
      <c r="D122" t="s">
        <v>953</v>
      </c>
      <c r="F122" s="60">
        <v>135</v>
      </c>
      <c r="G122" t="s">
        <v>253</v>
      </c>
      <c r="H122" t="s">
        <v>253</v>
      </c>
      <c r="I122" t="s">
        <v>714</v>
      </c>
      <c r="J122" t="s">
        <v>714</v>
      </c>
      <c r="K122" t="s">
        <v>700</v>
      </c>
      <c r="L122" t="s">
        <v>956</v>
      </c>
      <c r="M122" t="s">
        <v>957</v>
      </c>
      <c r="N122" t="e">
        <f>VLOOKUP(B122,HIS退!B:F,5,FALSE)</f>
        <v>#N/A</v>
      </c>
      <c r="O122" t="e">
        <f t="shared" si="2"/>
        <v>#N/A</v>
      </c>
      <c r="P122" s="43" t="e">
        <f>VLOOKUP(C122,银行退!D:G,4,FALSE)</f>
        <v>#N/A</v>
      </c>
      <c r="Q122" t="e">
        <f t="shared" si="3"/>
        <v>#N/A</v>
      </c>
      <c r="R122" t="e">
        <f>VLOOKUP(C122,银行退!D:J,7,FALSE)</f>
        <v>#N/A</v>
      </c>
    </row>
    <row r="123" spans="1:18" ht="14.25" hidden="1">
      <c r="A123" s="17">
        <v>42894.489016203705</v>
      </c>
      <c r="B123">
        <v>97280</v>
      </c>
      <c r="C123" t="s">
        <v>490</v>
      </c>
      <c r="D123" t="s">
        <v>491</v>
      </c>
      <c r="F123" s="60">
        <v>654</v>
      </c>
      <c r="G123" t="s">
        <v>253</v>
      </c>
      <c r="H123" t="s">
        <v>253</v>
      </c>
      <c r="I123" t="s">
        <v>699</v>
      </c>
      <c r="J123" t="s">
        <v>48</v>
      </c>
      <c r="K123" t="s">
        <v>700</v>
      </c>
      <c r="L123" t="s">
        <v>958</v>
      </c>
      <c r="M123" t="s">
        <v>959</v>
      </c>
      <c r="N123">
        <f>VLOOKUP(B123,HIS退!B:F,5,FALSE)</f>
        <v>-654</v>
      </c>
      <c r="O123" t="str">
        <f t="shared" si="2"/>
        <v/>
      </c>
      <c r="P123" s="43">
        <f>VLOOKUP(C123,银行退!D:G,4,FALSE)</f>
        <v>654</v>
      </c>
      <c r="Q123" t="str">
        <f t="shared" si="3"/>
        <v/>
      </c>
      <c r="R123" t="e">
        <f>VLOOKUP(C123,银行退!D:J,7,FALSE)</f>
        <v>#N/A</v>
      </c>
    </row>
    <row r="124" spans="1:18" s="53" customFormat="1" ht="14.25" hidden="1">
      <c r="A124" s="17">
        <v>42894.490717592591</v>
      </c>
      <c r="B124">
        <v>97373</v>
      </c>
      <c r="C124" t="s">
        <v>493</v>
      </c>
      <c r="D124" t="s">
        <v>141</v>
      </c>
      <c r="E124"/>
      <c r="F124" s="60">
        <v>238</v>
      </c>
      <c r="G124" t="s">
        <v>253</v>
      </c>
      <c r="H124" t="s">
        <v>253</v>
      </c>
      <c r="I124" t="s">
        <v>699</v>
      </c>
      <c r="J124" t="s">
        <v>4003</v>
      </c>
      <c r="K124" t="s">
        <v>700</v>
      </c>
      <c r="L124" t="s">
        <v>960</v>
      </c>
      <c r="M124" t="s">
        <v>961</v>
      </c>
      <c r="N124" s="53">
        <f>VLOOKUP(B124,HIS退!B:F,5,FALSE)</f>
        <v>-238</v>
      </c>
      <c r="O124" s="53" t="str">
        <f t="shared" si="2"/>
        <v/>
      </c>
      <c r="P124" s="54">
        <f>VLOOKUP(C124,银行退!D:G,4,FALSE)</f>
        <v>238</v>
      </c>
      <c r="Q124" s="53" t="str">
        <f t="shared" si="3"/>
        <v/>
      </c>
      <c r="R124" s="53">
        <f>VLOOKUP(C124,银行退!D:J,7,FALSE)</f>
        <v>1</v>
      </c>
    </row>
    <row r="125" spans="1:18" ht="14.25" hidden="1">
      <c r="A125" s="17">
        <v>42894.49077546296</v>
      </c>
      <c r="B125">
        <v>97376</v>
      </c>
      <c r="C125" t="s">
        <v>494</v>
      </c>
      <c r="D125" t="s">
        <v>495</v>
      </c>
      <c r="F125" s="60">
        <v>514</v>
      </c>
      <c r="G125" t="s">
        <v>253</v>
      </c>
      <c r="H125" t="s">
        <v>253</v>
      </c>
      <c r="I125" t="s">
        <v>699</v>
      </c>
      <c r="J125" t="s">
        <v>48</v>
      </c>
      <c r="K125" t="s">
        <v>700</v>
      </c>
      <c r="L125" t="s">
        <v>962</v>
      </c>
      <c r="M125" t="s">
        <v>963</v>
      </c>
      <c r="N125">
        <f>VLOOKUP(B125,HIS退!B:F,5,FALSE)</f>
        <v>-514</v>
      </c>
      <c r="O125" t="str">
        <f t="shared" si="2"/>
        <v/>
      </c>
      <c r="P125" s="43">
        <f>VLOOKUP(C125,银行退!D:G,4,FALSE)</f>
        <v>514</v>
      </c>
      <c r="Q125" t="str">
        <f t="shared" si="3"/>
        <v/>
      </c>
      <c r="R125" t="e">
        <f>VLOOKUP(C125,银行退!D:J,7,FALSE)</f>
        <v>#N/A</v>
      </c>
    </row>
    <row r="126" spans="1:18" ht="14.25" hidden="1">
      <c r="A126" s="17">
        <v>42894.491226851853</v>
      </c>
      <c r="B126">
        <v>97394</v>
      </c>
      <c r="C126" t="s">
        <v>496</v>
      </c>
      <c r="D126" t="s">
        <v>143</v>
      </c>
      <c r="F126" s="60">
        <v>7</v>
      </c>
      <c r="G126" t="s">
        <v>253</v>
      </c>
      <c r="H126" t="s">
        <v>253</v>
      </c>
      <c r="I126" t="s">
        <v>699</v>
      </c>
      <c r="J126" t="s">
        <v>48</v>
      </c>
      <c r="K126" t="s">
        <v>700</v>
      </c>
      <c r="L126" t="s">
        <v>964</v>
      </c>
      <c r="M126" t="s">
        <v>965</v>
      </c>
      <c r="N126">
        <f>VLOOKUP(B126,HIS退!B:F,5,FALSE)</f>
        <v>-7</v>
      </c>
      <c r="O126" t="str">
        <f t="shared" si="2"/>
        <v/>
      </c>
      <c r="P126" s="43">
        <f>VLOOKUP(C126,银行退!D:G,4,FALSE)</f>
        <v>7</v>
      </c>
      <c r="Q126" t="str">
        <f t="shared" si="3"/>
        <v/>
      </c>
      <c r="R126" t="e">
        <f>VLOOKUP(C126,银行退!D:J,7,FALSE)</f>
        <v>#N/A</v>
      </c>
    </row>
    <row r="127" spans="1:18" ht="14.25" hidden="1">
      <c r="A127" s="17">
        <v>42894.502233796295</v>
      </c>
      <c r="B127">
        <v>97821</v>
      </c>
      <c r="C127" t="s">
        <v>497</v>
      </c>
      <c r="D127" t="s">
        <v>498</v>
      </c>
      <c r="F127" s="60">
        <v>102</v>
      </c>
      <c r="G127" t="s">
        <v>253</v>
      </c>
      <c r="H127" t="s">
        <v>253</v>
      </c>
      <c r="I127" t="s">
        <v>699</v>
      </c>
      <c r="J127" t="s">
        <v>48</v>
      </c>
      <c r="K127" t="s">
        <v>700</v>
      </c>
      <c r="L127" t="s">
        <v>966</v>
      </c>
      <c r="M127" t="s">
        <v>967</v>
      </c>
      <c r="N127">
        <f>VLOOKUP(B127,HIS退!B:F,5,FALSE)</f>
        <v>-102</v>
      </c>
      <c r="O127" t="str">
        <f t="shared" si="2"/>
        <v/>
      </c>
      <c r="P127" s="43">
        <f>VLOOKUP(C127,银行退!D:G,4,FALSE)</f>
        <v>102</v>
      </c>
      <c r="Q127" t="str">
        <f t="shared" si="3"/>
        <v/>
      </c>
      <c r="R127" t="e">
        <f>VLOOKUP(C127,银行退!D:J,7,FALSE)</f>
        <v>#N/A</v>
      </c>
    </row>
    <row r="128" spans="1:18" s="53" customFormat="1" ht="14.25" hidden="1">
      <c r="A128" s="17">
        <v>42894.511747685188</v>
      </c>
      <c r="B128">
        <v>98039</v>
      </c>
      <c r="C128" t="s">
        <v>500</v>
      </c>
      <c r="D128" t="s">
        <v>501</v>
      </c>
      <c r="E128"/>
      <c r="F128" s="60">
        <v>3000</v>
      </c>
      <c r="G128" t="s">
        <v>253</v>
      </c>
      <c r="H128" t="s">
        <v>253</v>
      </c>
      <c r="I128" t="s">
        <v>699</v>
      </c>
      <c r="J128" t="s">
        <v>4003</v>
      </c>
      <c r="K128" t="s">
        <v>700</v>
      </c>
      <c r="L128" t="s">
        <v>968</v>
      </c>
      <c r="M128" t="s">
        <v>969</v>
      </c>
      <c r="N128" s="53">
        <f>VLOOKUP(B128,HIS退!B:F,5,FALSE)</f>
        <v>-3000</v>
      </c>
      <c r="O128" s="53" t="str">
        <f t="shared" si="2"/>
        <v/>
      </c>
      <c r="P128" s="54">
        <f>VLOOKUP(C128,银行退!D:G,4,FALSE)</f>
        <v>3000</v>
      </c>
      <c r="Q128" s="53" t="str">
        <f t="shared" si="3"/>
        <v/>
      </c>
      <c r="R128" s="53">
        <f>VLOOKUP(C128,银行退!D:J,7,FALSE)</f>
        <v>1</v>
      </c>
    </row>
    <row r="129" spans="1:18" s="53" customFormat="1" ht="14.25" hidden="1">
      <c r="A129" s="17">
        <v>42894.512199074074</v>
      </c>
      <c r="B129">
        <v>98047</v>
      </c>
      <c r="C129" t="s">
        <v>503</v>
      </c>
      <c r="D129" t="s">
        <v>504</v>
      </c>
      <c r="E129"/>
      <c r="F129" s="60">
        <v>3000</v>
      </c>
      <c r="G129" t="s">
        <v>253</v>
      </c>
      <c r="H129" t="s">
        <v>253</v>
      </c>
      <c r="I129" t="s">
        <v>699</v>
      </c>
      <c r="J129" t="s">
        <v>4003</v>
      </c>
      <c r="K129" t="s">
        <v>700</v>
      </c>
      <c r="L129" t="s">
        <v>970</v>
      </c>
      <c r="M129" t="s">
        <v>971</v>
      </c>
      <c r="N129" s="53">
        <f>VLOOKUP(B129,HIS退!B:F,5,FALSE)</f>
        <v>-3000</v>
      </c>
      <c r="O129" s="53" t="str">
        <f t="shared" si="2"/>
        <v/>
      </c>
      <c r="P129" s="54">
        <f>VLOOKUP(C129,银行退!D:G,4,FALSE)</f>
        <v>3000</v>
      </c>
      <c r="Q129" s="53" t="str">
        <f t="shared" si="3"/>
        <v/>
      </c>
      <c r="R129" s="53">
        <f>VLOOKUP(C129,银行退!D:J,7,FALSE)</f>
        <v>1</v>
      </c>
    </row>
    <row r="130" spans="1:18" ht="14.25" hidden="1">
      <c r="A130" s="17">
        <v>42894.525243055556</v>
      </c>
      <c r="B130">
        <v>98237</v>
      </c>
      <c r="D130" t="s">
        <v>161</v>
      </c>
      <c r="F130" s="60">
        <v>294</v>
      </c>
      <c r="G130" t="s">
        <v>253</v>
      </c>
      <c r="H130" t="s">
        <v>253</v>
      </c>
      <c r="I130" t="s">
        <v>707</v>
      </c>
      <c r="J130" t="s">
        <v>694</v>
      </c>
      <c r="K130" t="s">
        <v>700</v>
      </c>
      <c r="L130" t="s">
        <v>972</v>
      </c>
      <c r="M130" t="s">
        <v>973</v>
      </c>
      <c r="N130">
        <f>VLOOKUP(B130,HIS退!B:F,5,FALSE)</f>
        <v>-294</v>
      </c>
      <c r="O130" t="str">
        <f t="shared" si="2"/>
        <v/>
      </c>
      <c r="P130" s="43" t="e">
        <f>VLOOKUP(C130,银行退!D:G,4,FALSE)</f>
        <v>#N/A</v>
      </c>
      <c r="Q130" t="e">
        <f t="shared" si="3"/>
        <v>#N/A</v>
      </c>
      <c r="R130" t="e">
        <f>VLOOKUP(C130,银行退!D:J,7,FALSE)</f>
        <v>#N/A</v>
      </c>
    </row>
    <row r="131" spans="1:18" ht="14.25" hidden="1">
      <c r="A131" s="17">
        <v>42894.537199074075</v>
      </c>
      <c r="B131">
        <v>98383</v>
      </c>
      <c r="D131" t="s">
        <v>161</v>
      </c>
      <c r="F131" s="60">
        <v>76</v>
      </c>
      <c r="G131" t="s">
        <v>253</v>
      </c>
      <c r="H131" t="s">
        <v>253</v>
      </c>
      <c r="I131" t="s">
        <v>707</v>
      </c>
      <c r="J131" t="s">
        <v>694</v>
      </c>
      <c r="K131" t="s">
        <v>700</v>
      </c>
      <c r="L131" t="s">
        <v>974</v>
      </c>
      <c r="M131" t="s">
        <v>975</v>
      </c>
      <c r="N131">
        <f>VLOOKUP(B131,HIS退!B:F,5,FALSE)</f>
        <v>-76</v>
      </c>
      <c r="O131" t="str">
        <f t="shared" ref="O131:O194" si="4">IF(N131=F131*-1,"",1)</f>
        <v/>
      </c>
      <c r="P131" s="43" t="e">
        <f>VLOOKUP(C131,银行退!D:G,4,FALSE)</f>
        <v>#N/A</v>
      </c>
      <c r="Q131" t="e">
        <f t="shared" ref="Q131:Q194" si="5">IF(P131=F131,"",1)</f>
        <v>#N/A</v>
      </c>
      <c r="R131" t="e">
        <f>VLOOKUP(C131,银行退!D:J,7,FALSE)</f>
        <v>#N/A</v>
      </c>
    </row>
    <row r="132" spans="1:18" ht="14.25" hidden="1">
      <c r="A132" s="17">
        <v>42894.537754629629</v>
      </c>
      <c r="B132">
        <v>0</v>
      </c>
      <c r="D132" t="s">
        <v>161</v>
      </c>
      <c r="F132" s="60">
        <v>76</v>
      </c>
      <c r="G132" t="s">
        <v>253</v>
      </c>
      <c r="H132" t="s">
        <v>253</v>
      </c>
      <c r="I132" t="s">
        <v>714</v>
      </c>
      <c r="J132" t="s">
        <v>714</v>
      </c>
      <c r="K132" t="s">
        <v>700</v>
      </c>
      <c r="L132" t="s">
        <v>976</v>
      </c>
      <c r="M132" t="s">
        <v>977</v>
      </c>
      <c r="N132" t="e">
        <f>VLOOKUP(B132,HIS退!B:F,5,FALSE)</f>
        <v>#N/A</v>
      </c>
      <c r="O132" t="e">
        <f t="shared" si="4"/>
        <v>#N/A</v>
      </c>
      <c r="P132" s="43" t="e">
        <f>VLOOKUP(C132,银行退!D:G,4,FALSE)</f>
        <v>#N/A</v>
      </c>
      <c r="Q132" t="e">
        <f t="shared" si="5"/>
        <v>#N/A</v>
      </c>
      <c r="R132" t="e">
        <f>VLOOKUP(C132,银行退!D:J,7,FALSE)</f>
        <v>#N/A</v>
      </c>
    </row>
    <row r="133" spans="1:18" ht="14.25" hidden="1">
      <c r="A133" s="17">
        <v>42894.555127314816</v>
      </c>
      <c r="B133">
        <v>98483</v>
      </c>
      <c r="D133" t="s">
        <v>978</v>
      </c>
      <c r="F133" s="60">
        <v>924</v>
      </c>
      <c r="G133" t="s">
        <v>253</v>
      </c>
      <c r="H133" t="s">
        <v>253</v>
      </c>
      <c r="I133" t="s">
        <v>707</v>
      </c>
      <c r="J133" t="s">
        <v>694</v>
      </c>
      <c r="K133" t="s">
        <v>700</v>
      </c>
      <c r="L133" t="s">
        <v>979</v>
      </c>
      <c r="M133" t="s">
        <v>980</v>
      </c>
      <c r="N133">
        <f>VLOOKUP(B133,HIS退!B:F,5,FALSE)</f>
        <v>-924</v>
      </c>
      <c r="O133" t="str">
        <f t="shared" si="4"/>
        <v/>
      </c>
      <c r="P133" s="43" t="e">
        <f>VLOOKUP(C133,银行退!D:G,4,FALSE)</f>
        <v>#N/A</v>
      </c>
      <c r="Q133" t="e">
        <f t="shared" si="5"/>
        <v>#N/A</v>
      </c>
      <c r="R133" t="e">
        <f>VLOOKUP(C133,银行退!D:J,7,FALSE)</f>
        <v>#N/A</v>
      </c>
    </row>
    <row r="134" spans="1:18" ht="14.25" hidden="1">
      <c r="A134" s="17">
        <v>42894.573842592596</v>
      </c>
      <c r="B134">
        <v>98698</v>
      </c>
      <c r="C134" t="s">
        <v>506</v>
      </c>
      <c r="D134" t="s">
        <v>112</v>
      </c>
      <c r="F134" s="60">
        <v>1600</v>
      </c>
      <c r="G134" t="s">
        <v>253</v>
      </c>
      <c r="H134" t="s">
        <v>253</v>
      </c>
      <c r="I134" t="s">
        <v>699</v>
      </c>
      <c r="J134" t="s">
        <v>48</v>
      </c>
      <c r="K134" t="s">
        <v>700</v>
      </c>
      <c r="L134" t="s">
        <v>981</v>
      </c>
      <c r="M134" t="s">
        <v>982</v>
      </c>
      <c r="N134">
        <f>VLOOKUP(B134,HIS退!B:F,5,FALSE)</f>
        <v>-1600</v>
      </c>
      <c r="O134" t="str">
        <f t="shared" si="4"/>
        <v/>
      </c>
      <c r="P134" s="43">
        <f>VLOOKUP(C134,银行退!D:G,4,FALSE)</f>
        <v>1600</v>
      </c>
      <c r="Q134" t="str">
        <f t="shared" si="5"/>
        <v/>
      </c>
      <c r="R134" t="e">
        <f>VLOOKUP(C134,银行退!D:J,7,FALSE)</f>
        <v>#N/A</v>
      </c>
    </row>
    <row r="135" spans="1:18" ht="14.25" hidden="1">
      <c r="A135" s="17">
        <v>42894.579039351855</v>
      </c>
      <c r="B135">
        <v>98758</v>
      </c>
      <c r="D135" t="s">
        <v>983</v>
      </c>
      <c r="F135" s="60">
        <v>103</v>
      </c>
      <c r="G135" t="s">
        <v>253</v>
      </c>
      <c r="H135" t="s">
        <v>253</v>
      </c>
      <c r="I135" t="s">
        <v>707</v>
      </c>
      <c r="J135" t="s">
        <v>694</v>
      </c>
      <c r="K135" t="s">
        <v>700</v>
      </c>
      <c r="L135" t="s">
        <v>984</v>
      </c>
      <c r="M135" t="s">
        <v>985</v>
      </c>
      <c r="N135">
        <f>VLOOKUP(B135,HIS退!B:F,5,FALSE)</f>
        <v>-103</v>
      </c>
      <c r="O135" t="str">
        <f t="shared" si="4"/>
        <v/>
      </c>
      <c r="P135" s="43" t="e">
        <f>VLOOKUP(C135,银行退!D:G,4,FALSE)</f>
        <v>#N/A</v>
      </c>
      <c r="Q135" t="e">
        <f t="shared" si="5"/>
        <v>#N/A</v>
      </c>
      <c r="R135" t="e">
        <f>VLOOKUP(C135,银行退!D:J,7,FALSE)</f>
        <v>#N/A</v>
      </c>
    </row>
    <row r="136" spans="1:18" ht="14.25" hidden="1">
      <c r="A136" s="17">
        <v>42894.579386574071</v>
      </c>
      <c r="B136">
        <v>0</v>
      </c>
      <c r="D136" t="s">
        <v>983</v>
      </c>
      <c r="F136" s="60">
        <v>103</v>
      </c>
      <c r="G136" t="s">
        <v>253</v>
      </c>
      <c r="H136" t="s">
        <v>253</v>
      </c>
      <c r="I136" t="s">
        <v>714</v>
      </c>
      <c r="J136" t="s">
        <v>714</v>
      </c>
      <c r="K136" t="s">
        <v>700</v>
      </c>
      <c r="L136" t="s">
        <v>986</v>
      </c>
      <c r="M136" t="s">
        <v>987</v>
      </c>
      <c r="N136" t="e">
        <f>VLOOKUP(B136,HIS退!B:F,5,FALSE)</f>
        <v>#N/A</v>
      </c>
      <c r="O136" t="e">
        <f t="shared" si="4"/>
        <v>#N/A</v>
      </c>
      <c r="P136" s="43" t="e">
        <f>VLOOKUP(C136,银行退!D:G,4,FALSE)</f>
        <v>#N/A</v>
      </c>
      <c r="Q136" t="e">
        <f t="shared" si="5"/>
        <v>#N/A</v>
      </c>
      <c r="R136" t="e">
        <f>VLOOKUP(C136,银行退!D:J,7,FALSE)</f>
        <v>#N/A</v>
      </c>
    </row>
    <row r="137" spans="1:18" ht="14.25" hidden="1">
      <c r="A137" s="17">
        <v>42894.579710648148</v>
      </c>
      <c r="B137">
        <v>98769</v>
      </c>
      <c r="C137" t="s">
        <v>507</v>
      </c>
      <c r="D137" t="s">
        <v>116</v>
      </c>
      <c r="F137" s="60">
        <v>2990</v>
      </c>
      <c r="G137" t="s">
        <v>253</v>
      </c>
      <c r="H137" t="s">
        <v>253</v>
      </c>
      <c r="I137" t="s">
        <v>699</v>
      </c>
      <c r="J137" t="s">
        <v>48</v>
      </c>
      <c r="K137" t="s">
        <v>700</v>
      </c>
      <c r="L137" t="s">
        <v>988</v>
      </c>
      <c r="M137" t="s">
        <v>989</v>
      </c>
      <c r="N137">
        <f>VLOOKUP(B137,HIS退!B:F,5,FALSE)</f>
        <v>-2990</v>
      </c>
      <c r="O137" t="str">
        <f t="shared" si="4"/>
        <v/>
      </c>
      <c r="P137" s="43">
        <f>VLOOKUP(C137,银行退!D:G,4,FALSE)</f>
        <v>2990</v>
      </c>
      <c r="Q137" t="str">
        <f t="shared" si="5"/>
        <v/>
      </c>
      <c r="R137" t="e">
        <f>VLOOKUP(C137,银行退!D:J,7,FALSE)</f>
        <v>#N/A</v>
      </c>
    </row>
    <row r="138" spans="1:18" ht="14.25" hidden="1">
      <c r="A138" s="17">
        <v>42894.592928240738</v>
      </c>
      <c r="B138">
        <v>99142</v>
      </c>
      <c r="C138" t="s">
        <v>508</v>
      </c>
      <c r="D138" t="s">
        <v>159</v>
      </c>
      <c r="F138" s="60">
        <v>160</v>
      </c>
      <c r="G138" t="s">
        <v>253</v>
      </c>
      <c r="H138" t="s">
        <v>253</v>
      </c>
      <c r="I138" t="s">
        <v>699</v>
      </c>
      <c r="J138" t="s">
        <v>48</v>
      </c>
      <c r="K138" t="s">
        <v>700</v>
      </c>
      <c r="L138" t="s">
        <v>990</v>
      </c>
      <c r="M138" t="s">
        <v>991</v>
      </c>
      <c r="N138">
        <f>VLOOKUP(B138,HIS退!B:F,5,FALSE)</f>
        <v>-160</v>
      </c>
      <c r="O138" t="str">
        <f t="shared" si="4"/>
        <v/>
      </c>
      <c r="P138" s="43">
        <f>VLOOKUP(C138,银行退!D:G,4,FALSE)</f>
        <v>160</v>
      </c>
      <c r="Q138" t="str">
        <f t="shared" si="5"/>
        <v/>
      </c>
      <c r="R138" t="e">
        <f>VLOOKUP(C138,银行退!D:J,7,FALSE)</f>
        <v>#N/A</v>
      </c>
    </row>
    <row r="139" spans="1:18" ht="14.25" hidden="1">
      <c r="A139" s="17">
        <v>42894.59579861111</v>
      </c>
      <c r="B139">
        <v>99271</v>
      </c>
      <c r="C139" t="s">
        <v>509</v>
      </c>
      <c r="D139" t="s">
        <v>510</v>
      </c>
      <c r="F139" s="60">
        <v>18</v>
      </c>
      <c r="G139" t="s">
        <v>253</v>
      </c>
      <c r="H139" t="s">
        <v>253</v>
      </c>
      <c r="I139" t="s">
        <v>699</v>
      </c>
      <c r="J139" t="s">
        <v>48</v>
      </c>
      <c r="K139" t="s">
        <v>700</v>
      </c>
      <c r="L139" t="s">
        <v>992</v>
      </c>
      <c r="M139" t="s">
        <v>993</v>
      </c>
      <c r="N139">
        <f>VLOOKUP(B139,HIS退!B:F,5,FALSE)</f>
        <v>-18</v>
      </c>
      <c r="O139" t="str">
        <f t="shared" si="4"/>
        <v/>
      </c>
      <c r="P139" s="43">
        <f>VLOOKUP(C139,银行退!D:G,4,FALSE)</f>
        <v>18</v>
      </c>
      <c r="Q139" t="str">
        <f t="shared" si="5"/>
        <v/>
      </c>
      <c r="R139" t="e">
        <f>VLOOKUP(C139,银行退!D:J,7,FALSE)</f>
        <v>#N/A</v>
      </c>
    </row>
    <row r="140" spans="1:18" ht="14.25" hidden="1">
      <c r="A140" s="17">
        <v>42894.60701388889</v>
      </c>
      <c r="B140">
        <v>99837</v>
      </c>
      <c r="C140" t="s">
        <v>512</v>
      </c>
      <c r="D140" t="s">
        <v>513</v>
      </c>
      <c r="F140" s="60">
        <v>849</v>
      </c>
      <c r="G140" t="s">
        <v>253</v>
      </c>
      <c r="H140" t="s">
        <v>253</v>
      </c>
      <c r="I140" t="s">
        <v>699</v>
      </c>
      <c r="J140" t="s">
        <v>48</v>
      </c>
      <c r="K140" t="s">
        <v>700</v>
      </c>
      <c r="L140" t="s">
        <v>994</v>
      </c>
      <c r="M140" t="s">
        <v>995</v>
      </c>
      <c r="N140">
        <f>VLOOKUP(B140,HIS退!B:F,5,FALSE)</f>
        <v>-849</v>
      </c>
      <c r="O140" t="str">
        <f t="shared" si="4"/>
        <v/>
      </c>
      <c r="P140" s="43">
        <f>VLOOKUP(C140,银行退!D:G,4,FALSE)</f>
        <v>849</v>
      </c>
      <c r="Q140" t="str">
        <f t="shared" si="5"/>
        <v/>
      </c>
      <c r="R140" t="e">
        <f>VLOOKUP(C140,银行退!D:J,7,FALSE)</f>
        <v>#N/A</v>
      </c>
    </row>
    <row r="141" spans="1:18" ht="14.25" hidden="1">
      <c r="A141" s="17">
        <v>42894.615057870367</v>
      </c>
      <c r="B141">
        <v>100240</v>
      </c>
      <c r="C141" t="s">
        <v>515</v>
      </c>
      <c r="D141" t="s">
        <v>153</v>
      </c>
      <c r="F141" s="60">
        <v>900</v>
      </c>
      <c r="G141" t="s">
        <v>253</v>
      </c>
      <c r="H141" t="s">
        <v>253</v>
      </c>
      <c r="I141" t="s">
        <v>699</v>
      </c>
      <c r="J141" t="s">
        <v>48</v>
      </c>
      <c r="K141" t="s">
        <v>700</v>
      </c>
      <c r="L141" t="s">
        <v>996</v>
      </c>
      <c r="M141" t="s">
        <v>997</v>
      </c>
      <c r="N141">
        <f>VLOOKUP(B141,HIS退!B:F,5,FALSE)</f>
        <v>-900</v>
      </c>
      <c r="O141" t="str">
        <f t="shared" si="4"/>
        <v/>
      </c>
      <c r="P141" s="43">
        <f>VLOOKUP(C141,银行退!D:G,4,FALSE)</f>
        <v>900</v>
      </c>
      <c r="Q141" t="str">
        <f t="shared" si="5"/>
        <v/>
      </c>
      <c r="R141" t="e">
        <f>VLOOKUP(C141,银行退!D:J,7,FALSE)</f>
        <v>#N/A</v>
      </c>
    </row>
    <row r="142" spans="1:18" ht="14.25" hidden="1">
      <c r="A142" s="17">
        <v>42894.634571759256</v>
      </c>
      <c r="B142">
        <v>101356</v>
      </c>
      <c r="C142" t="s">
        <v>516</v>
      </c>
      <c r="D142" t="s">
        <v>517</v>
      </c>
      <c r="F142" s="60">
        <v>900</v>
      </c>
      <c r="G142" t="s">
        <v>34</v>
      </c>
      <c r="H142" t="s">
        <v>253</v>
      </c>
      <c r="I142" t="s">
        <v>699</v>
      </c>
      <c r="J142" t="s">
        <v>48</v>
      </c>
      <c r="K142" t="s">
        <v>700</v>
      </c>
      <c r="L142" t="s">
        <v>998</v>
      </c>
      <c r="M142" t="s">
        <v>999</v>
      </c>
      <c r="N142">
        <f>VLOOKUP(B142,HIS退!B:F,5,FALSE)</f>
        <v>-900</v>
      </c>
      <c r="O142" t="str">
        <f t="shared" si="4"/>
        <v/>
      </c>
      <c r="P142" s="43">
        <f>VLOOKUP(C142,银行退!D:G,4,FALSE)</f>
        <v>900</v>
      </c>
      <c r="Q142" t="str">
        <f t="shared" si="5"/>
        <v/>
      </c>
      <c r="R142" t="e">
        <f>VLOOKUP(C142,银行退!D:J,7,FALSE)</f>
        <v>#N/A</v>
      </c>
    </row>
    <row r="143" spans="1:18" ht="14.25" hidden="1">
      <c r="A143" s="17">
        <v>42894.635034722225</v>
      </c>
      <c r="B143">
        <v>101380</v>
      </c>
      <c r="C143" t="s">
        <v>519</v>
      </c>
      <c r="D143" t="s">
        <v>520</v>
      </c>
      <c r="F143" s="60">
        <v>315</v>
      </c>
      <c r="G143" t="s">
        <v>253</v>
      </c>
      <c r="H143" t="s">
        <v>253</v>
      </c>
      <c r="I143" t="s">
        <v>699</v>
      </c>
      <c r="J143" t="s">
        <v>48</v>
      </c>
      <c r="K143" t="s">
        <v>700</v>
      </c>
      <c r="L143" t="s">
        <v>1000</v>
      </c>
      <c r="M143" t="s">
        <v>1001</v>
      </c>
      <c r="N143">
        <f>VLOOKUP(B143,HIS退!B:F,5,FALSE)</f>
        <v>-315</v>
      </c>
      <c r="O143" t="str">
        <f t="shared" si="4"/>
        <v/>
      </c>
      <c r="P143" s="43">
        <f>VLOOKUP(C143,银行退!D:G,4,FALSE)</f>
        <v>315</v>
      </c>
      <c r="Q143" t="str">
        <f t="shared" si="5"/>
        <v/>
      </c>
      <c r="R143" t="e">
        <f>VLOOKUP(C143,银行退!D:J,7,FALSE)</f>
        <v>#N/A</v>
      </c>
    </row>
    <row r="144" spans="1:18" s="53" customFormat="1" ht="14.25" hidden="1">
      <c r="A144" s="17">
        <v>42894.668495370373</v>
      </c>
      <c r="B144">
        <v>103194</v>
      </c>
      <c r="C144" t="s">
        <v>522</v>
      </c>
      <c r="D144" t="s">
        <v>164</v>
      </c>
      <c r="E144"/>
      <c r="F144" s="60">
        <v>550</v>
      </c>
      <c r="G144" t="s">
        <v>253</v>
      </c>
      <c r="H144" t="s">
        <v>253</v>
      </c>
      <c r="I144" t="s">
        <v>699</v>
      </c>
      <c r="J144" t="s">
        <v>4003</v>
      </c>
      <c r="K144" t="s">
        <v>700</v>
      </c>
      <c r="L144" t="s">
        <v>1002</v>
      </c>
      <c r="M144" t="s">
        <v>1003</v>
      </c>
      <c r="N144" s="53">
        <f>VLOOKUP(B144,HIS退!B:F,5,FALSE)</f>
        <v>-550</v>
      </c>
      <c r="O144" s="53" t="str">
        <f t="shared" si="4"/>
        <v/>
      </c>
      <c r="P144" s="54">
        <f>VLOOKUP(C144,银行退!D:G,4,FALSE)</f>
        <v>550</v>
      </c>
      <c r="Q144" s="53" t="str">
        <f t="shared" si="5"/>
        <v/>
      </c>
      <c r="R144" s="53">
        <f>VLOOKUP(C144,银行退!D:J,7,FALSE)</f>
        <v>1</v>
      </c>
    </row>
    <row r="145" spans="1:18" ht="14.25" hidden="1">
      <c r="A145" s="17">
        <v>42894.669907407406</v>
      </c>
      <c r="B145">
        <v>103262</v>
      </c>
      <c r="C145" t="s">
        <v>523</v>
      </c>
      <c r="D145" t="s">
        <v>164</v>
      </c>
      <c r="F145" s="60">
        <v>5000</v>
      </c>
      <c r="G145" t="s">
        <v>253</v>
      </c>
      <c r="H145" t="s">
        <v>253</v>
      </c>
      <c r="I145" t="s">
        <v>699</v>
      </c>
      <c r="J145" t="s">
        <v>48</v>
      </c>
      <c r="K145" t="s">
        <v>700</v>
      </c>
      <c r="L145" t="s">
        <v>1004</v>
      </c>
      <c r="M145" t="s">
        <v>1005</v>
      </c>
      <c r="N145">
        <f>VLOOKUP(B145,HIS退!B:F,5,FALSE)</f>
        <v>-5000</v>
      </c>
      <c r="O145" t="str">
        <f t="shared" si="4"/>
        <v/>
      </c>
      <c r="P145" s="43">
        <f>VLOOKUP(C145,银行退!D:G,4,FALSE)</f>
        <v>5000</v>
      </c>
      <c r="Q145" t="str">
        <f t="shared" si="5"/>
        <v/>
      </c>
      <c r="R145" t="e">
        <f>VLOOKUP(C145,银行退!D:J,7,FALSE)</f>
        <v>#N/A</v>
      </c>
    </row>
    <row r="146" spans="1:18" ht="14.25" hidden="1">
      <c r="A146" s="17">
        <v>42894.670960648145</v>
      </c>
      <c r="B146">
        <v>103289</v>
      </c>
      <c r="C146" t="s">
        <v>524</v>
      </c>
      <c r="D146" t="s">
        <v>525</v>
      </c>
      <c r="F146" s="60">
        <v>65</v>
      </c>
      <c r="G146" t="s">
        <v>253</v>
      </c>
      <c r="H146" t="s">
        <v>253</v>
      </c>
      <c r="I146" t="s">
        <v>699</v>
      </c>
      <c r="J146" t="s">
        <v>48</v>
      </c>
      <c r="K146" t="s">
        <v>700</v>
      </c>
      <c r="L146" t="s">
        <v>1006</v>
      </c>
      <c r="M146" t="s">
        <v>1007</v>
      </c>
      <c r="N146">
        <f>VLOOKUP(B146,HIS退!B:F,5,FALSE)</f>
        <v>-65</v>
      </c>
      <c r="O146" t="str">
        <f t="shared" si="4"/>
        <v/>
      </c>
      <c r="P146" s="43">
        <f>VLOOKUP(C146,银行退!D:G,4,FALSE)</f>
        <v>65</v>
      </c>
      <c r="Q146" t="str">
        <f t="shared" si="5"/>
        <v/>
      </c>
      <c r="R146" t="e">
        <f>VLOOKUP(C146,银行退!D:J,7,FALSE)</f>
        <v>#N/A</v>
      </c>
    </row>
    <row r="147" spans="1:18" ht="14.25" hidden="1">
      <c r="A147" s="17">
        <v>42894.678599537037</v>
      </c>
      <c r="B147">
        <v>103595</v>
      </c>
      <c r="C147" t="s">
        <v>527</v>
      </c>
      <c r="D147" t="s">
        <v>166</v>
      </c>
      <c r="F147" s="60">
        <v>750</v>
      </c>
      <c r="G147" t="s">
        <v>253</v>
      </c>
      <c r="H147" t="s">
        <v>253</v>
      </c>
      <c r="I147" t="s">
        <v>699</v>
      </c>
      <c r="J147" t="s">
        <v>48</v>
      </c>
      <c r="K147" t="s">
        <v>700</v>
      </c>
      <c r="L147" t="s">
        <v>1008</v>
      </c>
      <c r="M147" t="s">
        <v>1009</v>
      </c>
      <c r="N147">
        <f>VLOOKUP(B147,HIS退!B:F,5,FALSE)</f>
        <v>-750</v>
      </c>
      <c r="O147" t="str">
        <f t="shared" si="4"/>
        <v/>
      </c>
      <c r="P147" s="43">
        <f>VLOOKUP(C147,银行退!D:G,4,FALSE)</f>
        <v>750</v>
      </c>
      <c r="Q147" t="str">
        <f t="shared" si="5"/>
        <v/>
      </c>
      <c r="R147" t="e">
        <f>VLOOKUP(C147,银行退!D:J,7,FALSE)</f>
        <v>#N/A</v>
      </c>
    </row>
    <row r="148" spans="1:18" ht="14.25" hidden="1">
      <c r="A148" s="17">
        <v>42894.681203703702</v>
      </c>
      <c r="B148">
        <v>103694</v>
      </c>
      <c r="C148" t="s">
        <v>528</v>
      </c>
      <c r="D148" t="s">
        <v>136</v>
      </c>
      <c r="F148" s="60">
        <v>740</v>
      </c>
      <c r="G148" t="s">
        <v>253</v>
      </c>
      <c r="H148" t="s">
        <v>253</v>
      </c>
      <c r="I148" t="s">
        <v>699</v>
      </c>
      <c r="J148" t="s">
        <v>48</v>
      </c>
      <c r="K148" t="s">
        <v>700</v>
      </c>
      <c r="L148" t="s">
        <v>1010</v>
      </c>
      <c r="M148" t="s">
        <v>1011</v>
      </c>
      <c r="N148">
        <f>VLOOKUP(B148,HIS退!B:F,5,FALSE)</f>
        <v>-740</v>
      </c>
      <c r="O148" t="str">
        <f t="shared" si="4"/>
        <v/>
      </c>
      <c r="P148" s="43">
        <f>VLOOKUP(C148,银行退!D:G,4,FALSE)</f>
        <v>740</v>
      </c>
      <c r="Q148" t="str">
        <f t="shared" si="5"/>
        <v/>
      </c>
      <c r="R148" t="e">
        <f>VLOOKUP(C148,银行退!D:J,7,FALSE)</f>
        <v>#N/A</v>
      </c>
    </row>
    <row r="149" spans="1:18" ht="14.25" hidden="1">
      <c r="A149" s="17">
        <v>42894.684062499997</v>
      </c>
      <c r="B149">
        <v>103816</v>
      </c>
      <c r="C149" t="s">
        <v>529</v>
      </c>
      <c r="D149" t="s">
        <v>530</v>
      </c>
      <c r="F149" s="60">
        <v>200</v>
      </c>
      <c r="G149" t="s">
        <v>253</v>
      </c>
      <c r="H149" t="s">
        <v>253</v>
      </c>
      <c r="I149" t="s">
        <v>699</v>
      </c>
      <c r="J149" t="s">
        <v>48</v>
      </c>
      <c r="K149" t="s">
        <v>700</v>
      </c>
      <c r="L149" t="s">
        <v>1012</v>
      </c>
      <c r="M149" t="s">
        <v>1013</v>
      </c>
      <c r="N149">
        <f>VLOOKUP(B149,HIS退!B:F,5,FALSE)</f>
        <v>-200</v>
      </c>
      <c r="O149" t="str">
        <f t="shared" si="4"/>
        <v/>
      </c>
      <c r="P149" s="43">
        <f>VLOOKUP(C149,银行退!D:G,4,FALSE)</f>
        <v>200</v>
      </c>
      <c r="Q149" t="str">
        <f t="shared" si="5"/>
        <v/>
      </c>
      <c r="R149" t="e">
        <f>VLOOKUP(C149,银行退!D:J,7,FALSE)</f>
        <v>#N/A</v>
      </c>
    </row>
    <row r="150" spans="1:18" ht="14.25" hidden="1">
      <c r="A150" s="17">
        <v>42894.68440972222</v>
      </c>
      <c r="B150">
        <v>103836</v>
      </c>
      <c r="C150" t="s">
        <v>532</v>
      </c>
      <c r="D150" t="s">
        <v>533</v>
      </c>
      <c r="F150" s="60">
        <v>200</v>
      </c>
      <c r="G150" t="s">
        <v>253</v>
      </c>
      <c r="H150" t="s">
        <v>253</v>
      </c>
      <c r="I150" t="s">
        <v>699</v>
      </c>
      <c r="J150" t="s">
        <v>48</v>
      </c>
      <c r="K150" t="s">
        <v>700</v>
      </c>
      <c r="L150" t="s">
        <v>1014</v>
      </c>
      <c r="M150" t="s">
        <v>1015</v>
      </c>
      <c r="N150">
        <f>VLOOKUP(B150,HIS退!B:F,5,FALSE)</f>
        <v>-200</v>
      </c>
      <c r="O150" t="str">
        <f t="shared" si="4"/>
        <v/>
      </c>
      <c r="P150" s="43">
        <f>VLOOKUP(C150,银行退!D:G,4,FALSE)</f>
        <v>200</v>
      </c>
      <c r="Q150" t="str">
        <f t="shared" si="5"/>
        <v/>
      </c>
      <c r="R150" t="e">
        <f>VLOOKUP(C150,银行退!D:J,7,FALSE)</f>
        <v>#N/A</v>
      </c>
    </row>
    <row r="151" spans="1:18" ht="14.25" hidden="1">
      <c r="A151" s="17">
        <v>42894.684606481482</v>
      </c>
      <c r="B151">
        <v>103846</v>
      </c>
      <c r="C151" t="s">
        <v>535</v>
      </c>
      <c r="D151" t="s">
        <v>533</v>
      </c>
      <c r="F151" s="60">
        <v>16</v>
      </c>
      <c r="G151" t="s">
        <v>253</v>
      </c>
      <c r="H151" t="s">
        <v>253</v>
      </c>
      <c r="I151" t="s">
        <v>699</v>
      </c>
      <c r="J151" t="s">
        <v>48</v>
      </c>
      <c r="K151" t="s">
        <v>700</v>
      </c>
      <c r="L151" t="s">
        <v>1016</v>
      </c>
      <c r="M151" t="s">
        <v>1017</v>
      </c>
      <c r="N151">
        <f>VLOOKUP(B151,HIS退!B:F,5,FALSE)</f>
        <v>-16</v>
      </c>
      <c r="O151" t="str">
        <f t="shared" si="4"/>
        <v/>
      </c>
      <c r="P151" s="43">
        <f>VLOOKUP(C151,银行退!D:G,4,FALSE)</f>
        <v>16</v>
      </c>
      <c r="Q151" t="str">
        <f t="shared" si="5"/>
        <v/>
      </c>
      <c r="R151" t="e">
        <f>VLOOKUP(C151,银行退!D:J,7,FALSE)</f>
        <v>#N/A</v>
      </c>
    </row>
    <row r="152" spans="1:18" ht="14.25" hidden="1">
      <c r="A152" s="17">
        <v>42894.691041666665</v>
      </c>
      <c r="B152">
        <v>104101</v>
      </c>
      <c r="C152" t="s">
        <v>536</v>
      </c>
      <c r="D152" t="s">
        <v>537</v>
      </c>
      <c r="F152" s="60">
        <v>500</v>
      </c>
      <c r="G152" t="s">
        <v>253</v>
      </c>
      <c r="H152" t="s">
        <v>253</v>
      </c>
      <c r="I152" t="s">
        <v>699</v>
      </c>
      <c r="J152" t="s">
        <v>48</v>
      </c>
      <c r="K152" t="s">
        <v>700</v>
      </c>
      <c r="L152" t="s">
        <v>1018</v>
      </c>
      <c r="M152" t="s">
        <v>1019</v>
      </c>
      <c r="N152">
        <f>VLOOKUP(B152,HIS退!B:F,5,FALSE)</f>
        <v>-500</v>
      </c>
      <c r="O152" t="str">
        <f t="shared" si="4"/>
        <v/>
      </c>
      <c r="P152" s="43">
        <f>VLOOKUP(C152,银行退!D:G,4,FALSE)</f>
        <v>500</v>
      </c>
      <c r="Q152" t="str">
        <f t="shared" si="5"/>
        <v/>
      </c>
      <c r="R152" t="e">
        <f>VLOOKUP(C152,银行退!D:J,7,FALSE)</f>
        <v>#N/A</v>
      </c>
    </row>
    <row r="153" spans="1:18" ht="14.25" hidden="1">
      <c r="A153" s="17">
        <v>42894.697175925925</v>
      </c>
      <c r="B153">
        <v>104324</v>
      </c>
      <c r="D153" t="s">
        <v>111</v>
      </c>
      <c r="F153" s="60">
        <v>3744</v>
      </c>
      <c r="G153" t="s">
        <v>253</v>
      </c>
      <c r="H153" t="s">
        <v>253</v>
      </c>
      <c r="I153" t="s">
        <v>707</v>
      </c>
      <c r="J153" t="s">
        <v>694</v>
      </c>
      <c r="K153" t="s">
        <v>700</v>
      </c>
      <c r="L153" t="s">
        <v>1020</v>
      </c>
      <c r="M153" t="s">
        <v>1021</v>
      </c>
      <c r="N153">
        <f>VLOOKUP(B153,HIS退!B:F,5,FALSE)</f>
        <v>-3744</v>
      </c>
      <c r="O153" t="str">
        <f t="shared" si="4"/>
        <v/>
      </c>
      <c r="P153" s="43" t="e">
        <f>VLOOKUP(C153,银行退!D:G,4,FALSE)</f>
        <v>#N/A</v>
      </c>
      <c r="Q153" t="e">
        <f t="shared" si="5"/>
        <v>#N/A</v>
      </c>
      <c r="R153" t="e">
        <f>VLOOKUP(C153,银行退!D:J,7,FALSE)</f>
        <v>#N/A</v>
      </c>
    </row>
    <row r="154" spans="1:18" ht="14.25" hidden="1">
      <c r="A154" s="17">
        <v>42894.697511574072</v>
      </c>
      <c r="B154">
        <v>0</v>
      </c>
      <c r="D154" t="s">
        <v>111</v>
      </c>
      <c r="F154" s="60">
        <v>3744</v>
      </c>
      <c r="G154" t="s">
        <v>253</v>
      </c>
      <c r="H154" t="s">
        <v>253</v>
      </c>
      <c r="I154" t="s">
        <v>714</v>
      </c>
      <c r="J154" t="s">
        <v>714</v>
      </c>
      <c r="K154" t="s">
        <v>700</v>
      </c>
      <c r="L154" t="s">
        <v>1022</v>
      </c>
      <c r="M154" t="s">
        <v>1023</v>
      </c>
      <c r="N154" t="e">
        <f>VLOOKUP(B154,HIS退!B:F,5,FALSE)</f>
        <v>#N/A</v>
      </c>
      <c r="O154" t="e">
        <f t="shared" si="4"/>
        <v>#N/A</v>
      </c>
      <c r="P154" s="43" t="e">
        <f>VLOOKUP(C154,银行退!D:G,4,FALSE)</f>
        <v>#N/A</v>
      </c>
      <c r="Q154" t="e">
        <f t="shared" si="5"/>
        <v>#N/A</v>
      </c>
      <c r="R154" t="e">
        <f>VLOOKUP(C154,银行退!D:J,7,FALSE)</f>
        <v>#N/A</v>
      </c>
    </row>
    <row r="155" spans="1:18" ht="14.25" hidden="1">
      <c r="A155" s="17">
        <v>42894.721296296295</v>
      </c>
      <c r="B155">
        <v>105028</v>
      </c>
      <c r="C155" t="s">
        <v>539</v>
      </c>
      <c r="D155" t="s">
        <v>540</v>
      </c>
      <c r="F155" s="60">
        <v>157</v>
      </c>
      <c r="G155" t="s">
        <v>253</v>
      </c>
      <c r="H155" t="s">
        <v>253</v>
      </c>
      <c r="I155" t="s">
        <v>699</v>
      </c>
      <c r="J155" t="s">
        <v>48</v>
      </c>
      <c r="K155" t="s">
        <v>700</v>
      </c>
      <c r="L155" t="s">
        <v>1024</v>
      </c>
      <c r="M155" t="s">
        <v>1025</v>
      </c>
      <c r="N155">
        <f>VLOOKUP(B155,HIS退!B:F,5,FALSE)</f>
        <v>-157</v>
      </c>
      <c r="O155" t="str">
        <f t="shared" si="4"/>
        <v/>
      </c>
      <c r="P155" s="43">
        <f>VLOOKUP(C155,银行退!D:G,4,FALSE)</f>
        <v>157</v>
      </c>
      <c r="Q155" t="str">
        <f t="shared" si="5"/>
        <v/>
      </c>
      <c r="R155" t="e">
        <f>VLOOKUP(C155,银行退!D:J,7,FALSE)</f>
        <v>#N/A</v>
      </c>
    </row>
    <row r="156" spans="1:18" ht="14.25" hidden="1">
      <c r="A156" s="17">
        <v>42894.723935185182</v>
      </c>
      <c r="B156">
        <v>105107</v>
      </c>
      <c r="C156" t="s">
        <v>542</v>
      </c>
      <c r="D156" t="s">
        <v>168</v>
      </c>
      <c r="F156" s="60">
        <v>3996</v>
      </c>
      <c r="G156" t="s">
        <v>253</v>
      </c>
      <c r="H156" t="s">
        <v>253</v>
      </c>
      <c r="I156" t="s">
        <v>699</v>
      </c>
      <c r="J156" t="s">
        <v>48</v>
      </c>
      <c r="K156" t="s">
        <v>700</v>
      </c>
      <c r="L156" t="s">
        <v>1026</v>
      </c>
      <c r="M156" t="s">
        <v>1027</v>
      </c>
      <c r="N156">
        <f>VLOOKUP(B156,HIS退!B:F,5,FALSE)</f>
        <v>-3996</v>
      </c>
      <c r="O156" t="str">
        <f t="shared" si="4"/>
        <v/>
      </c>
      <c r="P156" s="43">
        <f>VLOOKUP(C156,银行退!D:G,4,FALSE)</f>
        <v>3996</v>
      </c>
      <c r="Q156" t="str">
        <f t="shared" si="5"/>
        <v/>
      </c>
      <c r="R156" t="e">
        <f>VLOOKUP(C156,银行退!D:J,7,FALSE)</f>
        <v>#N/A</v>
      </c>
    </row>
    <row r="157" spans="1:18" ht="14.25" hidden="1">
      <c r="A157" s="17">
        <v>42894.73605324074</v>
      </c>
      <c r="B157">
        <v>105351</v>
      </c>
      <c r="C157" t="s">
        <v>543</v>
      </c>
      <c r="D157" t="s">
        <v>148</v>
      </c>
      <c r="F157" s="60">
        <v>1000</v>
      </c>
      <c r="G157" t="s">
        <v>253</v>
      </c>
      <c r="H157" t="s">
        <v>253</v>
      </c>
      <c r="I157" t="s">
        <v>699</v>
      </c>
      <c r="J157" t="s">
        <v>48</v>
      </c>
      <c r="K157" t="s">
        <v>700</v>
      </c>
      <c r="L157" t="s">
        <v>1028</v>
      </c>
      <c r="M157" t="s">
        <v>1029</v>
      </c>
      <c r="N157">
        <f>VLOOKUP(B157,HIS退!B:F,5,FALSE)</f>
        <v>-1000</v>
      </c>
      <c r="O157" t="str">
        <f t="shared" si="4"/>
        <v/>
      </c>
      <c r="P157" s="43">
        <f>VLOOKUP(C157,银行退!D:G,4,FALSE)</f>
        <v>1000</v>
      </c>
      <c r="Q157" t="str">
        <f t="shared" si="5"/>
        <v/>
      </c>
      <c r="R157" t="e">
        <f>VLOOKUP(C157,银行退!D:J,7,FALSE)</f>
        <v>#N/A</v>
      </c>
    </row>
    <row r="158" spans="1:18" ht="14.25" hidden="1">
      <c r="A158" s="17">
        <v>42894.74559027778</v>
      </c>
      <c r="B158">
        <v>105462</v>
      </c>
      <c r="C158" t="s">
        <v>544</v>
      </c>
      <c r="D158" t="s">
        <v>170</v>
      </c>
      <c r="F158" s="60">
        <v>200</v>
      </c>
      <c r="G158" t="s">
        <v>253</v>
      </c>
      <c r="H158" t="s">
        <v>253</v>
      </c>
      <c r="I158" t="s">
        <v>699</v>
      </c>
      <c r="J158" t="s">
        <v>48</v>
      </c>
      <c r="K158" t="s">
        <v>700</v>
      </c>
      <c r="L158" t="s">
        <v>1030</v>
      </c>
      <c r="M158" t="s">
        <v>1031</v>
      </c>
      <c r="N158">
        <f>VLOOKUP(B158,HIS退!B:F,5,FALSE)</f>
        <v>-200</v>
      </c>
      <c r="O158" t="str">
        <f t="shared" si="4"/>
        <v/>
      </c>
      <c r="P158" s="43">
        <f>VLOOKUP(C158,银行退!D:G,4,FALSE)</f>
        <v>200</v>
      </c>
      <c r="Q158" t="str">
        <f t="shared" si="5"/>
        <v/>
      </c>
      <c r="R158" t="e">
        <f>VLOOKUP(C158,银行退!D:J,7,FALSE)</f>
        <v>#N/A</v>
      </c>
    </row>
    <row r="159" spans="1:18" ht="14.25" hidden="1">
      <c r="A159" s="17">
        <v>42894.79246527778</v>
      </c>
      <c r="B159">
        <v>105701</v>
      </c>
      <c r="C159" t="s">
        <v>545</v>
      </c>
      <c r="D159" t="s">
        <v>546</v>
      </c>
      <c r="F159" s="60">
        <v>50</v>
      </c>
      <c r="G159" t="s">
        <v>253</v>
      </c>
      <c r="H159" t="s">
        <v>253</v>
      </c>
      <c r="I159" t="s">
        <v>699</v>
      </c>
      <c r="J159" t="s">
        <v>48</v>
      </c>
      <c r="K159" t="s">
        <v>700</v>
      </c>
      <c r="L159" t="s">
        <v>1032</v>
      </c>
      <c r="M159" t="s">
        <v>1033</v>
      </c>
      <c r="N159">
        <f>VLOOKUP(B159,HIS退!B:F,5,FALSE)</f>
        <v>-50</v>
      </c>
      <c r="O159" t="str">
        <f t="shared" si="4"/>
        <v/>
      </c>
      <c r="P159" s="43">
        <f>VLOOKUP(C159,银行退!D:G,4,FALSE)</f>
        <v>50</v>
      </c>
      <c r="Q159" t="str">
        <f t="shared" si="5"/>
        <v/>
      </c>
      <c r="R159" t="e">
        <f>VLOOKUP(C159,银行退!D:J,7,FALSE)</f>
        <v>#N/A</v>
      </c>
    </row>
    <row r="160" spans="1:18" ht="14.25" hidden="1">
      <c r="A160" s="17">
        <v>42894.793796296297</v>
      </c>
      <c r="B160">
        <v>105705</v>
      </c>
      <c r="C160" t="s">
        <v>548</v>
      </c>
      <c r="D160" t="s">
        <v>546</v>
      </c>
      <c r="F160" s="60">
        <v>42</v>
      </c>
      <c r="G160" t="s">
        <v>253</v>
      </c>
      <c r="H160" t="s">
        <v>253</v>
      </c>
      <c r="I160" t="s">
        <v>699</v>
      </c>
      <c r="J160" t="s">
        <v>48</v>
      </c>
      <c r="K160" t="s">
        <v>700</v>
      </c>
      <c r="L160" t="s">
        <v>1034</v>
      </c>
      <c r="M160" t="s">
        <v>1035</v>
      </c>
      <c r="N160">
        <f>VLOOKUP(B160,HIS退!B:F,5,FALSE)</f>
        <v>-42</v>
      </c>
      <c r="O160" t="str">
        <f t="shared" si="4"/>
        <v/>
      </c>
      <c r="P160" s="43">
        <f>VLOOKUP(C160,银行退!D:G,4,FALSE)</f>
        <v>42</v>
      </c>
      <c r="Q160" t="str">
        <f t="shared" si="5"/>
        <v/>
      </c>
      <c r="R160" t="e">
        <f>VLOOKUP(C160,银行退!D:J,7,FALSE)</f>
        <v>#N/A</v>
      </c>
    </row>
    <row r="161" spans="1:18" ht="14.25" hidden="1">
      <c r="A161" s="17">
        <v>42895.373900462961</v>
      </c>
      <c r="B161">
        <v>109795</v>
      </c>
      <c r="C161" t="s">
        <v>549</v>
      </c>
      <c r="D161" t="s">
        <v>65</v>
      </c>
      <c r="F161" s="60">
        <v>1337</v>
      </c>
      <c r="G161" t="s">
        <v>253</v>
      </c>
      <c r="H161" t="s">
        <v>253</v>
      </c>
      <c r="I161" t="s">
        <v>699</v>
      </c>
      <c r="J161" t="s">
        <v>48</v>
      </c>
      <c r="K161" t="s">
        <v>700</v>
      </c>
      <c r="L161" t="s">
        <v>1036</v>
      </c>
      <c r="M161" t="s">
        <v>1037</v>
      </c>
      <c r="N161">
        <f>VLOOKUP(B161,HIS退!B:F,5,FALSE)</f>
        <v>-1337</v>
      </c>
      <c r="O161" t="str">
        <f t="shared" si="4"/>
        <v/>
      </c>
      <c r="P161" s="43">
        <f>VLOOKUP(C161,银行退!D:G,4,FALSE)</f>
        <v>1337</v>
      </c>
      <c r="Q161" t="str">
        <f t="shared" si="5"/>
        <v/>
      </c>
      <c r="R161" t="e">
        <f>VLOOKUP(C161,银行退!D:J,7,FALSE)</f>
        <v>#N/A</v>
      </c>
    </row>
    <row r="162" spans="1:18" ht="14.25" hidden="1">
      <c r="A162" s="17">
        <v>42895.382916666669</v>
      </c>
      <c r="B162">
        <v>110458</v>
      </c>
      <c r="D162" t="s">
        <v>1038</v>
      </c>
      <c r="F162" s="60">
        <v>388</v>
      </c>
      <c r="G162" t="s">
        <v>253</v>
      </c>
      <c r="H162" t="s">
        <v>253</v>
      </c>
      <c r="I162" t="s">
        <v>707</v>
      </c>
      <c r="J162" t="s">
        <v>694</v>
      </c>
      <c r="K162" t="s">
        <v>700</v>
      </c>
      <c r="L162" t="s">
        <v>1039</v>
      </c>
      <c r="M162" t="s">
        <v>1040</v>
      </c>
      <c r="N162">
        <f>VLOOKUP(B162,HIS退!B:F,5,FALSE)</f>
        <v>-388</v>
      </c>
      <c r="O162" t="str">
        <f t="shared" si="4"/>
        <v/>
      </c>
      <c r="P162" s="43" t="e">
        <f>VLOOKUP(C162,银行退!D:G,4,FALSE)</f>
        <v>#N/A</v>
      </c>
      <c r="Q162" t="e">
        <f t="shared" si="5"/>
        <v>#N/A</v>
      </c>
      <c r="R162" t="e">
        <f>VLOOKUP(C162,银行退!D:J,7,FALSE)</f>
        <v>#N/A</v>
      </c>
    </row>
    <row r="163" spans="1:18" ht="14.25" hidden="1">
      <c r="A163" s="17">
        <v>42895.389548611114</v>
      </c>
      <c r="B163">
        <v>110963</v>
      </c>
      <c r="D163" t="s">
        <v>69</v>
      </c>
      <c r="F163" s="60">
        <v>500</v>
      </c>
      <c r="G163" t="s">
        <v>253</v>
      </c>
      <c r="H163" t="s">
        <v>253</v>
      </c>
      <c r="I163" t="s">
        <v>707</v>
      </c>
      <c r="J163" t="s">
        <v>694</v>
      </c>
      <c r="K163" t="s">
        <v>700</v>
      </c>
      <c r="L163" t="s">
        <v>1041</v>
      </c>
      <c r="M163" t="s">
        <v>1042</v>
      </c>
      <c r="N163">
        <f>VLOOKUP(B163,HIS退!B:F,5,FALSE)</f>
        <v>-500</v>
      </c>
      <c r="O163" t="str">
        <f t="shared" si="4"/>
        <v/>
      </c>
      <c r="P163" s="43" t="e">
        <f>VLOOKUP(C163,银行退!D:G,4,FALSE)</f>
        <v>#N/A</v>
      </c>
      <c r="Q163" t="e">
        <f t="shared" si="5"/>
        <v>#N/A</v>
      </c>
      <c r="R163" t="e">
        <f>VLOOKUP(C163,银行退!D:J,7,FALSE)</f>
        <v>#N/A</v>
      </c>
    </row>
    <row r="164" spans="1:18" ht="14.25" hidden="1">
      <c r="A164" s="17">
        <v>42895.389733796299</v>
      </c>
      <c r="B164">
        <v>0</v>
      </c>
      <c r="D164" t="s">
        <v>69</v>
      </c>
      <c r="F164" s="60">
        <v>500</v>
      </c>
      <c r="G164" t="s">
        <v>253</v>
      </c>
      <c r="H164" t="s">
        <v>253</v>
      </c>
      <c r="I164" t="s">
        <v>714</v>
      </c>
      <c r="J164" t="s">
        <v>714</v>
      </c>
      <c r="K164" t="s">
        <v>700</v>
      </c>
      <c r="L164" t="s">
        <v>1043</v>
      </c>
      <c r="M164" t="s">
        <v>1044</v>
      </c>
      <c r="N164" t="e">
        <f>VLOOKUP(B164,HIS退!B:F,5,FALSE)</f>
        <v>#N/A</v>
      </c>
      <c r="O164" t="e">
        <f t="shared" si="4"/>
        <v>#N/A</v>
      </c>
      <c r="P164" s="43" t="e">
        <f>VLOOKUP(C164,银行退!D:G,4,FALSE)</f>
        <v>#N/A</v>
      </c>
      <c r="Q164" t="e">
        <f t="shared" si="5"/>
        <v>#N/A</v>
      </c>
      <c r="R164" t="e">
        <f>VLOOKUP(C164,银行退!D:J,7,FALSE)</f>
        <v>#N/A</v>
      </c>
    </row>
    <row r="165" spans="1:18" ht="14.25" hidden="1">
      <c r="A165" s="17">
        <v>42895.389872685184</v>
      </c>
      <c r="B165">
        <v>0</v>
      </c>
      <c r="D165" t="s">
        <v>69</v>
      </c>
      <c r="F165" s="60">
        <v>500</v>
      </c>
      <c r="G165" t="s">
        <v>253</v>
      </c>
      <c r="H165" t="s">
        <v>253</v>
      </c>
      <c r="I165" t="s">
        <v>714</v>
      </c>
      <c r="J165" t="s">
        <v>714</v>
      </c>
      <c r="K165" t="s">
        <v>700</v>
      </c>
      <c r="L165" t="s">
        <v>1045</v>
      </c>
      <c r="M165" t="s">
        <v>1046</v>
      </c>
      <c r="N165" t="e">
        <f>VLOOKUP(B165,HIS退!B:F,5,FALSE)</f>
        <v>#N/A</v>
      </c>
      <c r="O165" t="e">
        <f t="shared" si="4"/>
        <v>#N/A</v>
      </c>
      <c r="P165" s="43" t="e">
        <f>VLOOKUP(C165,银行退!D:G,4,FALSE)</f>
        <v>#N/A</v>
      </c>
      <c r="Q165" t="e">
        <f t="shared" si="5"/>
        <v>#N/A</v>
      </c>
      <c r="R165" t="e">
        <f>VLOOKUP(C165,银行退!D:J,7,FALSE)</f>
        <v>#N/A</v>
      </c>
    </row>
    <row r="166" spans="1:18" ht="14.25" hidden="1">
      <c r="A166" s="17">
        <v>42895.390057870369</v>
      </c>
      <c r="B166">
        <v>0</v>
      </c>
      <c r="D166" t="s">
        <v>69</v>
      </c>
      <c r="F166" s="60">
        <v>500</v>
      </c>
      <c r="G166" t="s">
        <v>253</v>
      </c>
      <c r="H166" t="s">
        <v>253</v>
      </c>
      <c r="I166" t="s">
        <v>714</v>
      </c>
      <c r="J166" t="s">
        <v>714</v>
      </c>
      <c r="K166" t="s">
        <v>700</v>
      </c>
      <c r="L166" t="s">
        <v>1047</v>
      </c>
      <c r="M166" t="s">
        <v>1048</v>
      </c>
      <c r="N166" t="e">
        <f>VLOOKUP(B166,HIS退!B:F,5,FALSE)</f>
        <v>#N/A</v>
      </c>
      <c r="O166" t="e">
        <f t="shared" si="4"/>
        <v>#N/A</v>
      </c>
      <c r="P166" s="43" t="e">
        <f>VLOOKUP(C166,银行退!D:G,4,FALSE)</f>
        <v>#N/A</v>
      </c>
      <c r="Q166" t="e">
        <f t="shared" si="5"/>
        <v>#N/A</v>
      </c>
      <c r="R166" t="e">
        <f>VLOOKUP(C166,银行退!D:J,7,FALSE)</f>
        <v>#N/A</v>
      </c>
    </row>
    <row r="167" spans="1:18" s="53" customFormat="1" ht="14.25" hidden="1">
      <c r="A167" s="17">
        <v>42895.404965277776</v>
      </c>
      <c r="B167">
        <v>112193</v>
      </c>
      <c r="C167" t="s">
        <v>550</v>
      </c>
      <c r="D167" t="s">
        <v>551</v>
      </c>
      <c r="E167"/>
      <c r="F167" s="60">
        <v>1994</v>
      </c>
      <c r="G167" t="s">
        <v>253</v>
      </c>
      <c r="H167" t="s">
        <v>253</v>
      </c>
      <c r="I167" t="s">
        <v>699</v>
      </c>
      <c r="J167" t="s">
        <v>4003</v>
      </c>
      <c r="K167" t="s">
        <v>700</v>
      </c>
      <c r="L167" t="s">
        <v>1049</v>
      </c>
      <c r="M167" t="s">
        <v>1050</v>
      </c>
      <c r="N167" s="53">
        <f>VLOOKUP(B167,HIS退!B:F,5,FALSE)</f>
        <v>-1994</v>
      </c>
      <c r="O167" s="53" t="str">
        <f t="shared" si="4"/>
        <v/>
      </c>
      <c r="P167" s="54">
        <f>VLOOKUP(C167,银行退!D:G,4,FALSE)</f>
        <v>1994</v>
      </c>
      <c r="Q167" s="53" t="str">
        <f t="shared" si="5"/>
        <v/>
      </c>
      <c r="R167" s="53">
        <f>VLOOKUP(C167,银行退!D:J,7,FALSE)</f>
        <v>1</v>
      </c>
    </row>
    <row r="168" spans="1:18" ht="14.25" hidden="1">
      <c r="A168" s="17">
        <v>42895.408460648148</v>
      </c>
      <c r="B168">
        <v>112476</v>
      </c>
      <c r="C168" t="s">
        <v>553</v>
      </c>
      <c r="D168" t="s">
        <v>554</v>
      </c>
      <c r="F168" s="60">
        <v>200</v>
      </c>
      <c r="G168" t="s">
        <v>253</v>
      </c>
      <c r="H168" t="s">
        <v>253</v>
      </c>
      <c r="I168" t="s">
        <v>699</v>
      </c>
      <c r="J168" t="s">
        <v>48</v>
      </c>
      <c r="K168" t="s">
        <v>700</v>
      </c>
      <c r="L168" t="s">
        <v>1051</v>
      </c>
      <c r="M168" t="s">
        <v>1052</v>
      </c>
      <c r="N168">
        <f>VLOOKUP(B168,HIS退!B:F,5,FALSE)</f>
        <v>-200</v>
      </c>
      <c r="O168" t="str">
        <f t="shared" si="4"/>
        <v/>
      </c>
      <c r="P168" s="43">
        <f>VLOOKUP(C168,银行退!D:G,4,FALSE)</f>
        <v>200</v>
      </c>
      <c r="Q168" t="str">
        <f t="shared" si="5"/>
        <v/>
      </c>
      <c r="R168" t="e">
        <f>VLOOKUP(C168,银行退!D:J,7,FALSE)</f>
        <v>#N/A</v>
      </c>
    </row>
    <row r="169" spans="1:18" ht="14.25" hidden="1">
      <c r="A169" s="17">
        <v>42895.421238425923</v>
      </c>
      <c r="B169">
        <v>113484</v>
      </c>
      <c r="D169" t="s">
        <v>111</v>
      </c>
      <c r="F169" s="60">
        <v>3000</v>
      </c>
      <c r="G169" t="s">
        <v>253</v>
      </c>
      <c r="H169" t="s">
        <v>253</v>
      </c>
      <c r="I169" t="s">
        <v>707</v>
      </c>
      <c r="J169" t="s">
        <v>694</v>
      </c>
      <c r="K169" t="s">
        <v>700</v>
      </c>
      <c r="L169" t="s">
        <v>1053</v>
      </c>
      <c r="M169" t="s">
        <v>1054</v>
      </c>
      <c r="N169">
        <f>VLOOKUP(B169,HIS退!B:F,5,FALSE)</f>
        <v>-3000</v>
      </c>
      <c r="O169" t="str">
        <f t="shared" si="4"/>
        <v/>
      </c>
      <c r="P169" s="43" t="e">
        <f>VLOOKUP(C169,银行退!D:G,4,FALSE)</f>
        <v>#N/A</v>
      </c>
      <c r="Q169" t="e">
        <f t="shared" si="5"/>
        <v>#N/A</v>
      </c>
      <c r="R169" t="e">
        <f>VLOOKUP(C169,银行退!D:J,7,FALSE)</f>
        <v>#N/A</v>
      </c>
    </row>
    <row r="170" spans="1:18" ht="14.25" hidden="1">
      <c r="A170" s="17">
        <v>42895.422002314815</v>
      </c>
      <c r="B170">
        <v>0</v>
      </c>
      <c r="D170" t="s">
        <v>111</v>
      </c>
      <c r="F170" s="60">
        <v>3000</v>
      </c>
      <c r="G170" t="s">
        <v>253</v>
      </c>
      <c r="H170" t="s">
        <v>253</v>
      </c>
      <c r="I170" t="s">
        <v>714</v>
      </c>
      <c r="J170" t="s">
        <v>714</v>
      </c>
      <c r="K170" t="s">
        <v>700</v>
      </c>
      <c r="L170" t="s">
        <v>1055</v>
      </c>
      <c r="M170" t="s">
        <v>1056</v>
      </c>
      <c r="N170" t="e">
        <f>VLOOKUP(B170,HIS退!B:F,5,FALSE)</f>
        <v>#N/A</v>
      </c>
      <c r="O170" t="e">
        <f t="shared" si="4"/>
        <v>#N/A</v>
      </c>
      <c r="P170" s="43" t="e">
        <f>VLOOKUP(C170,银行退!D:G,4,FALSE)</f>
        <v>#N/A</v>
      </c>
      <c r="Q170" t="e">
        <f t="shared" si="5"/>
        <v>#N/A</v>
      </c>
      <c r="R170" t="e">
        <f>VLOOKUP(C170,银行退!D:J,7,FALSE)</f>
        <v>#N/A</v>
      </c>
    </row>
    <row r="171" spans="1:18" ht="14.25" hidden="1">
      <c r="A171" s="17">
        <v>42895.425185185188</v>
      </c>
      <c r="B171">
        <v>113774</v>
      </c>
      <c r="C171" t="s">
        <v>556</v>
      </c>
      <c r="D171" t="s">
        <v>557</v>
      </c>
      <c r="F171" s="60">
        <v>118</v>
      </c>
      <c r="G171" t="s">
        <v>253</v>
      </c>
      <c r="H171" t="s">
        <v>253</v>
      </c>
      <c r="I171" t="s">
        <v>699</v>
      </c>
      <c r="J171" t="s">
        <v>48</v>
      </c>
      <c r="K171" t="s">
        <v>700</v>
      </c>
      <c r="L171" t="s">
        <v>1057</v>
      </c>
      <c r="M171" t="s">
        <v>1058</v>
      </c>
      <c r="N171">
        <f>VLOOKUP(B171,HIS退!B:F,5,FALSE)</f>
        <v>-118</v>
      </c>
      <c r="O171" t="str">
        <f t="shared" si="4"/>
        <v/>
      </c>
      <c r="P171" s="43">
        <f>VLOOKUP(C171,银行退!D:G,4,FALSE)</f>
        <v>118</v>
      </c>
      <c r="Q171" t="str">
        <f t="shared" si="5"/>
        <v/>
      </c>
      <c r="R171" t="e">
        <f>VLOOKUP(C171,银行退!D:J,7,FALSE)</f>
        <v>#N/A</v>
      </c>
    </row>
    <row r="172" spans="1:18" ht="14.25" hidden="1">
      <c r="A172" s="17">
        <v>42895.431817129633</v>
      </c>
      <c r="B172">
        <v>114213</v>
      </c>
      <c r="C172" t="s">
        <v>559</v>
      </c>
      <c r="D172" t="s">
        <v>560</v>
      </c>
      <c r="F172" s="60">
        <v>1000</v>
      </c>
      <c r="G172" t="s">
        <v>253</v>
      </c>
      <c r="H172" t="s">
        <v>253</v>
      </c>
      <c r="I172" t="s">
        <v>699</v>
      </c>
      <c r="J172" t="s">
        <v>48</v>
      </c>
      <c r="K172" t="s">
        <v>700</v>
      </c>
      <c r="L172" t="s">
        <v>1059</v>
      </c>
      <c r="M172" t="s">
        <v>1060</v>
      </c>
      <c r="N172">
        <f>VLOOKUP(B172,HIS退!B:F,5,FALSE)</f>
        <v>-1000</v>
      </c>
      <c r="O172" t="str">
        <f t="shared" si="4"/>
        <v/>
      </c>
      <c r="P172" s="43">
        <f>VLOOKUP(C172,银行退!D:G,4,FALSE)</f>
        <v>1000</v>
      </c>
      <c r="Q172" t="str">
        <f t="shared" si="5"/>
        <v/>
      </c>
      <c r="R172" t="e">
        <f>VLOOKUP(C172,银行退!D:J,7,FALSE)</f>
        <v>#N/A</v>
      </c>
    </row>
    <row r="173" spans="1:18" ht="14.25" hidden="1">
      <c r="A173" s="17">
        <v>42895.433298611111</v>
      </c>
      <c r="B173">
        <v>114313</v>
      </c>
      <c r="D173" t="s">
        <v>1061</v>
      </c>
      <c r="F173" s="60">
        <v>67</v>
      </c>
      <c r="G173" t="s">
        <v>253</v>
      </c>
      <c r="H173" t="s">
        <v>253</v>
      </c>
      <c r="I173" t="s">
        <v>707</v>
      </c>
      <c r="J173" t="s">
        <v>694</v>
      </c>
      <c r="K173" t="s">
        <v>700</v>
      </c>
      <c r="L173" t="s">
        <v>1062</v>
      </c>
      <c r="M173" t="s">
        <v>1063</v>
      </c>
      <c r="N173">
        <f>VLOOKUP(B173,HIS退!B:F,5,FALSE)</f>
        <v>-67</v>
      </c>
      <c r="O173" t="str">
        <f t="shared" si="4"/>
        <v/>
      </c>
      <c r="P173" s="43" t="e">
        <f>VLOOKUP(C173,银行退!D:G,4,FALSE)</f>
        <v>#N/A</v>
      </c>
      <c r="Q173" t="e">
        <f t="shared" si="5"/>
        <v>#N/A</v>
      </c>
      <c r="R173" t="e">
        <f>VLOOKUP(C173,银行退!D:J,7,FALSE)</f>
        <v>#N/A</v>
      </c>
    </row>
    <row r="174" spans="1:18" ht="14.25" hidden="1">
      <c r="A174" s="17">
        <v>42895.433564814812</v>
      </c>
      <c r="B174">
        <v>0</v>
      </c>
      <c r="D174" t="s">
        <v>1061</v>
      </c>
      <c r="F174" s="60">
        <v>67</v>
      </c>
      <c r="G174" t="s">
        <v>253</v>
      </c>
      <c r="H174" t="s">
        <v>253</v>
      </c>
      <c r="I174" t="s">
        <v>714</v>
      </c>
      <c r="J174" t="s">
        <v>714</v>
      </c>
      <c r="K174" t="s">
        <v>700</v>
      </c>
      <c r="L174" t="s">
        <v>1064</v>
      </c>
      <c r="M174" t="s">
        <v>1065</v>
      </c>
      <c r="N174" t="e">
        <f>VLOOKUP(B174,HIS退!B:F,5,FALSE)</f>
        <v>#N/A</v>
      </c>
      <c r="O174" t="e">
        <f t="shared" si="4"/>
        <v>#N/A</v>
      </c>
      <c r="P174" s="43" t="e">
        <f>VLOOKUP(C174,银行退!D:G,4,FALSE)</f>
        <v>#N/A</v>
      </c>
      <c r="Q174" t="e">
        <f t="shared" si="5"/>
        <v>#N/A</v>
      </c>
      <c r="R174" t="e">
        <f>VLOOKUP(C174,银行退!D:J,7,FALSE)</f>
        <v>#N/A</v>
      </c>
    </row>
    <row r="175" spans="1:18" ht="14.25" hidden="1">
      <c r="A175" s="17">
        <v>42895.440243055556</v>
      </c>
      <c r="B175">
        <v>114820</v>
      </c>
      <c r="C175" t="s">
        <v>562</v>
      </c>
      <c r="D175" t="s">
        <v>118</v>
      </c>
      <c r="F175" s="60">
        <v>3894</v>
      </c>
      <c r="G175" t="s">
        <v>253</v>
      </c>
      <c r="H175" t="s">
        <v>253</v>
      </c>
      <c r="I175" t="s">
        <v>699</v>
      </c>
      <c r="J175" t="s">
        <v>48</v>
      </c>
      <c r="K175" t="s">
        <v>700</v>
      </c>
      <c r="L175" t="s">
        <v>1066</v>
      </c>
      <c r="M175" t="s">
        <v>1067</v>
      </c>
      <c r="N175">
        <f>VLOOKUP(B175,HIS退!B:F,5,FALSE)</f>
        <v>-3894</v>
      </c>
      <c r="O175" t="str">
        <f t="shared" si="4"/>
        <v/>
      </c>
      <c r="P175" s="43">
        <f>VLOOKUP(C175,银行退!D:G,4,FALSE)</f>
        <v>3894</v>
      </c>
      <c r="Q175" t="str">
        <f t="shared" si="5"/>
        <v/>
      </c>
      <c r="R175" t="e">
        <f>VLOOKUP(C175,银行退!D:J,7,FALSE)</f>
        <v>#N/A</v>
      </c>
    </row>
    <row r="176" spans="1:18" s="53" customFormat="1" ht="14.25" hidden="1">
      <c r="A176" s="17">
        <v>42895.441134259258</v>
      </c>
      <c r="B176">
        <v>114869</v>
      </c>
      <c r="C176" t="s">
        <v>563</v>
      </c>
      <c r="D176" t="s">
        <v>564</v>
      </c>
      <c r="E176"/>
      <c r="F176" s="60">
        <v>569</v>
      </c>
      <c r="G176" t="s">
        <v>253</v>
      </c>
      <c r="H176" t="s">
        <v>253</v>
      </c>
      <c r="I176" t="s">
        <v>699</v>
      </c>
      <c r="J176" t="s">
        <v>4003</v>
      </c>
      <c r="K176" t="s">
        <v>700</v>
      </c>
      <c r="L176" t="s">
        <v>1068</v>
      </c>
      <c r="M176" t="s">
        <v>1069</v>
      </c>
      <c r="N176" s="53">
        <f>VLOOKUP(B176,HIS退!B:F,5,FALSE)</f>
        <v>-569</v>
      </c>
      <c r="O176" s="53" t="str">
        <f t="shared" si="4"/>
        <v/>
      </c>
      <c r="P176" s="54">
        <f>VLOOKUP(C176,银行退!D:G,4,FALSE)</f>
        <v>569</v>
      </c>
      <c r="Q176" s="53" t="str">
        <f t="shared" si="5"/>
        <v/>
      </c>
      <c r="R176" s="53">
        <f>VLOOKUP(C176,银行退!D:J,7,FALSE)</f>
        <v>1</v>
      </c>
    </row>
    <row r="177" spans="1:18" ht="14.25" hidden="1">
      <c r="A177" s="17">
        <v>42895.447974537034</v>
      </c>
      <c r="B177">
        <v>115343</v>
      </c>
      <c r="C177" t="s">
        <v>566</v>
      </c>
      <c r="D177" t="s">
        <v>567</v>
      </c>
      <c r="F177" s="60">
        <v>170</v>
      </c>
      <c r="G177" t="s">
        <v>253</v>
      </c>
      <c r="H177" t="s">
        <v>253</v>
      </c>
      <c r="I177" t="s">
        <v>699</v>
      </c>
      <c r="J177" t="s">
        <v>48</v>
      </c>
      <c r="K177" t="s">
        <v>700</v>
      </c>
      <c r="L177" t="s">
        <v>1070</v>
      </c>
      <c r="M177" t="s">
        <v>1071</v>
      </c>
      <c r="N177">
        <f>VLOOKUP(B177,HIS退!B:F,5,FALSE)</f>
        <v>-170</v>
      </c>
      <c r="O177" t="str">
        <f t="shared" si="4"/>
        <v/>
      </c>
      <c r="P177" s="43">
        <f>VLOOKUP(C177,银行退!D:G,4,FALSE)</f>
        <v>170</v>
      </c>
      <c r="Q177" t="str">
        <f t="shared" si="5"/>
        <v/>
      </c>
      <c r="R177" t="e">
        <f>VLOOKUP(C177,银行退!D:J,7,FALSE)</f>
        <v>#N/A</v>
      </c>
    </row>
    <row r="178" spans="1:18" ht="14.25" hidden="1">
      <c r="A178" s="17">
        <v>42895.448854166665</v>
      </c>
      <c r="B178">
        <v>115392</v>
      </c>
      <c r="C178" t="s">
        <v>569</v>
      </c>
      <c r="D178" t="s">
        <v>570</v>
      </c>
      <c r="F178" s="60">
        <v>96</v>
      </c>
      <c r="G178" t="s">
        <v>253</v>
      </c>
      <c r="H178" t="s">
        <v>253</v>
      </c>
      <c r="I178" t="s">
        <v>699</v>
      </c>
      <c r="J178" t="s">
        <v>48</v>
      </c>
      <c r="K178" t="s">
        <v>700</v>
      </c>
      <c r="L178" t="s">
        <v>1072</v>
      </c>
      <c r="M178" t="s">
        <v>1073</v>
      </c>
      <c r="N178">
        <f>VLOOKUP(B178,HIS退!B:F,5,FALSE)</f>
        <v>-96</v>
      </c>
      <c r="O178" t="str">
        <f t="shared" si="4"/>
        <v/>
      </c>
      <c r="P178" s="43">
        <f>VLOOKUP(C178,银行退!D:G,4,FALSE)</f>
        <v>96</v>
      </c>
      <c r="Q178" t="str">
        <f t="shared" si="5"/>
        <v/>
      </c>
      <c r="R178" t="e">
        <f>VLOOKUP(C178,银行退!D:J,7,FALSE)</f>
        <v>#N/A</v>
      </c>
    </row>
    <row r="179" spans="1:18" ht="14.25" hidden="1">
      <c r="A179" s="17">
        <v>42895.45207175926</v>
      </c>
      <c r="B179">
        <v>115607</v>
      </c>
      <c r="C179" t="s">
        <v>572</v>
      </c>
      <c r="D179" t="s">
        <v>573</v>
      </c>
      <c r="F179" s="60">
        <v>370</v>
      </c>
      <c r="G179" t="s">
        <v>253</v>
      </c>
      <c r="H179" t="s">
        <v>253</v>
      </c>
      <c r="I179" t="s">
        <v>699</v>
      </c>
      <c r="J179" t="s">
        <v>48</v>
      </c>
      <c r="K179" t="s">
        <v>700</v>
      </c>
      <c r="L179" t="s">
        <v>1074</v>
      </c>
      <c r="M179" t="s">
        <v>1075</v>
      </c>
      <c r="N179">
        <f>VLOOKUP(B179,HIS退!B:F,5,FALSE)</f>
        <v>-370</v>
      </c>
      <c r="O179" t="str">
        <f t="shared" si="4"/>
        <v/>
      </c>
      <c r="P179" s="43">
        <f>VLOOKUP(C179,银行退!D:G,4,FALSE)</f>
        <v>370</v>
      </c>
      <c r="Q179" t="str">
        <f t="shared" si="5"/>
        <v/>
      </c>
      <c r="R179" t="e">
        <f>VLOOKUP(C179,银行退!D:J,7,FALSE)</f>
        <v>#N/A</v>
      </c>
    </row>
    <row r="180" spans="1:18" ht="14.25" hidden="1">
      <c r="A180" s="17">
        <v>42895.460393518515</v>
      </c>
      <c r="B180">
        <v>116078</v>
      </c>
      <c r="C180" t="s">
        <v>575</v>
      </c>
      <c r="D180" t="s">
        <v>174</v>
      </c>
      <c r="F180" s="60">
        <v>994</v>
      </c>
      <c r="G180" t="s">
        <v>253</v>
      </c>
      <c r="H180" t="s">
        <v>253</v>
      </c>
      <c r="I180" t="s">
        <v>699</v>
      </c>
      <c r="J180" t="s">
        <v>48</v>
      </c>
      <c r="K180" t="s">
        <v>700</v>
      </c>
      <c r="L180" t="s">
        <v>1076</v>
      </c>
      <c r="M180" t="s">
        <v>1077</v>
      </c>
      <c r="N180">
        <f>VLOOKUP(B180,HIS退!B:F,5,FALSE)</f>
        <v>-994</v>
      </c>
      <c r="O180" t="str">
        <f t="shared" si="4"/>
        <v/>
      </c>
      <c r="P180" s="43">
        <f>VLOOKUP(C180,银行退!D:G,4,FALSE)</f>
        <v>994</v>
      </c>
      <c r="Q180" t="str">
        <f t="shared" si="5"/>
        <v/>
      </c>
      <c r="R180" t="e">
        <f>VLOOKUP(C180,银行退!D:J,7,FALSE)</f>
        <v>#N/A</v>
      </c>
    </row>
    <row r="181" spans="1:18" ht="14.25" hidden="1">
      <c r="A181" s="17">
        <v>42895.469131944446</v>
      </c>
      <c r="B181">
        <v>116597</v>
      </c>
      <c r="C181" t="s">
        <v>576</v>
      </c>
      <c r="D181" t="s">
        <v>577</v>
      </c>
      <c r="F181" s="60">
        <v>708</v>
      </c>
      <c r="G181" t="s">
        <v>253</v>
      </c>
      <c r="H181" t="s">
        <v>253</v>
      </c>
      <c r="I181" t="s">
        <v>699</v>
      </c>
      <c r="J181" t="s">
        <v>48</v>
      </c>
      <c r="K181" t="s">
        <v>700</v>
      </c>
      <c r="L181" t="s">
        <v>1078</v>
      </c>
      <c r="M181" t="s">
        <v>1079</v>
      </c>
      <c r="N181">
        <f>VLOOKUP(B181,HIS退!B:F,5,FALSE)</f>
        <v>-708</v>
      </c>
      <c r="O181" t="str">
        <f t="shared" si="4"/>
        <v/>
      </c>
      <c r="P181" s="43">
        <f>VLOOKUP(C181,银行退!D:G,4,FALSE)</f>
        <v>708</v>
      </c>
      <c r="Q181" t="str">
        <f t="shared" si="5"/>
        <v/>
      </c>
      <c r="R181" t="e">
        <f>VLOOKUP(C181,银行退!D:J,7,FALSE)</f>
        <v>#N/A</v>
      </c>
    </row>
    <row r="182" spans="1:18" ht="14.25" hidden="1">
      <c r="A182" s="17">
        <v>42895.476053240738</v>
      </c>
      <c r="B182">
        <v>117040</v>
      </c>
      <c r="C182" t="s">
        <v>580</v>
      </c>
      <c r="D182" t="s">
        <v>581</v>
      </c>
      <c r="F182" s="60">
        <v>600</v>
      </c>
      <c r="G182" t="s">
        <v>253</v>
      </c>
      <c r="H182" t="s">
        <v>253</v>
      </c>
      <c r="I182" t="s">
        <v>699</v>
      </c>
      <c r="J182" t="s">
        <v>48</v>
      </c>
      <c r="K182" t="s">
        <v>700</v>
      </c>
      <c r="L182" t="s">
        <v>1080</v>
      </c>
      <c r="M182" t="s">
        <v>1081</v>
      </c>
      <c r="N182">
        <f>VLOOKUP(B182,HIS退!B:F,5,FALSE)</f>
        <v>-600</v>
      </c>
      <c r="O182" t="str">
        <f t="shared" si="4"/>
        <v/>
      </c>
      <c r="P182" s="43">
        <f>VLOOKUP(C182,银行退!D:G,4,FALSE)</f>
        <v>600</v>
      </c>
      <c r="Q182" t="str">
        <f t="shared" si="5"/>
        <v/>
      </c>
      <c r="R182" t="e">
        <f>VLOOKUP(C182,银行退!D:J,7,FALSE)</f>
        <v>#N/A</v>
      </c>
    </row>
    <row r="183" spans="1:18" ht="14.25" hidden="1">
      <c r="A183" s="17">
        <v>42895.476377314815</v>
      </c>
      <c r="B183">
        <v>117068</v>
      </c>
      <c r="D183" t="s">
        <v>140</v>
      </c>
      <c r="F183" s="60">
        <v>9000</v>
      </c>
      <c r="G183" t="s">
        <v>253</v>
      </c>
      <c r="H183" t="s">
        <v>253</v>
      </c>
      <c r="I183" t="s">
        <v>707</v>
      </c>
      <c r="J183" t="s">
        <v>694</v>
      </c>
      <c r="K183" t="s">
        <v>700</v>
      </c>
      <c r="L183" t="s">
        <v>1082</v>
      </c>
      <c r="M183" t="s">
        <v>1083</v>
      </c>
      <c r="N183">
        <f>VLOOKUP(B183,HIS退!B:F,5,FALSE)</f>
        <v>-9000</v>
      </c>
      <c r="O183" t="str">
        <f t="shared" si="4"/>
        <v/>
      </c>
      <c r="P183" s="43" t="e">
        <f>VLOOKUP(C183,银行退!D:G,4,FALSE)</f>
        <v>#N/A</v>
      </c>
      <c r="Q183" t="e">
        <f t="shared" si="5"/>
        <v>#N/A</v>
      </c>
      <c r="R183" t="e">
        <f>VLOOKUP(C183,银行退!D:J,7,FALSE)</f>
        <v>#N/A</v>
      </c>
    </row>
    <row r="184" spans="1:18" ht="14.25" hidden="1">
      <c r="A184" s="17">
        <v>42895.477071759262</v>
      </c>
      <c r="B184">
        <v>117115</v>
      </c>
      <c r="C184" t="s">
        <v>583</v>
      </c>
      <c r="D184" t="s">
        <v>584</v>
      </c>
      <c r="F184" s="60">
        <v>499</v>
      </c>
      <c r="G184" t="s">
        <v>253</v>
      </c>
      <c r="H184" t="s">
        <v>253</v>
      </c>
      <c r="I184" t="s">
        <v>699</v>
      </c>
      <c r="J184" t="s">
        <v>48</v>
      </c>
      <c r="K184" t="s">
        <v>700</v>
      </c>
      <c r="L184" t="s">
        <v>1084</v>
      </c>
      <c r="M184" t="s">
        <v>1085</v>
      </c>
      <c r="N184">
        <f>VLOOKUP(B184,HIS退!B:F,5,FALSE)</f>
        <v>-499</v>
      </c>
      <c r="O184" t="str">
        <f t="shared" si="4"/>
        <v/>
      </c>
      <c r="P184" s="43">
        <f>VLOOKUP(C184,银行退!D:G,4,FALSE)</f>
        <v>499</v>
      </c>
      <c r="Q184" t="str">
        <f t="shared" si="5"/>
        <v/>
      </c>
      <c r="R184" t="e">
        <f>VLOOKUP(C184,银行退!D:J,7,FALSE)</f>
        <v>#N/A</v>
      </c>
    </row>
    <row r="185" spans="1:18" ht="14.25" hidden="1">
      <c r="A185" s="17">
        <v>42895.477546296293</v>
      </c>
      <c r="B185">
        <v>117141</v>
      </c>
      <c r="D185" t="s">
        <v>179</v>
      </c>
      <c r="F185" s="60">
        <v>1100</v>
      </c>
      <c r="G185" t="s">
        <v>253</v>
      </c>
      <c r="H185" t="s">
        <v>253</v>
      </c>
      <c r="I185" t="s">
        <v>707</v>
      </c>
      <c r="J185" t="s">
        <v>694</v>
      </c>
      <c r="K185" t="s">
        <v>700</v>
      </c>
      <c r="L185" t="s">
        <v>1086</v>
      </c>
      <c r="M185" t="s">
        <v>1087</v>
      </c>
      <c r="N185">
        <f>VLOOKUP(B185,HIS退!B:F,5,FALSE)</f>
        <v>-1100</v>
      </c>
      <c r="O185" t="str">
        <f t="shared" si="4"/>
        <v/>
      </c>
      <c r="P185" s="43" t="e">
        <f>VLOOKUP(C185,银行退!D:G,4,FALSE)</f>
        <v>#N/A</v>
      </c>
      <c r="Q185" t="e">
        <f t="shared" si="5"/>
        <v>#N/A</v>
      </c>
      <c r="R185" t="e">
        <f>VLOOKUP(C185,银行退!D:J,7,FALSE)</f>
        <v>#N/A</v>
      </c>
    </row>
    <row r="186" spans="1:18" ht="14.25" hidden="1">
      <c r="A186" s="17">
        <v>42895.488495370373</v>
      </c>
      <c r="B186">
        <v>117635</v>
      </c>
      <c r="C186" t="s">
        <v>586</v>
      </c>
      <c r="D186" t="s">
        <v>180</v>
      </c>
      <c r="F186" s="60">
        <v>3000</v>
      </c>
      <c r="G186" t="s">
        <v>253</v>
      </c>
      <c r="H186" t="s">
        <v>253</v>
      </c>
      <c r="I186" t="s">
        <v>699</v>
      </c>
      <c r="J186" t="s">
        <v>48</v>
      </c>
      <c r="K186" t="s">
        <v>700</v>
      </c>
      <c r="L186" t="s">
        <v>1088</v>
      </c>
      <c r="M186" t="s">
        <v>1089</v>
      </c>
      <c r="N186">
        <f>VLOOKUP(B186,HIS退!B:F,5,FALSE)</f>
        <v>-3000</v>
      </c>
      <c r="O186" t="str">
        <f t="shared" si="4"/>
        <v/>
      </c>
      <c r="P186" s="43">
        <f>VLOOKUP(C186,银行退!D:G,4,FALSE)</f>
        <v>3000</v>
      </c>
      <c r="Q186" t="str">
        <f t="shared" si="5"/>
        <v/>
      </c>
      <c r="R186" t="e">
        <f>VLOOKUP(C186,银行退!D:J,7,FALSE)</f>
        <v>#N/A</v>
      </c>
    </row>
    <row r="187" spans="1:18" s="53" customFormat="1" ht="14.25" hidden="1">
      <c r="A187" s="17">
        <v>42895.48878472222</v>
      </c>
      <c r="B187">
        <v>117651</v>
      </c>
      <c r="C187" t="s">
        <v>587</v>
      </c>
      <c r="D187" t="s">
        <v>157</v>
      </c>
      <c r="E187"/>
      <c r="F187" s="60">
        <v>2709</v>
      </c>
      <c r="G187" t="s">
        <v>253</v>
      </c>
      <c r="H187" t="s">
        <v>253</v>
      </c>
      <c r="I187" t="s">
        <v>699</v>
      </c>
      <c r="J187" t="s">
        <v>4003</v>
      </c>
      <c r="K187" t="s">
        <v>700</v>
      </c>
      <c r="L187" t="s">
        <v>1090</v>
      </c>
      <c r="M187" t="s">
        <v>1091</v>
      </c>
      <c r="N187" s="53">
        <f>VLOOKUP(B187,HIS退!B:F,5,FALSE)</f>
        <v>-2709</v>
      </c>
      <c r="O187" s="53" t="str">
        <f t="shared" si="4"/>
        <v/>
      </c>
      <c r="P187" s="54">
        <f>VLOOKUP(C187,银行退!D:G,4,FALSE)</f>
        <v>2709</v>
      </c>
      <c r="Q187" s="53" t="str">
        <f t="shared" si="5"/>
        <v/>
      </c>
      <c r="R187" s="53">
        <f>VLOOKUP(C187,银行退!D:J,7,FALSE)</f>
        <v>1</v>
      </c>
    </row>
    <row r="188" spans="1:18" ht="14.25" hidden="1">
      <c r="A188" s="17">
        <v>42895.489062499997</v>
      </c>
      <c r="B188">
        <v>117662</v>
      </c>
      <c r="C188" t="s">
        <v>588</v>
      </c>
      <c r="D188" t="s">
        <v>155</v>
      </c>
      <c r="F188" s="60">
        <v>1615</v>
      </c>
      <c r="G188" t="s">
        <v>253</v>
      </c>
      <c r="H188" t="s">
        <v>253</v>
      </c>
      <c r="I188" t="s">
        <v>699</v>
      </c>
      <c r="J188" t="s">
        <v>48</v>
      </c>
      <c r="K188" t="s">
        <v>700</v>
      </c>
      <c r="L188" t="s">
        <v>1092</v>
      </c>
      <c r="M188" t="s">
        <v>1093</v>
      </c>
      <c r="N188">
        <f>VLOOKUP(B188,HIS退!B:F,5,FALSE)</f>
        <v>-1615</v>
      </c>
      <c r="O188" t="str">
        <f t="shared" si="4"/>
        <v/>
      </c>
      <c r="P188" s="43">
        <f>VLOOKUP(C188,银行退!D:G,4,FALSE)</f>
        <v>1615</v>
      </c>
      <c r="Q188" t="str">
        <f t="shared" si="5"/>
        <v/>
      </c>
      <c r="R188" t="e">
        <f>VLOOKUP(C188,银行退!D:J,7,FALSE)</f>
        <v>#N/A</v>
      </c>
    </row>
    <row r="189" spans="1:18" ht="14.25" hidden="1">
      <c r="A189" s="17">
        <v>42895.494733796295</v>
      </c>
      <c r="B189">
        <v>117916</v>
      </c>
      <c r="C189" t="s">
        <v>589</v>
      </c>
      <c r="D189" t="s">
        <v>590</v>
      </c>
      <c r="F189" s="60">
        <v>274</v>
      </c>
      <c r="G189" t="s">
        <v>253</v>
      </c>
      <c r="H189" t="s">
        <v>253</v>
      </c>
      <c r="I189" t="s">
        <v>699</v>
      </c>
      <c r="J189" t="s">
        <v>48</v>
      </c>
      <c r="K189" t="s">
        <v>700</v>
      </c>
      <c r="L189" t="s">
        <v>1094</v>
      </c>
      <c r="M189" t="s">
        <v>1095</v>
      </c>
      <c r="N189">
        <f>VLOOKUP(B189,HIS退!B:F,5,FALSE)</f>
        <v>-274</v>
      </c>
      <c r="O189" t="str">
        <f t="shared" si="4"/>
        <v/>
      </c>
      <c r="P189" s="43">
        <f>VLOOKUP(C189,银行退!D:G,4,FALSE)</f>
        <v>274</v>
      </c>
      <c r="Q189" t="str">
        <f t="shared" si="5"/>
        <v/>
      </c>
      <c r="R189" t="e">
        <f>VLOOKUP(C189,银行退!D:J,7,FALSE)</f>
        <v>#N/A</v>
      </c>
    </row>
    <row r="190" spans="1:18" ht="14.25" hidden="1">
      <c r="A190" s="17">
        <v>42895.528553240743</v>
      </c>
      <c r="B190">
        <v>118491</v>
      </c>
      <c r="C190" t="s">
        <v>592</v>
      </c>
      <c r="D190" t="s">
        <v>131</v>
      </c>
      <c r="F190" s="60">
        <v>500</v>
      </c>
      <c r="G190" t="s">
        <v>253</v>
      </c>
      <c r="H190" t="s">
        <v>253</v>
      </c>
      <c r="I190" t="s">
        <v>699</v>
      </c>
      <c r="J190" t="s">
        <v>48</v>
      </c>
      <c r="K190" t="s">
        <v>700</v>
      </c>
      <c r="L190" t="s">
        <v>1096</v>
      </c>
      <c r="M190" t="s">
        <v>1097</v>
      </c>
      <c r="N190">
        <f>VLOOKUP(B190,HIS退!B:F,5,FALSE)</f>
        <v>-500</v>
      </c>
      <c r="O190" t="str">
        <f t="shared" si="4"/>
        <v/>
      </c>
      <c r="P190" s="43">
        <f>VLOOKUP(C190,银行退!D:G,4,FALSE)</f>
        <v>500</v>
      </c>
      <c r="Q190" t="str">
        <f t="shared" si="5"/>
        <v/>
      </c>
      <c r="R190" t="e">
        <f>VLOOKUP(C190,银行退!D:J,7,FALSE)</f>
        <v>#N/A</v>
      </c>
    </row>
    <row r="191" spans="1:18" ht="14.25" hidden="1">
      <c r="A191" s="17">
        <v>42895.556423611109</v>
      </c>
      <c r="B191">
        <v>118670</v>
      </c>
      <c r="C191" t="s">
        <v>594</v>
      </c>
      <c r="D191" t="s">
        <v>162</v>
      </c>
      <c r="F191" s="60">
        <v>35</v>
      </c>
      <c r="G191" t="s">
        <v>253</v>
      </c>
      <c r="H191" t="s">
        <v>253</v>
      </c>
      <c r="I191" t="s">
        <v>699</v>
      </c>
      <c r="J191" t="s">
        <v>48</v>
      </c>
      <c r="K191" t="s">
        <v>700</v>
      </c>
      <c r="L191" t="s">
        <v>1098</v>
      </c>
      <c r="M191" t="s">
        <v>1099</v>
      </c>
      <c r="N191">
        <f>VLOOKUP(B191,HIS退!B:F,5,FALSE)</f>
        <v>-35</v>
      </c>
      <c r="O191" t="str">
        <f t="shared" si="4"/>
        <v/>
      </c>
      <c r="P191" s="43">
        <f>VLOOKUP(C191,银行退!D:G,4,FALSE)</f>
        <v>35</v>
      </c>
      <c r="Q191" t="str">
        <f t="shared" si="5"/>
        <v/>
      </c>
      <c r="R191" t="e">
        <f>VLOOKUP(C191,银行退!D:J,7,FALSE)</f>
        <v>#N/A</v>
      </c>
    </row>
    <row r="192" spans="1:18" ht="14.25" hidden="1">
      <c r="A192" s="17">
        <v>42895.577951388892</v>
      </c>
      <c r="B192">
        <v>118904</v>
      </c>
      <c r="C192" t="s">
        <v>595</v>
      </c>
      <c r="D192" t="s">
        <v>63</v>
      </c>
      <c r="F192" s="60">
        <v>200</v>
      </c>
      <c r="G192" t="s">
        <v>253</v>
      </c>
      <c r="H192" t="s">
        <v>253</v>
      </c>
      <c r="I192" t="s">
        <v>699</v>
      </c>
      <c r="J192" t="s">
        <v>48</v>
      </c>
      <c r="K192" t="s">
        <v>700</v>
      </c>
      <c r="L192" t="s">
        <v>1100</v>
      </c>
      <c r="M192" t="s">
        <v>1101</v>
      </c>
      <c r="N192">
        <f>VLOOKUP(B192,HIS退!B:F,5,FALSE)</f>
        <v>-200</v>
      </c>
      <c r="O192" t="str">
        <f t="shared" si="4"/>
        <v/>
      </c>
      <c r="P192" s="43">
        <f>VLOOKUP(C192,银行退!D:G,4,FALSE)</f>
        <v>200</v>
      </c>
      <c r="Q192" t="str">
        <f t="shared" si="5"/>
        <v/>
      </c>
      <c r="R192" t="e">
        <f>VLOOKUP(C192,银行退!D:J,7,FALSE)</f>
        <v>#N/A</v>
      </c>
    </row>
    <row r="193" spans="1:18" ht="14.25" hidden="1">
      <c r="A193" s="17">
        <v>42895.621678240743</v>
      </c>
      <c r="B193">
        <v>120741</v>
      </c>
      <c r="C193" t="s">
        <v>596</v>
      </c>
      <c r="D193" t="s">
        <v>597</v>
      </c>
      <c r="F193" s="60">
        <v>750</v>
      </c>
      <c r="G193" t="s">
        <v>253</v>
      </c>
      <c r="H193" t="s">
        <v>253</v>
      </c>
      <c r="I193" t="s">
        <v>699</v>
      </c>
      <c r="J193" t="s">
        <v>48</v>
      </c>
      <c r="K193" t="s">
        <v>700</v>
      </c>
      <c r="L193" t="s">
        <v>1102</v>
      </c>
      <c r="M193" t="s">
        <v>1103</v>
      </c>
      <c r="N193">
        <f>VLOOKUP(B193,HIS退!B:F,5,FALSE)</f>
        <v>-750</v>
      </c>
      <c r="O193" t="str">
        <f t="shared" si="4"/>
        <v/>
      </c>
      <c r="P193" s="43">
        <f>VLOOKUP(C193,银行退!D:G,4,FALSE)</f>
        <v>750</v>
      </c>
      <c r="Q193" t="str">
        <f t="shared" si="5"/>
        <v/>
      </c>
      <c r="R193" t="e">
        <f>VLOOKUP(C193,银行退!D:J,7,FALSE)</f>
        <v>#N/A</v>
      </c>
    </row>
    <row r="194" spans="1:18" ht="14.25" hidden="1">
      <c r="A194" s="17">
        <v>42895.626504629632</v>
      </c>
      <c r="B194">
        <v>120991</v>
      </c>
      <c r="D194" t="s">
        <v>1104</v>
      </c>
      <c r="F194" s="60">
        <v>76</v>
      </c>
      <c r="G194" t="s">
        <v>253</v>
      </c>
      <c r="H194" t="s">
        <v>253</v>
      </c>
      <c r="I194" t="s">
        <v>707</v>
      </c>
      <c r="J194" t="s">
        <v>694</v>
      </c>
      <c r="K194" t="s">
        <v>700</v>
      </c>
      <c r="L194" t="s">
        <v>1105</v>
      </c>
      <c r="M194" t="s">
        <v>1106</v>
      </c>
      <c r="N194">
        <f>VLOOKUP(B194,HIS退!B:F,5,FALSE)</f>
        <v>-76</v>
      </c>
      <c r="O194" t="str">
        <f t="shared" si="4"/>
        <v/>
      </c>
      <c r="P194" s="43" t="e">
        <f>VLOOKUP(C194,银行退!D:G,4,FALSE)</f>
        <v>#N/A</v>
      </c>
      <c r="Q194" t="e">
        <f t="shared" si="5"/>
        <v>#N/A</v>
      </c>
      <c r="R194" t="e">
        <f>VLOOKUP(C194,银行退!D:J,7,FALSE)</f>
        <v>#N/A</v>
      </c>
    </row>
    <row r="195" spans="1:18" ht="14.25" hidden="1">
      <c r="A195" s="17">
        <v>42895.637048611112</v>
      </c>
      <c r="B195">
        <v>121503</v>
      </c>
      <c r="D195" t="s">
        <v>135</v>
      </c>
      <c r="F195" s="60">
        <v>515</v>
      </c>
      <c r="G195" t="s">
        <v>253</v>
      </c>
      <c r="H195" t="s">
        <v>253</v>
      </c>
      <c r="I195" t="s">
        <v>707</v>
      </c>
      <c r="J195" t="s">
        <v>694</v>
      </c>
      <c r="K195" t="s">
        <v>700</v>
      </c>
      <c r="L195" t="s">
        <v>1107</v>
      </c>
      <c r="M195" t="s">
        <v>1108</v>
      </c>
      <c r="N195">
        <f>VLOOKUP(B195,HIS退!B:F,5,FALSE)</f>
        <v>-515</v>
      </c>
      <c r="O195" t="str">
        <f t="shared" ref="O195:O258" si="6">IF(N195=F195*-1,"",1)</f>
        <v/>
      </c>
      <c r="P195" s="43" t="e">
        <f>VLOOKUP(C195,银行退!D:G,4,FALSE)</f>
        <v>#N/A</v>
      </c>
      <c r="Q195" t="e">
        <f t="shared" ref="Q195:Q258" si="7">IF(P195=F195,"",1)</f>
        <v>#N/A</v>
      </c>
      <c r="R195" t="e">
        <f>VLOOKUP(C195,银行退!D:J,7,FALSE)</f>
        <v>#N/A</v>
      </c>
    </row>
    <row r="196" spans="1:18" ht="14.25" hidden="1">
      <c r="A196" s="17">
        <v>42895.638981481483</v>
      </c>
      <c r="B196">
        <v>121604</v>
      </c>
      <c r="C196" t="s">
        <v>599</v>
      </c>
      <c r="D196" t="s">
        <v>177</v>
      </c>
      <c r="F196" s="60">
        <v>1800</v>
      </c>
      <c r="G196" t="s">
        <v>253</v>
      </c>
      <c r="H196" t="s">
        <v>253</v>
      </c>
      <c r="I196" t="s">
        <v>699</v>
      </c>
      <c r="J196" t="s">
        <v>48</v>
      </c>
      <c r="K196" t="s">
        <v>700</v>
      </c>
      <c r="L196" t="s">
        <v>1109</v>
      </c>
      <c r="M196" t="s">
        <v>1110</v>
      </c>
      <c r="N196">
        <f>VLOOKUP(B196,HIS退!B:F,5,FALSE)</f>
        <v>-1800</v>
      </c>
      <c r="O196" t="str">
        <f t="shared" si="6"/>
        <v/>
      </c>
      <c r="P196" s="43">
        <f>VLOOKUP(C196,银行退!D:G,4,FALSE)</f>
        <v>1800</v>
      </c>
      <c r="Q196" t="str">
        <f t="shared" si="7"/>
        <v/>
      </c>
      <c r="R196" t="e">
        <f>VLOOKUP(C196,银行退!D:J,7,FALSE)</f>
        <v>#N/A</v>
      </c>
    </row>
    <row r="197" spans="1:18" ht="14.25" hidden="1">
      <c r="A197" s="17">
        <v>42895.653287037036</v>
      </c>
      <c r="B197">
        <v>122349</v>
      </c>
      <c r="C197" t="s">
        <v>600</v>
      </c>
      <c r="D197" t="s">
        <v>601</v>
      </c>
      <c r="F197" s="60">
        <v>679</v>
      </c>
      <c r="G197" t="s">
        <v>253</v>
      </c>
      <c r="H197" t="s">
        <v>253</v>
      </c>
      <c r="I197" t="s">
        <v>699</v>
      </c>
      <c r="J197" t="s">
        <v>48</v>
      </c>
      <c r="K197" t="s">
        <v>700</v>
      </c>
      <c r="L197" t="s">
        <v>1111</v>
      </c>
      <c r="M197" t="s">
        <v>1112</v>
      </c>
      <c r="N197">
        <f>VLOOKUP(B197,HIS退!B:F,5,FALSE)</f>
        <v>-679</v>
      </c>
      <c r="O197" t="str">
        <f t="shared" si="6"/>
        <v/>
      </c>
      <c r="P197" s="43">
        <f>VLOOKUP(C197,银行退!D:G,4,FALSE)</f>
        <v>679</v>
      </c>
      <c r="Q197" t="str">
        <f t="shared" si="7"/>
        <v/>
      </c>
      <c r="R197" t="e">
        <f>VLOOKUP(C197,银行退!D:J,7,FALSE)</f>
        <v>#N/A</v>
      </c>
    </row>
    <row r="198" spans="1:18" s="53" customFormat="1" ht="14.25" hidden="1">
      <c r="A198" s="17">
        <v>42895.657418981478</v>
      </c>
      <c r="B198">
        <v>122543</v>
      </c>
      <c r="C198" t="s">
        <v>603</v>
      </c>
      <c r="D198" t="s">
        <v>604</v>
      </c>
      <c r="E198"/>
      <c r="F198" s="60">
        <v>200</v>
      </c>
      <c r="G198" t="s">
        <v>253</v>
      </c>
      <c r="H198" t="s">
        <v>253</v>
      </c>
      <c r="I198" t="s">
        <v>699</v>
      </c>
      <c r="J198" t="s">
        <v>4003</v>
      </c>
      <c r="K198" t="s">
        <v>700</v>
      </c>
      <c r="L198" t="s">
        <v>1113</v>
      </c>
      <c r="M198" t="s">
        <v>1114</v>
      </c>
      <c r="N198" s="53">
        <f>VLOOKUP(B198,HIS退!B:F,5,FALSE)</f>
        <v>-200</v>
      </c>
      <c r="O198" s="53" t="str">
        <f t="shared" si="6"/>
        <v/>
      </c>
      <c r="P198" s="54">
        <f>VLOOKUP(C198,银行退!D:G,4,FALSE)</f>
        <v>200</v>
      </c>
      <c r="Q198" s="53" t="str">
        <f t="shared" si="7"/>
        <v/>
      </c>
      <c r="R198" s="53">
        <f>VLOOKUP(C198,银行退!D:J,7,FALSE)</f>
        <v>1</v>
      </c>
    </row>
    <row r="199" spans="1:18" ht="14.25" hidden="1">
      <c r="A199" s="17">
        <v>42895.661898148152</v>
      </c>
      <c r="B199">
        <v>122756</v>
      </c>
      <c r="C199" t="s">
        <v>606</v>
      </c>
      <c r="D199" t="s">
        <v>607</v>
      </c>
      <c r="F199" s="60">
        <v>100</v>
      </c>
      <c r="G199" t="s">
        <v>253</v>
      </c>
      <c r="H199" t="s">
        <v>253</v>
      </c>
      <c r="I199" t="s">
        <v>699</v>
      </c>
      <c r="J199" t="s">
        <v>48</v>
      </c>
      <c r="K199" t="s">
        <v>700</v>
      </c>
      <c r="L199" t="s">
        <v>1115</v>
      </c>
      <c r="M199" t="s">
        <v>1116</v>
      </c>
      <c r="N199">
        <f>VLOOKUP(B199,HIS退!B:F,5,FALSE)</f>
        <v>-100</v>
      </c>
      <c r="O199" t="str">
        <f t="shared" si="6"/>
        <v/>
      </c>
      <c r="P199" s="43">
        <f>VLOOKUP(C199,银行退!D:G,4,FALSE)</f>
        <v>100</v>
      </c>
      <c r="Q199" t="str">
        <f t="shared" si="7"/>
        <v/>
      </c>
      <c r="R199" t="e">
        <f>VLOOKUP(C199,银行退!D:J,7,FALSE)</f>
        <v>#N/A</v>
      </c>
    </row>
    <row r="200" spans="1:18" ht="14.25" hidden="1">
      <c r="A200" s="17">
        <v>42895.662893518522</v>
      </c>
      <c r="B200">
        <v>122797</v>
      </c>
      <c r="C200" t="s">
        <v>609</v>
      </c>
      <c r="D200" t="s">
        <v>610</v>
      </c>
      <c r="F200" s="60">
        <v>496</v>
      </c>
      <c r="G200" t="s">
        <v>253</v>
      </c>
      <c r="H200" t="s">
        <v>253</v>
      </c>
      <c r="I200" t="s">
        <v>699</v>
      </c>
      <c r="J200" t="s">
        <v>48</v>
      </c>
      <c r="K200" t="s">
        <v>700</v>
      </c>
      <c r="L200" t="s">
        <v>1117</v>
      </c>
      <c r="M200" t="s">
        <v>1118</v>
      </c>
      <c r="N200">
        <f>VLOOKUP(B200,HIS退!B:F,5,FALSE)</f>
        <v>-496</v>
      </c>
      <c r="O200" t="str">
        <f t="shared" si="6"/>
        <v/>
      </c>
      <c r="P200" s="43">
        <f>VLOOKUP(C200,银行退!D:G,4,FALSE)</f>
        <v>496</v>
      </c>
      <c r="Q200" t="str">
        <f t="shared" si="7"/>
        <v/>
      </c>
      <c r="R200" t="e">
        <f>VLOOKUP(C200,银行退!D:J,7,FALSE)</f>
        <v>#N/A</v>
      </c>
    </row>
    <row r="201" spans="1:18" ht="14.25" hidden="1">
      <c r="A201" s="17">
        <v>42895.667187500003</v>
      </c>
      <c r="B201">
        <v>122998</v>
      </c>
      <c r="C201" t="s">
        <v>612</v>
      </c>
      <c r="D201" t="s">
        <v>613</v>
      </c>
      <c r="F201" s="60">
        <v>72</v>
      </c>
      <c r="G201" t="s">
        <v>253</v>
      </c>
      <c r="H201" t="s">
        <v>253</v>
      </c>
      <c r="I201" t="s">
        <v>699</v>
      </c>
      <c r="J201" t="s">
        <v>48</v>
      </c>
      <c r="K201" t="s">
        <v>700</v>
      </c>
      <c r="L201" t="s">
        <v>1119</v>
      </c>
      <c r="M201" t="s">
        <v>1120</v>
      </c>
      <c r="N201">
        <f>VLOOKUP(B201,HIS退!B:F,5,FALSE)</f>
        <v>-72</v>
      </c>
      <c r="O201" t="str">
        <f t="shared" si="6"/>
        <v/>
      </c>
      <c r="P201" s="43">
        <f>VLOOKUP(C201,银行退!D:G,4,FALSE)</f>
        <v>72</v>
      </c>
      <c r="Q201" t="str">
        <f t="shared" si="7"/>
        <v/>
      </c>
      <c r="R201" t="e">
        <f>VLOOKUP(C201,银行退!D:J,7,FALSE)</f>
        <v>#N/A</v>
      </c>
    </row>
    <row r="202" spans="1:18" ht="14.25" hidden="1">
      <c r="A202" s="17">
        <v>42895.667384259257</v>
      </c>
      <c r="B202">
        <v>123005</v>
      </c>
      <c r="C202" t="s">
        <v>615</v>
      </c>
      <c r="D202" t="s">
        <v>616</v>
      </c>
      <c r="F202" s="60">
        <v>114</v>
      </c>
      <c r="G202" t="s">
        <v>253</v>
      </c>
      <c r="H202" t="s">
        <v>253</v>
      </c>
      <c r="I202" t="s">
        <v>699</v>
      </c>
      <c r="J202" t="s">
        <v>48</v>
      </c>
      <c r="K202" t="s">
        <v>700</v>
      </c>
      <c r="L202" t="s">
        <v>1121</v>
      </c>
      <c r="M202" t="s">
        <v>1122</v>
      </c>
      <c r="N202">
        <f>VLOOKUP(B202,HIS退!B:F,5,FALSE)</f>
        <v>-114</v>
      </c>
      <c r="O202" t="str">
        <f t="shared" si="6"/>
        <v/>
      </c>
      <c r="P202" s="43">
        <f>VLOOKUP(C202,银行退!D:G,4,FALSE)</f>
        <v>114</v>
      </c>
      <c r="Q202" t="str">
        <f t="shared" si="7"/>
        <v/>
      </c>
      <c r="R202" t="e">
        <f>VLOOKUP(C202,银行退!D:J,7,FALSE)</f>
        <v>#N/A</v>
      </c>
    </row>
    <row r="203" spans="1:18" ht="14.25" hidden="1">
      <c r="A203" s="17">
        <v>42895.669027777774</v>
      </c>
      <c r="B203">
        <v>123067</v>
      </c>
      <c r="C203" t="s">
        <v>618</v>
      </c>
      <c r="D203" t="s">
        <v>619</v>
      </c>
      <c r="F203" s="60">
        <v>333</v>
      </c>
      <c r="G203" t="s">
        <v>253</v>
      </c>
      <c r="H203" t="s">
        <v>253</v>
      </c>
      <c r="I203" t="s">
        <v>699</v>
      </c>
      <c r="J203" t="s">
        <v>48</v>
      </c>
      <c r="K203" t="s">
        <v>700</v>
      </c>
      <c r="L203" t="s">
        <v>1123</v>
      </c>
      <c r="M203" t="s">
        <v>1124</v>
      </c>
      <c r="N203">
        <f>VLOOKUP(B203,HIS退!B:F,5,FALSE)</f>
        <v>-333</v>
      </c>
      <c r="O203" t="str">
        <f t="shared" si="6"/>
        <v/>
      </c>
      <c r="P203" s="43">
        <f>VLOOKUP(C203,银行退!D:G,4,FALSE)</f>
        <v>333</v>
      </c>
      <c r="Q203" t="str">
        <f t="shared" si="7"/>
        <v/>
      </c>
      <c r="R203" t="e">
        <f>VLOOKUP(C203,银行退!D:J,7,FALSE)</f>
        <v>#N/A</v>
      </c>
    </row>
    <row r="204" spans="1:18" ht="14.25" hidden="1">
      <c r="A204" s="17">
        <v>42895.670381944445</v>
      </c>
      <c r="B204">
        <v>123128</v>
      </c>
      <c r="C204" t="s">
        <v>621</v>
      </c>
      <c r="D204" t="s">
        <v>183</v>
      </c>
      <c r="F204" s="60">
        <v>390</v>
      </c>
      <c r="G204" t="s">
        <v>253</v>
      </c>
      <c r="H204" t="s">
        <v>253</v>
      </c>
      <c r="I204" t="s">
        <v>699</v>
      </c>
      <c r="J204" t="s">
        <v>48</v>
      </c>
      <c r="K204" t="s">
        <v>700</v>
      </c>
      <c r="L204" t="s">
        <v>1125</v>
      </c>
      <c r="M204" t="s">
        <v>1126</v>
      </c>
      <c r="N204">
        <f>VLOOKUP(B204,HIS退!B:F,5,FALSE)</f>
        <v>-390</v>
      </c>
      <c r="O204" t="str">
        <f t="shared" si="6"/>
        <v/>
      </c>
      <c r="P204" s="43">
        <f>VLOOKUP(C204,银行退!D:G,4,FALSE)</f>
        <v>390</v>
      </c>
      <c r="Q204" t="str">
        <f t="shared" si="7"/>
        <v/>
      </c>
      <c r="R204" t="e">
        <f>VLOOKUP(C204,银行退!D:J,7,FALSE)</f>
        <v>#N/A</v>
      </c>
    </row>
    <row r="205" spans="1:18" ht="14.25" hidden="1">
      <c r="A205" s="17">
        <v>42895.677395833336</v>
      </c>
      <c r="B205">
        <v>123412</v>
      </c>
      <c r="D205" t="s">
        <v>185</v>
      </c>
      <c r="F205" s="60">
        <v>28</v>
      </c>
      <c r="G205" t="s">
        <v>253</v>
      </c>
      <c r="H205" t="s">
        <v>253</v>
      </c>
      <c r="I205" t="s">
        <v>707</v>
      </c>
      <c r="J205" t="s">
        <v>694</v>
      </c>
      <c r="K205" t="s">
        <v>700</v>
      </c>
      <c r="L205" t="s">
        <v>1127</v>
      </c>
      <c r="M205" t="s">
        <v>1128</v>
      </c>
      <c r="N205">
        <f>VLOOKUP(B205,HIS退!B:F,5,FALSE)</f>
        <v>-28</v>
      </c>
      <c r="O205" t="str">
        <f t="shared" si="6"/>
        <v/>
      </c>
      <c r="P205" s="43" t="e">
        <f>VLOOKUP(C205,银行退!D:G,4,FALSE)</f>
        <v>#N/A</v>
      </c>
      <c r="Q205" t="e">
        <f t="shared" si="7"/>
        <v>#N/A</v>
      </c>
      <c r="R205" t="e">
        <f>VLOOKUP(C205,银行退!D:J,7,FALSE)</f>
        <v>#N/A</v>
      </c>
    </row>
    <row r="206" spans="1:18" ht="14.25" hidden="1">
      <c r="A206" s="17">
        <v>42895.677615740744</v>
      </c>
      <c r="B206">
        <v>0</v>
      </c>
      <c r="D206" t="s">
        <v>185</v>
      </c>
      <c r="F206" s="60">
        <v>28</v>
      </c>
      <c r="G206" t="s">
        <v>253</v>
      </c>
      <c r="H206" t="s">
        <v>253</v>
      </c>
      <c r="I206" t="s">
        <v>714</v>
      </c>
      <c r="J206" t="s">
        <v>714</v>
      </c>
      <c r="K206" t="s">
        <v>700</v>
      </c>
      <c r="L206" t="s">
        <v>1129</v>
      </c>
      <c r="M206" t="s">
        <v>1130</v>
      </c>
      <c r="N206" t="e">
        <f>VLOOKUP(B206,HIS退!B:F,5,FALSE)</f>
        <v>#N/A</v>
      </c>
      <c r="O206" t="e">
        <f t="shared" si="6"/>
        <v>#N/A</v>
      </c>
      <c r="P206" s="43" t="e">
        <f>VLOOKUP(C206,银行退!D:G,4,FALSE)</f>
        <v>#N/A</v>
      </c>
      <c r="Q206" t="e">
        <f t="shared" si="7"/>
        <v>#N/A</v>
      </c>
      <c r="R206" t="e">
        <f>VLOOKUP(C206,银行退!D:J,7,FALSE)</f>
        <v>#N/A</v>
      </c>
    </row>
    <row r="207" spans="1:18" ht="14.25" hidden="1">
      <c r="A207" s="17">
        <v>42895.677812499998</v>
      </c>
      <c r="B207">
        <v>123425</v>
      </c>
      <c r="C207" t="s">
        <v>622</v>
      </c>
      <c r="D207" t="s">
        <v>623</v>
      </c>
      <c r="F207" s="60">
        <v>27</v>
      </c>
      <c r="G207" t="s">
        <v>253</v>
      </c>
      <c r="H207" t="s">
        <v>253</v>
      </c>
      <c r="I207" t="s">
        <v>699</v>
      </c>
      <c r="J207" t="s">
        <v>48</v>
      </c>
      <c r="K207" t="s">
        <v>700</v>
      </c>
      <c r="L207" t="s">
        <v>1131</v>
      </c>
      <c r="M207" t="s">
        <v>1132</v>
      </c>
      <c r="N207">
        <f>VLOOKUP(B207,HIS退!B:F,5,FALSE)</f>
        <v>-27</v>
      </c>
      <c r="O207" t="str">
        <f t="shared" si="6"/>
        <v/>
      </c>
      <c r="P207" s="43">
        <f>VLOOKUP(C207,银行退!D:G,4,FALSE)</f>
        <v>27</v>
      </c>
      <c r="Q207" t="str">
        <f t="shared" si="7"/>
        <v/>
      </c>
      <c r="R207" t="e">
        <f>VLOOKUP(C207,银行退!D:J,7,FALSE)</f>
        <v>#N/A</v>
      </c>
    </row>
    <row r="208" spans="1:18" ht="14.25" hidden="1">
      <c r="A208" s="17">
        <v>42895.678599537037</v>
      </c>
      <c r="B208">
        <v>0</v>
      </c>
      <c r="D208" t="s">
        <v>185</v>
      </c>
      <c r="F208" s="60">
        <v>28</v>
      </c>
      <c r="G208" t="s">
        <v>253</v>
      </c>
      <c r="H208" t="s">
        <v>253</v>
      </c>
      <c r="I208" t="s">
        <v>714</v>
      </c>
      <c r="J208" t="s">
        <v>714</v>
      </c>
      <c r="K208" t="s">
        <v>700</v>
      </c>
      <c r="L208" t="s">
        <v>1133</v>
      </c>
      <c r="M208" t="s">
        <v>1134</v>
      </c>
      <c r="N208" t="e">
        <f>VLOOKUP(B208,HIS退!B:F,5,FALSE)</f>
        <v>#N/A</v>
      </c>
      <c r="O208" t="e">
        <f t="shared" si="6"/>
        <v>#N/A</v>
      </c>
      <c r="P208" s="43" t="e">
        <f>VLOOKUP(C208,银行退!D:G,4,FALSE)</f>
        <v>#N/A</v>
      </c>
      <c r="Q208" t="e">
        <f t="shared" si="7"/>
        <v>#N/A</v>
      </c>
      <c r="R208" t="e">
        <f>VLOOKUP(C208,银行退!D:J,7,FALSE)</f>
        <v>#N/A</v>
      </c>
    </row>
    <row r="209" spans="1:18" ht="14.25" hidden="1">
      <c r="A209" s="17">
        <v>42895.68167824074</v>
      </c>
      <c r="B209">
        <v>123579</v>
      </c>
      <c r="C209" t="s">
        <v>625</v>
      </c>
      <c r="D209" t="s">
        <v>626</v>
      </c>
      <c r="F209" s="60">
        <v>1742</v>
      </c>
      <c r="G209" t="s">
        <v>253</v>
      </c>
      <c r="H209" t="s">
        <v>253</v>
      </c>
      <c r="I209" t="s">
        <v>699</v>
      </c>
      <c r="J209" t="s">
        <v>48</v>
      </c>
      <c r="K209" t="s">
        <v>700</v>
      </c>
      <c r="L209" t="s">
        <v>1135</v>
      </c>
      <c r="M209" t="s">
        <v>1136</v>
      </c>
      <c r="N209">
        <f>VLOOKUP(B209,HIS退!B:F,5,FALSE)</f>
        <v>-1742</v>
      </c>
      <c r="O209" t="str">
        <f t="shared" si="6"/>
        <v/>
      </c>
      <c r="P209" s="43">
        <f>VLOOKUP(C209,银行退!D:G,4,FALSE)</f>
        <v>1742</v>
      </c>
      <c r="Q209" t="str">
        <f t="shared" si="7"/>
        <v/>
      </c>
      <c r="R209" t="e">
        <f>VLOOKUP(C209,银行退!D:J,7,FALSE)</f>
        <v>#N/A</v>
      </c>
    </row>
    <row r="210" spans="1:18" ht="14.25" hidden="1">
      <c r="A210" s="17">
        <v>42895.690706018519</v>
      </c>
      <c r="B210">
        <v>124024</v>
      </c>
      <c r="C210" t="s">
        <v>628</v>
      </c>
      <c r="D210" t="s">
        <v>629</v>
      </c>
      <c r="F210" s="60">
        <v>20</v>
      </c>
      <c r="G210" t="s">
        <v>253</v>
      </c>
      <c r="H210" t="s">
        <v>253</v>
      </c>
      <c r="I210" t="s">
        <v>699</v>
      </c>
      <c r="J210" t="s">
        <v>48</v>
      </c>
      <c r="K210" t="s">
        <v>700</v>
      </c>
      <c r="L210" t="s">
        <v>1137</v>
      </c>
      <c r="M210" t="s">
        <v>1138</v>
      </c>
      <c r="N210">
        <f>VLOOKUP(B210,HIS退!B:F,5,FALSE)</f>
        <v>-20</v>
      </c>
      <c r="O210" t="str">
        <f t="shared" si="6"/>
        <v/>
      </c>
      <c r="P210" s="43">
        <f>VLOOKUP(C210,银行退!D:G,4,FALSE)</f>
        <v>20</v>
      </c>
      <c r="Q210" t="str">
        <f t="shared" si="7"/>
        <v/>
      </c>
      <c r="R210" t="e">
        <f>VLOOKUP(C210,银行退!D:J,7,FALSE)</f>
        <v>#N/A</v>
      </c>
    </row>
    <row r="211" spans="1:18" ht="14.25" hidden="1">
      <c r="A211" s="17">
        <v>42895.696122685185</v>
      </c>
      <c r="B211">
        <v>124206</v>
      </c>
      <c r="C211" t="s">
        <v>631</v>
      </c>
      <c r="D211" t="s">
        <v>175</v>
      </c>
      <c r="F211" s="60">
        <v>100</v>
      </c>
      <c r="G211" t="s">
        <v>253</v>
      </c>
      <c r="H211" t="s">
        <v>253</v>
      </c>
      <c r="I211" t="s">
        <v>699</v>
      </c>
      <c r="J211" t="s">
        <v>48</v>
      </c>
      <c r="K211" t="s">
        <v>700</v>
      </c>
      <c r="L211" t="s">
        <v>1139</v>
      </c>
      <c r="M211" t="s">
        <v>1140</v>
      </c>
      <c r="N211">
        <f>VLOOKUP(B211,HIS退!B:F,5,FALSE)</f>
        <v>-100</v>
      </c>
      <c r="O211" t="str">
        <f t="shared" si="6"/>
        <v/>
      </c>
      <c r="P211" s="43">
        <f>VLOOKUP(C211,银行退!D:G,4,FALSE)</f>
        <v>100</v>
      </c>
      <c r="Q211" t="str">
        <f t="shared" si="7"/>
        <v/>
      </c>
      <c r="R211" t="e">
        <f>VLOOKUP(C211,银行退!D:J,7,FALSE)</f>
        <v>#N/A</v>
      </c>
    </row>
    <row r="212" spans="1:18" ht="14.25" hidden="1">
      <c r="A212" s="17">
        <v>42895.69699074074</v>
      </c>
      <c r="B212">
        <v>124234</v>
      </c>
      <c r="D212" t="s">
        <v>1141</v>
      </c>
      <c r="F212" s="60">
        <v>100</v>
      </c>
      <c r="G212" t="s">
        <v>253</v>
      </c>
      <c r="H212" t="s">
        <v>253</v>
      </c>
      <c r="I212" t="s">
        <v>707</v>
      </c>
      <c r="J212" t="s">
        <v>694</v>
      </c>
      <c r="K212" t="s">
        <v>700</v>
      </c>
      <c r="L212" t="s">
        <v>1142</v>
      </c>
      <c r="M212" t="s">
        <v>1143</v>
      </c>
      <c r="N212">
        <f>VLOOKUP(B212,HIS退!B:F,5,FALSE)</f>
        <v>-100</v>
      </c>
      <c r="O212" t="str">
        <f t="shared" si="6"/>
        <v/>
      </c>
      <c r="P212" s="43" t="e">
        <f>VLOOKUP(C212,银行退!D:G,4,FALSE)</f>
        <v>#N/A</v>
      </c>
      <c r="Q212" t="e">
        <f t="shared" si="7"/>
        <v>#N/A</v>
      </c>
      <c r="R212" t="e">
        <f>VLOOKUP(C212,银行退!D:J,7,FALSE)</f>
        <v>#N/A</v>
      </c>
    </row>
    <row r="213" spans="1:18" ht="14.25" hidden="1">
      <c r="A213" s="17">
        <v>42895.701493055552</v>
      </c>
      <c r="B213">
        <v>124407</v>
      </c>
      <c r="C213" t="s">
        <v>632</v>
      </c>
      <c r="D213" t="s">
        <v>633</v>
      </c>
      <c r="F213" s="60">
        <v>29</v>
      </c>
      <c r="G213" t="s">
        <v>253</v>
      </c>
      <c r="H213" t="s">
        <v>253</v>
      </c>
      <c r="I213" t="s">
        <v>699</v>
      </c>
      <c r="J213" t="s">
        <v>48</v>
      </c>
      <c r="K213" t="s">
        <v>700</v>
      </c>
      <c r="L213" t="s">
        <v>1144</v>
      </c>
      <c r="M213" t="s">
        <v>1145</v>
      </c>
      <c r="N213">
        <f>VLOOKUP(B213,HIS退!B:F,5,FALSE)</f>
        <v>-29</v>
      </c>
      <c r="O213" t="str">
        <f t="shared" si="6"/>
        <v/>
      </c>
      <c r="P213" s="43">
        <f>VLOOKUP(C213,银行退!D:G,4,FALSE)</f>
        <v>29</v>
      </c>
      <c r="Q213" t="str">
        <f t="shared" si="7"/>
        <v/>
      </c>
      <c r="R213" t="e">
        <f>VLOOKUP(C213,银行退!D:J,7,FALSE)</f>
        <v>#N/A</v>
      </c>
    </row>
    <row r="214" spans="1:18" ht="14.25" hidden="1">
      <c r="A214" s="17">
        <v>42895.705081018517</v>
      </c>
      <c r="B214">
        <v>124536</v>
      </c>
      <c r="C214" t="s">
        <v>635</v>
      </c>
      <c r="D214" t="s">
        <v>636</v>
      </c>
      <c r="F214" s="60">
        <v>640</v>
      </c>
      <c r="G214" t="s">
        <v>253</v>
      </c>
      <c r="H214" t="s">
        <v>253</v>
      </c>
      <c r="I214" t="s">
        <v>699</v>
      </c>
      <c r="J214" t="s">
        <v>48</v>
      </c>
      <c r="K214" t="s">
        <v>700</v>
      </c>
      <c r="L214" t="s">
        <v>1146</v>
      </c>
      <c r="M214" t="s">
        <v>1147</v>
      </c>
      <c r="N214">
        <f>VLOOKUP(B214,HIS退!B:F,5,FALSE)</f>
        <v>-640</v>
      </c>
      <c r="O214" t="str">
        <f t="shared" si="6"/>
        <v/>
      </c>
      <c r="P214" s="43">
        <f>VLOOKUP(C214,银行退!D:G,4,FALSE)</f>
        <v>640</v>
      </c>
      <c r="Q214" t="str">
        <f t="shared" si="7"/>
        <v/>
      </c>
      <c r="R214" t="e">
        <f>VLOOKUP(C214,银行退!D:J,7,FALSE)</f>
        <v>#N/A</v>
      </c>
    </row>
    <row r="215" spans="1:18" ht="14.25" hidden="1">
      <c r="A215" s="17">
        <v>42895.707835648151</v>
      </c>
      <c r="B215">
        <v>124628</v>
      </c>
      <c r="C215" t="s">
        <v>638</v>
      </c>
      <c r="D215" t="s">
        <v>639</v>
      </c>
      <c r="F215" s="60">
        <v>200</v>
      </c>
      <c r="G215" t="s">
        <v>253</v>
      </c>
      <c r="H215" t="s">
        <v>253</v>
      </c>
      <c r="I215" t="s">
        <v>699</v>
      </c>
      <c r="J215" t="s">
        <v>48</v>
      </c>
      <c r="K215" t="s">
        <v>700</v>
      </c>
      <c r="L215" t="s">
        <v>1148</v>
      </c>
      <c r="M215" t="s">
        <v>1149</v>
      </c>
      <c r="N215">
        <f>VLOOKUP(B215,HIS退!B:F,5,FALSE)</f>
        <v>-200</v>
      </c>
      <c r="O215" t="str">
        <f t="shared" si="6"/>
        <v/>
      </c>
      <c r="P215" s="43">
        <f>VLOOKUP(C215,银行退!D:G,4,FALSE)</f>
        <v>200</v>
      </c>
      <c r="Q215" t="str">
        <f t="shared" si="7"/>
        <v/>
      </c>
      <c r="R215" t="e">
        <f>VLOOKUP(C215,银行退!D:J,7,FALSE)</f>
        <v>#N/A</v>
      </c>
    </row>
    <row r="216" spans="1:18" s="53" customFormat="1" ht="14.25" hidden="1">
      <c r="A216" s="17">
        <v>42895.713078703702</v>
      </c>
      <c r="B216">
        <v>124803</v>
      </c>
      <c r="C216" t="s">
        <v>641</v>
      </c>
      <c r="D216" t="s">
        <v>642</v>
      </c>
      <c r="E216"/>
      <c r="F216" s="60">
        <v>732</v>
      </c>
      <c r="G216" t="s">
        <v>253</v>
      </c>
      <c r="H216" t="s">
        <v>253</v>
      </c>
      <c r="I216" t="s">
        <v>699</v>
      </c>
      <c r="J216" t="s">
        <v>4003</v>
      </c>
      <c r="K216" t="s">
        <v>700</v>
      </c>
      <c r="L216" t="s">
        <v>1150</v>
      </c>
      <c r="M216" t="s">
        <v>1151</v>
      </c>
      <c r="N216" s="53">
        <f>VLOOKUP(B216,HIS退!B:F,5,FALSE)</f>
        <v>-732</v>
      </c>
      <c r="O216" s="53" t="str">
        <f t="shared" si="6"/>
        <v/>
      </c>
      <c r="P216" s="54">
        <f>VLOOKUP(C216,银行退!D:G,4,FALSE)</f>
        <v>732</v>
      </c>
      <c r="Q216" s="53" t="str">
        <f t="shared" si="7"/>
        <v/>
      </c>
      <c r="R216" s="53">
        <f>VLOOKUP(C216,银行退!D:J,7,FALSE)</f>
        <v>1</v>
      </c>
    </row>
    <row r="217" spans="1:18" ht="14.25" hidden="1">
      <c r="A217" s="17">
        <v>42895.715995370374</v>
      </c>
      <c r="B217">
        <v>124909</v>
      </c>
      <c r="C217" t="s">
        <v>644</v>
      </c>
      <c r="D217" t="s">
        <v>645</v>
      </c>
      <c r="F217" s="60">
        <v>56</v>
      </c>
      <c r="G217" t="s">
        <v>253</v>
      </c>
      <c r="H217" t="s">
        <v>253</v>
      </c>
      <c r="I217" t="s">
        <v>699</v>
      </c>
      <c r="J217" t="s">
        <v>48</v>
      </c>
      <c r="K217" t="s">
        <v>700</v>
      </c>
      <c r="L217" t="s">
        <v>1152</v>
      </c>
      <c r="M217" t="s">
        <v>1153</v>
      </c>
      <c r="N217">
        <f>VLOOKUP(B217,HIS退!B:F,5,FALSE)</f>
        <v>-56</v>
      </c>
      <c r="O217" t="str">
        <f t="shared" si="6"/>
        <v/>
      </c>
      <c r="P217" s="43">
        <f>VLOOKUP(C217,银行退!D:G,4,FALSE)</f>
        <v>56</v>
      </c>
      <c r="Q217" t="str">
        <f t="shared" si="7"/>
        <v/>
      </c>
      <c r="R217" t="e">
        <f>VLOOKUP(C217,银行退!D:J,7,FALSE)</f>
        <v>#N/A</v>
      </c>
    </row>
    <row r="218" spans="1:18" ht="14.25" hidden="1">
      <c r="A218" s="17">
        <v>42895.731400462966</v>
      </c>
      <c r="B218">
        <v>125260</v>
      </c>
      <c r="C218" t="s">
        <v>647</v>
      </c>
      <c r="D218" t="s">
        <v>648</v>
      </c>
      <c r="F218" s="60">
        <v>1400</v>
      </c>
      <c r="G218" t="s">
        <v>253</v>
      </c>
      <c r="H218" t="s">
        <v>253</v>
      </c>
      <c r="I218" t="s">
        <v>699</v>
      </c>
      <c r="J218" t="s">
        <v>48</v>
      </c>
      <c r="K218" t="s">
        <v>700</v>
      </c>
      <c r="L218" t="s">
        <v>1154</v>
      </c>
      <c r="M218" t="s">
        <v>1155</v>
      </c>
      <c r="N218">
        <f>VLOOKUP(B218,HIS退!B:F,5,FALSE)</f>
        <v>-1400</v>
      </c>
      <c r="O218" t="str">
        <f t="shared" si="6"/>
        <v/>
      </c>
      <c r="P218" s="43">
        <f>VLOOKUP(C218,银行退!D:G,4,FALSE)</f>
        <v>1400</v>
      </c>
      <c r="Q218" t="str">
        <f t="shared" si="7"/>
        <v/>
      </c>
      <c r="R218" t="e">
        <f>VLOOKUP(C218,银行退!D:J,7,FALSE)</f>
        <v>#N/A</v>
      </c>
    </row>
    <row r="219" spans="1:18" ht="14.25" hidden="1">
      <c r="A219" s="17">
        <v>42895.744502314818</v>
      </c>
      <c r="B219">
        <v>125423</v>
      </c>
      <c r="D219" t="s">
        <v>1156</v>
      </c>
      <c r="F219" s="60">
        <v>44</v>
      </c>
      <c r="G219" t="s">
        <v>253</v>
      </c>
      <c r="H219" t="s">
        <v>253</v>
      </c>
      <c r="I219" t="s">
        <v>707</v>
      </c>
      <c r="J219" t="s">
        <v>694</v>
      </c>
      <c r="K219" t="s">
        <v>700</v>
      </c>
      <c r="L219" t="s">
        <v>1157</v>
      </c>
      <c r="M219" t="s">
        <v>1158</v>
      </c>
      <c r="N219">
        <f>VLOOKUP(B219,HIS退!B:F,5,FALSE)</f>
        <v>-44</v>
      </c>
      <c r="O219" t="str">
        <f t="shared" si="6"/>
        <v/>
      </c>
      <c r="P219" s="43" t="e">
        <f>VLOOKUP(C219,银行退!D:G,4,FALSE)</f>
        <v>#N/A</v>
      </c>
      <c r="Q219" t="e">
        <f t="shared" si="7"/>
        <v>#N/A</v>
      </c>
      <c r="R219" t="e">
        <f>VLOOKUP(C219,银行退!D:J,7,FALSE)</f>
        <v>#N/A</v>
      </c>
    </row>
    <row r="220" spans="1:18" ht="14.25" hidden="1">
      <c r="A220" s="17">
        <v>42896.354212962964</v>
      </c>
      <c r="B220">
        <v>127464</v>
      </c>
      <c r="D220" t="s">
        <v>1038</v>
      </c>
      <c r="F220" s="60">
        <v>388</v>
      </c>
      <c r="G220" t="s">
        <v>253</v>
      </c>
      <c r="H220" t="s">
        <v>253</v>
      </c>
      <c r="I220" t="s">
        <v>707</v>
      </c>
      <c r="J220" t="s">
        <v>694</v>
      </c>
      <c r="K220" t="s">
        <v>700</v>
      </c>
      <c r="L220" t="s">
        <v>1159</v>
      </c>
      <c r="M220" t="s">
        <v>1160</v>
      </c>
      <c r="N220">
        <f>VLOOKUP(B220,HIS退!B:F,5,FALSE)</f>
        <v>-388</v>
      </c>
      <c r="O220" t="str">
        <f t="shared" si="6"/>
        <v/>
      </c>
      <c r="P220" s="43" t="e">
        <f>VLOOKUP(C220,银行退!D:G,4,FALSE)</f>
        <v>#N/A</v>
      </c>
      <c r="Q220" t="e">
        <f t="shared" si="7"/>
        <v>#N/A</v>
      </c>
      <c r="R220" t="e">
        <f>VLOOKUP(C220,银行退!D:J,7,FALSE)</f>
        <v>#N/A</v>
      </c>
    </row>
    <row r="221" spans="1:18" ht="14.25" hidden="1">
      <c r="A221" s="17">
        <v>42896.357847222222</v>
      </c>
      <c r="B221">
        <v>127628</v>
      </c>
      <c r="C221" t="s">
        <v>650</v>
      </c>
      <c r="D221" t="s">
        <v>651</v>
      </c>
      <c r="F221" s="60">
        <v>115</v>
      </c>
      <c r="G221" t="s">
        <v>253</v>
      </c>
      <c r="H221" t="s">
        <v>253</v>
      </c>
      <c r="I221" t="s">
        <v>699</v>
      </c>
      <c r="J221" t="s">
        <v>48</v>
      </c>
      <c r="K221" t="s">
        <v>700</v>
      </c>
      <c r="L221" t="s">
        <v>1161</v>
      </c>
      <c r="M221" t="s">
        <v>1162</v>
      </c>
      <c r="N221">
        <f>VLOOKUP(B221,HIS退!B:F,5,FALSE)</f>
        <v>-115</v>
      </c>
      <c r="O221" t="str">
        <f t="shared" si="6"/>
        <v/>
      </c>
      <c r="P221" s="43">
        <f>VLOOKUP(C221,银行退!D:G,4,FALSE)</f>
        <v>115</v>
      </c>
      <c r="Q221" t="str">
        <f t="shared" si="7"/>
        <v/>
      </c>
      <c r="R221" t="e">
        <f>VLOOKUP(C221,银行退!D:J,7,FALSE)</f>
        <v>#N/A</v>
      </c>
    </row>
    <row r="222" spans="1:18" ht="14.25" hidden="1">
      <c r="A222" s="17">
        <v>42896.358287037037</v>
      </c>
      <c r="B222">
        <v>127649</v>
      </c>
      <c r="C222" t="s">
        <v>653</v>
      </c>
      <c r="D222" t="s">
        <v>654</v>
      </c>
      <c r="F222" s="60">
        <v>139</v>
      </c>
      <c r="G222" t="s">
        <v>253</v>
      </c>
      <c r="H222" t="s">
        <v>253</v>
      </c>
      <c r="I222" t="s">
        <v>699</v>
      </c>
      <c r="J222" t="s">
        <v>48</v>
      </c>
      <c r="K222" t="s">
        <v>700</v>
      </c>
      <c r="L222" t="s">
        <v>1163</v>
      </c>
      <c r="M222" t="s">
        <v>1164</v>
      </c>
      <c r="N222">
        <f>VLOOKUP(B222,HIS退!B:F,5,FALSE)</f>
        <v>-139</v>
      </c>
      <c r="O222" t="str">
        <f t="shared" si="6"/>
        <v/>
      </c>
      <c r="P222" s="43">
        <f>VLOOKUP(C222,银行退!D:G,4,FALSE)</f>
        <v>139</v>
      </c>
      <c r="Q222" t="str">
        <f t="shared" si="7"/>
        <v/>
      </c>
      <c r="R222" t="e">
        <f>VLOOKUP(C222,银行退!D:J,7,FALSE)</f>
        <v>#N/A</v>
      </c>
    </row>
    <row r="223" spans="1:18" ht="14.25" hidden="1">
      <c r="A223" s="17">
        <v>42896.390057870369</v>
      </c>
      <c r="B223">
        <v>128896</v>
      </c>
      <c r="D223" t="s">
        <v>111</v>
      </c>
      <c r="F223" s="60">
        <v>3744</v>
      </c>
      <c r="G223" t="s">
        <v>253</v>
      </c>
      <c r="H223" t="s">
        <v>253</v>
      </c>
      <c r="I223" t="s">
        <v>707</v>
      </c>
      <c r="J223" t="s">
        <v>694</v>
      </c>
      <c r="K223" t="s">
        <v>700</v>
      </c>
      <c r="L223" t="s">
        <v>1165</v>
      </c>
      <c r="M223" t="s">
        <v>1166</v>
      </c>
      <c r="N223">
        <f>VLOOKUP(B223,HIS退!B:F,5,FALSE)</f>
        <v>-3744</v>
      </c>
      <c r="O223" t="str">
        <f t="shared" si="6"/>
        <v/>
      </c>
      <c r="P223" s="43" t="e">
        <f>VLOOKUP(C223,银行退!D:G,4,FALSE)</f>
        <v>#N/A</v>
      </c>
      <c r="Q223" t="e">
        <f t="shared" si="7"/>
        <v>#N/A</v>
      </c>
      <c r="R223" t="e">
        <f>VLOOKUP(C223,银行退!D:J,7,FALSE)</f>
        <v>#N/A</v>
      </c>
    </row>
    <row r="224" spans="1:18" ht="14.25" hidden="1">
      <c r="A224" s="17">
        <v>42896.395914351851</v>
      </c>
      <c r="B224">
        <v>129176</v>
      </c>
      <c r="D224" t="s">
        <v>1167</v>
      </c>
      <c r="F224" s="60">
        <v>671</v>
      </c>
      <c r="G224" t="s">
        <v>253</v>
      </c>
      <c r="H224" t="s">
        <v>253</v>
      </c>
      <c r="I224" t="s">
        <v>707</v>
      </c>
      <c r="J224" t="s">
        <v>694</v>
      </c>
      <c r="K224" t="s">
        <v>700</v>
      </c>
      <c r="L224" t="s">
        <v>1168</v>
      </c>
      <c r="M224" t="s">
        <v>1169</v>
      </c>
      <c r="N224">
        <f>VLOOKUP(B224,HIS退!B:F,5,FALSE)</f>
        <v>-671</v>
      </c>
      <c r="O224" t="str">
        <f t="shared" si="6"/>
        <v/>
      </c>
      <c r="P224" s="43" t="e">
        <f>VLOOKUP(C224,银行退!D:G,4,FALSE)</f>
        <v>#N/A</v>
      </c>
      <c r="Q224" t="e">
        <f t="shared" si="7"/>
        <v>#N/A</v>
      </c>
      <c r="R224" t="e">
        <f>VLOOKUP(C224,银行退!D:J,7,FALSE)</f>
        <v>#N/A</v>
      </c>
    </row>
    <row r="225" spans="1:18" ht="14.25" hidden="1">
      <c r="A225" s="17">
        <v>42896.396215277775</v>
      </c>
      <c r="B225">
        <v>0</v>
      </c>
      <c r="D225" t="s">
        <v>1167</v>
      </c>
      <c r="F225" s="60">
        <v>600</v>
      </c>
      <c r="G225" t="s">
        <v>253</v>
      </c>
      <c r="H225" t="s">
        <v>253</v>
      </c>
      <c r="I225" t="s">
        <v>714</v>
      </c>
      <c r="J225" t="s">
        <v>714</v>
      </c>
      <c r="K225" t="s">
        <v>700</v>
      </c>
      <c r="L225" t="s">
        <v>1170</v>
      </c>
      <c r="M225" t="s">
        <v>1171</v>
      </c>
      <c r="N225" t="e">
        <f>VLOOKUP(B225,HIS退!B:F,5,FALSE)</f>
        <v>#N/A</v>
      </c>
      <c r="O225" t="e">
        <f t="shared" si="6"/>
        <v>#N/A</v>
      </c>
      <c r="P225" s="43" t="e">
        <f>VLOOKUP(C225,银行退!D:G,4,FALSE)</f>
        <v>#N/A</v>
      </c>
      <c r="Q225" t="e">
        <f t="shared" si="7"/>
        <v>#N/A</v>
      </c>
      <c r="R225" t="e">
        <f>VLOOKUP(C225,银行退!D:J,7,FALSE)</f>
        <v>#N/A</v>
      </c>
    </row>
    <row r="226" spans="1:18" ht="14.25" hidden="1">
      <c r="A226" s="17">
        <v>42896.399155092593</v>
      </c>
      <c r="B226">
        <v>129317</v>
      </c>
      <c r="D226" t="s">
        <v>73</v>
      </c>
      <c r="F226" s="60">
        <v>1000</v>
      </c>
      <c r="G226" t="s">
        <v>253</v>
      </c>
      <c r="H226" t="s">
        <v>253</v>
      </c>
      <c r="I226" t="s">
        <v>707</v>
      </c>
      <c r="J226" t="s">
        <v>694</v>
      </c>
      <c r="K226" t="s">
        <v>700</v>
      </c>
      <c r="L226" t="s">
        <v>1172</v>
      </c>
      <c r="M226" t="s">
        <v>1173</v>
      </c>
      <c r="N226">
        <f>VLOOKUP(B226,HIS退!B:F,5,FALSE)</f>
        <v>-1000</v>
      </c>
      <c r="O226" t="str">
        <f t="shared" si="6"/>
        <v/>
      </c>
      <c r="P226" s="43" t="e">
        <f>VLOOKUP(C226,银行退!D:G,4,FALSE)</f>
        <v>#N/A</v>
      </c>
      <c r="Q226" t="e">
        <f t="shared" si="7"/>
        <v>#N/A</v>
      </c>
      <c r="R226" t="e">
        <f>VLOOKUP(C226,银行退!D:J,7,FALSE)</f>
        <v>#N/A</v>
      </c>
    </row>
    <row r="227" spans="1:18" ht="14.25" hidden="1">
      <c r="A227" s="17">
        <v>42896.399513888886</v>
      </c>
      <c r="B227">
        <v>0</v>
      </c>
      <c r="D227" t="s">
        <v>73</v>
      </c>
      <c r="F227" s="60">
        <v>1000</v>
      </c>
      <c r="G227" t="s">
        <v>253</v>
      </c>
      <c r="H227" t="s">
        <v>253</v>
      </c>
      <c r="I227" t="s">
        <v>714</v>
      </c>
      <c r="J227" t="s">
        <v>714</v>
      </c>
      <c r="K227" t="s">
        <v>700</v>
      </c>
      <c r="L227" t="s">
        <v>1174</v>
      </c>
      <c r="M227" t="s">
        <v>1175</v>
      </c>
      <c r="N227" t="e">
        <f>VLOOKUP(B227,HIS退!B:F,5,FALSE)</f>
        <v>#N/A</v>
      </c>
      <c r="O227" t="e">
        <f t="shared" si="6"/>
        <v>#N/A</v>
      </c>
      <c r="P227" s="43" t="e">
        <f>VLOOKUP(C227,银行退!D:G,4,FALSE)</f>
        <v>#N/A</v>
      </c>
      <c r="Q227" t="e">
        <f t="shared" si="7"/>
        <v>#N/A</v>
      </c>
      <c r="R227" t="e">
        <f>VLOOKUP(C227,银行退!D:J,7,FALSE)</f>
        <v>#N/A</v>
      </c>
    </row>
    <row r="228" spans="1:18" s="53" customFormat="1" ht="14.25" hidden="1">
      <c r="A228" s="17">
        <v>42896.410034722219</v>
      </c>
      <c r="B228">
        <v>129745</v>
      </c>
      <c r="C228" t="s">
        <v>656</v>
      </c>
      <c r="D228" t="s">
        <v>657</v>
      </c>
      <c r="E228"/>
      <c r="F228" s="60">
        <v>503</v>
      </c>
      <c r="G228" t="s">
        <v>253</v>
      </c>
      <c r="H228" t="s">
        <v>253</v>
      </c>
      <c r="I228" t="s">
        <v>699</v>
      </c>
      <c r="J228" t="s">
        <v>4003</v>
      </c>
      <c r="K228" t="s">
        <v>700</v>
      </c>
      <c r="L228" t="s">
        <v>1176</v>
      </c>
      <c r="M228" t="s">
        <v>1177</v>
      </c>
      <c r="N228" s="53">
        <f>VLOOKUP(B228,HIS退!B:F,5,FALSE)</f>
        <v>-503</v>
      </c>
      <c r="O228" s="53" t="str">
        <f t="shared" si="6"/>
        <v/>
      </c>
      <c r="P228" s="54">
        <f>VLOOKUP(C228,银行退!D:G,4,FALSE)</f>
        <v>503</v>
      </c>
      <c r="Q228" s="53" t="str">
        <f t="shared" si="7"/>
        <v/>
      </c>
      <c r="R228" s="53">
        <f>VLOOKUP(C228,银行退!D:J,7,FALSE)</f>
        <v>1</v>
      </c>
    </row>
    <row r="229" spans="1:18" ht="14.25" hidden="1">
      <c r="A229" s="17">
        <v>42896.415636574071</v>
      </c>
      <c r="B229">
        <v>129984</v>
      </c>
      <c r="D229" t="s">
        <v>1038</v>
      </c>
      <c r="F229" s="60">
        <v>388</v>
      </c>
      <c r="G229" t="s">
        <v>253</v>
      </c>
      <c r="H229" t="s">
        <v>253</v>
      </c>
      <c r="I229" t="s">
        <v>707</v>
      </c>
      <c r="J229" t="s">
        <v>694</v>
      </c>
      <c r="K229" t="s">
        <v>700</v>
      </c>
      <c r="L229" t="s">
        <v>1178</v>
      </c>
      <c r="M229" t="s">
        <v>1179</v>
      </c>
      <c r="N229">
        <f>VLOOKUP(B229,HIS退!B:F,5,FALSE)</f>
        <v>-388</v>
      </c>
      <c r="O229" t="str">
        <f t="shared" si="6"/>
        <v/>
      </c>
      <c r="P229" s="43" t="e">
        <f>VLOOKUP(C229,银行退!D:G,4,FALSE)</f>
        <v>#N/A</v>
      </c>
      <c r="Q229" t="e">
        <f t="shared" si="7"/>
        <v>#N/A</v>
      </c>
      <c r="R229" t="e">
        <f>VLOOKUP(C229,银行退!D:J,7,FALSE)</f>
        <v>#N/A</v>
      </c>
    </row>
    <row r="230" spans="1:18" ht="14.25" hidden="1">
      <c r="A230" s="17">
        <v>42896.417141203703</v>
      </c>
      <c r="B230">
        <v>130039</v>
      </c>
      <c r="D230" t="s">
        <v>173</v>
      </c>
      <c r="F230" s="60">
        <v>190</v>
      </c>
      <c r="G230" t="s">
        <v>253</v>
      </c>
      <c r="H230" t="s">
        <v>253</v>
      </c>
      <c r="I230" t="s">
        <v>707</v>
      </c>
      <c r="J230" t="s">
        <v>694</v>
      </c>
      <c r="K230" t="s">
        <v>700</v>
      </c>
      <c r="L230" t="s">
        <v>1180</v>
      </c>
      <c r="M230" t="s">
        <v>1181</v>
      </c>
      <c r="N230">
        <f>VLOOKUP(B230,HIS退!B:F,5,FALSE)</f>
        <v>-190</v>
      </c>
      <c r="O230" t="str">
        <f t="shared" si="6"/>
        <v/>
      </c>
      <c r="P230" s="43" t="e">
        <f>VLOOKUP(C230,银行退!D:G,4,FALSE)</f>
        <v>#N/A</v>
      </c>
      <c r="Q230" t="e">
        <f t="shared" si="7"/>
        <v>#N/A</v>
      </c>
      <c r="R230" t="e">
        <f>VLOOKUP(C230,银行退!D:J,7,FALSE)</f>
        <v>#N/A</v>
      </c>
    </row>
    <row r="231" spans="1:18" ht="14.25" hidden="1">
      <c r="A231" s="17">
        <v>42896.417291666665</v>
      </c>
      <c r="B231">
        <v>130044</v>
      </c>
      <c r="C231" t="s">
        <v>659</v>
      </c>
      <c r="D231" t="s">
        <v>660</v>
      </c>
      <c r="F231" s="60">
        <v>632</v>
      </c>
      <c r="G231" t="s">
        <v>253</v>
      </c>
      <c r="H231" t="s">
        <v>253</v>
      </c>
      <c r="I231" t="s">
        <v>699</v>
      </c>
      <c r="J231" t="s">
        <v>48</v>
      </c>
      <c r="K231" t="s">
        <v>700</v>
      </c>
      <c r="L231" t="s">
        <v>1182</v>
      </c>
      <c r="M231" t="s">
        <v>1183</v>
      </c>
      <c r="N231">
        <f>VLOOKUP(B231,HIS退!B:F,5,FALSE)</f>
        <v>-632</v>
      </c>
      <c r="O231" t="str">
        <f t="shared" si="6"/>
        <v/>
      </c>
      <c r="P231" s="43">
        <f>VLOOKUP(C231,银行退!D:G,4,FALSE)</f>
        <v>632</v>
      </c>
      <c r="Q231" t="str">
        <f t="shared" si="7"/>
        <v/>
      </c>
      <c r="R231" t="e">
        <f>VLOOKUP(C231,银行退!D:J,7,FALSE)</f>
        <v>#N/A</v>
      </c>
    </row>
    <row r="232" spans="1:18" ht="14.25" hidden="1">
      <c r="A232" s="17">
        <v>42896.417592592596</v>
      </c>
      <c r="B232">
        <v>0</v>
      </c>
      <c r="D232" t="s">
        <v>173</v>
      </c>
      <c r="F232" s="60">
        <v>190</v>
      </c>
      <c r="G232" t="s">
        <v>253</v>
      </c>
      <c r="H232" t="s">
        <v>253</v>
      </c>
      <c r="I232" t="s">
        <v>714</v>
      </c>
      <c r="J232" t="s">
        <v>714</v>
      </c>
      <c r="K232" t="s">
        <v>700</v>
      </c>
      <c r="L232" t="s">
        <v>1184</v>
      </c>
      <c r="M232" t="s">
        <v>1185</v>
      </c>
      <c r="N232" t="e">
        <f>VLOOKUP(B232,HIS退!B:F,5,FALSE)</f>
        <v>#N/A</v>
      </c>
      <c r="O232" t="e">
        <f t="shared" si="6"/>
        <v>#N/A</v>
      </c>
      <c r="P232" s="43" t="e">
        <f>VLOOKUP(C232,银行退!D:G,4,FALSE)</f>
        <v>#N/A</v>
      </c>
      <c r="Q232" t="e">
        <f t="shared" si="7"/>
        <v>#N/A</v>
      </c>
      <c r="R232" t="e">
        <f>VLOOKUP(C232,银行退!D:J,7,FALSE)</f>
        <v>#N/A</v>
      </c>
    </row>
    <row r="233" spans="1:18" ht="14.25" hidden="1">
      <c r="A233" s="17">
        <v>42896.417847222219</v>
      </c>
      <c r="B233">
        <v>0</v>
      </c>
      <c r="D233" t="s">
        <v>173</v>
      </c>
      <c r="F233" s="60">
        <v>190</v>
      </c>
      <c r="G233" t="s">
        <v>253</v>
      </c>
      <c r="H233" t="s">
        <v>253</v>
      </c>
      <c r="I233" t="s">
        <v>714</v>
      </c>
      <c r="J233" t="s">
        <v>714</v>
      </c>
      <c r="K233" t="s">
        <v>700</v>
      </c>
      <c r="L233" t="s">
        <v>1186</v>
      </c>
      <c r="M233" t="s">
        <v>1187</v>
      </c>
      <c r="N233" t="e">
        <f>VLOOKUP(B233,HIS退!B:F,5,FALSE)</f>
        <v>#N/A</v>
      </c>
      <c r="O233" t="e">
        <f t="shared" si="6"/>
        <v>#N/A</v>
      </c>
      <c r="P233" s="43" t="e">
        <f>VLOOKUP(C233,银行退!D:G,4,FALSE)</f>
        <v>#N/A</v>
      </c>
      <c r="Q233" t="e">
        <f t="shared" si="7"/>
        <v>#N/A</v>
      </c>
      <c r="R233" t="e">
        <f>VLOOKUP(C233,银行退!D:J,7,FALSE)</f>
        <v>#N/A</v>
      </c>
    </row>
    <row r="234" spans="1:18" ht="14.25" hidden="1">
      <c r="A234" s="17">
        <v>42896.418124999997</v>
      </c>
      <c r="B234">
        <v>0</v>
      </c>
      <c r="D234" t="s">
        <v>173</v>
      </c>
      <c r="F234" s="60">
        <v>190</v>
      </c>
      <c r="G234" t="s">
        <v>253</v>
      </c>
      <c r="H234" t="s">
        <v>253</v>
      </c>
      <c r="I234" t="s">
        <v>714</v>
      </c>
      <c r="J234" t="s">
        <v>714</v>
      </c>
      <c r="K234" t="s">
        <v>700</v>
      </c>
      <c r="L234" t="s">
        <v>1188</v>
      </c>
      <c r="M234" t="s">
        <v>1189</v>
      </c>
      <c r="N234" t="e">
        <f>VLOOKUP(B234,HIS退!B:F,5,FALSE)</f>
        <v>#N/A</v>
      </c>
      <c r="O234" t="e">
        <f t="shared" si="6"/>
        <v>#N/A</v>
      </c>
      <c r="P234" s="43" t="e">
        <f>VLOOKUP(C234,银行退!D:G,4,FALSE)</f>
        <v>#N/A</v>
      </c>
      <c r="Q234" t="e">
        <f t="shared" si="7"/>
        <v>#N/A</v>
      </c>
      <c r="R234" t="e">
        <f>VLOOKUP(C234,银行退!D:J,7,FALSE)</f>
        <v>#N/A</v>
      </c>
    </row>
    <row r="235" spans="1:18" ht="14.25" hidden="1">
      <c r="A235" s="17">
        <v>42896.445787037039</v>
      </c>
      <c r="B235">
        <v>131073</v>
      </c>
      <c r="C235" t="s">
        <v>662</v>
      </c>
      <c r="D235" t="s">
        <v>663</v>
      </c>
      <c r="F235" s="60">
        <v>950</v>
      </c>
      <c r="G235" t="s">
        <v>253</v>
      </c>
      <c r="H235" t="s">
        <v>253</v>
      </c>
      <c r="I235" t="s">
        <v>699</v>
      </c>
      <c r="J235" t="s">
        <v>48</v>
      </c>
      <c r="K235" t="s">
        <v>700</v>
      </c>
      <c r="L235" t="s">
        <v>1190</v>
      </c>
      <c r="M235" t="s">
        <v>1191</v>
      </c>
      <c r="N235">
        <f>VLOOKUP(B235,HIS退!B:F,5,FALSE)</f>
        <v>-950</v>
      </c>
      <c r="O235" t="str">
        <f t="shared" si="6"/>
        <v/>
      </c>
      <c r="P235" s="43">
        <f>VLOOKUP(C235,银行退!D:G,4,FALSE)</f>
        <v>950</v>
      </c>
      <c r="Q235" t="str">
        <f t="shared" si="7"/>
        <v/>
      </c>
      <c r="R235" t="e">
        <f>VLOOKUP(C235,银行退!D:J,7,FALSE)</f>
        <v>#N/A</v>
      </c>
    </row>
    <row r="236" spans="1:18" ht="14.25" hidden="1">
      <c r="A236" s="17">
        <v>42896.449189814812</v>
      </c>
      <c r="B236">
        <v>131191</v>
      </c>
      <c r="C236" t="s">
        <v>665</v>
      </c>
      <c r="D236" t="s">
        <v>84</v>
      </c>
      <c r="F236" s="60">
        <v>9600</v>
      </c>
      <c r="G236" t="s">
        <v>253</v>
      </c>
      <c r="H236" t="s">
        <v>253</v>
      </c>
      <c r="I236" t="s">
        <v>699</v>
      </c>
      <c r="J236" t="s">
        <v>48</v>
      </c>
      <c r="K236" t="s">
        <v>700</v>
      </c>
      <c r="L236" t="s">
        <v>1192</v>
      </c>
      <c r="M236" t="s">
        <v>1193</v>
      </c>
      <c r="N236">
        <f>VLOOKUP(B236,HIS退!B:F,5,FALSE)</f>
        <v>-9600</v>
      </c>
      <c r="O236" t="str">
        <f t="shared" si="6"/>
        <v/>
      </c>
      <c r="P236" s="43">
        <f>VLOOKUP(C236,银行退!D:G,4,FALSE)</f>
        <v>9600</v>
      </c>
      <c r="Q236" t="str">
        <f t="shared" si="7"/>
        <v/>
      </c>
      <c r="R236" t="e">
        <f>VLOOKUP(C236,银行退!D:J,7,FALSE)</f>
        <v>#N/A</v>
      </c>
    </row>
    <row r="237" spans="1:18" ht="14.25" hidden="1">
      <c r="A237" s="17">
        <v>42896.45511574074</v>
      </c>
      <c r="B237">
        <v>131363</v>
      </c>
      <c r="C237" t="s">
        <v>666</v>
      </c>
      <c r="D237" t="s">
        <v>667</v>
      </c>
      <c r="F237" s="60">
        <v>100</v>
      </c>
      <c r="G237" t="s">
        <v>253</v>
      </c>
      <c r="H237" t="s">
        <v>253</v>
      </c>
      <c r="I237" t="s">
        <v>699</v>
      </c>
      <c r="J237" t="s">
        <v>48</v>
      </c>
      <c r="K237" t="s">
        <v>700</v>
      </c>
      <c r="L237" t="s">
        <v>1194</v>
      </c>
      <c r="M237" t="s">
        <v>1195</v>
      </c>
      <c r="N237">
        <f>VLOOKUP(B237,HIS退!B:F,5,FALSE)</f>
        <v>-100</v>
      </c>
      <c r="O237" t="str">
        <f t="shared" si="6"/>
        <v/>
      </c>
      <c r="P237" s="43">
        <f>VLOOKUP(C237,银行退!D:G,4,FALSE)</f>
        <v>100</v>
      </c>
      <c r="Q237" t="str">
        <f t="shared" si="7"/>
        <v/>
      </c>
      <c r="R237" t="e">
        <f>VLOOKUP(C237,银行退!D:J,7,FALSE)</f>
        <v>#N/A</v>
      </c>
    </row>
    <row r="238" spans="1:18" ht="14.25" hidden="1">
      <c r="A238" s="17">
        <v>42896.492349537039</v>
      </c>
      <c r="B238">
        <v>132598</v>
      </c>
      <c r="D238" t="s">
        <v>1196</v>
      </c>
      <c r="F238" s="60">
        <v>349</v>
      </c>
      <c r="G238" t="s">
        <v>253</v>
      </c>
      <c r="H238" t="s">
        <v>253</v>
      </c>
      <c r="I238" t="s">
        <v>707</v>
      </c>
      <c r="J238" t="s">
        <v>694</v>
      </c>
      <c r="K238" t="s">
        <v>700</v>
      </c>
      <c r="L238" t="s">
        <v>1197</v>
      </c>
      <c r="M238" t="s">
        <v>1198</v>
      </c>
      <c r="N238">
        <f>VLOOKUP(B238,HIS退!B:F,5,FALSE)</f>
        <v>-349</v>
      </c>
      <c r="O238" t="str">
        <f t="shared" si="6"/>
        <v/>
      </c>
      <c r="P238" s="43" t="e">
        <f>VLOOKUP(C238,银行退!D:G,4,FALSE)</f>
        <v>#N/A</v>
      </c>
      <c r="Q238" t="e">
        <f t="shared" si="7"/>
        <v>#N/A</v>
      </c>
      <c r="R238" t="e">
        <f>VLOOKUP(C238,银行退!D:J,7,FALSE)</f>
        <v>#N/A</v>
      </c>
    </row>
    <row r="239" spans="1:18" ht="14.25" hidden="1">
      <c r="A239" s="17">
        <v>42896.492534722223</v>
      </c>
      <c r="B239">
        <v>0</v>
      </c>
      <c r="D239" t="s">
        <v>1196</v>
      </c>
      <c r="F239" s="60">
        <v>349</v>
      </c>
      <c r="G239" t="s">
        <v>253</v>
      </c>
      <c r="H239" t="s">
        <v>253</v>
      </c>
      <c r="I239" t="s">
        <v>714</v>
      </c>
      <c r="J239" t="s">
        <v>714</v>
      </c>
      <c r="K239" t="s">
        <v>700</v>
      </c>
      <c r="L239" t="s">
        <v>1199</v>
      </c>
      <c r="M239" t="s">
        <v>1200</v>
      </c>
      <c r="N239" t="e">
        <f>VLOOKUP(B239,HIS退!B:F,5,FALSE)</f>
        <v>#N/A</v>
      </c>
      <c r="O239" t="e">
        <f t="shared" si="6"/>
        <v>#N/A</v>
      </c>
      <c r="P239" s="43" t="e">
        <f>VLOOKUP(C239,银行退!D:G,4,FALSE)</f>
        <v>#N/A</v>
      </c>
      <c r="Q239" t="e">
        <f t="shared" si="7"/>
        <v>#N/A</v>
      </c>
      <c r="R239" t="e">
        <f>VLOOKUP(C239,银行退!D:J,7,FALSE)</f>
        <v>#N/A</v>
      </c>
    </row>
    <row r="240" spans="1:18" ht="14.25" hidden="1">
      <c r="A240" s="17">
        <v>42896.522824074076</v>
      </c>
      <c r="B240">
        <v>132938</v>
      </c>
      <c r="D240" t="s">
        <v>1201</v>
      </c>
      <c r="F240" s="60">
        <v>1811</v>
      </c>
      <c r="G240" t="s">
        <v>253</v>
      </c>
      <c r="H240" t="s">
        <v>253</v>
      </c>
      <c r="I240" t="s">
        <v>707</v>
      </c>
      <c r="J240" t="s">
        <v>694</v>
      </c>
      <c r="K240" t="s">
        <v>700</v>
      </c>
      <c r="L240" t="s">
        <v>1202</v>
      </c>
      <c r="M240" t="s">
        <v>1203</v>
      </c>
      <c r="N240">
        <f>VLOOKUP(B240,HIS退!B:F,5,FALSE)</f>
        <v>-1811</v>
      </c>
      <c r="O240" t="str">
        <f t="shared" si="6"/>
        <v/>
      </c>
      <c r="P240" s="43" t="e">
        <f>VLOOKUP(C240,银行退!D:G,4,FALSE)</f>
        <v>#N/A</v>
      </c>
      <c r="Q240" t="e">
        <f t="shared" si="7"/>
        <v>#N/A</v>
      </c>
      <c r="R240" t="e">
        <f>VLOOKUP(C240,银行退!D:J,7,FALSE)</f>
        <v>#N/A</v>
      </c>
    </row>
    <row r="241" spans="1:18" ht="14.25" hidden="1">
      <c r="A241" s="17">
        <v>42896.523252314815</v>
      </c>
      <c r="B241">
        <v>0</v>
      </c>
      <c r="D241" t="s">
        <v>1201</v>
      </c>
      <c r="F241" s="60">
        <v>1811</v>
      </c>
      <c r="G241" t="s">
        <v>253</v>
      </c>
      <c r="H241" t="s">
        <v>253</v>
      </c>
      <c r="I241" t="s">
        <v>714</v>
      </c>
      <c r="J241" t="s">
        <v>714</v>
      </c>
      <c r="K241" t="s">
        <v>700</v>
      </c>
      <c r="L241" t="s">
        <v>1204</v>
      </c>
      <c r="M241" t="s">
        <v>1205</v>
      </c>
      <c r="N241" t="e">
        <f>VLOOKUP(B241,HIS退!B:F,5,FALSE)</f>
        <v>#N/A</v>
      </c>
      <c r="O241" t="e">
        <f t="shared" si="6"/>
        <v>#N/A</v>
      </c>
      <c r="P241" s="43" t="e">
        <f>VLOOKUP(C241,银行退!D:G,4,FALSE)</f>
        <v>#N/A</v>
      </c>
      <c r="Q241" t="e">
        <f t="shared" si="7"/>
        <v>#N/A</v>
      </c>
      <c r="R241" t="e">
        <f>VLOOKUP(C241,银行退!D:J,7,FALSE)</f>
        <v>#N/A</v>
      </c>
    </row>
    <row r="242" spans="1:18" ht="14.25" hidden="1">
      <c r="A242" s="17">
        <v>42896.523692129631</v>
      </c>
      <c r="B242">
        <v>132954</v>
      </c>
      <c r="D242" t="s">
        <v>1206</v>
      </c>
      <c r="F242" s="60">
        <v>1864</v>
      </c>
      <c r="G242" t="s">
        <v>253</v>
      </c>
      <c r="H242" t="s">
        <v>253</v>
      </c>
      <c r="I242" t="s">
        <v>707</v>
      </c>
      <c r="J242" t="s">
        <v>694</v>
      </c>
      <c r="K242" t="s">
        <v>700</v>
      </c>
      <c r="L242" t="s">
        <v>1207</v>
      </c>
      <c r="M242" t="s">
        <v>1208</v>
      </c>
      <c r="N242">
        <f>VLOOKUP(B242,HIS退!B:F,5,FALSE)</f>
        <v>-1864</v>
      </c>
      <c r="O242" t="str">
        <f t="shared" si="6"/>
        <v/>
      </c>
      <c r="P242" s="43" t="e">
        <f>VLOOKUP(C242,银行退!D:G,4,FALSE)</f>
        <v>#N/A</v>
      </c>
      <c r="Q242" t="e">
        <f t="shared" si="7"/>
        <v>#N/A</v>
      </c>
      <c r="R242" t="e">
        <f>VLOOKUP(C242,银行退!D:J,7,FALSE)</f>
        <v>#N/A</v>
      </c>
    </row>
    <row r="243" spans="1:18" ht="14.25" hidden="1">
      <c r="A243" s="17">
        <v>42896.589050925926</v>
      </c>
      <c r="B243">
        <v>133363</v>
      </c>
      <c r="C243" t="s">
        <v>669</v>
      </c>
      <c r="D243" t="s">
        <v>670</v>
      </c>
      <c r="F243" s="60">
        <v>400</v>
      </c>
      <c r="G243" t="s">
        <v>253</v>
      </c>
      <c r="H243" t="s">
        <v>253</v>
      </c>
      <c r="I243" t="s">
        <v>699</v>
      </c>
      <c r="J243" t="s">
        <v>48</v>
      </c>
      <c r="K243" t="s">
        <v>700</v>
      </c>
      <c r="L243" t="s">
        <v>1209</v>
      </c>
      <c r="M243" t="s">
        <v>1210</v>
      </c>
      <c r="N243">
        <f>VLOOKUP(B243,HIS退!B:F,5,FALSE)</f>
        <v>-400</v>
      </c>
      <c r="O243" t="str">
        <f t="shared" si="6"/>
        <v/>
      </c>
      <c r="P243" s="43">
        <f>VLOOKUP(C243,银行退!D:G,4,FALSE)</f>
        <v>400</v>
      </c>
      <c r="Q243" t="str">
        <f t="shared" si="7"/>
        <v/>
      </c>
      <c r="R243" t="e">
        <f>VLOOKUP(C243,银行退!D:J,7,FALSE)</f>
        <v>#N/A</v>
      </c>
    </row>
    <row r="244" spans="1:18" ht="14.25" hidden="1">
      <c r="A244" s="17">
        <v>42896.596250000002</v>
      </c>
      <c r="B244">
        <v>133453</v>
      </c>
      <c r="C244" t="s">
        <v>672</v>
      </c>
      <c r="D244" t="s">
        <v>673</v>
      </c>
      <c r="F244" s="60">
        <v>862</v>
      </c>
      <c r="G244" t="s">
        <v>253</v>
      </c>
      <c r="H244" t="s">
        <v>253</v>
      </c>
      <c r="I244" t="s">
        <v>699</v>
      </c>
      <c r="J244" t="s">
        <v>48</v>
      </c>
      <c r="K244" t="s">
        <v>700</v>
      </c>
      <c r="L244" t="s">
        <v>1211</v>
      </c>
      <c r="M244" t="s">
        <v>1212</v>
      </c>
      <c r="N244">
        <f>VLOOKUP(B244,HIS退!B:F,5,FALSE)</f>
        <v>-862</v>
      </c>
      <c r="O244" t="str">
        <f t="shared" si="6"/>
        <v/>
      </c>
      <c r="P244" s="43">
        <f>VLOOKUP(C244,银行退!D:G,4,FALSE)</f>
        <v>862</v>
      </c>
      <c r="Q244" t="str">
        <f t="shared" si="7"/>
        <v/>
      </c>
      <c r="R244" t="e">
        <f>VLOOKUP(C244,银行退!D:J,7,FALSE)</f>
        <v>#N/A</v>
      </c>
    </row>
    <row r="245" spans="1:18" ht="14.25" hidden="1">
      <c r="A245" s="17">
        <v>42896.597627314812</v>
      </c>
      <c r="B245">
        <v>133466</v>
      </c>
      <c r="C245" t="s">
        <v>675</v>
      </c>
      <c r="D245" t="s">
        <v>676</v>
      </c>
      <c r="F245" s="60">
        <v>86</v>
      </c>
      <c r="G245" t="s">
        <v>253</v>
      </c>
      <c r="H245" t="s">
        <v>253</v>
      </c>
      <c r="I245" t="s">
        <v>699</v>
      </c>
      <c r="J245" t="s">
        <v>48</v>
      </c>
      <c r="K245" t="s">
        <v>700</v>
      </c>
      <c r="L245" t="s">
        <v>1213</v>
      </c>
      <c r="M245" t="s">
        <v>1214</v>
      </c>
      <c r="N245">
        <f>VLOOKUP(B245,HIS退!B:F,5,FALSE)</f>
        <v>-86</v>
      </c>
      <c r="O245" t="str">
        <f t="shared" si="6"/>
        <v/>
      </c>
      <c r="P245" s="43">
        <f>VLOOKUP(C245,银行退!D:G,4,FALSE)</f>
        <v>86</v>
      </c>
      <c r="Q245" t="str">
        <f t="shared" si="7"/>
        <v/>
      </c>
      <c r="R245" t="e">
        <f>VLOOKUP(C245,银行退!D:J,7,FALSE)</f>
        <v>#N/A</v>
      </c>
    </row>
    <row r="246" spans="1:18" ht="14.25" hidden="1">
      <c r="A246" s="17">
        <v>42896.611840277779</v>
      </c>
      <c r="B246">
        <v>133716</v>
      </c>
      <c r="C246" t="s">
        <v>678</v>
      </c>
      <c r="D246" t="s">
        <v>679</v>
      </c>
      <c r="F246" s="60">
        <v>465</v>
      </c>
      <c r="G246" t="s">
        <v>253</v>
      </c>
      <c r="H246" t="s">
        <v>253</v>
      </c>
      <c r="I246" t="s">
        <v>699</v>
      </c>
      <c r="J246" t="s">
        <v>48</v>
      </c>
      <c r="K246" t="s">
        <v>700</v>
      </c>
      <c r="L246" t="s">
        <v>1215</v>
      </c>
      <c r="M246" t="s">
        <v>1216</v>
      </c>
      <c r="N246">
        <f>VLOOKUP(B246,HIS退!B:F,5,FALSE)</f>
        <v>-465</v>
      </c>
      <c r="O246" t="str">
        <f t="shared" si="6"/>
        <v/>
      </c>
      <c r="P246" s="43">
        <f>VLOOKUP(C246,银行退!D:G,4,FALSE)</f>
        <v>465</v>
      </c>
      <c r="Q246" t="str">
        <f t="shared" si="7"/>
        <v/>
      </c>
      <c r="R246" t="e">
        <f>VLOOKUP(C246,银行退!D:J,7,FALSE)</f>
        <v>#N/A</v>
      </c>
    </row>
    <row r="247" spans="1:18" ht="14.25" hidden="1">
      <c r="A247" s="17">
        <v>42896.613194444442</v>
      </c>
      <c r="B247">
        <v>133732</v>
      </c>
      <c r="D247" t="s">
        <v>1217</v>
      </c>
      <c r="F247" s="60">
        <v>329</v>
      </c>
      <c r="G247" t="s">
        <v>253</v>
      </c>
      <c r="H247" t="s">
        <v>253</v>
      </c>
      <c r="I247" t="s">
        <v>707</v>
      </c>
      <c r="J247" t="s">
        <v>694</v>
      </c>
      <c r="K247" t="s">
        <v>700</v>
      </c>
      <c r="L247" t="s">
        <v>1218</v>
      </c>
      <c r="M247" t="s">
        <v>1219</v>
      </c>
      <c r="N247">
        <f>VLOOKUP(B247,HIS退!B:F,5,FALSE)</f>
        <v>-329</v>
      </c>
      <c r="O247" t="str">
        <f t="shared" si="6"/>
        <v/>
      </c>
      <c r="P247" s="43" t="e">
        <f>VLOOKUP(C247,银行退!D:G,4,FALSE)</f>
        <v>#N/A</v>
      </c>
      <c r="Q247" t="e">
        <f t="shared" si="7"/>
        <v>#N/A</v>
      </c>
      <c r="R247" t="e">
        <f>VLOOKUP(C247,银行退!D:J,7,FALSE)</f>
        <v>#N/A</v>
      </c>
    </row>
    <row r="248" spans="1:18" ht="14.25" hidden="1">
      <c r="A248" s="17">
        <v>42896.613391203704</v>
      </c>
      <c r="B248">
        <v>0</v>
      </c>
      <c r="D248" t="s">
        <v>1217</v>
      </c>
      <c r="F248" s="60">
        <v>329</v>
      </c>
      <c r="G248" t="s">
        <v>253</v>
      </c>
      <c r="H248" t="s">
        <v>253</v>
      </c>
      <c r="I248" t="s">
        <v>714</v>
      </c>
      <c r="J248" t="s">
        <v>714</v>
      </c>
      <c r="K248" t="s">
        <v>700</v>
      </c>
      <c r="L248" t="s">
        <v>1220</v>
      </c>
      <c r="M248" t="s">
        <v>1221</v>
      </c>
      <c r="N248" t="e">
        <f>VLOOKUP(B248,HIS退!B:F,5,FALSE)</f>
        <v>#N/A</v>
      </c>
      <c r="O248" t="e">
        <f t="shared" si="6"/>
        <v>#N/A</v>
      </c>
      <c r="P248" s="43" t="e">
        <f>VLOOKUP(C248,银行退!D:G,4,FALSE)</f>
        <v>#N/A</v>
      </c>
      <c r="Q248" t="e">
        <f t="shared" si="7"/>
        <v>#N/A</v>
      </c>
      <c r="R248" t="e">
        <f>VLOOKUP(C248,银行退!D:J,7,FALSE)</f>
        <v>#N/A</v>
      </c>
    </row>
    <row r="249" spans="1:18" ht="14.25" hidden="1">
      <c r="A249" s="17">
        <v>42896.617962962962</v>
      </c>
      <c r="B249">
        <v>133813</v>
      </c>
      <c r="C249" t="s">
        <v>681</v>
      </c>
      <c r="D249" t="s">
        <v>682</v>
      </c>
      <c r="F249" s="60">
        <v>42</v>
      </c>
      <c r="G249" t="s">
        <v>253</v>
      </c>
      <c r="H249" t="s">
        <v>253</v>
      </c>
      <c r="I249" t="s">
        <v>699</v>
      </c>
      <c r="J249" t="s">
        <v>48</v>
      </c>
      <c r="K249" t="s">
        <v>700</v>
      </c>
      <c r="L249" t="s">
        <v>1222</v>
      </c>
      <c r="M249" t="s">
        <v>1223</v>
      </c>
      <c r="N249">
        <f>VLOOKUP(B249,HIS退!B:F,5,FALSE)</f>
        <v>-42</v>
      </c>
      <c r="O249" t="str">
        <f t="shared" si="6"/>
        <v/>
      </c>
      <c r="P249" s="43">
        <f>VLOOKUP(C249,银行退!D:G,4,FALSE)</f>
        <v>42</v>
      </c>
      <c r="Q249" t="str">
        <f t="shared" si="7"/>
        <v/>
      </c>
      <c r="R249" t="e">
        <f>VLOOKUP(C249,银行退!D:J,7,FALSE)</f>
        <v>#N/A</v>
      </c>
    </row>
    <row r="250" spans="1:18" ht="14.25" hidden="1">
      <c r="A250" s="17">
        <v>42896.656701388885</v>
      </c>
      <c r="B250">
        <v>134577</v>
      </c>
      <c r="C250" t="s">
        <v>684</v>
      </c>
      <c r="D250" t="s">
        <v>53</v>
      </c>
      <c r="F250" s="60">
        <v>700</v>
      </c>
      <c r="G250" t="s">
        <v>253</v>
      </c>
      <c r="H250" t="s">
        <v>253</v>
      </c>
      <c r="I250" t="s">
        <v>699</v>
      </c>
      <c r="J250" t="s">
        <v>48</v>
      </c>
      <c r="K250" t="s">
        <v>700</v>
      </c>
      <c r="L250" t="s">
        <v>1224</v>
      </c>
      <c r="M250" t="s">
        <v>1225</v>
      </c>
      <c r="N250">
        <f>VLOOKUP(B250,HIS退!B:F,5,FALSE)</f>
        <v>-700</v>
      </c>
      <c r="O250" t="str">
        <f t="shared" si="6"/>
        <v/>
      </c>
      <c r="P250" s="43">
        <f>VLOOKUP(C250,银行退!D:G,4,FALSE)</f>
        <v>700</v>
      </c>
      <c r="Q250" t="str">
        <f t="shared" si="7"/>
        <v/>
      </c>
      <c r="R250" t="e">
        <f>VLOOKUP(C250,银行退!D:J,7,FALSE)</f>
        <v>#N/A</v>
      </c>
    </row>
    <row r="251" spans="1:18" ht="14.25" hidden="1">
      <c r="A251" s="17">
        <v>42896.65697916667</v>
      </c>
      <c r="B251">
        <v>134584</v>
      </c>
      <c r="C251" t="s">
        <v>685</v>
      </c>
      <c r="D251" t="s">
        <v>53</v>
      </c>
      <c r="F251" s="60">
        <v>200</v>
      </c>
      <c r="G251" t="s">
        <v>253</v>
      </c>
      <c r="H251" t="s">
        <v>253</v>
      </c>
      <c r="I251" t="s">
        <v>699</v>
      </c>
      <c r="J251" t="s">
        <v>48</v>
      </c>
      <c r="K251" t="s">
        <v>700</v>
      </c>
      <c r="L251" t="s">
        <v>1226</v>
      </c>
      <c r="M251" t="s">
        <v>1227</v>
      </c>
      <c r="N251">
        <f>VLOOKUP(B251,HIS退!B:F,5,FALSE)</f>
        <v>-200</v>
      </c>
      <c r="O251" t="str">
        <f t="shared" si="6"/>
        <v/>
      </c>
      <c r="P251" s="43">
        <f>VLOOKUP(C251,银行退!D:G,4,FALSE)</f>
        <v>200</v>
      </c>
      <c r="Q251" t="str">
        <f t="shared" si="7"/>
        <v/>
      </c>
      <c r="R251" t="e">
        <f>VLOOKUP(C251,银行退!D:J,7,FALSE)</f>
        <v>#N/A</v>
      </c>
    </row>
    <row r="252" spans="1:18" ht="14.25" hidden="1">
      <c r="A252" s="17">
        <v>42896.657187500001</v>
      </c>
      <c r="B252">
        <v>134589</v>
      </c>
      <c r="C252" t="s">
        <v>686</v>
      </c>
      <c r="D252" t="s">
        <v>687</v>
      </c>
      <c r="F252" s="60">
        <v>845</v>
      </c>
      <c r="G252" t="s">
        <v>253</v>
      </c>
      <c r="H252" t="s">
        <v>253</v>
      </c>
      <c r="I252" t="s">
        <v>699</v>
      </c>
      <c r="J252" t="s">
        <v>48</v>
      </c>
      <c r="K252" t="s">
        <v>700</v>
      </c>
      <c r="L252" t="s">
        <v>1228</v>
      </c>
      <c r="M252" t="s">
        <v>1229</v>
      </c>
      <c r="N252">
        <f>VLOOKUP(B252,HIS退!B:F,5,FALSE)</f>
        <v>-845</v>
      </c>
      <c r="O252" t="str">
        <f t="shared" si="6"/>
        <v/>
      </c>
      <c r="P252" s="43">
        <f>VLOOKUP(C252,银行退!D:G,4,FALSE)</f>
        <v>845</v>
      </c>
      <c r="Q252" t="str">
        <f t="shared" si="7"/>
        <v/>
      </c>
      <c r="R252" t="e">
        <f>VLOOKUP(C252,银行退!D:J,7,FALSE)</f>
        <v>#N/A</v>
      </c>
    </row>
    <row r="253" spans="1:18" ht="14.25" hidden="1">
      <c r="A253" s="17">
        <v>42896.672407407408</v>
      </c>
      <c r="B253">
        <v>134839</v>
      </c>
      <c r="D253" t="s">
        <v>1230</v>
      </c>
      <c r="F253" s="60">
        <v>274</v>
      </c>
      <c r="G253" t="s">
        <v>253</v>
      </c>
      <c r="H253" t="s">
        <v>253</v>
      </c>
      <c r="I253" t="s">
        <v>707</v>
      </c>
      <c r="J253" t="s">
        <v>694</v>
      </c>
      <c r="K253" t="s">
        <v>700</v>
      </c>
      <c r="L253" t="s">
        <v>1231</v>
      </c>
      <c r="M253" t="s">
        <v>1232</v>
      </c>
      <c r="N253">
        <f>VLOOKUP(B253,HIS退!B:F,5,FALSE)</f>
        <v>-274</v>
      </c>
      <c r="O253" t="str">
        <f t="shared" si="6"/>
        <v/>
      </c>
      <c r="P253" s="43" t="e">
        <f>VLOOKUP(C253,银行退!D:G,4,FALSE)</f>
        <v>#N/A</v>
      </c>
      <c r="Q253" t="e">
        <f t="shared" si="7"/>
        <v>#N/A</v>
      </c>
      <c r="R253" t="e">
        <f>VLOOKUP(C253,银行退!D:J,7,FALSE)</f>
        <v>#N/A</v>
      </c>
    </row>
    <row r="254" spans="1:18" ht="14.25" hidden="1">
      <c r="A254" s="17">
        <v>42896.680555555555</v>
      </c>
      <c r="B254">
        <v>135004</v>
      </c>
      <c r="C254" t="s">
        <v>689</v>
      </c>
      <c r="D254" t="s">
        <v>690</v>
      </c>
      <c r="F254" s="60">
        <v>595</v>
      </c>
      <c r="G254" t="s">
        <v>253</v>
      </c>
      <c r="H254" t="s">
        <v>253</v>
      </c>
      <c r="I254" t="s">
        <v>699</v>
      </c>
      <c r="J254" t="s">
        <v>48</v>
      </c>
      <c r="K254" t="s">
        <v>700</v>
      </c>
      <c r="L254" t="s">
        <v>1233</v>
      </c>
      <c r="M254" t="s">
        <v>1234</v>
      </c>
      <c r="N254">
        <f>VLOOKUP(B254,HIS退!B:F,5,FALSE)</f>
        <v>-595</v>
      </c>
      <c r="O254" t="str">
        <f t="shared" si="6"/>
        <v/>
      </c>
      <c r="P254" s="43">
        <f>VLOOKUP(C254,银行退!D:G,4,FALSE)</f>
        <v>595</v>
      </c>
      <c r="Q254" t="str">
        <f t="shared" si="7"/>
        <v/>
      </c>
      <c r="R254" t="e">
        <f>VLOOKUP(C254,银行退!D:J,7,FALSE)</f>
        <v>#N/A</v>
      </c>
    </row>
    <row r="255" spans="1:18" s="53" customFormat="1" ht="14.25" hidden="1">
      <c r="A255" s="17">
        <v>42897.024548611109</v>
      </c>
      <c r="B255">
        <v>135952</v>
      </c>
      <c r="C255" t="s">
        <v>1235</v>
      </c>
      <c r="D255" t="s">
        <v>692</v>
      </c>
      <c r="E255"/>
      <c r="F255" s="60">
        <v>1990</v>
      </c>
      <c r="G255" t="s">
        <v>253</v>
      </c>
      <c r="H255" t="s">
        <v>253</v>
      </c>
      <c r="I255" t="s">
        <v>699</v>
      </c>
      <c r="J255" t="s">
        <v>4003</v>
      </c>
      <c r="K255" t="s">
        <v>700</v>
      </c>
      <c r="L255" t="s">
        <v>1236</v>
      </c>
      <c r="M255" t="s">
        <v>1237</v>
      </c>
      <c r="N255" s="53">
        <f>VLOOKUP(B255,HIS退!B:F,5,FALSE)</f>
        <v>-1990</v>
      </c>
      <c r="O255" s="53" t="str">
        <f t="shared" si="6"/>
        <v/>
      </c>
      <c r="P255" s="54">
        <f>VLOOKUP(C255,银行退!D:G,4,FALSE)</f>
        <v>1990</v>
      </c>
      <c r="Q255" s="53" t="str">
        <f t="shared" si="7"/>
        <v/>
      </c>
      <c r="R255" s="53">
        <f>VLOOKUP(C255,银行退!D:J,7,FALSE)</f>
        <v>1</v>
      </c>
    </row>
    <row r="256" spans="1:18" ht="14.25">
      <c r="A256" s="17">
        <v>42897.376458333332</v>
      </c>
      <c r="B256">
        <v>136481</v>
      </c>
      <c r="D256" t="s">
        <v>172</v>
      </c>
      <c r="F256" s="60">
        <v>4000</v>
      </c>
      <c r="G256" t="s">
        <v>253</v>
      </c>
      <c r="H256" t="s">
        <v>253</v>
      </c>
      <c r="I256" t="s">
        <v>707</v>
      </c>
      <c r="J256" t="s">
        <v>694</v>
      </c>
      <c r="K256" t="s">
        <v>700</v>
      </c>
      <c r="L256" t="s">
        <v>1238</v>
      </c>
      <c r="M256" t="s">
        <v>1239</v>
      </c>
      <c r="N256">
        <f>VLOOKUP(B256,HIS退!B:F,5,FALSE)</f>
        <v>-4000</v>
      </c>
      <c r="O256" t="str">
        <f t="shared" si="6"/>
        <v/>
      </c>
      <c r="P256" s="43" t="e">
        <f>VLOOKUP(C256,银行退!D:G,4,FALSE)</f>
        <v>#N/A</v>
      </c>
      <c r="Q256" t="e">
        <f t="shared" si="7"/>
        <v>#N/A</v>
      </c>
      <c r="R256" t="e">
        <f>VLOOKUP(C256,银行退!D:J,7,FALSE)</f>
        <v>#N/A</v>
      </c>
    </row>
    <row r="257" spans="1:18" ht="14.25" hidden="1">
      <c r="A257" s="17">
        <v>42897.453425925924</v>
      </c>
      <c r="B257">
        <v>137308</v>
      </c>
      <c r="C257" t="s">
        <v>695</v>
      </c>
      <c r="D257" t="s">
        <v>696</v>
      </c>
      <c r="F257" s="60">
        <v>65</v>
      </c>
      <c r="G257" t="s">
        <v>253</v>
      </c>
      <c r="H257" t="s">
        <v>253</v>
      </c>
      <c r="I257" t="s">
        <v>699</v>
      </c>
      <c r="J257" t="s">
        <v>48</v>
      </c>
      <c r="K257" t="s">
        <v>700</v>
      </c>
      <c r="L257" t="s">
        <v>1240</v>
      </c>
      <c r="M257" t="s">
        <v>1241</v>
      </c>
      <c r="N257">
        <f>VLOOKUP(B257,HIS退!B:F,5,FALSE)</f>
        <v>-65</v>
      </c>
      <c r="O257" t="str">
        <f t="shared" si="6"/>
        <v/>
      </c>
      <c r="P257" s="43">
        <f>VLOOKUP(C257,银行退!D:G,4,FALSE)</f>
        <v>65</v>
      </c>
      <c r="Q257" t="str">
        <f t="shared" si="7"/>
        <v/>
      </c>
      <c r="R257" t="e">
        <f>VLOOKUP(C257,银行退!D:J,7,FALSE)</f>
        <v>#N/A</v>
      </c>
    </row>
    <row r="258" spans="1:18" ht="14.25">
      <c r="A258" s="17">
        <v>42897.63385416667</v>
      </c>
      <c r="B258">
        <v>138308</v>
      </c>
      <c r="D258" t="s">
        <v>1242</v>
      </c>
      <c r="F258" s="60">
        <v>305</v>
      </c>
      <c r="G258" t="s">
        <v>253</v>
      </c>
      <c r="H258" t="s">
        <v>253</v>
      </c>
      <c r="I258" t="s">
        <v>707</v>
      </c>
      <c r="J258" t="s">
        <v>694</v>
      </c>
      <c r="K258" t="s">
        <v>700</v>
      </c>
      <c r="L258" t="s">
        <v>1243</v>
      </c>
      <c r="M258" t="s">
        <v>1244</v>
      </c>
      <c r="N258">
        <f>VLOOKUP(B258,HIS退!B:F,5,FALSE)</f>
        <v>-305</v>
      </c>
      <c r="O258" t="str">
        <f t="shared" si="6"/>
        <v/>
      </c>
      <c r="P258" s="43" t="e">
        <f>VLOOKUP(C258,银行退!D:G,4,FALSE)</f>
        <v>#N/A</v>
      </c>
      <c r="Q258" t="e">
        <f t="shared" si="7"/>
        <v>#N/A</v>
      </c>
      <c r="R258" t="e">
        <f>VLOOKUP(C258,银行退!D:J,7,FALSE)</f>
        <v>#N/A</v>
      </c>
    </row>
    <row r="259" spans="1:18" ht="14.25" hidden="1">
      <c r="A259" s="17">
        <v>42897.634282407409</v>
      </c>
      <c r="B259">
        <v>0</v>
      </c>
      <c r="D259" t="s">
        <v>1242</v>
      </c>
      <c r="F259" s="60">
        <v>305</v>
      </c>
      <c r="G259" t="s">
        <v>253</v>
      </c>
      <c r="H259" t="s">
        <v>253</v>
      </c>
      <c r="I259" t="s">
        <v>714</v>
      </c>
      <c r="J259" t="s">
        <v>714</v>
      </c>
      <c r="K259" t="s">
        <v>700</v>
      </c>
      <c r="L259" t="s">
        <v>1245</v>
      </c>
      <c r="M259" t="s">
        <v>1246</v>
      </c>
      <c r="N259" t="e">
        <f>VLOOKUP(B259,HIS退!B:F,5,FALSE)</f>
        <v>#N/A</v>
      </c>
      <c r="O259" t="e">
        <f t="shared" ref="O259:O261" si="8">IF(N259=F259*-1,"",1)</f>
        <v>#N/A</v>
      </c>
      <c r="P259" s="43" t="e">
        <f>VLOOKUP(C259,银行退!D:G,4,FALSE)</f>
        <v>#N/A</v>
      </c>
      <c r="Q259" t="e">
        <f t="shared" ref="Q259:Q261" si="9">IF(P259=F259,"",1)</f>
        <v>#N/A</v>
      </c>
      <c r="R259" t="e">
        <f>VLOOKUP(C259,银行退!D:J,7,FALSE)</f>
        <v>#N/A</v>
      </c>
    </row>
    <row r="260" spans="1:18" ht="14.25" hidden="1">
      <c r="A260" s="17">
        <v>42897.770729166667</v>
      </c>
      <c r="B260">
        <v>138827</v>
      </c>
      <c r="C260" t="s">
        <v>1247</v>
      </c>
      <c r="D260" t="s">
        <v>697</v>
      </c>
      <c r="F260" s="60">
        <v>611</v>
      </c>
      <c r="G260" t="s">
        <v>253</v>
      </c>
      <c r="H260" t="s">
        <v>253</v>
      </c>
      <c r="I260" t="s">
        <v>699</v>
      </c>
      <c r="J260" t="s">
        <v>48</v>
      </c>
      <c r="K260" t="s">
        <v>700</v>
      </c>
      <c r="L260" t="s">
        <v>1248</v>
      </c>
      <c r="M260" t="s">
        <v>1249</v>
      </c>
      <c r="N260">
        <f>VLOOKUP(B260,HIS退!B:F,5,FALSE)</f>
        <v>-611</v>
      </c>
      <c r="O260" t="str">
        <f t="shared" si="8"/>
        <v/>
      </c>
      <c r="P260" s="43">
        <f>VLOOKUP(C260,银行退!D:G,4,FALSE)</f>
        <v>611</v>
      </c>
      <c r="Q260" t="str">
        <f t="shared" si="9"/>
        <v/>
      </c>
      <c r="R260" t="e">
        <f>VLOOKUP(C260,银行退!D:J,7,FALSE)</f>
        <v>#N/A</v>
      </c>
    </row>
    <row r="261" spans="1:18" ht="14.25">
      <c r="A261" s="17">
        <v>42897.898043981484</v>
      </c>
      <c r="B261">
        <v>139159</v>
      </c>
      <c r="D261" t="s">
        <v>73</v>
      </c>
      <c r="F261" s="60">
        <v>1000</v>
      </c>
      <c r="G261" t="s">
        <v>253</v>
      </c>
      <c r="H261" t="s">
        <v>253</v>
      </c>
      <c r="I261" t="s">
        <v>707</v>
      </c>
      <c r="J261" t="s">
        <v>694</v>
      </c>
      <c r="K261" t="s">
        <v>700</v>
      </c>
      <c r="L261" t="s">
        <v>1250</v>
      </c>
      <c r="M261" t="s">
        <v>1251</v>
      </c>
      <c r="N261">
        <f>VLOOKUP(B261,HIS退!B:F,5,FALSE)</f>
        <v>-1000</v>
      </c>
      <c r="O261" t="str">
        <f t="shared" si="8"/>
        <v/>
      </c>
      <c r="P261" s="43" t="e">
        <f>VLOOKUP(C261,银行退!D:G,4,FALSE)</f>
        <v>#N/A</v>
      </c>
      <c r="Q261" t="e">
        <f t="shared" si="9"/>
        <v>#N/A</v>
      </c>
      <c r="R261" t="e">
        <f>VLOOKUP(C261,银行退!D:J,7,FALSE)</f>
        <v>#N/A</v>
      </c>
    </row>
    <row r="262" spans="1:18" ht="14.25" hidden="1">
      <c r="A262" s="17">
        <v>42898.364027777781</v>
      </c>
      <c r="B262">
        <v>143028</v>
      </c>
      <c r="C262" t="s">
        <v>1432</v>
      </c>
      <c r="D262" t="s">
        <v>1433</v>
      </c>
      <c r="F262" s="60">
        <v>1000</v>
      </c>
      <c r="G262" t="s">
        <v>253</v>
      </c>
      <c r="H262" t="s">
        <v>253</v>
      </c>
      <c r="I262" t="s">
        <v>699</v>
      </c>
      <c r="J262" t="s">
        <v>48</v>
      </c>
      <c r="K262" t="s">
        <v>700</v>
      </c>
      <c r="L262" t="s">
        <v>2217</v>
      </c>
      <c r="M262" t="s">
        <v>2218</v>
      </c>
      <c r="N262">
        <f>VLOOKUP(B262,HIS退!B:F,5,FALSE)</f>
        <v>-1000</v>
      </c>
      <c r="O262" t="str">
        <f t="shared" ref="O262:O263" si="10">IF(N262=F262*-1,"",1)</f>
        <v/>
      </c>
      <c r="P262" s="43">
        <f>VLOOKUP(C262,银行退!D:G,4,FALSE)</f>
        <v>1000</v>
      </c>
      <c r="Q262" t="str">
        <f t="shared" ref="Q262:Q263" si="11">IF(P262=F262,"",1)</f>
        <v/>
      </c>
      <c r="R262" t="e">
        <f>VLOOKUP(C262,银行退!D:J,7,FALSE)</f>
        <v>#N/A</v>
      </c>
    </row>
    <row r="263" spans="1:18" ht="14.25" hidden="1">
      <c r="A263" s="17">
        <v>42898.366273148145</v>
      </c>
      <c r="B263">
        <v>143246</v>
      </c>
      <c r="C263" t="s">
        <v>2219</v>
      </c>
      <c r="D263" t="s">
        <v>1435</v>
      </c>
      <c r="F263" s="60">
        <v>507</v>
      </c>
      <c r="G263" t="s">
        <v>253</v>
      </c>
      <c r="H263" t="s">
        <v>253</v>
      </c>
      <c r="I263">
        <v>7</v>
      </c>
      <c r="J263">
        <v>0</v>
      </c>
      <c r="K263" t="s">
        <v>700</v>
      </c>
      <c r="L263" s="19" t="s">
        <v>4006</v>
      </c>
      <c r="M263" t="s">
        <v>2221</v>
      </c>
      <c r="N263">
        <f>VLOOKUP(B263,HIS退!B:F,5,FALSE)</f>
        <v>-507</v>
      </c>
      <c r="O263" t="str">
        <f t="shared" si="10"/>
        <v/>
      </c>
      <c r="P263" s="43">
        <f>VLOOKUP(C263,银行退!D:G,4,FALSE)</f>
        <v>507</v>
      </c>
      <c r="Q263" t="str">
        <f t="shared" si="11"/>
        <v/>
      </c>
      <c r="R263" t="e">
        <f>VLOOKUP(C263,银行退!D:J,7,FALSE)</f>
        <v>#N/A</v>
      </c>
    </row>
    <row r="264" spans="1:18" ht="14.25" hidden="1">
      <c r="A264" s="17">
        <v>42898.378587962965</v>
      </c>
      <c r="B264">
        <v>144506</v>
      </c>
      <c r="C264" t="s">
        <v>2222</v>
      </c>
      <c r="D264" t="s">
        <v>1437</v>
      </c>
      <c r="F264" s="60">
        <v>116</v>
      </c>
      <c r="G264" t="s">
        <v>253</v>
      </c>
      <c r="H264" t="s">
        <v>253</v>
      </c>
      <c r="I264">
        <v>7</v>
      </c>
      <c r="J264">
        <v>0</v>
      </c>
      <c r="K264" t="s">
        <v>700</v>
      </c>
      <c r="L264" s="19" t="s">
        <v>4005</v>
      </c>
      <c r="M264" t="s">
        <v>2224</v>
      </c>
      <c r="N264">
        <f>VLOOKUP(B264,HIS退!B:F,5,FALSE)</f>
        <v>-116</v>
      </c>
      <c r="O264" t="str">
        <f t="shared" ref="O264:O327" si="12">IF(N264=F264*-1,"",1)</f>
        <v/>
      </c>
      <c r="P264" s="43">
        <f>VLOOKUP(C264,银行退!D:G,4,FALSE)</f>
        <v>116</v>
      </c>
      <c r="Q264" t="str">
        <f t="shared" ref="Q264:Q327" si="13">IF(P264=F264,"",1)</f>
        <v/>
      </c>
      <c r="R264" t="e">
        <f>VLOOKUP(C264,银行退!D:J,7,FALSE)</f>
        <v>#N/A</v>
      </c>
    </row>
    <row r="265" spans="1:18" ht="14.25" hidden="1">
      <c r="A265" s="17">
        <v>42898.399965277778</v>
      </c>
      <c r="B265">
        <v>146640</v>
      </c>
      <c r="C265" t="s">
        <v>1439</v>
      </c>
      <c r="D265" t="s">
        <v>1440</v>
      </c>
      <c r="F265" s="60">
        <v>300</v>
      </c>
      <c r="G265" t="s">
        <v>253</v>
      </c>
      <c r="H265" t="s">
        <v>253</v>
      </c>
      <c r="I265" t="s">
        <v>699</v>
      </c>
      <c r="J265" t="s">
        <v>48</v>
      </c>
      <c r="K265" t="s">
        <v>700</v>
      </c>
      <c r="L265" t="s">
        <v>2225</v>
      </c>
      <c r="M265" t="s">
        <v>2226</v>
      </c>
      <c r="N265">
        <f>VLOOKUP(B265,HIS退!B:F,5,FALSE)</f>
        <v>-300</v>
      </c>
      <c r="O265" t="str">
        <f t="shared" si="12"/>
        <v/>
      </c>
      <c r="P265" s="43">
        <f>VLOOKUP(C265,银行退!D:G,4,FALSE)</f>
        <v>300</v>
      </c>
      <c r="Q265" t="str">
        <f t="shared" si="13"/>
        <v/>
      </c>
      <c r="R265" t="e">
        <f>VLOOKUP(C265,银行退!D:J,7,FALSE)</f>
        <v>#N/A</v>
      </c>
    </row>
    <row r="266" spans="1:18" ht="14.25" hidden="1">
      <c r="A266" s="17">
        <v>42898.410729166666</v>
      </c>
      <c r="B266">
        <v>147757</v>
      </c>
      <c r="C266" t="s">
        <v>1442</v>
      </c>
      <c r="D266" t="s">
        <v>1443</v>
      </c>
      <c r="F266" s="60">
        <v>283</v>
      </c>
      <c r="G266" t="s">
        <v>253</v>
      </c>
      <c r="H266" t="s">
        <v>253</v>
      </c>
      <c r="I266" t="s">
        <v>699</v>
      </c>
      <c r="J266" t="s">
        <v>48</v>
      </c>
      <c r="K266" t="s">
        <v>700</v>
      </c>
      <c r="L266" t="s">
        <v>2227</v>
      </c>
      <c r="M266" t="s">
        <v>2228</v>
      </c>
      <c r="N266">
        <f>VLOOKUP(B266,HIS退!B:F,5,FALSE)</f>
        <v>-283</v>
      </c>
      <c r="O266" t="str">
        <f t="shared" si="12"/>
        <v/>
      </c>
      <c r="P266" s="43">
        <f>VLOOKUP(C266,银行退!D:G,4,FALSE)</f>
        <v>283</v>
      </c>
      <c r="Q266" t="str">
        <f t="shared" si="13"/>
        <v/>
      </c>
      <c r="R266" t="e">
        <f>VLOOKUP(C266,银行退!D:J,7,FALSE)</f>
        <v>#N/A</v>
      </c>
    </row>
    <row r="267" spans="1:18" ht="14.25" hidden="1">
      <c r="A267" s="17">
        <v>42898.411412037036</v>
      </c>
      <c r="B267">
        <v>147829</v>
      </c>
      <c r="C267" t="s">
        <v>1445</v>
      </c>
      <c r="D267" t="s">
        <v>73</v>
      </c>
      <c r="F267" s="60">
        <v>1000</v>
      </c>
      <c r="G267" t="s">
        <v>253</v>
      </c>
      <c r="H267" t="s">
        <v>253</v>
      </c>
      <c r="I267" t="s">
        <v>699</v>
      </c>
      <c r="J267" t="s">
        <v>48</v>
      </c>
      <c r="K267" t="s">
        <v>700</v>
      </c>
      <c r="L267" t="s">
        <v>2229</v>
      </c>
      <c r="M267" t="s">
        <v>2230</v>
      </c>
      <c r="N267">
        <f>VLOOKUP(B267,HIS退!B:F,5,FALSE)</f>
        <v>-1000</v>
      </c>
      <c r="O267" t="str">
        <f t="shared" si="12"/>
        <v/>
      </c>
      <c r="P267" s="43">
        <f>VLOOKUP(C267,银行退!D:G,4,FALSE)</f>
        <v>1000</v>
      </c>
      <c r="Q267" t="str">
        <f t="shared" si="13"/>
        <v/>
      </c>
      <c r="R267" t="e">
        <f>VLOOKUP(C267,银行退!D:J,7,FALSE)</f>
        <v>#N/A</v>
      </c>
    </row>
    <row r="268" spans="1:18" s="53" customFormat="1" ht="14.25" hidden="1">
      <c r="A268" s="17">
        <v>42898.418344907404</v>
      </c>
      <c r="B268">
        <v>148548</v>
      </c>
      <c r="C268" t="s">
        <v>1446</v>
      </c>
      <c r="D268" t="s">
        <v>1447</v>
      </c>
      <c r="E268"/>
      <c r="F268" s="60">
        <v>800</v>
      </c>
      <c r="G268" t="s">
        <v>253</v>
      </c>
      <c r="H268" t="s">
        <v>253</v>
      </c>
      <c r="I268" t="s">
        <v>699</v>
      </c>
      <c r="J268" t="s">
        <v>4003</v>
      </c>
      <c r="K268" t="s">
        <v>700</v>
      </c>
      <c r="L268" t="s">
        <v>2231</v>
      </c>
      <c r="M268" t="s">
        <v>2232</v>
      </c>
      <c r="N268" s="53">
        <f>VLOOKUP(B268,HIS退!B:F,5,FALSE)</f>
        <v>-800</v>
      </c>
      <c r="O268" s="53" t="str">
        <f t="shared" si="12"/>
        <v/>
      </c>
      <c r="P268" s="54">
        <f>VLOOKUP(C268,银行退!D:G,4,FALSE)</f>
        <v>800</v>
      </c>
      <c r="Q268" s="53" t="str">
        <f t="shared" si="13"/>
        <v/>
      </c>
      <c r="R268" s="53">
        <f>VLOOKUP(C268,银行退!D:J,7,FALSE)</f>
        <v>1</v>
      </c>
    </row>
    <row r="269" spans="1:18" ht="14.25" hidden="1">
      <c r="A269" s="17">
        <v>42898.429143518515</v>
      </c>
      <c r="B269">
        <v>149678</v>
      </c>
      <c r="C269" t="s">
        <v>1449</v>
      </c>
      <c r="D269" t="s">
        <v>1450</v>
      </c>
      <c r="F269" s="60">
        <v>1004</v>
      </c>
      <c r="G269" t="s">
        <v>253</v>
      </c>
      <c r="H269" t="s">
        <v>253</v>
      </c>
      <c r="I269" t="s">
        <v>699</v>
      </c>
      <c r="J269" t="s">
        <v>48</v>
      </c>
      <c r="K269" t="s">
        <v>700</v>
      </c>
      <c r="L269" t="s">
        <v>2233</v>
      </c>
      <c r="M269" t="s">
        <v>2234</v>
      </c>
      <c r="N269">
        <f>VLOOKUP(B269,HIS退!B:F,5,FALSE)</f>
        <v>-1004</v>
      </c>
      <c r="O269" t="str">
        <f t="shared" si="12"/>
        <v/>
      </c>
      <c r="P269" s="43">
        <f>VLOOKUP(C269,银行退!D:G,4,FALSE)</f>
        <v>1004</v>
      </c>
      <c r="Q269" t="str">
        <f t="shared" si="13"/>
        <v/>
      </c>
      <c r="R269" t="e">
        <f>VLOOKUP(C269,银行退!D:J,7,FALSE)</f>
        <v>#N/A</v>
      </c>
    </row>
    <row r="270" spans="1:18" ht="14.25" hidden="1">
      <c r="A270" s="17">
        <v>42898.451041666667</v>
      </c>
      <c r="B270">
        <v>151579</v>
      </c>
      <c r="C270" t="s">
        <v>1452</v>
      </c>
      <c r="D270" t="s">
        <v>1453</v>
      </c>
      <c r="F270" s="60">
        <v>1158</v>
      </c>
      <c r="G270" t="s">
        <v>253</v>
      </c>
      <c r="H270" t="s">
        <v>253</v>
      </c>
      <c r="I270" t="s">
        <v>699</v>
      </c>
      <c r="J270" t="s">
        <v>48</v>
      </c>
      <c r="K270" t="s">
        <v>700</v>
      </c>
      <c r="L270" t="s">
        <v>2235</v>
      </c>
      <c r="M270" t="s">
        <v>2236</v>
      </c>
      <c r="N270">
        <f>VLOOKUP(B270,HIS退!B:F,5,FALSE)</f>
        <v>-1158</v>
      </c>
      <c r="O270" t="str">
        <f t="shared" si="12"/>
        <v/>
      </c>
      <c r="P270" s="43">
        <f>VLOOKUP(C270,银行退!D:G,4,FALSE)</f>
        <v>1158</v>
      </c>
      <c r="Q270" t="str">
        <f t="shared" si="13"/>
        <v/>
      </c>
      <c r="R270" t="e">
        <f>VLOOKUP(C270,银行退!D:J,7,FALSE)</f>
        <v>#N/A</v>
      </c>
    </row>
    <row r="271" spans="1:18" ht="14.25" hidden="1">
      <c r="A271" s="17">
        <v>42898.455949074072</v>
      </c>
      <c r="B271">
        <v>151984</v>
      </c>
      <c r="C271" t="s">
        <v>1455</v>
      </c>
      <c r="D271" t="s">
        <v>1456</v>
      </c>
      <c r="F271" s="60">
        <v>57</v>
      </c>
      <c r="G271" t="s">
        <v>253</v>
      </c>
      <c r="H271" t="s">
        <v>253</v>
      </c>
      <c r="I271" t="s">
        <v>699</v>
      </c>
      <c r="J271" t="s">
        <v>48</v>
      </c>
      <c r="K271" t="s">
        <v>700</v>
      </c>
      <c r="L271" t="s">
        <v>2237</v>
      </c>
      <c r="M271" t="s">
        <v>2238</v>
      </c>
      <c r="N271">
        <f>VLOOKUP(B271,HIS退!B:F,5,FALSE)</f>
        <v>-57</v>
      </c>
      <c r="O271" t="str">
        <f t="shared" si="12"/>
        <v/>
      </c>
      <c r="P271" s="43">
        <f>VLOOKUP(C271,银行退!D:G,4,FALSE)</f>
        <v>57</v>
      </c>
      <c r="Q271" t="str">
        <f t="shared" si="13"/>
        <v/>
      </c>
      <c r="R271" t="e">
        <f>VLOOKUP(C271,银行退!D:J,7,FALSE)</f>
        <v>#N/A</v>
      </c>
    </row>
    <row r="272" spans="1:18" s="53" customFormat="1" ht="14.25" hidden="1">
      <c r="A272" s="17">
        <v>42898.456122685187</v>
      </c>
      <c r="B272">
        <v>152001</v>
      </c>
      <c r="C272" t="s">
        <v>1458</v>
      </c>
      <c r="D272" t="s">
        <v>1459</v>
      </c>
      <c r="E272"/>
      <c r="F272" s="60">
        <v>662</v>
      </c>
      <c r="G272" t="s">
        <v>253</v>
      </c>
      <c r="H272" t="s">
        <v>253</v>
      </c>
      <c r="I272" t="s">
        <v>699</v>
      </c>
      <c r="J272" t="s">
        <v>4003</v>
      </c>
      <c r="K272" t="s">
        <v>700</v>
      </c>
      <c r="L272" t="s">
        <v>2239</v>
      </c>
      <c r="M272" t="s">
        <v>2240</v>
      </c>
      <c r="N272" s="53">
        <f>VLOOKUP(B272,HIS退!B:F,5,FALSE)</f>
        <v>-662</v>
      </c>
      <c r="O272" s="53" t="str">
        <f t="shared" si="12"/>
        <v/>
      </c>
      <c r="P272" s="54">
        <f>VLOOKUP(C272,银行退!D:G,4,FALSE)</f>
        <v>662</v>
      </c>
      <c r="Q272" s="53" t="str">
        <f t="shared" si="13"/>
        <v/>
      </c>
      <c r="R272" s="53">
        <f>VLOOKUP(C272,银行退!D:J,7,FALSE)</f>
        <v>1</v>
      </c>
    </row>
    <row r="273" spans="1:18" ht="14.25" hidden="1">
      <c r="A273" s="17">
        <v>42898.456342592595</v>
      </c>
      <c r="B273">
        <v>152018</v>
      </c>
      <c r="C273" t="s">
        <v>1461</v>
      </c>
      <c r="D273" t="s">
        <v>1462</v>
      </c>
      <c r="F273" s="60">
        <v>115</v>
      </c>
      <c r="G273" t="s">
        <v>253</v>
      </c>
      <c r="H273" t="s">
        <v>253</v>
      </c>
      <c r="I273" t="s">
        <v>699</v>
      </c>
      <c r="J273" t="s">
        <v>48</v>
      </c>
      <c r="K273" t="s">
        <v>700</v>
      </c>
      <c r="L273" t="s">
        <v>2241</v>
      </c>
      <c r="M273" t="s">
        <v>2242</v>
      </c>
      <c r="N273">
        <f>VLOOKUP(B273,HIS退!B:F,5,FALSE)</f>
        <v>-115</v>
      </c>
      <c r="O273" t="str">
        <f t="shared" si="12"/>
        <v/>
      </c>
      <c r="P273" s="43">
        <f>VLOOKUP(C273,银行退!D:G,4,FALSE)</f>
        <v>115</v>
      </c>
      <c r="Q273" t="str">
        <f t="shared" si="13"/>
        <v/>
      </c>
      <c r="R273" t="e">
        <f>VLOOKUP(C273,银行退!D:J,7,FALSE)</f>
        <v>#N/A</v>
      </c>
    </row>
    <row r="274" spans="1:18" s="53" customFormat="1" ht="14.25" hidden="1">
      <c r="A274" s="17">
        <v>42898.456469907411</v>
      </c>
      <c r="B274">
        <v>152028</v>
      </c>
      <c r="C274" t="s">
        <v>1464</v>
      </c>
      <c r="D274" t="s">
        <v>1465</v>
      </c>
      <c r="E274"/>
      <c r="F274" s="60">
        <v>300</v>
      </c>
      <c r="G274" t="s">
        <v>253</v>
      </c>
      <c r="H274" t="s">
        <v>253</v>
      </c>
      <c r="I274" t="s">
        <v>699</v>
      </c>
      <c r="J274" t="s">
        <v>4003</v>
      </c>
      <c r="K274" t="s">
        <v>700</v>
      </c>
      <c r="L274" t="s">
        <v>2243</v>
      </c>
      <c r="M274" t="s">
        <v>2244</v>
      </c>
      <c r="N274" s="53">
        <f>VLOOKUP(B274,HIS退!B:F,5,FALSE)</f>
        <v>-300</v>
      </c>
      <c r="O274" s="53" t="str">
        <f t="shared" si="12"/>
        <v/>
      </c>
      <c r="P274" s="54">
        <f>VLOOKUP(C274,银行退!D:G,4,FALSE)</f>
        <v>300</v>
      </c>
      <c r="Q274" s="53" t="str">
        <f t="shared" si="13"/>
        <v/>
      </c>
      <c r="R274" s="53">
        <f>VLOOKUP(C274,银行退!D:J,7,FALSE)</f>
        <v>1</v>
      </c>
    </row>
    <row r="275" spans="1:18" ht="14.25" hidden="1">
      <c r="A275" s="17">
        <v>42898.460011574076</v>
      </c>
      <c r="B275">
        <v>152373</v>
      </c>
      <c r="C275" t="s">
        <v>1467</v>
      </c>
      <c r="D275" t="s">
        <v>1468</v>
      </c>
      <c r="F275" s="60">
        <v>69</v>
      </c>
      <c r="G275" t="s">
        <v>253</v>
      </c>
      <c r="H275" t="s">
        <v>253</v>
      </c>
      <c r="I275" t="s">
        <v>699</v>
      </c>
      <c r="J275" t="s">
        <v>48</v>
      </c>
      <c r="K275" t="s">
        <v>700</v>
      </c>
      <c r="L275" t="s">
        <v>2245</v>
      </c>
      <c r="M275" t="s">
        <v>2246</v>
      </c>
      <c r="N275">
        <f>VLOOKUP(B275,HIS退!B:F,5,FALSE)</f>
        <v>-69</v>
      </c>
      <c r="O275" t="str">
        <f t="shared" si="12"/>
        <v/>
      </c>
      <c r="P275" s="43">
        <f>VLOOKUP(C275,银行退!D:G,4,FALSE)</f>
        <v>69</v>
      </c>
      <c r="Q275" t="str">
        <f t="shared" si="13"/>
        <v/>
      </c>
      <c r="R275" t="e">
        <f>VLOOKUP(C275,银行退!D:J,7,FALSE)</f>
        <v>#N/A</v>
      </c>
    </row>
    <row r="276" spans="1:18" ht="14.25" hidden="1">
      <c r="A276" s="17">
        <v>42898.471030092594</v>
      </c>
      <c r="B276">
        <v>153118</v>
      </c>
      <c r="C276" t="s">
        <v>1470</v>
      </c>
      <c r="D276" t="s">
        <v>1471</v>
      </c>
      <c r="F276" s="60">
        <v>862</v>
      </c>
      <c r="G276" t="s">
        <v>253</v>
      </c>
      <c r="H276" t="s">
        <v>253</v>
      </c>
      <c r="I276" t="s">
        <v>699</v>
      </c>
      <c r="J276" t="s">
        <v>48</v>
      </c>
      <c r="K276" t="s">
        <v>700</v>
      </c>
      <c r="L276" t="s">
        <v>2247</v>
      </c>
      <c r="M276" t="s">
        <v>2248</v>
      </c>
      <c r="N276">
        <f>VLOOKUP(B276,HIS退!B:F,5,FALSE)</f>
        <v>-862</v>
      </c>
      <c r="O276" t="str">
        <f t="shared" si="12"/>
        <v/>
      </c>
      <c r="P276" s="43">
        <f>VLOOKUP(C276,银行退!D:G,4,FALSE)</f>
        <v>862</v>
      </c>
      <c r="Q276" t="str">
        <f t="shared" si="13"/>
        <v/>
      </c>
      <c r="R276" t="e">
        <f>VLOOKUP(C276,银行退!D:J,7,FALSE)</f>
        <v>#N/A</v>
      </c>
    </row>
    <row r="277" spans="1:18" ht="14.25" hidden="1">
      <c r="A277" s="17">
        <v>42898.474386574075</v>
      </c>
      <c r="B277">
        <v>153356</v>
      </c>
      <c r="C277" t="s">
        <v>1474</v>
      </c>
      <c r="D277" t="s">
        <v>1475</v>
      </c>
      <c r="F277" s="60">
        <v>736</v>
      </c>
      <c r="G277" t="s">
        <v>253</v>
      </c>
      <c r="H277" t="s">
        <v>253</v>
      </c>
      <c r="I277" t="s">
        <v>699</v>
      </c>
      <c r="J277" t="s">
        <v>48</v>
      </c>
      <c r="K277" t="s">
        <v>700</v>
      </c>
      <c r="L277" t="s">
        <v>2249</v>
      </c>
      <c r="M277" t="s">
        <v>2250</v>
      </c>
      <c r="N277">
        <f>VLOOKUP(B277,HIS退!B:F,5,FALSE)</f>
        <v>-736</v>
      </c>
      <c r="O277" t="str">
        <f t="shared" si="12"/>
        <v/>
      </c>
      <c r="P277" s="43">
        <f>VLOOKUP(C277,银行退!D:G,4,FALSE)</f>
        <v>736</v>
      </c>
      <c r="Q277" t="str">
        <f t="shared" si="13"/>
        <v/>
      </c>
      <c r="R277" t="e">
        <f>VLOOKUP(C277,银行退!D:J,7,FALSE)</f>
        <v>#N/A</v>
      </c>
    </row>
    <row r="278" spans="1:18" ht="14.25" hidden="1">
      <c r="A278" s="17">
        <v>42898.476840277777</v>
      </c>
      <c r="B278">
        <v>153519</v>
      </c>
      <c r="C278" t="s">
        <v>1477</v>
      </c>
      <c r="D278" t="s">
        <v>1478</v>
      </c>
      <c r="F278" s="60">
        <v>165</v>
      </c>
      <c r="G278" t="s">
        <v>253</v>
      </c>
      <c r="H278" t="s">
        <v>253</v>
      </c>
      <c r="I278" t="s">
        <v>699</v>
      </c>
      <c r="J278" t="s">
        <v>48</v>
      </c>
      <c r="K278" t="s">
        <v>700</v>
      </c>
      <c r="L278" t="s">
        <v>2251</v>
      </c>
      <c r="M278" t="s">
        <v>2252</v>
      </c>
      <c r="N278">
        <f>VLOOKUP(B278,HIS退!B:F,5,FALSE)</f>
        <v>-165</v>
      </c>
      <c r="O278" t="str">
        <f t="shared" si="12"/>
        <v/>
      </c>
      <c r="P278" s="43">
        <f>VLOOKUP(C278,银行退!D:G,4,FALSE)</f>
        <v>165</v>
      </c>
      <c r="Q278" t="str">
        <f t="shared" si="13"/>
        <v/>
      </c>
      <c r="R278" t="e">
        <f>VLOOKUP(C278,银行退!D:J,7,FALSE)</f>
        <v>#N/A</v>
      </c>
    </row>
    <row r="279" spans="1:18" ht="14.25" hidden="1">
      <c r="A279" s="17">
        <v>42898.479189814818</v>
      </c>
      <c r="B279">
        <v>153712</v>
      </c>
      <c r="C279" t="s">
        <v>1480</v>
      </c>
      <c r="D279" t="s">
        <v>1481</v>
      </c>
      <c r="F279" s="60">
        <v>1211</v>
      </c>
      <c r="G279" t="s">
        <v>253</v>
      </c>
      <c r="H279" t="s">
        <v>253</v>
      </c>
      <c r="I279" t="s">
        <v>699</v>
      </c>
      <c r="J279" t="s">
        <v>48</v>
      </c>
      <c r="K279" t="s">
        <v>700</v>
      </c>
      <c r="L279" t="s">
        <v>2253</v>
      </c>
      <c r="M279" t="s">
        <v>2254</v>
      </c>
      <c r="N279">
        <f>VLOOKUP(B279,HIS退!B:F,5,FALSE)</f>
        <v>-1211</v>
      </c>
      <c r="O279" t="str">
        <f t="shared" si="12"/>
        <v/>
      </c>
      <c r="P279" s="43">
        <f>VLOOKUP(C279,银行退!D:G,4,FALSE)</f>
        <v>1211</v>
      </c>
      <c r="Q279" t="str">
        <f t="shared" si="13"/>
        <v/>
      </c>
      <c r="R279" t="e">
        <f>VLOOKUP(C279,银行退!D:J,7,FALSE)</f>
        <v>#N/A</v>
      </c>
    </row>
    <row r="280" spans="1:18" ht="14.25" hidden="1">
      <c r="A280" s="17">
        <v>42898.479710648149</v>
      </c>
      <c r="B280">
        <v>153749</v>
      </c>
      <c r="C280" t="s">
        <v>1483</v>
      </c>
      <c r="D280" t="s">
        <v>1484</v>
      </c>
      <c r="F280" s="60">
        <v>96</v>
      </c>
      <c r="G280" t="s">
        <v>253</v>
      </c>
      <c r="H280" t="s">
        <v>253</v>
      </c>
      <c r="I280" t="s">
        <v>699</v>
      </c>
      <c r="J280" t="s">
        <v>48</v>
      </c>
      <c r="K280" t="s">
        <v>700</v>
      </c>
      <c r="L280" t="s">
        <v>2255</v>
      </c>
      <c r="M280" t="s">
        <v>2256</v>
      </c>
      <c r="N280">
        <f>VLOOKUP(B280,HIS退!B:F,5,FALSE)</f>
        <v>-96</v>
      </c>
      <c r="O280" t="str">
        <f t="shared" si="12"/>
        <v/>
      </c>
      <c r="P280" s="43">
        <f>VLOOKUP(C280,银行退!D:G,4,FALSE)</f>
        <v>96</v>
      </c>
      <c r="Q280" t="str">
        <f t="shared" si="13"/>
        <v/>
      </c>
      <c r="R280" t="e">
        <f>VLOOKUP(C280,银行退!D:J,7,FALSE)</f>
        <v>#N/A</v>
      </c>
    </row>
    <row r="281" spans="1:18" ht="14.25" hidden="1">
      <c r="A281" s="17">
        <v>42898.480347222219</v>
      </c>
      <c r="B281">
        <v>153789</v>
      </c>
      <c r="C281" t="s">
        <v>1486</v>
      </c>
      <c r="D281" t="s">
        <v>1487</v>
      </c>
      <c r="F281" s="60">
        <v>594</v>
      </c>
      <c r="G281" t="s">
        <v>253</v>
      </c>
      <c r="H281" t="s">
        <v>253</v>
      </c>
      <c r="I281" t="s">
        <v>699</v>
      </c>
      <c r="J281" t="s">
        <v>48</v>
      </c>
      <c r="K281" t="s">
        <v>700</v>
      </c>
      <c r="L281" t="s">
        <v>2257</v>
      </c>
      <c r="M281" t="s">
        <v>2258</v>
      </c>
      <c r="N281">
        <f>VLOOKUP(B281,HIS退!B:F,5,FALSE)</f>
        <v>-594</v>
      </c>
      <c r="O281" t="str">
        <f t="shared" si="12"/>
        <v/>
      </c>
      <c r="P281" s="43">
        <f>VLOOKUP(C281,银行退!D:G,4,FALSE)</f>
        <v>594</v>
      </c>
      <c r="Q281" t="str">
        <f t="shared" si="13"/>
        <v/>
      </c>
      <c r="R281" t="e">
        <f>VLOOKUP(C281,银行退!D:J,7,FALSE)</f>
        <v>#N/A</v>
      </c>
    </row>
    <row r="282" spans="1:18" s="53" customFormat="1" ht="14.25" hidden="1">
      <c r="A282" s="17">
        <v>42898.480520833335</v>
      </c>
      <c r="B282">
        <v>153807</v>
      </c>
      <c r="C282" t="s">
        <v>1489</v>
      </c>
      <c r="D282" t="s">
        <v>1490</v>
      </c>
      <c r="E282"/>
      <c r="F282" s="60">
        <v>407</v>
      </c>
      <c r="G282" t="s">
        <v>253</v>
      </c>
      <c r="H282" t="s">
        <v>253</v>
      </c>
      <c r="I282" t="s">
        <v>699</v>
      </c>
      <c r="J282" t="s">
        <v>4003</v>
      </c>
      <c r="K282" t="s">
        <v>700</v>
      </c>
      <c r="L282" t="s">
        <v>2259</v>
      </c>
      <c r="M282" t="s">
        <v>2260</v>
      </c>
      <c r="N282" s="53">
        <f>VLOOKUP(B282,HIS退!B:F,5,FALSE)</f>
        <v>-407</v>
      </c>
      <c r="O282" s="53" t="str">
        <f t="shared" si="12"/>
        <v/>
      </c>
      <c r="P282" s="54">
        <f>VLOOKUP(C282,银行退!D:G,4,FALSE)</f>
        <v>407</v>
      </c>
      <c r="Q282" s="53" t="str">
        <f t="shared" si="13"/>
        <v/>
      </c>
      <c r="R282" s="53">
        <f>VLOOKUP(C282,银行退!D:J,7,FALSE)</f>
        <v>1</v>
      </c>
    </row>
    <row r="283" spans="1:18" ht="14.25" hidden="1">
      <c r="A283" s="17">
        <v>42898.480775462966</v>
      </c>
      <c r="B283">
        <v>153820</v>
      </c>
      <c r="C283" t="s">
        <v>1492</v>
      </c>
      <c r="D283" t="s">
        <v>1493</v>
      </c>
      <c r="F283" s="60">
        <v>500</v>
      </c>
      <c r="G283" t="s">
        <v>253</v>
      </c>
      <c r="H283" t="s">
        <v>253</v>
      </c>
      <c r="I283" t="s">
        <v>699</v>
      </c>
      <c r="J283" t="s">
        <v>48</v>
      </c>
      <c r="K283" t="s">
        <v>700</v>
      </c>
      <c r="L283" t="s">
        <v>2261</v>
      </c>
      <c r="M283" t="s">
        <v>2262</v>
      </c>
      <c r="N283">
        <f>VLOOKUP(B283,HIS退!B:F,5,FALSE)</f>
        <v>-500</v>
      </c>
      <c r="O283" t="str">
        <f t="shared" si="12"/>
        <v/>
      </c>
      <c r="P283" s="43">
        <f>VLOOKUP(C283,银行退!D:G,4,FALSE)</f>
        <v>500</v>
      </c>
      <c r="Q283" t="str">
        <f t="shared" si="13"/>
        <v/>
      </c>
      <c r="R283" t="e">
        <f>VLOOKUP(C283,银行退!D:J,7,FALSE)</f>
        <v>#N/A</v>
      </c>
    </row>
    <row r="284" spans="1:18" ht="14.25" hidden="1">
      <c r="A284" s="17">
        <v>42898.485983796294</v>
      </c>
      <c r="B284">
        <v>154171</v>
      </c>
      <c r="C284" t="s">
        <v>1495</v>
      </c>
      <c r="D284" t="s">
        <v>1496</v>
      </c>
      <c r="F284" s="60">
        <v>5000</v>
      </c>
      <c r="G284" t="s">
        <v>253</v>
      </c>
      <c r="H284" t="s">
        <v>253</v>
      </c>
      <c r="I284" t="s">
        <v>699</v>
      </c>
      <c r="J284" t="s">
        <v>48</v>
      </c>
      <c r="K284" t="s">
        <v>700</v>
      </c>
      <c r="L284" t="s">
        <v>2263</v>
      </c>
      <c r="M284" t="s">
        <v>2264</v>
      </c>
      <c r="N284">
        <f>VLOOKUP(B284,HIS退!B:F,5,FALSE)</f>
        <v>-5000</v>
      </c>
      <c r="O284" t="str">
        <f t="shared" si="12"/>
        <v/>
      </c>
      <c r="P284" s="43">
        <f>VLOOKUP(C284,银行退!D:G,4,FALSE)</f>
        <v>5000</v>
      </c>
      <c r="Q284" t="str">
        <f t="shared" si="13"/>
        <v/>
      </c>
      <c r="R284" t="e">
        <f>VLOOKUP(C284,银行退!D:J,7,FALSE)</f>
        <v>#N/A</v>
      </c>
    </row>
    <row r="285" spans="1:18" ht="14.25" hidden="1">
      <c r="A285" s="17">
        <v>42898.486701388887</v>
      </c>
      <c r="B285">
        <v>154224</v>
      </c>
      <c r="C285" t="s">
        <v>1498</v>
      </c>
      <c r="D285" t="s">
        <v>1499</v>
      </c>
      <c r="F285" s="60">
        <v>87</v>
      </c>
      <c r="G285" t="s">
        <v>253</v>
      </c>
      <c r="H285" t="s">
        <v>253</v>
      </c>
      <c r="I285" t="s">
        <v>699</v>
      </c>
      <c r="J285" t="s">
        <v>48</v>
      </c>
      <c r="K285" t="s">
        <v>700</v>
      </c>
      <c r="L285" t="s">
        <v>2265</v>
      </c>
      <c r="M285" t="s">
        <v>2266</v>
      </c>
      <c r="N285">
        <f>VLOOKUP(B285,HIS退!B:F,5,FALSE)</f>
        <v>-87</v>
      </c>
      <c r="O285" t="str">
        <f t="shared" si="12"/>
        <v/>
      </c>
      <c r="P285" s="43">
        <f>VLOOKUP(C285,银行退!D:G,4,FALSE)</f>
        <v>87</v>
      </c>
      <c r="Q285" t="str">
        <f t="shared" si="13"/>
        <v/>
      </c>
      <c r="R285" t="e">
        <f>VLOOKUP(C285,银行退!D:J,7,FALSE)</f>
        <v>#N/A</v>
      </c>
    </row>
    <row r="286" spans="1:18" ht="14.25" hidden="1">
      <c r="A286" s="17">
        <v>42898.490243055552</v>
      </c>
      <c r="B286">
        <v>154444</v>
      </c>
      <c r="C286" t="s">
        <v>1501</v>
      </c>
      <c r="D286" t="s">
        <v>1502</v>
      </c>
      <c r="F286" s="60">
        <v>100</v>
      </c>
      <c r="G286" t="s">
        <v>253</v>
      </c>
      <c r="H286" t="s">
        <v>253</v>
      </c>
      <c r="I286" t="s">
        <v>699</v>
      </c>
      <c r="J286" t="s">
        <v>48</v>
      </c>
      <c r="K286" t="s">
        <v>700</v>
      </c>
      <c r="L286" t="s">
        <v>2267</v>
      </c>
      <c r="M286" t="s">
        <v>2268</v>
      </c>
      <c r="N286">
        <f>VLOOKUP(B286,HIS退!B:F,5,FALSE)</f>
        <v>-100</v>
      </c>
      <c r="O286" t="str">
        <f t="shared" si="12"/>
        <v/>
      </c>
      <c r="P286" s="43">
        <f>VLOOKUP(C286,银行退!D:G,4,FALSE)</f>
        <v>100</v>
      </c>
      <c r="Q286" t="str">
        <f t="shared" si="13"/>
        <v/>
      </c>
      <c r="R286" t="e">
        <f>VLOOKUP(C286,银行退!D:J,7,FALSE)</f>
        <v>#N/A</v>
      </c>
    </row>
    <row r="287" spans="1:18" ht="14.25" hidden="1">
      <c r="A287" s="17">
        <v>42898.501689814817</v>
      </c>
      <c r="B287">
        <v>154954</v>
      </c>
      <c r="C287" t="s">
        <v>1504</v>
      </c>
      <c r="D287" t="s">
        <v>1505</v>
      </c>
      <c r="F287" s="60">
        <v>405</v>
      </c>
      <c r="G287" t="s">
        <v>253</v>
      </c>
      <c r="H287" t="s">
        <v>253</v>
      </c>
      <c r="I287" t="s">
        <v>699</v>
      </c>
      <c r="J287" t="s">
        <v>48</v>
      </c>
      <c r="K287" t="s">
        <v>700</v>
      </c>
      <c r="L287" t="s">
        <v>2269</v>
      </c>
      <c r="M287" t="s">
        <v>2270</v>
      </c>
      <c r="N287">
        <f>VLOOKUP(B287,HIS退!B:F,5,FALSE)</f>
        <v>-405</v>
      </c>
      <c r="O287" t="str">
        <f t="shared" si="12"/>
        <v/>
      </c>
      <c r="P287" s="43">
        <f>VLOOKUP(C287,银行退!D:G,4,FALSE)</f>
        <v>405</v>
      </c>
      <c r="Q287" t="str">
        <f t="shared" si="13"/>
        <v/>
      </c>
      <c r="R287" t="e">
        <f>VLOOKUP(C287,银行退!D:J,7,FALSE)</f>
        <v>#N/A</v>
      </c>
    </row>
    <row r="288" spans="1:18" ht="14.25" hidden="1">
      <c r="A288" s="17">
        <v>42898.509675925925</v>
      </c>
      <c r="B288">
        <v>155145</v>
      </c>
      <c r="C288" t="s">
        <v>1507</v>
      </c>
      <c r="D288" t="s">
        <v>1508</v>
      </c>
      <c r="F288" s="60">
        <v>100</v>
      </c>
      <c r="G288" t="s">
        <v>253</v>
      </c>
      <c r="H288" t="s">
        <v>253</v>
      </c>
      <c r="I288" t="s">
        <v>699</v>
      </c>
      <c r="J288" t="s">
        <v>48</v>
      </c>
      <c r="K288" t="s">
        <v>700</v>
      </c>
      <c r="L288" t="s">
        <v>2271</v>
      </c>
      <c r="M288" t="s">
        <v>2272</v>
      </c>
      <c r="N288">
        <f>VLOOKUP(B288,HIS退!B:F,5,FALSE)</f>
        <v>-100</v>
      </c>
      <c r="O288" t="str">
        <f t="shared" si="12"/>
        <v/>
      </c>
      <c r="P288" s="43">
        <f>VLOOKUP(C288,银行退!D:G,4,FALSE)</f>
        <v>100</v>
      </c>
      <c r="Q288" t="str">
        <f t="shared" si="13"/>
        <v/>
      </c>
      <c r="R288" t="e">
        <f>VLOOKUP(C288,银行退!D:J,7,FALSE)</f>
        <v>#N/A</v>
      </c>
    </row>
    <row r="289" spans="1:18" ht="14.25" hidden="1">
      <c r="A289" s="17">
        <v>42898.524189814816</v>
      </c>
      <c r="B289">
        <v>155420</v>
      </c>
      <c r="C289" t="s">
        <v>1510</v>
      </c>
      <c r="D289" t="s">
        <v>1511</v>
      </c>
      <c r="F289" s="60">
        <v>20</v>
      </c>
      <c r="G289" t="s">
        <v>253</v>
      </c>
      <c r="H289" t="s">
        <v>253</v>
      </c>
      <c r="I289" t="s">
        <v>699</v>
      </c>
      <c r="J289" t="s">
        <v>48</v>
      </c>
      <c r="K289" t="s">
        <v>700</v>
      </c>
      <c r="L289" t="s">
        <v>2273</v>
      </c>
      <c r="M289" t="s">
        <v>2274</v>
      </c>
      <c r="N289">
        <f>VLOOKUP(B289,HIS退!B:F,5,FALSE)</f>
        <v>-20</v>
      </c>
      <c r="O289" t="str">
        <f t="shared" si="12"/>
        <v/>
      </c>
      <c r="P289" s="43">
        <f>VLOOKUP(C289,银行退!D:G,4,FALSE)</f>
        <v>20</v>
      </c>
      <c r="Q289" t="str">
        <f t="shared" si="13"/>
        <v/>
      </c>
      <c r="R289" t="e">
        <f>VLOOKUP(C289,银行退!D:J,7,FALSE)</f>
        <v>#N/A</v>
      </c>
    </row>
    <row r="290" spans="1:18" ht="14.25" hidden="1">
      <c r="A290" s="17">
        <v>42898.567337962966</v>
      </c>
      <c r="B290">
        <v>155814</v>
      </c>
      <c r="C290" t="s">
        <v>1513</v>
      </c>
      <c r="D290" t="s">
        <v>1514</v>
      </c>
      <c r="F290" s="60">
        <v>235</v>
      </c>
      <c r="G290" t="s">
        <v>253</v>
      </c>
      <c r="H290" t="s">
        <v>253</v>
      </c>
      <c r="I290" t="s">
        <v>699</v>
      </c>
      <c r="J290" t="s">
        <v>48</v>
      </c>
      <c r="K290" t="s">
        <v>700</v>
      </c>
      <c r="L290" t="s">
        <v>2275</v>
      </c>
      <c r="M290" t="s">
        <v>2276</v>
      </c>
      <c r="N290">
        <f>VLOOKUP(B290,HIS退!B:F,5,FALSE)</f>
        <v>-235</v>
      </c>
      <c r="O290" t="str">
        <f t="shared" si="12"/>
        <v/>
      </c>
      <c r="P290" s="43">
        <f>VLOOKUP(C290,银行退!D:G,4,FALSE)</f>
        <v>235</v>
      </c>
      <c r="Q290" t="str">
        <f t="shared" si="13"/>
        <v/>
      </c>
      <c r="R290" t="e">
        <f>VLOOKUP(C290,银行退!D:J,7,FALSE)</f>
        <v>#N/A</v>
      </c>
    </row>
    <row r="291" spans="1:18" ht="14.25" hidden="1">
      <c r="A291" s="17">
        <v>42898.568414351852</v>
      </c>
      <c r="B291">
        <v>155829</v>
      </c>
      <c r="C291" t="s">
        <v>1516</v>
      </c>
      <c r="D291" t="s">
        <v>1517</v>
      </c>
      <c r="F291" s="60">
        <v>10</v>
      </c>
      <c r="G291" t="s">
        <v>253</v>
      </c>
      <c r="H291" t="s">
        <v>253</v>
      </c>
      <c r="I291" t="s">
        <v>699</v>
      </c>
      <c r="J291" t="s">
        <v>48</v>
      </c>
      <c r="K291" t="s">
        <v>700</v>
      </c>
      <c r="L291" t="s">
        <v>2277</v>
      </c>
      <c r="M291" t="s">
        <v>2278</v>
      </c>
      <c r="N291">
        <f>VLOOKUP(B291,HIS退!B:F,5,FALSE)</f>
        <v>-10</v>
      </c>
      <c r="O291" t="str">
        <f t="shared" si="12"/>
        <v/>
      </c>
      <c r="P291" s="43">
        <f>VLOOKUP(C291,银行退!D:G,4,FALSE)</f>
        <v>10</v>
      </c>
      <c r="Q291" t="str">
        <f t="shared" si="13"/>
        <v/>
      </c>
      <c r="R291" t="e">
        <f>VLOOKUP(C291,银行退!D:J,7,FALSE)</f>
        <v>#N/A</v>
      </c>
    </row>
    <row r="292" spans="1:18" s="53" customFormat="1" ht="14.25" hidden="1">
      <c r="A292" s="17">
        <v>42898.569212962961</v>
      </c>
      <c r="B292">
        <v>155841</v>
      </c>
      <c r="C292" t="s">
        <v>1519</v>
      </c>
      <c r="D292" t="s">
        <v>1520</v>
      </c>
      <c r="E292"/>
      <c r="F292" s="60">
        <v>500</v>
      </c>
      <c r="G292" t="s">
        <v>253</v>
      </c>
      <c r="H292" t="s">
        <v>253</v>
      </c>
      <c r="I292" t="s">
        <v>699</v>
      </c>
      <c r="J292" t="s">
        <v>4003</v>
      </c>
      <c r="K292" t="s">
        <v>700</v>
      </c>
      <c r="L292" t="s">
        <v>2279</v>
      </c>
      <c r="M292" t="s">
        <v>2280</v>
      </c>
      <c r="N292" s="53">
        <f>VLOOKUP(B292,HIS退!B:F,5,FALSE)</f>
        <v>-500</v>
      </c>
      <c r="O292" s="53" t="str">
        <f t="shared" si="12"/>
        <v/>
      </c>
      <c r="P292" s="54">
        <f>VLOOKUP(C292,银行退!D:G,4,FALSE)</f>
        <v>500</v>
      </c>
      <c r="Q292" s="53" t="str">
        <f t="shared" si="13"/>
        <v/>
      </c>
      <c r="R292" s="53">
        <f>VLOOKUP(C292,银行退!D:J,7,FALSE)</f>
        <v>1</v>
      </c>
    </row>
    <row r="293" spans="1:18" ht="14.25" hidden="1">
      <c r="A293" s="17">
        <v>42898.570370370369</v>
      </c>
      <c r="B293">
        <v>155861</v>
      </c>
      <c r="C293" t="s">
        <v>1522</v>
      </c>
      <c r="D293" t="s">
        <v>1523</v>
      </c>
      <c r="F293" s="60">
        <v>70</v>
      </c>
      <c r="G293" t="s">
        <v>253</v>
      </c>
      <c r="H293" t="s">
        <v>253</v>
      </c>
      <c r="I293" t="s">
        <v>699</v>
      </c>
      <c r="J293" t="s">
        <v>48</v>
      </c>
      <c r="K293" t="s">
        <v>700</v>
      </c>
      <c r="L293" t="s">
        <v>2281</v>
      </c>
      <c r="M293" t="s">
        <v>2282</v>
      </c>
      <c r="N293">
        <f>VLOOKUP(B293,HIS退!B:F,5,FALSE)</f>
        <v>-70</v>
      </c>
      <c r="O293" t="str">
        <f t="shared" si="12"/>
        <v/>
      </c>
      <c r="P293" s="43">
        <f>VLOOKUP(C293,银行退!D:G,4,FALSE)</f>
        <v>70</v>
      </c>
      <c r="Q293" t="str">
        <f t="shared" si="13"/>
        <v/>
      </c>
      <c r="R293" t="e">
        <f>VLOOKUP(C293,银行退!D:J,7,FALSE)</f>
        <v>#N/A</v>
      </c>
    </row>
    <row r="294" spans="1:18" ht="14.25" hidden="1">
      <c r="A294" s="17">
        <v>42898.57335648148</v>
      </c>
      <c r="B294">
        <v>155916</v>
      </c>
      <c r="C294" t="s">
        <v>1525</v>
      </c>
      <c r="D294" t="s">
        <v>1526</v>
      </c>
      <c r="F294" s="60">
        <v>332</v>
      </c>
      <c r="G294" t="s">
        <v>253</v>
      </c>
      <c r="H294" t="s">
        <v>253</v>
      </c>
      <c r="I294" t="s">
        <v>699</v>
      </c>
      <c r="J294" t="s">
        <v>48</v>
      </c>
      <c r="K294" t="s">
        <v>700</v>
      </c>
      <c r="L294" t="s">
        <v>2283</v>
      </c>
      <c r="M294" t="s">
        <v>2284</v>
      </c>
      <c r="N294">
        <f>VLOOKUP(B294,HIS退!B:F,5,FALSE)</f>
        <v>-332</v>
      </c>
      <c r="O294" t="str">
        <f t="shared" si="12"/>
        <v/>
      </c>
      <c r="P294" s="43">
        <f>VLOOKUP(C294,银行退!D:G,4,FALSE)</f>
        <v>332</v>
      </c>
      <c r="Q294" t="str">
        <f t="shared" si="13"/>
        <v/>
      </c>
      <c r="R294" t="e">
        <f>VLOOKUP(C294,银行退!D:J,7,FALSE)</f>
        <v>#N/A</v>
      </c>
    </row>
    <row r="295" spans="1:18" ht="14.25" hidden="1">
      <c r="A295" s="17">
        <v>42898.577581018515</v>
      </c>
      <c r="B295">
        <v>155979</v>
      </c>
      <c r="C295" t="s">
        <v>1528</v>
      </c>
      <c r="D295" t="s">
        <v>1529</v>
      </c>
      <c r="F295" s="60">
        <v>72</v>
      </c>
      <c r="G295" t="s">
        <v>253</v>
      </c>
      <c r="H295" t="s">
        <v>253</v>
      </c>
      <c r="I295" t="s">
        <v>699</v>
      </c>
      <c r="J295" t="s">
        <v>48</v>
      </c>
      <c r="K295" t="s">
        <v>700</v>
      </c>
      <c r="L295" t="s">
        <v>2285</v>
      </c>
      <c r="M295" t="s">
        <v>2286</v>
      </c>
      <c r="N295">
        <f>VLOOKUP(B295,HIS退!B:F,5,FALSE)</f>
        <v>-72</v>
      </c>
      <c r="O295" t="str">
        <f t="shared" si="12"/>
        <v/>
      </c>
      <c r="P295" s="43">
        <f>VLOOKUP(C295,银行退!D:G,4,FALSE)</f>
        <v>72</v>
      </c>
      <c r="Q295" t="str">
        <f t="shared" si="13"/>
        <v/>
      </c>
      <c r="R295" t="e">
        <f>VLOOKUP(C295,银行退!D:J,7,FALSE)</f>
        <v>#N/A</v>
      </c>
    </row>
    <row r="296" spans="1:18" s="53" customFormat="1" ht="14.25" hidden="1">
      <c r="A296" s="17">
        <v>42898.60491898148</v>
      </c>
      <c r="B296">
        <v>157254</v>
      </c>
      <c r="C296" t="s">
        <v>1531</v>
      </c>
      <c r="D296" t="s">
        <v>1532</v>
      </c>
      <c r="E296"/>
      <c r="F296" s="60">
        <v>194</v>
      </c>
      <c r="G296" t="s">
        <v>253</v>
      </c>
      <c r="H296" t="s">
        <v>253</v>
      </c>
      <c r="I296" t="s">
        <v>699</v>
      </c>
      <c r="J296" t="s">
        <v>4003</v>
      </c>
      <c r="K296" t="s">
        <v>700</v>
      </c>
      <c r="L296" t="s">
        <v>2287</v>
      </c>
      <c r="M296" t="s">
        <v>2288</v>
      </c>
      <c r="N296" s="53">
        <f>VLOOKUP(B296,HIS退!B:F,5,FALSE)</f>
        <v>-194</v>
      </c>
      <c r="O296" s="53" t="str">
        <f t="shared" si="12"/>
        <v/>
      </c>
      <c r="P296" s="54">
        <f>VLOOKUP(C296,银行退!D:G,4,FALSE)</f>
        <v>194</v>
      </c>
      <c r="Q296" s="53" t="str">
        <f t="shared" si="13"/>
        <v/>
      </c>
      <c r="R296" s="53">
        <f>VLOOKUP(C296,银行退!D:J,7,FALSE)</f>
        <v>1</v>
      </c>
    </row>
    <row r="297" spans="1:18" ht="14.25" hidden="1">
      <c r="A297" s="17">
        <v>42898.612326388888</v>
      </c>
      <c r="B297">
        <v>157742</v>
      </c>
      <c r="C297" t="s">
        <v>1534</v>
      </c>
      <c r="D297" t="s">
        <v>1535</v>
      </c>
      <c r="F297" s="60">
        <v>909</v>
      </c>
      <c r="G297" t="s">
        <v>253</v>
      </c>
      <c r="H297" t="s">
        <v>253</v>
      </c>
      <c r="I297" t="s">
        <v>699</v>
      </c>
      <c r="J297" t="s">
        <v>48</v>
      </c>
      <c r="K297" t="s">
        <v>700</v>
      </c>
      <c r="L297" t="s">
        <v>2289</v>
      </c>
      <c r="M297" t="s">
        <v>2290</v>
      </c>
      <c r="N297">
        <f>VLOOKUP(B297,HIS退!B:F,5,FALSE)</f>
        <v>-909</v>
      </c>
      <c r="O297" t="str">
        <f t="shared" si="12"/>
        <v/>
      </c>
      <c r="P297" s="43">
        <f>VLOOKUP(C297,银行退!D:G,4,FALSE)</f>
        <v>909</v>
      </c>
      <c r="Q297" t="str">
        <f t="shared" si="13"/>
        <v/>
      </c>
      <c r="R297" t="e">
        <f>VLOOKUP(C297,银行退!D:J,7,FALSE)</f>
        <v>#N/A</v>
      </c>
    </row>
    <row r="298" spans="1:18" s="53" customFormat="1" ht="14.25" hidden="1">
      <c r="A298" s="17">
        <v>42898.615335648145</v>
      </c>
      <c r="B298">
        <v>157949</v>
      </c>
      <c r="C298" t="s">
        <v>1537</v>
      </c>
      <c r="D298" t="s">
        <v>1538</v>
      </c>
      <c r="E298"/>
      <c r="F298" s="60">
        <v>129</v>
      </c>
      <c r="G298" t="s">
        <v>253</v>
      </c>
      <c r="H298" t="s">
        <v>253</v>
      </c>
      <c r="I298" t="s">
        <v>699</v>
      </c>
      <c r="J298" t="s">
        <v>4003</v>
      </c>
      <c r="K298" t="s">
        <v>700</v>
      </c>
      <c r="L298" t="s">
        <v>2291</v>
      </c>
      <c r="M298" t="s">
        <v>2292</v>
      </c>
      <c r="N298" s="53">
        <f>VLOOKUP(B298,HIS退!B:F,5,FALSE)</f>
        <v>-129</v>
      </c>
      <c r="O298" s="53" t="str">
        <f t="shared" si="12"/>
        <v/>
      </c>
      <c r="P298" s="54">
        <f>VLOOKUP(C298,银行退!D:G,4,FALSE)</f>
        <v>129</v>
      </c>
      <c r="Q298" s="53" t="str">
        <f t="shared" si="13"/>
        <v/>
      </c>
      <c r="R298" s="53">
        <f>VLOOKUP(C298,银行退!D:J,7,FALSE)</f>
        <v>1</v>
      </c>
    </row>
    <row r="299" spans="1:18" ht="14.25" hidden="1">
      <c r="A299" s="17">
        <v>42898.617627314816</v>
      </c>
      <c r="B299">
        <v>158109</v>
      </c>
      <c r="C299" t="s">
        <v>1540</v>
      </c>
      <c r="D299" t="s">
        <v>1541</v>
      </c>
      <c r="F299" s="60">
        <v>1094</v>
      </c>
      <c r="G299" t="s">
        <v>253</v>
      </c>
      <c r="H299" t="s">
        <v>253</v>
      </c>
      <c r="I299" t="s">
        <v>699</v>
      </c>
      <c r="J299" t="s">
        <v>48</v>
      </c>
      <c r="K299" t="s">
        <v>700</v>
      </c>
      <c r="L299" t="s">
        <v>2293</v>
      </c>
      <c r="M299" t="s">
        <v>2294</v>
      </c>
      <c r="N299">
        <f>VLOOKUP(B299,HIS退!B:F,5,FALSE)</f>
        <v>-1094</v>
      </c>
      <c r="O299" t="str">
        <f t="shared" si="12"/>
        <v/>
      </c>
      <c r="P299" s="43">
        <f>VLOOKUP(C299,银行退!D:G,4,FALSE)</f>
        <v>1094</v>
      </c>
      <c r="Q299" t="str">
        <f t="shared" si="13"/>
        <v/>
      </c>
      <c r="R299" t="e">
        <f>VLOOKUP(C299,银行退!D:J,7,FALSE)</f>
        <v>#N/A</v>
      </c>
    </row>
    <row r="300" spans="1:18" ht="14.25" hidden="1">
      <c r="A300" s="17">
        <v>42898.618796296294</v>
      </c>
      <c r="B300">
        <v>158199</v>
      </c>
      <c r="C300" t="s">
        <v>1543</v>
      </c>
      <c r="D300" t="s">
        <v>1544</v>
      </c>
      <c r="F300" s="60">
        <v>3652</v>
      </c>
      <c r="G300" t="s">
        <v>253</v>
      </c>
      <c r="H300" t="s">
        <v>253</v>
      </c>
      <c r="I300" t="s">
        <v>699</v>
      </c>
      <c r="J300" t="s">
        <v>48</v>
      </c>
      <c r="K300" t="s">
        <v>700</v>
      </c>
      <c r="L300" t="s">
        <v>2295</v>
      </c>
      <c r="M300" t="s">
        <v>2296</v>
      </c>
      <c r="N300">
        <f>VLOOKUP(B300,HIS退!B:F,5,FALSE)</f>
        <v>-3652</v>
      </c>
      <c r="O300" t="str">
        <f t="shared" si="12"/>
        <v/>
      </c>
      <c r="P300" s="43">
        <f>VLOOKUP(C300,银行退!D:G,4,FALSE)</f>
        <v>3652</v>
      </c>
      <c r="Q300" t="str">
        <f t="shared" si="13"/>
        <v/>
      </c>
      <c r="R300" t="e">
        <f>VLOOKUP(C300,银行退!D:J,7,FALSE)</f>
        <v>#N/A</v>
      </c>
    </row>
    <row r="301" spans="1:18" ht="14.25" hidden="1">
      <c r="A301" s="17">
        <v>42898.621134259258</v>
      </c>
      <c r="B301">
        <v>158359</v>
      </c>
      <c r="C301" t="s">
        <v>1546</v>
      </c>
      <c r="D301" t="s">
        <v>1547</v>
      </c>
      <c r="F301" s="60">
        <v>500</v>
      </c>
      <c r="G301" t="s">
        <v>253</v>
      </c>
      <c r="H301" t="s">
        <v>253</v>
      </c>
      <c r="I301" t="s">
        <v>699</v>
      </c>
      <c r="J301" t="s">
        <v>48</v>
      </c>
      <c r="K301" t="s">
        <v>700</v>
      </c>
      <c r="L301" t="s">
        <v>2297</v>
      </c>
      <c r="M301" t="s">
        <v>2298</v>
      </c>
      <c r="N301">
        <f>VLOOKUP(B301,HIS退!B:F,5,FALSE)</f>
        <v>-500</v>
      </c>
      <c r="O301" t="str">
        <f t="shared" si="12"/>
        <v/>
      </c>
      <c r="P301" s="43">
        <f>VLOOKUP(C301,银行退!D:G,4,FALSE)</f>
        <v>500</v>
      </c>
      <c r="Q301" t="str">
        <f t="shared" si="13"/>
        <v/>
      </c>
      <c r="R301" t="e">
        <f>VLOOKUP(C301,银行退!D:J,7,FALSE)</f>
        <v>#N/A</v>
      </c>
    </row>
    <row r="302" spans="1:18" ht="14.25" hidden="1">
      <c r="A302" s="17">
        <v>42898.624895833331</v>
      </c>
      <c r="B302">
        <v>158667</v>
      </c>
      <c r="C302" t="s">
        <v>1549</v>
      </c>
      <c r="D302" t="s">
        <v>1550</v>
      </c>
      <c r="F302" s="60">
        <v>830</v>
      </c>
      <c r="G302" t="s">
        <v>253</v>
      </c>
      <c r="H302" t="s">
        <v>253</v>
      </c>
      <c r="I302" t="s">
        <v>699</v>
      </c>
      <c r="J302" t="s">
        <v>48</v>
      </c>
      <c r="K302" t="s">
        <v>700</v>
      </c>
      <c r="L302" t="s">
        <v>2299</v>
      </c>
      <c r="M302" t="s">
        <v>2300</v>
      </c>
      <c r="N302">
        <f>VLOOKUP(B302,HIS退!B:F,5,FALSE)</f>
        <v>-830</v>
      </c>
      <c r="O302" t="str">
        <f t="shared" si="12"/>
        <v/>
      </c>
      <c r="P302" s="43">
        <f>VLOOKUP(C302,银行退!D:G,4,FALSE)</f>
        <v>830</v>
      </c>
      <c r="Q302" t="str">
        <f t="shared" si="13"/>
        <v/>
      </c>
      <c r="R302" t="e">
        <f>VLOOKUP(C302,银行退!D:J,7,FALSE)</f>
        <v>#N/A</v>
      </c>
    </row>
    <row r="303" spans="1:18" ht="14.25" hidden="1">
      <c r="A303" s="17">
        <v>42898.63925925926</v>
      </c>
      <c r="B303">
        <v>159694</v>
      </c>
      <c r="C303" t="s">
        <v>1552</v>
      </c>
      <c r="D303" t="s">
        <v>925</v>
      </c>
      <c r="F303" s="60">
        <v>342</v>
      </c>
      <c r="G303" t="s">
        <v>253</v>
      </c>
      <c r="H303" t="s">
        <v>253</v>
      </c>
      <c r="I303" t="s">
        <v>699</v>
      </c>
      <c r="J303" t="s">
        <v>48</v>
      </c>
      <c r="K303" t="s">
        <v>700</v>
      </c>
      <c r="L303" t="s">
        <v>2301</v>
      </c>
      <c r="M303" t="s">
        <v>2302</v>
      </c>
      <c r="N303">
        <f>VLOOKUP(B303,HIS退!B:F,5,FALSE)</f>
        <v>-342</v>
      </c>
      <c r="O303" t="str">
        <f t="shared" si="12"/>
        <v/>
      </c>
      <c r="P303" s="43">
        <f>VLOOKUP(C303,银行退!D:G,4,FALSE)</f>
        <v>342</v>
      </c>
      <c r="Q303" t="str">
        <f t="shared" si="13"/>
        <v/>
      </c>
      <c r="R303" t="e">
        <f>VLOOKUP(C303,银行退!D:J,7,FALSE)</f>
        <v>#N/A</v>
      </c>
    </row>
    <row r="304" spans="1:18" s="53" customFormat="1" ht="14.25" hidden="1">
      <c r="A304" s="17">
        <v>42898.640370370369</v>
      </c>
      <c r="B304">
        <v>159754</v>
      </c>
      <c r="C304" t="s">
        <v>1553</v>
      </c>
      <c r="D304" t="s">
        <v>1554</v>
      </c>
      <c r="E304"/>
      <c r="F304" s="60">
        <v>500</v>
      </c>
      <c r="G304" t="s">
        <v>253</v>
      </c>
      <c r="H304" t="s">
        <v>253</v>
      </c>
      <c r="I304" t="s">
        <v>699</v>
      </c>
      <c r="J304" t="s">
        <v>4003</v>
      </c>
      <c r="K304" t="s">
        <v>700</v>
      </c>
      <c r="L304" t="s">
        <v>2303</v>
      </c>
      <c r="M304" t="s">
        <v>2304</v>
      </c>
      <c r="N304" s="53">
        <f>VLOOKUP(B304,HIS退!B:F,5,FALSE)</f>
        <v>-500</v>
      </c>
      <c r="O304" s="53" t="str">
        <f t="shared" si="12"/>
        <v/>
      </c>
      <c r="P304" s="54">
        <f>VLOOKUP(C304,银行退!D:G,4,FALSE)</f>
        <v>500</v>
      </c>
      <c r="Q304" s="53" t="str">
        <f t="shared" si="13"/>
        <v/>
      </c>
      <c r="R304" s="53">
        <f>VLOOKUP(C304,银行退!D:J,7,FALSE)</f>
        <v>1</v>
      </c>
    </row>
    <row r="305" spans="1:18" ht="14.25" hidden="1">
      <c r="A305" s="17">
        <v>42898.640833333331</v>
      </c>
      <c r="B305">
        <v>159779</v>
      </c>
      <c r="C305" t="s">
        <v>1556</v>
      </c>
      <c r="D305" t="s">
        <v>1557</v>
      </c>
      <c r="F305" s="60">
        <v>2700</v>
      </c>
      <c r="G305" t="s">
        <v>253</v>
      </c>
      <c r="H305" t="s">
        <v>253</v>
      </c>
      <c r="I305" t="s">
        <v>699</v>
      </c>
      <c r="J305" t="s">
        <v>48</v>
      </c>
      <c r="K305" t="s">
        <v>700</v>
      </c>
      <c r="L305" t="s">
        <v>2305</v>
      </c>
      <c r="M305" t="s">
        <v>2306</v>
      </c>
      <c r="N305">
        <f>VLOOKUP(B305,HIS退!B:F,5,FALSE)</f>
        <v>-2700</v>
      </c>
      <c r="O305" t="str">
        <f t="shared" si="12"/>
        <v/>
      </c>
      <c r="P305" s="43">
        <f>VLOOKUP(C305,银行退!D:G,4,FALSE)</f>
        <v>2700</v>
      </c>
      <c r="Q305" t="str">
        <f t="shared" si="13"/>
        <v/>
      </c>
      <c r="R305" t="e">
        <f>VLOOKUP(C305,银行退!D:J,7,FALSE)</f>
        <v>#N/A</v>
      </c>
    </row>
    <row r="306" spans="1:18" ht="14.25" hidden="1">
      <c r="A306" s="17">
        <v>42898.641273148147</v>
      </c>
      <c r="B306">
        <v>159804</v>
      </c>
      <c r="C306" t="s">
        <v>1559</v>
      </c>
      <c r="D306" t="s">
        <v>1560</v>
      </c>
      <c r="F306" s="60">
        <v>100</v>
      </c>
      <c r="G306" t="s">
        <v>253</v>
      </c>
      <c r="H306" t="s">
        <v>253</v>
      </c>
      <c r="I306" t="s">
        <v>699</v>
      </c>
      <c r="J306" t="s">
        <v>48</v>
      </c>
      <c r="K306" t="s">
        <v>700</v>
      </c>
      <c r="L306" t="s">
        <v>2307</v>
      </c>
      <c r="M306" t="s">
        <v>2308</v>
      </c>
      <c r="N306">
        <f>VLOOKUP(B306,HIS退!B:F,5,FALSE)</f>
        <v>-100</v>
      </c>
      <c r="O306" t="str">
        <f t="shared" si="12"/>
        <v/>
      </c>
      <c r="P306" s="43">
        <f>VLOOKUP(C306,银行退!D:G,4,FALSE)</f>
        <v>100</v>
      </c>
      <c r="Q306" t="str">
        <f t="shared" si="13"/>
        <v/>
      </c>
      <c r="R306" t="e">
        <f>VLOOKUP(C306,银行退!D:J,7,FALSE)</f>
        <v>#N/A</v>
      </c>
    </row>
    <row r="307" spans="1:18" ht="14.25" hidden="1">
      <c r="A307" s="17">
        <v>42898.64398148148</v>
      </c>
      <c r="B307">
        <v>159995</v>
      </c>
      <c r="C307" t="s">
        <v>1562</v>
      </c>
      <c r="D307" t="s">
        <v>1563</v>
      </c>
      <c r="F307" s="60">
        <v>500</v>
      </c>
      <c r="G307" t="s">
        <v>253</v>
      </c>
      <c r="H307" t="s">
        <v>253</v>
      </c>
      <c r="I307" t="s">
        <v>699</v>
      </c>
      <c r="J307" t="s">
        <v>48</v>
      </c>
      <c r="K307" t="s">
        <v>700</v>
      </c>
      <c r="L307" t="s">
        <v>2309</v>
      </c>
      <c r="M307" t="s">
        <v>2310</v>
      </c>
      <c r="N307">
        <f>VLOOKUP(B307,HIS退!B:F,5,FALSE)</f>
        <v>-500</v>
      </c>
      <c r="O307" t="str">
        <f t="shared" si="12"/>
        <v/>
      </c>
      <c r="P307" s="43">
        <f>VLOOKUP(C307,银行退!D:G,4,FALSE)</f>
        <v>500</v>
      </c>
      <c r="Q307" t="str">
        <f t="shared" si="13"/>
        <v/>
      </c>
      <c r="R307" t="e">
        <f>VLOOKUP(C307,银行退!D:J,7,FALSE)</f>
        <v>#N/A</v>
      </c>
    </row>
    <row r="308" spans="1:18" ht="14.25" hidden="1">
      <c r="A308" s="17">
        <v>42898.648738425924</v>
      </c>
      <c r="B308">
        <v>160300</v>
      </c>
      <c r="C308" t="s">
        <v>1565</v>
      </c>
      <c r="D308" t="s">
        <v>1566</v>
      </c>
      <c r="F308" s="60">
        <v>137</v>
      </c>
      <c r="G308" t="s">
        <v>253</v>
      </c>
      <c r="H308" t="s">
        <v>253</v>
      </c>
      <c r="I308" t="s">
        <v>699</v>
      </c>
      <c r="J308" t="s">
        <v>48</v>
      </c>
      <c r="K308" t="s">
        <v>700</v>
      </c>
      <c r="L308" t="s">
        <v>2311</v>
      </c>
      <c r="M308" t="s">
        <v>2312</v>
      </c>
      <c r="N308">
        <f>VLOOKUP(B308,HIS退!B:F,5,FALSE)</f>
        <v>-137</v>
      </c>
      <c r="O308" t="str">
        <f t="shared" si="12"/>
        <v/>
      </c>
      <c r="P308" s="43">
        <f>VLOOKUP(C308,银行退!D:G,4,FALSE)</f>
        <v>137</v>
      </c>
      <c r="Q308" t="str">
        <f t="shared" si="13"/>
        <v/>
      </c>
      <c r="R308" t="e">
        <f>VLOOKUP(C308,银行退!D:J,7,FALSE)</f>
        <v>#N/A</v>
      </c>
    </row>
    <row r="309" spans="1:18" ht="14.25" hidden="1">
      <c r="A309" s="17">
        <v>42898.64943287037</v>
      </c>
      <c r="B309">
        <v>160349</v>
      </c>
      <c r="C309" t="s">
        <v>1568</v>
      </c>
      <c r="D309" t="s">
        <v>1569</v>
      </c>
      <c r="F309" s="60">
        <v>1594</v>
      </c>
      <c r="G309" t="s">
        <v>253</v>
      </c>
      <c r="H309" t="s">
        <v>253</v>
      </c>
      <c r="I309" t="s">
        <v>699</v>
      </c>
      <c r="J309" t="s">
        <v>48</v>
      </c>
      <c r="K309" t="s">
        <v>700</v>
      </c>
      <c r="L309" t="s">
        <v>2313</v>
      </c>
      <c r="M309" t="s">
        <v>2314</v>
      </c>
      <c r="N309">
        <f>VLOOKUP(B309,HIS退!B:F,5,FALSE)</f>
        <v>-1594</v>
      </c>
      <c r="O309" t="str">
        <f t="shared" si="12"/>
        <v/>
      </c>
      <c r="P309" s="43">
        <f>VLOOKUP(C309,银行退!D:G,4,FALSE)</f>
        <v>1594</v>
      </c>
      <c r="Q309" t="str">
        <f t="shared" si="13"/>
        <v/>
      </c>
      <c r="R309" t="e">
        <f>VLOOKUP(C309,银行退!D:J,7,FALSE)</f>
        <v>#N/A</v>
      </c>
    </row>
    <row r="310" spans="1:18" ht="14.25" hidden="1">
      <c r="A310" s="17">
        <v>42898.652013888888</v>
      </c>
      <c r="B310">
        <v>160508</v>
      </c>
      <c r="C310" t="s">
        <v>1571</v>
      </c>
      <c r="D310" t="s">
        <v>1572</v>
      </c>
      <c r="F310" s="60">
        <v>492</v>
      </c>
      <c r="G310" t="s">
        <v>253</v>
      </c>
      <c r="H310" t="s">
        <v>253</v>
      </c>
      <c r="I310" t="s">
        <v>699</v>
      </c>
      <c r="J310" t="s">
        <v>48</v>
      </c>
      <c r="K310" t="s">
        <v>700</v>
      </c>
      <c r="L310" t="s">
        <v>2315</v>
      </c>
      <c r="M310" t="s">
        <v>2316</v>
      </c>
      <c r="N310">
        <f>VLOOKUP(B310,HIS退!B:F,5,FALSE)</f>
        <v>-492</v>
      </c>
      <c r="O310" t="str">
        <f t="shared" si="12"/>
        <v/>
      </c>
      <c r="P310" s="43">
        <f>VLOOKUP(C310,银行退!D:G,4,FALSE)</f>
        <v>492</v>
      </c>
      <c r="Q310" t="str">
        <f t="shared" si="13"/>
        <v/>
      </c>
      <c r="R310" t="e">
        <f>VLOOKUP(C310,银行退!D:J,7,FALSE)</f>
        <v>#N/A</v>
      </c>
    </row>
    <row r="311" spans="1:18" ht="14.25" hidden="1">
      <c r="A311" s="17">
        <v>42898.658101851855</v>
      </c>
      <c r="B311">
        <v>160917</v>
      </c>
      <c r="C311" t="s">
        <v>1574</v>
      </c>
      <c r="D311" t="s">
        <v>1575</v>
      </c>
      <c r="F311" s="60">
        <v>500</v>
      </c>
      <c r="G311" t="s">
        <v>253</v>
      </c>
      <c r="H311" t="s">
        <v>253</v>
      </c>
      <c r="I311" t="s">
        <v>699</v>
      </c>
      <c r="J311" t="s">
        <v>48</v>
      </c>
      <c r="K311" t="s">
        <v>700</v>
      </c>
      <c r="L311" t="s">
        <v>2317</v>
      </c>
      <c r="M311" t="s">
        <v>2318</v>
      </c>
      <c r="N311">
        <f>VLOOKUP(B311,HIS退!B:F,5,FALSE)</f>
        <v>-500</v>
      </c>
      <c r="O311" t="str">
        <f t="shared" si="12"/>
        <v/>
      </c>
      <c r="P311" s="43">
        <f>VLOOKUP(C311,银行退!D:G,4,FALSE)</f>
        <v>500</v>
      </c>
      <c r="Q311" t="str">
        <f t="shared" si="13"/>
        <v/>
      </c>
      <c r="R311" t="e">
        <f>VLOOKUP(C311,银行退!D:J,7,FALSE)</f>
        <v>#N/A</v>
      </c>
    </row>
    <row r="312" spans="1:18" ht="14.25" hidden="1">
      <c r="A312" s="17">
        <v>42898.664097222223</v>
      </c>
      <c r="B312">
        <v>161264</v>
      </c>
      <c r="C312" t="s">
        <v>1577</v>
      </c>
      <c r="D312" t="s">
        <v>1578</v>
      </c>
      <c r="F312" s="60">
        <v>565</v>
      </c>
      <c r="G312" t="s">
        <v>253</v>
      </c>
      <c r="H312" t="s">
        <v>253</v>
      </c>
      <c r="I312" t="s">
        <v>699</v>
      </c>
      <c r="J312" t="s">
        <v>48</v>
      </c>
      <c r="K312" t="s">
        <v>700</v>
      </c>
      <c r="L312" t="s">
        <v>2319</v>
      </c>
      <c r="M312" t="s">
        <v>2320</v>
      </c>
      <c r="N312">
        <f>VLOOKUP(B312,HIS退!B:F,5,FALSE)</f>
        <v>-565</v>
      </c>
      <c r="O312" t="str">
        <f t="shared" si="12"/>
        <v/>
      </c>
      <c r="P312" s="43">
        <f>VLOOKUP(C312,银行退!D:G,4,FALSE)</f>
        <v>565</v>
      </c>
      <c r="Q312" t="str">
        <f t="shared" si="13"/>
        <v/>
      </c>
      <c r="R312" t="e">
        <f>VLOOKUP(C312,银行退!D:J,7,FALSE)</f>
        <v>#N/A</v>
      </c>
    </row>
    <row r="313" spans="1:18" ht="14.25" hidden="1">
      <c r="A313" s="17">
        <v>42898.670324074075</v>
      </c>
      <c r="B313">
        <v>161656</v>
      </c>
      <c r="C313" t="s">
        <v>1580</v>
      </c>
      <c r="D313" t="s">
        <v>1581</v>
      </c>
      <c r="F313" s="60">
        <v>989</v>
      </c>
      <c r="G313" t="s">
        <v>253</v>
      </c>
      <c r="H313" t="s">
        <v>253</v>
      </c>
      <c r="I313" t="s">
        <v>699</v>
      </c>
      <c r="J313" t="s">
        <v>48</v>
      </c>
      <c r="K313" t="s">
        <v>700</v>
      </c>
      <c r="L313" t="s">
        <v>2321</v>
      </c>
      <c r="M313" t="s">
        <v>2322</v>
      </c>
      <c r="N313">
        <f>VLOOKUP(B313,HIS退!B:F,5,FALSE)</f>
        <v>-989</v>
      </c>
      <c r="O313" t="str">
        <f t="shared" si="12"/>
        <v/>
      </c>
      <c r="P313" s="43">
        <f>VLOOKUP(C313,银行退!D:G,4,FALSE)</f>
        <v>989</v>
      </c>
      <c r="Q313" t="str">
        <f t="shared" si="13"/>
        <v/>
      </c>
      <c r="R313" t="e">
        <f>VLOOKUP(C313,银行退!D:J,7,FALSE)</f>
        <v>#N/A</v>
      </c>
    </row>
    <row r="314" spans="1:18" ht="14.25" hidden="1">
      <c r="A314" s="17">
        <v>42898.681064814817</v>
      </c>
      <c r="B314">
        <v>162307</v>
      </c>
      <c r="C314" t="s">
        <v>1583</v>
      </c>
      <c r="D314" t="s">
        <v>1584</v>
      </c>
      <c r="F314" s="60">
        <v>623</v>
      </c>
      <c r="G314" t="s">
        <v>253</v>
      </c>
      <c r="H314" t="s">
        <v>253</v>
      </c>
      <c r="I314" t="s">
        <v>699</v>
      </c>
      <c r="J314" t="s">
        <v>48</v>
      </c>
      <c r="K314" t="s">
        <v>700</v>
      </c>
      <c r="L314" t="s">
        <v>2323</v>
      </c>
      <c r="M314" t="s">
        <v>2324</v>
      </c>
      <c r="N314">
        <f>VLOOKUP(B314,HIS退!B:F,5,FALSE)</f>
        <v>-623</v>
      </c>
      <c r="O314" t="str">
        <f t="shared" si="12"/>
        <v/>
      </c>
      <c r="P314" s="43">
        <f>VLOOKUP(C314,银行退!D:G,4,FALSE)</f>
        <v>623</v>
      </c>
      <c r="Q314" t="str">
        <f t="shared" si="13"/>
        <v/>
      </c>
      <c r="R314" t="e">
        <f>VLOOKUP(C314,银行退!D:J,7,FALSE)</f>
        <v>#N/A</v>
      </c>
    </row>
    <row r="315" spans="1:18" ht="14.25" hidden="1">
      <c r="A315" s="17">
        <v>42898.682268518518</v>
      </c>
      <c r="B315">
        <v>162380</v>
      </c>
      <c r="C315" t="s">
        <v>1586</v>
      </c>
      <c r="D315" t="s">
        <v>1587</v>
      </c>
      <c r="F315" s="60">
        <v>406</v>
      </c>
      <c r="G315" t="s">
        <v>253</v>
      </c>
      <c r="H315" t="s">
        <v>253</v>
      </c>
      <c r="I315" t="s">
        <v>699</v>
      </c>
      <c r="J315" t="s">
        <v>48</v>
      </c>
      <c r="K315" t="s">
        <v>700</v>
      </c>
      <c r="L315" t="s">
        <v>2325</v>
      </c>
      <c r="M315" t="s">
        <v>2326</v>
      </c>
      <c r="N315">
        <f>VLOOKUP(B315,HIS退!B:F,5,FALSE)</f>
        <v>-406</v>
      </c>
      <c r="O315" t="str">
        <f t="shared" si="12"/>
        <v/>
      </c>
      <c r="P315" s="43">
        <f>VLOOKUP(C315,银行退!D:G,4,FALSE)</f>
        <v>406</v>
      </c>
      <c r="Q315" t="str">
        <f t="shared" si="13"/>
        <v/>
      </c>
      <c r="R315" t="e">
        <f>VLOOKUP(C315,银行退!D:J,7,FALSE)</f>
        <v>#N/A</v>
      </c>
    </row>
    <row r="316" spans="1:18" ht="14.25" hidden="1">
      <c r="A316" s="17">
        <v>42898.682604166665</v>
      </c>
      <c r="B316">
        <v>162397</v>
      </c>
      <c r="C316" t="s">
        <v>1589</v>
      </c>
      <c r="D316" t="s">
        <v>1590</v>
      </c>
      <c r="F316" s="60">
        <v>22</v>
      </c>
      <c r="G316" t="s">
        <v>253</v>
      </c>
      <c r="H316" t="s">
        <v>253</v>
      </c>
      <c r="I316" t="s">
        <v>699</v>
      </c>
      <c r="J316" t="s">
        <v>48</v>
      </c>
      <c r="K316" t="s">
        <v>700</v>
      </c>
      <c r="L316" t="s">
        <v>2327</v>
      </c>
      <c r="M316" t="s">
        <v>2328</v>
      </c>
      <c r="N316">
        <f>VLOOKUP(B316,HIS退!B:F,5,FALSE)</f>
        <v>-22</v>
      </c>
      <c r="O316" t="str">
        <f t="shared" si="12"/>
        <v/>
      </c>
      <c r="P316" s="43">
        <f>VLOOKUP(C316,银行退!D:G,4,FALSE)</f>
        <v>22</v>
      </c>
      <c r="Q316" t="str">
        <f t="shared" si="13"/>
        <v/>
      </c>
      <c r="R316" t="e">
        <f>VLOOKUP(C316,银行退!D:J,7,FALSE)</f>
        <v>#N/A</v>
      </c>
    </row>
    <row r="317" spans="1:18" ht="14.25" hidden="1">
      <c r="A317" s="17">
        <v>42898.683831018519</v>
      </c>
      <c r="B317">
        <v>162456</v>
      </c>
      <c r="C317" t="s">
        <v>1592</v>
      </c>
      <c r="D317" t="s">
        <v>1593</v>
      </c>
      <c r="F317" s="60">
        <v>500</v>
      </c>
      <c r="G317" t="s">
        <v>253</v>
      </c>
      <c r="H317" t="s">
        <v>253</v>
      </c>
      <c r="I317" t="s">
        <v>699</v>
      </c>
      <c r="J317" t="s">
        <v>48</v>
      </c>
      <c r="K317" t="s">
        <v>700</v>
      </c>
      <c r="L317" t="s">
        <v>2329</v>
      </c>
      <c r="M317" t="s">
        <v>2330</v>
      </c>
      <c r="N317">
        <f>VLOOKUP(B317,HIS退!B:F,5,FALSE)</f>
        <v>-500</v>
      </c>
      <c r="O317" t="str">
        <f t="shared" si="12"/>
        <v/>
      </c>
      <c r="P317" s="43">
        <f>VLOOKUP(C317,银行退!D:G,4,FALSE)</f>
        <v>500</v>
      </c>
      <c r="Q317" t="str">
        <f t="shared" si="13"/>
        <v/>
      </c>
      <c r="R317" t="e">
        <f>VLOOKUP(C317,银行退!D:J,7,FALSE)</f>
        <v>#N/A</v>
      </c>
    </row>
    <row r="318" spans="1:18" ht="14.25" hidden="1">
      <c r="A318" s="17">
        <v>42898.684340277781</v>
      </c>
      <c r="B318">
        <v>162481</v>
      </c>
      <c r="C318" t="s">
        <v>1595</v>
      </c>
      <c r="D318" t="s">
        <v>1593</v>
      </c>
      <c r="F318" s="60">
        <v>64</v>
      </c>
      <c r="G318" t="s">
        <v>253</v>
      </c>
      <c r="H318" t="s">
        <v>253</v>
      </c>
      <c r="I318" t="s">
        <v>699</v>
      </c>
      <c r="J318" t="s">
        <v>48</v>
      </c>
      <c r="K318" t="s">
        <v>700</v>
      </c>
      <c r="L318" t="s">
        <v>2331</v>
      </c>
      <c r="M318" t="s">
        <v>2332</v>
      </c>
      <c r="N318">
        <f>VLOOKUP(B318,HIS退!B:F,5,FALSE)</f>
        <v>-64</v>
      </c>
      <c r="O318" t="str">
        <f t="shared" si="12"/>
        <v/>
      </c>
      <c r="P318" s="43">
        <f>VLOOKUP(C318,银行退!D:G,4,FALSE)</f>
        <v>64</v>
      </c>
      <c r="Q318" t="str">
        <f t="shared" si="13"/>
        <v/>
      </c>
      <c r="R318" t="e">
        <f>VLOOKUP(C318,银行退!D:J,7,FALSE)</f>
        <v>#N/A</v>
      </c>
    </row>
    <row r="319" spans="1:18" s="53" customFormat="1" ht="14.25" hidden="1">
      <c r="A319" s="17">
        <v>42898.684652777774</v>
      </c>
      <c r="B319">
        <v>162501</v>
      </c>
      <c r="C319" t="s">
        <v>1596</v>
      </c>
      <c r="D319" t="s">
        <v>1597</v>
      </c>
      <c r="E319"/>
      <c r="F319" s="60">
        <v>4000</v>
      </c>
      <c r="G319" t="s">
        <v>253</v>
      </c>
      <c r="H319" t="s">
        <v>253</v>
      </c>
      <c r="I319" t="s">
        <v>699</v>
      </c>
      <c r="J319" t="s">
        <v>4003</v>
      </c>
      <c r="K319" t="s">
        <v>700</v>
      </c>
      <c r="L319" t="s">
        <v>2333</v>
      </c>
      <c r="M319" t="s">
        <v>2334</v>
      </c>
      <c r="N319" s="53">
        <f>VLOOKUP(B319,HIS退!B:F,5,FALSE)</f>
        <v>-4000</v>
      </c>
      <c r="O319" s="53" t="str">
        <f t="shared" si="12"/>
        <v/>
      </c>
      <c r="P319" s="54">
        <f>VLOOKUP(C319,银行退!D:G,4,FALSE)</f>
        <v>4000</v>
      </c>
      <c r="Q319" s="53" t="str">
        <f t="shared" si="13"/>
        <v/>
      </c>
      <c r="R319" s="53">
        <f>VLOOKUP(C319,银行退!D:J,7,FALSE)</f>
        <v>1</v>
      </c>
    </row>
    <row r="320" spans="1:18" ht="14.25" hidden="1">
      <c r="A320" s="17">
        <v>42898.686400462961</v>
      </c>
      <c r="B320">
        <v>162589</v>
      </c>
      <c r="C320" t="s">
        <v>1599</v>
      </c>
      <c r="D320" t="s">
        <v>1600</v>
      </c>
      <c r="F320" s="60">
        <v>691</v>
      </c>
      <c r="G320" t="s">
        <v>253</v>
      </c>
      <c r="H320" t="s">
        <v>253</v>
      </c>
      <c r="I320" t="s">
        <v>699</v>
      </c>
      <c r="J320" t="s">
        <v>48</v>
      </c>
      <c r="K320" t="s">
        <v>700</v>
      </c>
      <c r="L320" t="s">
        <v>2335</v>
      </c>
      <c r="M320" t="s">
        <v>2336</v>
      </c>
      <c r="N320">
        <f>VLOOKUP(B320,HIS退!B:F,5,FALSE)</f>
        <v>-691</v>
      </c>
      <c r="O320" t="str">
        <f t="shared" si="12"/>
        <v/>
      </c>
      <c r="P320" s="43">
        <f>VLOOKUP(C320,银行退!D:G,4,FALSE)</f>
        <v>691</v>
      </c>
      <c r="Q320" t="str">
        <f t="shared" si="13"/>
        <v/>
      </c>
      <c r="R320" t="e">
        <f>VLOOKUP(C320,银行退!D:J,7,FALSE)</f>
        <v>#N/A</v>
      </c>
    </row>
    <row r="321" spans="1:18" ht="14.25" hidden="1">
      <c r="A321" s="17">
        <v>42898.688148148147</v>
      </c>
      <c r="B321">
        <v>162689</v>
      </c>
      <c r="C321" t="s">
        <v>1602</v>
      </c>
      <c r="D321" t="s">
        <v>1603</v>
      </c>
      <c r="F321" s="60">
        <v>83</v>
      </c>
      <c r="G321" t="s">
        <v>253</v>
      </c>
      <c r="H321" t="s">
        <v>253</v>
      </c>
      <c r="I321" t="s">
        <v>699</v>
      </c>
      <c r="J321" t="s">
        <v>48</v>
      </c>
      <c r="K321" t="s">
        <v>700</v>
      </c>
      <c r="L321" t="s">
        <v>2337</v>
      </c>
      <c r="M321" t="s">
        <v>2338</v>
      </c>
      <c r="N321">
        <f>VLOOKUP(B321,HIS退!B:F,5,FALSE)</f>
        <v>-83</v>
      </c>
      <c r="O321" t="str">
        <f t="shared" si="12"/>
        <v/>
      </c>
      <c r="P321" s="43">
        <f>VLOOKUP(C321,银行退!D:G,4,FALSE)</f>
        <v>83</v>
      </c>
      <c r="Q321" t="str">
        <f t="shared" si="13"/>
        <v/>
      </c>
      <c r="R321" t="e">
        <f>VLOOKUP(C321,银行退!D:J,7,FALSE)</f>
        <v>#N/A</v>
      </c>
    </row>
    <row r="322" spans="1:18" ht="14.25" hidden="1">
      <c r="A322" s="17">
        <v>42898.694490740738</v>
      </c>
      <c r="B322">
        <v>162993</v>
      </c>
      <c r="C322" t="s">
        <v>1605</v>
      </c>
      <c r="D322" t="s">
        <v>1606</v>
      </c>
      <c r="F322" s="60">
        <v>700</v>
      </c>
      <c r="G322" t="s">
        <v>253</v>
      </c>
      <c r="H322" t="s">
        <v>253</v>
      </c>
      <c r="I322" t="s">
        <v>699</v>
      </c>
      <c r="J322" t="s">
        <v>48</v>
      </c>
      <c r="K322" t="s">
        <v>700</v>
      </c>
      <c r="L322" t="s">
        <v>2339</v>
      </c>
      <c r="M322" t="s">
        <v>2340</v>
      </c>
      <c r="N322">
        <f>VLOOKUP(B322,HIS退!B:F,5,FALSE)</f>
        <v>-700</v>
      </c>
      <c r="O322" t="str">
        <f t="shared" si="12"/>
        <v/>
      </c>
      <c r="P322" s="43">
        <f>VLOOKUP(C322,银行退!D:G,4,FALSE)</f>
        <v>700</v>
      </c>
      <c r="Q322" t="str">
        <f t="shared" si="13"/>
        <v/>
      </c>
      <c r="R322" t="e">
        <f>VLOOKUP(C322,银行退!D:J,7,FALSE)</f>
        <v>#N/A</v>
      </c>
    </row>
    <row r="323" spans="1:18" ht="14.25" hidden="1">
      <c r="A323" s="17">
        <v>42898.697627314818</v>
      </c>
      <c r="B323">
        <v>163146</v>
      </c>
      <c r="C323" t="s">
        <v>1608</v>
      </c>
      <c r="D323" t="s">
        <v>1609</v>
      </c>
      <c r="F323" s="60">
        <v>95</v>
      </c>
      <c r="G323" t="s">
        <v>253</v>
      </c>
      <c r="H323" t="s">
        <v>253</v>
      </c>
      <c r="I323" t="s">
        <v>699</v>
      </c>
      <c r="J323" t="s">
        <v>48</v>
      </c>
      <c r="K323" t="s">
        <v>700</v>
      </c>
      <c r="L323" t="s">
        <v>2341</v>
      </c>
      <c r="M323" t="s">
        <v>2342</v>
      </c>
      <c r="N323">
        <f>VLOOKUP(B323,HIS退!B:F,5,FALSE)</f>
        <v>-95</v>
      </c>
      <c r="O323" t="str">
        <f t="shared" si="12"/>
        <v/>
      </c>
      <c r="P323" s="43">
        <f>VLOOKUP(C323,银行退!D:G,4,FALSE)</f>
        <v>95</v>
      </c>
      <c r="Q323" t="str">
        <f t="shared" si="13"/>
        <v/>
      </c>
      <c r="R323" t="e">
        <f>VLOOKUP(C323,银行退!D:J,7,FALSE)</f>
        <v>#N/A</v>
      </c>
    </row>
    <row r="324" spans="1:18" ht="14.25" hidden="1">
      <c r="A324" s="17">
        <v>42898.697685185187</v>
      </c>
      <c r="B324">
        <v>163149</v>
      </c>
      <c r="C324" t="s">
        <v>1611</v>
      </c>
      <c r="D324" t="s">
        <v>1612</v>
      </c>
      <c r="F324" s="60">
        <v>1200</v>
      </c>
      <c r="G324" t="s">
        <v>253</v>
      </c>
      <c r="H324" t="s">
        <v>253</v>
      </c>
      <c r="I324" t="s">
        <v>699</v>
      </c>
      <c r="J324" t="s">
        <v>48</v>
      </c>
      <c r="K324" t="s">
        <v>700</v>
      </c>
      <c r="L324" t="s">
        <v>2344</v>
      </c>
      <c r="M324" t="s">
        <v>2345</v>
      </c>
      <c r="N324">
        <f>VLOOKUP(B324,HIS退!B:F,5,FALSE)</f>
        <v>-1200</v>
      </c>
      <c r="O324" t="str">
        <f t="shared" si="12"/>
        <v/>
      </c>
      <c r="P324" s="43">
        <f>VLOOKUP(C324,银行退!D:G,4,FALSE)</f>
        <v>1200</v>
      </c>
      <c r="Q324" t="str">
        <f t="shared" si="13"/>
        <v/>
      </c>
      <c r="R324" t="e">
        <f>VLOOKUP(C324,银行退!D:J,7,FALSE)</f>
        <v>#N/A</v>
      </c>
    </row>
    <row r="325" spans="1:18" ht="14.25" hidden="1">
      <c r="A325" s="17">
        <v>42898.699479166666</v>
      </c>
      <c r="B325">
        <v>163234</v>
      </c>
      <c r="C325" t="s">
        <v>1614</v>
      </c>
      <c r="D325" t="s">
        <v>1615</v>
      </c>
      <c r="F325" s="60">
        <v>77</v>
      </c>
      <c r="G325" t="s">
        <v>253</v>
      </c>
      <c r="H325" t="s">
        <v>253</v>
      </c>
      <c r="I325" t="s">
        <v>699</v>
      </c>
      <c r="J325" t="s">
        <v>48</v>
      </c>
      <c r="K325" t="s">
        <v>700</v>
      </c>
      <c r="L325" t="s">
        <v>2346</v>
      </c>
      <c r="M325" t="s">
        <v>2347</v>
      </c>
      <c r="N325">
        <f>VLOOKUP(B325,HIS退!B:F,5,FALSE)</f>
        <v>-77</v>
      </c>
      <c r="O325" t="str">
        <f t="shared" si="12"/>
        <v/>
      </c>
      <c r="P325" s="43">
        <f>VLOOKUP(C325,银行退!D:G,4,FALSE)</f>
        <v>77</v>
      </c>
      <c r="Q325" t="str">
        <f t="shared" si="13"/>
        <v/>
      </c>
      <c r="R325" t="e">
        <f>VLOOKUP(C325,银行退!D:J,7,FALSE)</f>
        <v>#N/A</v>
      </c>
    </row>
    <row r="326" spans="1:18" s="53" customFormat="1" ht="14.25" hidden="1">
      <c r="A326" s="17">
        <v>42898.702731481484</v>
      </c>
      <c r="B326">
        <v>163372</v>
      </c>
      <c r="C326" t="s">
        <v>1617</v>
      </c>
      <c r="D326" t="s">
        <v>1618</v>
      </c>
      <c r="E326"/>
      <c r="F326" s="60">
        <v>58</v>
      </c>
      <c r="G326" t="s">
        <v>253</v>
      </c>
      <c r="H326" t="s">
        <v>253</v>
      </c>
      <c r="I326" t="s">
        <v>699</v>
      </c>
      <c r="J326" t="s">
        <v>4003</v>
      </c>
      <c r="K326" t="s">
        <v>700</v>
      </c>
      <c r="L326" t="s">
        <v>2348</v>
      </c>
      <c r="M326" t="s">
        <v>2349</v>
      </c>
      <c r="N326" s="53">
        <f>VLOOKUP(B326,HIS退!B:F,5,FALSE)</f>
        <v>-58</v>
      </c>
      <c r="O326" s="53" t="str">
        <f t="shared" si="12"/>
        <v/>
      </c>
      <c r="P326" s="54">
        <f>VLOOKUP(C326,银行退!D:G,4,FALSE)</f>
        <v>58</v>
      </c>
      <c r="Q326" s="53" t="str">
        <f t="shared" si="13"/>
        <v/>
      </c>
      <c r="R326" s="53">
        <f>VLOOKUP(C326,银行退!D:J,7,FALSE)</f>
        <v>1</v>
      </c>
    </row>
    <row r="327" spans="1:18" ht="14.25" hidden="1">
      <c r="A327" s="17">
        <v>42898.709513888891</v>
      </c>
      <c r="B327">
        <v>163643</v>
      </c>
      <c r="C327" t="s">
        <v>1620</v>
      </c>
      <c r="D327" t="s">
        <v>1621</v>
      </c>
      <c r="F327" s="60">
        <v>57</v>
      </c>
      <c r="G327" t="s">
        <v>253</v>
      </c>
      <c r="H327" t="s">
        <v>253</v>
      </c>
      <c r="I327" t="s">
        <v>699</v>
      </c>
      <c r="J327" t="s">
        <v>48</v>
      </c>
      <c r="K327" t="s">
        <v>700</v>
      </c>
      <c r="L327" t="s">
        <v>2350</v>
      </c>
      <c r="M327" t="s">
        <v>2351</v>
      </c>
      <c r="N327">
        <f>VLOOKUP(B327,HIS退!B:F,5,FALSE)</f>
        <v>-57</v>
      </c>
      <c r="O327" t="str">
        <f t="shared" si="12"/>
        <v/>
      </c>
      <c r="P327" s="43">
        <f>VLOOKUP(C327,银行退!D:G,4,FALSE)</f>
        <v>57</v>
      </c>
      <c r="Q327" t="str">
        <f t="shared" si="13"/>
        <v/>
      </c>
      <c r="R327" t="e">
        <f>VLOOKUP(C327,银行退!D:J,7,FALSE)</f>
        <v>#N/A</v>
      </c>
    </row>
    <row r="328" spans="1:18" ht="14.25" hidden="1">
      <c r="A328" s="17">
        <v>42898.709756944445</v>
      </c>
      <c r="B328">
        <v>163654</v>
      </c>
      <c r="C328" t="s">
        <v>1623</v>
      </c>
      <c r="D328" t="s">
        <v>1624</v>
      </c>
      <c r="F328" s="60">
        <v>455</v>
      </c>
      <c r="G328" t="s">
        <v>253</v>
      </c>
      <c r="H328" t="s">
        <v>253</v>
      </c>
      <c r="I328" t="s">
        <v>699</v>
      </c>
      <c r="J328" t="s">
        <v>48</v>
      </c>
      <c r="K328" t="s">
        <v>700</v>
      </c>
      <c r="L328" t="s">
        <v>2352</v>
      </c>
      <c r="M328" t="s">
        <v>2353</v>
      </c>
      <c r="N328">
        <f>VLOOKUP(B328,HIS退!B:F,5,FALSE)</f>
        <v>-455</v>
      </c>
      <c r="O328" t="str">
        <f t="shared" ref="O328:O391" si="14">IF(N328=F328*-1,"",1)</f>
        <v/>
      </c>
      <c r="P328" s="43">
        <f>VLOOKUP(C328,银行退!D:G,4,FALSE)</f>
        <v>455</v>
      </c>
      <c r="Q328" t="str">
        <f t="shared" ref="Q328:Q391" si="15">IF(P328=F328,"",1)</f>
        <v/>
      </c>
      <c r="R328" t="e">
        <f>VLOOKUP(C328,银行退!D:J,7,FALSE)</f>
        <v>#N/A</v>
      </c>
    </row>
    <row r="329" spans="1:18" ht="14.25" hidden="1">
      <c r="A329" s="17">
        <v>42898.711064814815</v>
      </c>
      <c r="B329">
        <v>163699</v>
      </c>
      <c r="C329" t="s">
        <v>1626</v>
      </c>
      <c r="D329" t="s">
        <v>1627</v>
      </c>
      <c r="F329" s="60">
        <v>650</v>
      </c>
      <c r="G329" t="s">
        <v>253</v>
      </c>
      <c r="H329" t="s">
        <v>253</v>
      </c>
      <c r="I329" t="s">
        <v>699</v>
      </c>
      <c r="J329" t="s">
        <v>4003</v>
      </c>
      <c r="K329" t="s">
        <v>700</v>
      </c>
      <c r="L329" t="s">
        <v>2354</v>
      </c>
      <c r="M329" t="s">
        <v>2355</v>
      </c>
      <c r="N329" s="53">
        <f>VLOOKUP(B329,HIS退!B:F,5,FALSE)</f>
        <v>-650</v>
      </c>
      <c r="O329" s="53" t="str">
        <f t="shared" si="14"/>
        <v/>
      </c>
      <c r="P329" s="54">
        <f>VLOOKUP(C329,银行退!D:G,4,FALSE)</f>
        <v>650</v>
      </c>
      <c r="Q329" s="53" t="str">
        <f t="shared" si="15"/>
        <v/>
      </c>
      <c r="R329" s="53">
        <f>VLOOKUP(C329,银行退!D:J,7,FALSE)</f>
        <v>1</v>
      </c>
    </row>
    <row r="330" spans="1:18" ht="14.25" hidden="1">
      <c r="A330" s="17">
        <v>42898.722638888888</v>
      </c>
      <c r="B330">
        <v>164078</v>
      </c>
      <c r="C330" t="s">
        <v>1629</v>
      </c>
      <c r="D330" t="s">
        <v>697</v>
      </c>
      <c r="F330" s="60">
        <v>744</v>
      </c>
      <c r="G330" t="s">
        <v>253</v>
      </c>
      <c r="H330" t="s">
        <v>253</v>
      </c>
      <c r="I330" t="s">
        <v>699</v>
      </c>
      <c r="J330" t="s">
        <v>48</v>
      </c>
      <c r="K330" t="s">
        <v>700</v>
      </c>
      <c r="L330" t="s">
        <v>2356</v>
      </c>
      <c r="M330" t="s">
        <v>2357</v>
      </c>
      <c r="N330">
        <f>VLOOKUP(B330,HIS退!B:F,5,FALSE)</f>
        <v>-744</v>
      </c>
      <c r="O330" t="str">
        <f t="shared" si="14"/>
        <v/>
      </c>
      <c r="P330" s="43">
        <f>VLOOKUP(C330,银行退!D:G,4,FALSE)</f>
        <v>744</v>
      </c>
      <c r="Q330" t="str">
        <f t="shared" si="15"/>
        <v/>
      </c>
      <c r="R330" t="e">
        <f>VLOOKUP(C330,银行退!D:J,7,FALSE)</f>
        <v>#N/A</v>
      </c>
    </row>
    <row r="331" spans="1:18" ht="14.25" hidden="1">
      <c r="A331" s="17">
        <v>42898.722685185188</v>
      </c>
      <c r="B331">
        <v>164079</v>
      </c>
      <c r="C331" t="s">
        <v>1630</v>
      </c>
      <c r="D331" t="s">
        <v>1631</v>
      </c>
      <c r="F331" s="60">
        <v>52</v>
      </c>
      <c r="G331" t="s">
        <v>253</v>
      </c>
      <c r="H331" t="s">
        <v>253</v>
      </c>
      <c r="I331" t="s">
        <v>699</v>
      </c>
      <c r="J331" t="s">
        <v>48</v>
      </c>
      <c r="K331" t="s">
        <v>700</v>
      </c>
      <c r="L331" t="s">
        <v>2358</v>
      </c>
      <c r="M331" t="s">
        <v>2359</v>
      </c>
      <c r="N331">
        <f>VLOOKUP(B331,HIS退!B:F,5,FALSE)</f>
        <v>-52</v>
      </c>
      <c r="O331" t="str">
        <f t="shared" si="14"/>
        <v/>
      </c>
      <c r="P331" s="43">
        <f>VLOOKUP(C331,银行退!D:G,4,FALSE)</f>
        <v>52</v>
      </c>
      <c r="Q331" t="str">
        <f t="shared" si="15"/>
        <v/>
      </c>
      <c r="R331" t="e">
        <f>VLOOKUP(C331,银行退!D:J,7,FALSE)</f>
        <v>#N/A</v>
      </c>
    </row>
    <row r="332" spans="1:18" ht="14.25" hidden="1">
      <c r="A332" s="17">
        <v>42898.728541666664</v>
      </c>
      <c r="B332">
        <v>164268</v>
      </c>
      <c r="C332" t="s">
        <v>1633</v>
      </c>
      <c r="D332" t="s">
        <v>1634</v>
      </c>
      <c r="F332" s="60">
        <v>5000</v>
      </c>
      <c r="G332" t="s">
        <v>253</v>
      </c>
      <c r="H332" t="s">
        <v>253</v>
      </c>
      <c r="I332" t="s">
        <v>699</v>
      </c>
      <c r="J332" t="s">
        <v>48</v>
      </c>
      <c r="K332" t="s">
        <v>700</v>
      </c>
      <c r="L332" t="s">
        <v>2360</v>
      </c>
      <c r="M332" t="s">
        <v>2361</v>
      </c>
      <c r="N332">
        <f>VLOOKUP(B332,HIS退!B:F,5,FALSE)</f>
        <v>-5000</v>
      </c>
      <c r="O332" t="str">
        <f t="shared" si="14"/>
        <v/>
      </c>
      <c r="P332" s="43">
        <f>VLOOKUP(C332,银行退!D:G,4,FALSE)</f>
        <v>5000</v>
      </c>
      <c r="Q332" t="str">
        <f t="shared" si="15"/>
        <v/>
      </c>
      <c r="R332" t="e">
        <f>VLOOKUP(C332,银行退!D:J,7,FALSE)</f>
        <v>#N/A</v>
      </c>
    </row>
    <row r="333" spans="1:18" ht="14.25" hidden="1">
      <c r="A333" s="17">
        <v>42898.729224537034</v>
      </c>
      <c r="B333">
        <v>164293</v>
      </c>
      <c r="C333" t="s">
        <v>1636</v>
      </c>
      <c r="D333" t="s">
        <v>1637</v>
      </c>
      <c r="F333" s="60">
        <v>400</v>
      </c>
      <c r="G333" t="s">
        <v>253</v>
      </c>
      <c r="H333" t="s">
        <v>253</v>
      </c>
      <c r="I333" t="s">
        <v>699</v>
      </c>
      <c r="J333" t="s">
        <v>48</v>
      </c>
      <c r="K333" t="s">
        <v>700</v>
      </c>
      <c r="L333" t="s">
        <v>2362</v>
      </c>
      <c r="M333" t="s">
        <v>2363</v>
      </c>
      <c r="N333">
        <f>VLOOKUP(B333,HIS退!B:F,5,FALSE)</f>
        <v>-400</v>
      </c>
      <c r="O333" t="str">
        <f t="shared" si="14"/>
        <v/>
      </c>
      <c r="P333" s="43">
        <f>VLOOKUP(C333,银行退!D:G,4,FALSE)</f>
        <v>400</v>
      </c>
      <c r="Q333" t="str">
        <f t="shared" si="15"/>
        <v/>
      </c>
      <c r="R333" t="e">
        <f>VLOOKUP(C333,银行退!D:J,7,FALSE)</f>
        <v>#N/A</v>
      </c>
    </row>
    <row r="334" spans="1:18" ht="14.25" hidden="1">
      <c r="A334" s="17">
        <v>42898.743414351855</v>
      </c>
      <c r="B334">
        <v>164567</v>
      </c>
      <c r="C334" t="s">
        <v>1639</v>
      </c>
      <c r="D334" t="s">
        <v>1640</v>
      </c>
      <c r="F334" s="60">
        <v>252</v>
      </c>
      <c r="G334" t="s">
        <v>253</v>
      </c>
      <c r="H334" t="s">
        <v>253</v>
      </c>
      <c r="I334" t="s">
        <v>699</v>
      </c>
      <c r="J334" t="s">
        <v>48</v>
      </c>
      <c r="K334" t="s">
        <v>700</v>
      </c>
      <c r="L334" t="s">
        <v>2364</v>
      </c>
      <c r="M334" t="s">
        <v>2365</v>
      </c>
      <c r="N334">
        <f>VLOOKUP(B334,HIS退!B:F,5,FALSE)</f>
        <v>-252</v>
      </c>
      <c r="O334" t="str">
        <f t="shared" si="14"/>
        <v/>
      </c>
      <c r="P334" s="43">
        <f>VLOOKUP(C334,银行退!D:G,4,FALSE)</f>
        <v>252</v>
      </c>
      <c r="Q334" t="str">
        <f t="shared" si="15"/>
        <v/>
      </c>
      <c r="R334" t="e">
        <f>VLOOKUP(C334,银行退!D:J,7,FALSE)</f>
        <v>#N/A</v>
      </c>
    </row>
    <row r="335" spans="1:18" ht="14.25" hidden="1">
      <c r="A335" s="17">
        <v>42898.743541666663</v>
      </c>
      <c r="B335">
        <v>164571</v>
      </c>
      <c r="C335" t="s">
        <v>1642</v>
      </c>
      <c r="D335" t="s">
        <v>1643</v>
      </c>
      <c r="F335" s="60">
        <v>214</v>
      </c>
      <c r="G335" t="s">
        <v>253</v>
      </c>
      <c r="H335" t="s">
        <v>253</v>
      </c>
      <c r="I335" t="s">
        <v>699</v>
      </c>
      <c r="J335" t="s">
        <v>48</v>
      </c>
      <c r="K335" t="s">
        <v>700</v>
      </c>
      <c r="L335" t="s">
        <v>2366</v>
      </c>
      <c r="M335" t="s">
        <v>2367</v>
      </c>
      <c r="N335">
        <f>VLOOKUP(B335,HIS退!B:F,5,FALSE)</f>
        <v>-214</v>
      </c>
      <c r="O335" t="str">
        <f t="shared" si="14"/>
        <v/>
      </c>
      <c r="P335" s="43">
        <f>VLOOKUP(C335,银行退!D:G,4,FALSE)</f>
        <v>214</v>
      </c>
      <c r="Q335" t="str">
        <f t="shared" si="15"/>
        <v/>
      </c>
      <c r="R335" t="e">
        <f>VLOOKUP(C335,银行退!D:J,7,FALSE)</f>
        <v>#N/A</v>
      </c>
    </row>
    <row r="336" spans="1:18" ht="14.25" hidden="1">
      <c r="A336" s="17">
        <v>42898.746365740742</v>
      </c>
      <c r="B336">
        <v>164632</v>
      </c>
      <c r="C336" t="s">
        <v>1645</v>
      </c>
      <c r="D336" t="s">
        <v>1646</v>
      </c>
      <c r="F336" s="60">
        <v>555</v>
      </c>
      <c r="G336" t="s">
        <v>253</v>
      </c>
      <c r="H336" t="s">
        <v>253</v>
      </c>
      <c r="I336" t="s">
        <v>699</v>
      </c>
      <c r="J336" t="s">
        <v>4003</v>
      </c>
      <c r="K336" t="s">
        <v>700</v>
      </c>
      <c r="L336" t="s">
        <v>2368</v>
      </c>
      <c r="M336" t="s">
        <v>2369</v>
      </c>
      <c r="N336" s="53">
        <f>VLOOKUP(B336,HIS退!B:F,5,FALSE)</f>
        <v>-555</v>
      </c>
      <c r="O336" s="53" t="str">
        <f t="shared" si="14"/>
        <v/>
      </c>
      <c r="P336" s="54">
        <f>VLOOKUP(C336,银行退!D:G,4,FALSE)</f>
        <v>555</v>
      </c>
      <c r="Q336" s="53" t="str">
        <f t="shared" si="15"/>
        <v/>
      </c>
      <c r="R336" s="53">
        <f>VLOOKUP(C336,银行退!D:J,7,FALSE)</f>
        <v>1</v>
      </c>
    </row>
    <row r="337" spans="1:18" ht="14.25" hidden="1">
      <c r="A337" s="17">
        <v>42898.746655092589</v>
      </c>
      <c r="B337">
        <v>164636</v>
      </c>
      <c r="C337" t="s">
        <v>1648</v>
      </c>
      <c r="D337" t="s">
        <v>1649</v>
      </c>
      <c r="F337" s="60">
        <v>43</v>
      </c>
      <c r="G337" t="s">
        <v>253</v>
      </c>
      <c r="H337" t="s">
        <v>253</v>
      </c>
      <c r="I337" t="s">
        <v>699</v>
      </c>
      <c r="J337" t="s">
        <v>48</v>
      </c>
      <c r="K337" t="s">
        <v>700</v>
      </c>
      <c r="L337" t="s">
        <v>2370</v>
      </c>
      <c r="M337" t="s">
        <v>2371</v>
      </c>
      <c r="N337">
        <f>VLOOKUP(B337,HIS退!B:F,5,FALSE)</f>
        <v>-43</v>
      </c>
      <c r="O337" t="str">
        <f t="shared" si="14"/>
        <v/>
      </c>
      <c r="P337" s="43">
        <f>VLOOKUP(C337,银行退!D:G,4,FALSE)</f>
        <v>43</v>
      </c>
      <c r="Q337" t="str">
        <f t="shared" si="15"/>
        <v/>
      </c>
      <c r="R337" t="e">
        <f>VLOOKUP(C337,银行退!D:J,7,FALSE)</f>
        <v>#N/A</v>
      </c>
    </row>
    <row r="338" spans="1:18" ht="14.25" hidden="1">
      <c r="A338" s="17">
        <v>42898.746967592589</v>
      </c>
      <c r="B338">
        <v>164641</v>
      </c>
      <c r="C338" t="s">
        <v>1651</v>
      </c>
      <c r="D338" t="s">
        <v>1652</v>
      </c>
      <c r="F338" s="60">
        <v>247</v>
      </c>
      <c r="G338" t="s">
        <v>253</v>
      </c>
      <c r="H338" t="s">
        <v>253</v>
      </c>
      <c r="I338" t="s">
        <v>699</v>
      </c>
      <c r="J338" t="s">
        <v>48</v>
      </c>
      <c r="K338" t="s">
        <v>700</v>
      </c>
      <c r="L338" t="s">
        <v>2372</v>
      </c>
      <c r="M338" t="s">
        <v>2373</v>
      </c>
      <c r="N338">
        <f>VLOOKUP(B338,HIS退!B:F,5,FALSE)</f>
        <v>-247</v>
      </c>
      <c r="O338" t="str">
        <f t="shared" si="14"/>
        <v/>
      </c>
      <c r="P338" s="43">
        <f>VLOOKUP(C338,银行退!D:G,4,FALSE)</f>
        <v>247</v>
      </c>
      <c r="Q338" t="str">
        <f t="shared" si="15"/>
        <v/>
      </c>
      <c r="R338" t="e">
        <f>VLOOKUP(C338,银行退!D:J,7,FALSE)</f>
        <v>#N/A</v>
      </c>
    </row>
    <row r="339" spans="1:18" ht="14.25" hidden="1">
      <c r="A339" s="17">
        <v>42898.758831018517</v>
      </c>
      <c r="B339">
        <v>164750</v>
      </c>
      <c r="C339" t="s">
        <v>1654</v>
      </c>
      <c r="D339" t="s">
        <v>1655</v>
      </c>
      <c r="F339" s="60">
        <v>497</v>
      </c>
      <c r="G339" t="s">
        <v>253</v>
      </c>
      <c r="H339" t="s">
        <v>253</v>
      </c>
      <c r="I339" t="s">
        <v>699</v>
      </c>
      <c r="J339" t="s">
        <v>48</v>
      </c>
      <c r="K339" t="s">
        <v>700</v>
      </c>
      <c r="L339" t="s">
        <v>2375</v>
      </c>
      <c r="M339" t="s">
        <v>2376</v>
      </c>
      <c r="N339">
        <f>VLOOKUP(B339,HIS退!B:F,5,FALSE)</f>
        <v>-497</v>
      </c>
      <c r="O339" t="str">
        <f t="shared" si="14"/>
        <v/>
      </c>
      <c r="P339" s="43">
        <f>VLOOKUP(C339,银行退!D:G,4,FALSE)</f>
        <v>497</v>
      </c>
      <c r="Q339" t="str">
        <f t="shared" si="15"/>
        <v/>
      </c>
      <c r="R339" t="e">
        <f>VLOOKUP(C339,银行退!D:J,7,FALSE)</f>
        <v>#N/A</v>
      </c>
    </row>
    <row r="340" spans="1:18" ht="14.25" hidden="1">
      <c r="A340" s="17">
        <v>42898.832372685189</v>
      </c>
      <c r="B340">
        <v>165002</v>
      </c>
      <c r="C340" t="s">
        <v>1657</v>
      </c>
      <c r="D340" t="s">
        <v>1658</v>
      </c>
      <c r="F340" s="60">
        <v>491</v>
      </c>
      <c r="G340" t="s">
        <v>253</v>
      </c>
      <c r="H340" t="s">
        <v>253</v>
      </c>
      <c r="I340" t="s">
        <v>699</v>
      </c>
      <c r="J340" t="s">
        <v>48</v>
      </c>
      <c r="K340" t="s">
        <v>700</v>
      </c>
      <c r="L340" t="s">
        <v>2377</v>
      </c>
      <c r="M340" t="s">
        <v>2378</v>
      </c>
      <c r="N340">
        <f>VLOOKUP(B340,HIS退!B:F,5,FALSE)</f>
        <v>-491</v>
      </c>
      <c r="O340" t="str">
        <f t="shared" si="14"/>
        <v/>
      </c>
      <c r="P340" s="43">
        <f>VLOOKUP(C340,银行退!D:G,4,FALSE)</f>
        <v>491</v>
      </c>
      <c r="Q340" t="str">
        <f t="shared" si="15"/>
        <v/>
      </c>
      <c r="R340" t="e">
        <f>VLOOKUP(C340,银行退!D:J,7,FALSE)</f>
        <v>#N/A</v>
      </c>
    </row>
    <row r="341" spans="1:18" ht="14.25" hidden="1">
      <c r="A341" s="17">
        <v>42899.346273148149</v>
      </c>
      <c r="B341">
        <v>167077</v>
      </c>
      <c r="C341" t="s">
        <v>1660</v>
      </c>
      <c r="D341" t="s">
        <v>1661</v>
      </c>
      <c r="F341" s="60">
        <v>1000</v>
      </c>
      <c r="G341" t="s">
        <v>253</v>
      </c>
      <c r="H341" t="s">
        <v>253</v>
      </c>
      <c r="I341" t="s">
        <v>699</v>
      </c>
      <c r="J341" t="s">
        <v>48</v>
      </c>
      <c r="K341" t="s">
        <v>700</v>
      </c>
      <c r="L341" t="s">
        <v>2379</v>
      </c>
      <c r="M341" t="s">
        <v>2380</v>
      </c>
      <c r="N341">
        <f>VLOOKUP(B341,HIS退!B:F,5,FALSE)</f>
        <v>-1000</v>
      </c>
      <c r="O341" t="str">
        <f t="shared" si="14"/>
        <v/>
      </c>
      <c r="P341" s="43">
        <f>VLOOKUP(C341,银行退!D:G,4,FALSE)</f>
        <v>1000</v>
      </c>
      <c r="Q341" t="str">
        <f t="shared" si="15"/>
        <v/>
      </c>
      <c r="R341" t="e">
        <f>VLOOKUP(C341,银行退!D:J,7,FALSE)</f>
        <v>#N/A</v>
      </c>
    </row>
    <row r="342" spans="1:18" ht="14.25" hidden="1">
      <c r="A342" s="17">
        <v>42899.360625000001</v>
      </c>
      <c r="B342">
        <v>168155</v>
      </c>
      <c r="C342" t="s">
        <v>1663</v>
      </c>
      <c r="D342" t="s">
        <v>1664</v>
      </c>
      <c r="F342" s="60">
        <v>96</v>
      </c>
      <c r="G342" t="s">
        <v>253</v>
      </c>
      <c r="H342" t="s">
        <v>253</v>
      </c>
      <c r="I342" t="s">
        <v>699</v>
      </c>
      <c r="J342" t="s">
        <v>48</v>
      </c>
      <c r="K342" t="s">
        <v>700</v>
      </c>
      <c r="L342" t="s">
        <v>2381</v>
      </c>
      <c r="M342" t="s">
        <v>2382</v>
      </c>
      <c r="N342">
        <f>VLOOKUP(B342,HIS退!B:F,5,FALSE)</f>
        <v>-96</v>
      </c>
      <c r="O342" t="str">
        <f t="shared" si="14"/>
        <v/>
      </c>
      <c r="P342" s="43">
        <f>VLOOKUP(C342,银行退!D:G,4,FALSE)</f>
        <v>96</v>
      </c>
      <c r="Q342" t="str">
        <f t="shared" si="15"/>
        <v/>
      </c>
      <c r="R342" t="e">
        <f>VLOOKUP(C342,银行退!D:J,7,FALSE)</f>
        <v>#N/A</v>
      </c>
    </row>
    <row r="343" spans="1:18" ht="14.25" hidden="1">
      <c r="A343" s="17">
        <v>42899.365034722221</v>
      </c>
      <c r="B343">
        <v>168545</v>
      </c>
      <c r="C343" t="s">
        <v>1666</v>
      </c>
      <c r="D343" t="s">
        <v>1667</v>
      </c>
      <c r="F343" s="60">
        <v>1684</v>
      </c>
      <c r="G343" t="s">
        <v>253</v>
      </c>
      <c r="H343" t="s">
        <v>253</v>
      </c>
      <c r="I343" t="s">
        <v>699</v>
      </c>
      <c r="J343" t="s">
        <v>4003</v>
      </c>
      <c r="K343" t="s">
        <v>700</v>
      </c>
      <c r="L343" t="s">
        <v>2383</v>
      </c>
      <c r="M343" t="s">
        <v>2384</v>
      </c>
      <c r="N343" s="53">
        <f>VLOOKUP(B343,HIS退!B:F,5,FALSE)</f>
        <v>-1684</v>
      </c>
      <c r="O343" s="53" t="str">
        <f t="shared" si="14"/>
        <v/>
      </c>
      <c r="P343" s="54">
        <f>VLOOKUP(C343,银行退!D:G,4,FALSE)</f>
        <v>1684</v>
      </c>
      <c r="Q343" s="53" t="str">
        <f t="shared" si="15"/>
        <v/>
      </c>
      <c r="R343" s="53">
        <f>VLOOKUP(C343,银行退!D:J,7,FALSE)</f>
        <v>1</v>
      </c>
    </row>
    <row r="344" spans="1:18" ht="14.25" hidden="1">
      <c r="A344" s="17">
        <v>42899.370057870372</v>
      </c>
      <c r="B344">
        <v>169033</v>
      </c>
      <c r="C344" t="s">
        <v>1669</v>
      </c>
      <c r="D344" t="s">
        <v>1670</v>
      </c>
      <c r="F344" s="60">
        <v>65</v>
      </c>
      <c r="G344" t="s">
        <v>253</v>
      </c>
      <c r="H344" t="s">
        <v>253</v>
      </c>
      <c r="I344" t="s">
        <v>699</v>
      </c>
      <c r="J344" t="s">
        <v>4003</v>
      </c>
      <c r="K344" t="s">
        <v>700</v>
      </c>
      <c r="L344" t="s">
        <v>2385</v>
      </c>
      <c r="M344" t="s">
        <v>2386</v>
      </c>
      <c r="N344" s="53">
        <f>VLOOKUP(B344,HIS退!B:F,5,FALSE)</f>
        <v>-65</v>
      </c>
      <c r="O344" s="53" t="str">
        <f t="shared" si="14"/>
        <v/>
      </c>
      <c r="P344" s="54">
        <f>VLOOKUP(C344,银行退!D:G,4,FALSE)</f>
        <v>65</v>
      </c>
      <c r="Q344" s="53" t="str">
        <f t="shared" si="15"/>
        <v/>
      </c>
      <c r="R344" s="53">
        <f>VLOOKUP(C344,银行退!D:J,7,FALSE)</f>
        <v>1</v>
      </c>
    </row>
    <row r="345" spans="1:18" ht="14.25" hidden="1">
      <c r="A345" s="17">
        <v>42899.374594907407</v>
      </c>
      <c r="B345">
        <v>169415</v>
      </c>
      <c r="C345" t="s">
        <v>1672</v>
      </c>
      <c r="D345" t="s">
        <v>1673</v>
      </c>
      <c r="F345" s="60">
        <v>450</v>
      </c>
      <c r="G345" t="s">
        <v>253</v>
      </c>
      <c r="H345" t="s">
        <v>253</v>
      </c>
      <c r="I345" t="s">
        <v>699</v>
      </c>
      <c r="J345" t="s">
        <v>48</v>
      </c>
      <c r="K345" t="s">
        <v>700</v>
      </c>
      <c r="L345" t="s">
        <v>2387</v>
      </c>
      <c r="M345" t="s">
        <v>2388</v>
      </c>
      <c r="N345">
        <f>VLOOKUP(B345,HIS退!B:F,5,FALSE)</f>
        <v>-450</v>
      </c>
      <c r="O345" t="str">
        <f t="shared" si="14"/>
        <v/>
      </c>
      <c r="P345" s="43">
        <f>VLOOKUP(C345,银行退!D:G,4,FALSE)</f>
        <v>450</v>
      </c>
      <c r="Q345" t="str">
        <f t="shared" si="15"/>
        <v/>
      </c>
      <c r="R345" t="e">
        <f>VLOOKUP(C345,银行退!D:J,7,FALSE)</f>
        <v>#N/A</v>
      </c>
    </row>
    <row r="346" spans="1:18" ht="14.25" hidden="1">
      <c r="A346" s="17">
        <v>42899.387337962966</v>
      </c>
      <c r="B346">
        <v>170565</v>
      </c>
      <c r="C346" t="s">
        <v>1675</v>
      </c>
      <c r="D346" t="s">
        <v>1196</v>
      </c>
      <c r="F346" s="60">
        <v>349</v>
      </c>
      <c r="G346" t="s">
        <v>253</v>
      </c>
      <c r="H346" t="s">
        <v>253</v>
      </c>
      <c r="I346" t="s">
        <v>699</v>
      </c>
      <c r="J346" t="s">
        <v>4003</v>
      </c>
      <c r="K346" t="s">
        <v>700</v>
      </c>
      <c r="L346" t="s">
        <v>2389</v>
      </c>
      <c r="M346" t="s">
        <v>2390</v>
      </c>
      <c r="N346" s="53">
        <f>VLOOKUP(B346,HIS退!B:F,5,FALSE)</f>
        <v>-349</v>
      </c>
      <c r="O346" s="53" t="str">
        <f t="shared" si="14"/>
        <v/>
      </c>
      <c r="P346" s="54">
        <f>VLOOKUP(C346,银行退!D:G,4,FALSE)</f>
        <v>349</v>
      </c>
      <c r="Q346" s="53" t="str">
        <f t="shared" si="15"/>
        <v/>
      </c>
      <c r="R346" s="53">
        <f>VLOOKUP(C346,银行退!D:J,7,FALSE)</f>
        <v>1</v>
      </c>
    </row>
    <row r="347" spans="1:18" ht="14.25" hidden="1">
      <c r="A347" s="17">
        <v>42899.387835648151</v>
      </c>
      <c r="B347">
        <v>170613</v>
      </c>
      <c r="C347" t="s">
        <v>1676</v>
      </c>
      <c r="D347" t="s">
        <v>1677</v>
      </c>
      <c r="F347" s="60">
        <v>1000</v>
      </c>
      <c r="G347" t="s">
        <v>253</v>
      </c>
      <c r="H347" t="s">
        <v>253</v>
      </c>
      <c r="I347" t="s">
        <v>699</v>
      </c>
      <c r="J347" t="s">
        <v>48</v>
      </c>
      <c r="K347" t="s">
        <v>700</v>
      </c>
      <c r="L347" t="s">
        <v>2391</v>
      </c>
      <c r="M347" t="s">
        <v>2392</v>
      </c>
      <c r="N347">
        <f>VLOOKUP(B347,HIS退!B:F,5,FALSE)</f>
        <v>-1000</v>
      </c>
      <c r="O347" t="str">
        <f t="shared" si="14"/>
        <v/>
      </c>
      <c r="P347" s="43">
        <f>VLOOKUP(C347,银行退!D:G,4,FALSE)</f>
        <v>1000</v>
      </c>
      <c r="Q347" t="str">
        <f t="shared" si="15"/>
        <v/>
      </c>
      <c r="R347" t="e">
        <f>VLOOKUP(C347,银行退!D:J,7,FALSE)</f>
        <v>#N/A</v>
      </c>
    </row>
    <row r="348" spans="1:18" ht="14.25" hidden="1">
      <c r="A348" s="17">
        <v>42899.392743055556</v>
      </c>
      <c r="B348">
        <v>171088</v>
      </c>
      <c r="C348" t="s">
        <v>1679</v>
      </c>
      <c r="D348" t="s">
        <v>1680</v>
      </c>
      <c r="F348" s="60">
        <v>5084</v>
      </c>
      <c r="G348" t="s">
        <v>253</v>
      </c>
      <c r="H348" t="s">
        <v>253</v>
      </c>
      <c r="I348" t="s">
        <v>699</v>
      </c>
      <c r="J348" t="s">
        <v>48</v>
      </c>
      <c r="K348" t="s">
        <v>700</v>
      </c>
      <c r="L348" t="s">
        <v>2393</v>
      </c>
      <c r="M348" t="s">
        <v>2394</v>
      </c>
      <c r="N348">
        <f>VLOOKUP(B348,HIS退!B:F,5,FALSE)</f>
        <v>-5084</v>
      </c>
      <c r="O348" t="str">
        <f t="shared" si="14"/>
        <v/>
      </c>
      <c r="P348" s="43">
        <f>VLOOKUP(C348,银行退!D:G,4,FALSE)</f>
        <v>5084</v>
      </c>
      <c r="Q348" t="str">
        <f t="shared" si="15"/>
        <v/>
      </c>
      <c r="R348" t="e">
        <f>VLOOKUP(C348,银行退!D:J,7,FALSE)</f>
        <v>#N/A</v>
      </c>
    </row>
    <row r="349" spans="1:18" ht="14.25" hidden="1">
      <c r="A349" s="17">
        <v>42899.393819444442</v>
      </c>
      <c r="B349">
        <v>171184</v>
      </c>
      <c r="C349" t="s">
        <v>1682</v>
      </c>
      <c r="D349" t="s">
        <v>1683</v>
      </c>
      <c r="F349" s="60">
        <v>412</v>
      </c>
      <c r="G349" t="s">
        <v>253</v>
      </c>
      <c r="H349" t="s">
        <v>253</v>
      </c>
      <c r="I349" t="s">
        <v>699</v>
      </c>
      <c r="J349" t="s">
        <v>4003</v>
      </c>
      <c r="K349" t="s">
        <v>700</v>
      </c>
      <c r="L349" t="s">
        <v>2395</v>
      </c>
      <c r="M349" t="s">
        <v>2396</v>
      </c>
      <c r="N349" s="53">
        <f>VLOOKUP(B349,HIS退!B:F,5,FALSE)</f>
        <v>-412</v>
      </c>
      <c r="O349" s="53" t="str">
        <f t="shared" si="14"/>
        <v/>
      </c>
      <c r="P349" s="54">
        <f>VLOOKUP(C349,银行退!D:G,4,FALSE)</f>
        <v>412</v>
      </c>
      <c r="Q349" s="53" t="str">
        <f t="shared" si="15"/>
        <v/>
      </c>
      <c r="R349" s="53">
        <f>VLOOKUP(C349,银行退!D:J,7,FALSE)</f>
        <v>1</v>
      </c>
    </row>
    <row r="350" spans="1:18" ht="14.25" hidden="1">
      <c r="A350" s="17">
        <v>42899.394583333335</v>
      </c>
      <c r="B350">
        <v>171254</v>
      </c>
      <c r="C350" t="s">
        <v>1685</v>
      </c>
      <c r="D350" t="s">
        <v>1686</v>
      </c>
      <c r="F350" s="60">
        <v>493</v>
      </c>
      <c r="G350" t="s">
        <v>253</v>
      </c>
      <c r="H350" t="s">
        <v>253</v>
      </c>
      <c r="I350" t="s">
        <v>699</v>
      </c>
      <c r="J350" t="s">
        <v>48</v>
      </c>
      <c r="K350" t="s">
        <v>700</v>
      </c>
      <c r="L350" t="s">
        <v>2397</v>
      </c>
      <c r="M350" t="s">
        <v>2398</v>
      </c>
      <c r="N350">
        <f>VLOOKUP(B350,HIS退!B:F,5,FALSE)</f>
        <v>-493</v>
      </c>
      <c r="O350" t="str">
        <f t="shared" si="14"/>
        <v/>
      </c>
      <c r="P350" s="43">
        <f>VLOOKUP(C350,银行退!D:G,4,FALSE)</f>
        <v>493</v>
      </c>
      <c r="Q350" t="str">
        <f t="shared" si="15"/>
        <v/>
      </c>
      <c r="R350" t="e">
        <f>VLOOKUP(C350,银行退!D:J,7,FALSE)</f>
        <v>#N/A</v>
      </c>
    </row>
    <row r="351" spans="1:18" ht="14.25" hidden="1">
      <c r="A351" s="17">
        <v>42899.408206018517</v>
      </c>
      <c r="B351">
        <v>172543</v>
      </c>
      <c r="C351" t="s">
        <v>1688</v>
      </c>
      <c r="D351" t="s">
        <v>1689</v>
      </c>
      <c r="F351" s="60">
        <v>320</v>
      </c>
      <c r="G351" t="s">
        <v>253</v>
      </c>
      <c r="H351" t="s">
        <v>253</v>
      </c>
      <c r="I351" t="s">
        <v>699</v>
      </c>
      <c r="J351" t="s">
        <v>48</v>
      </c>
      <c r="K351" t="s">
        <v>700</v>
      </c>
      <c r="L351" t="s">
        <v>2399</v>
      </c>
      <c r="M351" t="s">
        <v>2400</v>
      </c>
      <c r="N351">
        <f>VLOOKUP(B351,HIS退!B:F,5,FALSE)</f>
        <v>-320</v>
      </c>
      <c r="O351" t="str">
        <f t="shared" si="14"/>
        <v/>
      </c>
      <c r="P351" s="43">
        <f>VLOOKUP(C351,银行退!D:G,4,FALSE)</f>
        <v>320</v>
      </c>
      <c r="Q351" t="str">
        <f t="shared" si="15"/>
        <v/>
      </c>
      <c r="R351" t="e">
        <f>VLOOKUP(C351,银行退!D:J,7,FALSE)</f>
        <v>#N/A</v>
      </c>
    </row>
    <row r="352" spans="1:18" ht="14.25" hidden="1">
      <c r="A352" s="17">
        <v>42899.409247685187</v>
      </c>
      <c r="B352">
        <v>172636</v>
      </c>
      <c r="C352" t="s">
        <v>1691</v>
      </c>
      <c r="D352" t="s">
        <v>1692</v>
      </c>
      <c r="F352" s="60">
        <v>255</v>
      </c>
      <c r="G352" t="s">
        <v>253</v>
      </c>
      <c r="H352" t="s">
        <v>253</v>
      </c>
      <c r="I352" t="s">
        <v>699</v>
      </c>
      <c r="J352" t="s">
        <v>48</v>
      </c>
      <c r="K352" t="s">
        <v>700</v>
      </c>
      <c r="L352" t="s">
        <v>2401</v>
      </c>
      <c r="M352" t="s">
        <v>2402</v>
      </c>
      <c r="N352">
        <f>VLOOKUP(B352,HIS退!B:F,5,FALSE)</f>
        <v>-255</v>
      </c>
      <c r="O352" t="str">
        <f t="shared" si="14"/>
        <v/>
      </c>
      <c r="P352" s="43">
        <f>VLOOKUP(C352,银行退!D:G,4,FALSE)</f>
        <v>255</v>
      </c>
      <c r="Q352" t="str">
        <f t="shared" si="15"/>
        <v/>
      </c>
      <c r="R352" t="e">
        <f>VLOOKUP(C352,银行退!D:J,7,FALSE)</f>
        <v>#N/A</v>
      </c>
    </row>
    <row r="353" spans="1:18" ht="14.25" hidden="1">
      <c r="A353" s="17">
        <v>42899.414270833331</v>
      </c>
      <c r="B353">
        <v>173081</v>
      </c>
      <c r="C353" t="s">
        <v>1694</v>
      </c>
      <c r="D353" t="s">
        <v>1695</v>
      </c>
      <c r="F353" s="60">
        <v>279</v>
      </c>
      <c r="G353" t="s">
        <v>253</v>
      </c>
      <c r="H353" t="s">
        <v>253</v>
      </c>
      <c r="I353" t="s">
        <v>699</v>
      </c>
      <c r="J353" t="s">
        <v>48</v>
      </c>
      <c r="K353" t="s">
        <v>700</v>
      </c>
      <c r="L353" t="s">
        <v>2403</v>
      </c>
      <c r="M353" t="s">
        <v>2404</v>
      </c>
      <c r="N353">
        <f>VLOOKUP(B353,HIS退!B:F,5,FALSE)</f>
        <v>-279</v>
      </c>
      <c r="O353" t="str">
        <f t="shared" si="14"/>
        <v/>
      </c>
      <c r="P353" s="43">
        <f>VLOOKUP(C353,银行退!D:G,4,FALSE)</f>
        <v>279</v>
      </c>
      <c r="Q353" t="str">
        <f t="shared" si="15"/>
        <v/>
      </c>
      <c r="R353" t="e">
        <f>VLOOKUP(C353,银行退!D:J,7,FALSE)</f>
        <v>#N/A</v>
      </c>
    </row>
    <row r="354" spans="1:18" ht="14.25" hidden="1">
      <c r="A354" s="17">
        <v>42899.427233796298</v>
      </c>
      <c r="B354">
        <v>174213</v>
      </c>
      <c r="C354" t="s">
        <v>1697</v>
      </c>
      <c r="D354" t="s">
        <v>1698</v>
      </c>
      <c r="F354" s="60">
        <v>470</v>
      </c>
      <c r="G354" t="s">
        <v>253</v>
      </c>
      <c r="H354" t="s">
        <v>253</v>
      </c>
      <c r="I354" t="s">
        <v>699</v>
      </c>
      <c r="J354" t="s">
        <v>4003</v>
      </c>
      <c r="K354" t="s">
        <v>700</v>
      </c>
      <c r="L354" t="s">
        <v>2405</v>
      </c>
      <c r="M354" t="s">
        <v>2406</v>
      </c>
      <c r="N354" s="53">
        <f>VLOOKUP(B354,HIS退!B:F,5,FALSE)</f>
        <v>-470</v>
      </c>
      <c r="O354" s="53" t="str">
        <f t="shared" si="14"/>
        <v/>
      </c>
      <c r="P354" s="54">
        <f>VLOOKUP(C354,银行退!D:G,4,FALSE)</f>
        <v>470</v>
      </c>
      <c r="Q354" s="53" t="str">
        <f t="shared" si="15"/>
        <v/>
      </c>
      <c r="R354" s="53">
        <f>VLOOKUP(C354,银行退!D:J,7,FALSE)</f>
        <v>1</v>
      </c>
    </row>
    <row r="355" spans="1:18" ht="14.25" hidden="1">
      <c r="A355" s="17">
        <v>42899.428472222222</v>
      </c>
      <c r="B355">
        <v>174332</v>
      </c>
      <c r="C355" t="s">
        <v>1700</v>
      </c>
      <c r="D355" t="s">
        <v>1701</v>
      </c>
      <c r="F355" s="60">
        <v>247</v>
      </c>
      <c r="G355" t="s">
        <v>253</v>
      </c>
      <c r="H355" t="s">
        <v>253</v>
      </c>
      <c r="I355" t="s">
        <v>699</v>
      </c>
      <c r="J355" t="s">
        <v>48</v>
      </c>
      <c r="K355" t="s">
        <v>700</v>
      </c>
      <c r="L355" t="s">
        <v>2407</v>
      </c>
      <c r="M355" t="s">
        <v>2408</v>
      </c>
      <c r="N355">
        <f>VLOOKUP(B355,HIS退!B:F,5,FALSE)</f>
        <v>-247</v>
      </c>
      <c r="O355" t="str">
        <f t="shared" si="14"/>
        <v/>
      </c>
      <c r="P355" s="43">
        <f>VLOOKUP(C355,银行退!D:G,4,FALSE)</f>
        <v>247</v>
      </c>
      <c r="Q355" t="str">
        <f t="shared" si="15"/>
        <v/>
      </c>
      <c r="R355" t="e">
        <f>VLOOKUP(C355,银行退!D:J,7,FALSE)</f>
        <v>#N/A</v>
      </c>
    </row>
    <row r="356" spans="1:18" ht="14.25" hidden="1">
      <c r="A356" s="17">
        <v>42899.436400462961</v>
      </c>
      <c r="B356">
        <v>175052</v>
      </c>
      <c r="C356" t="s">
        <v>1703</v>
      </c>
      <c r="D356" t="s">
        <v>1704</v>
      </c>
      <c r="F356" s="60">
        <v>24</v>
      </c>
      <c r="G356" t="s">
        <v>253</v>
      </c>
      <c r="H356" t="s">
        <v>253</v>
      </c>
      <c r="I356" t="s">
        <v>699</v>
      </c>
      <c r="J356" t="s">
        <v>4003</v>
      </c>
      <c r="K356" t="s">
        <v>700</v>
      </c>
      <c r="L356" t="s">
        <v>2409</v>
      </c>
      <c r="M356" t="s">
        <v>2410</v>
      </c>
      <c r="N356" s="53">
        <f>VLOOKUP(B356,HIS退!B:F,5,FALSE)</f>
        <v>-24</v>
      </c>
      <c r="O356" s="53" t="str">
        <f t="shared" si="14"/>
        <v/>
      </c>
      <c r="P356" s="54">
        <f>VLOOKUP(C356,银行退!D:G,4,FALSE)</f>
        <v>24</v>
      </c>
      <c r="Q356" s="53" t="str">
        <f t="shared" si="15"/>
        <v/>
      </c>
      <c r="R356" s="53">
        <f>VLOOKUP(C356,银行退!D:J,7,FALSE)</f>
        <v>1</v>
      </c>
    </row>
    <row r="357" spans="1:18" ht="14.25" hidden="1">
      <c r="A357" s="17">
        <v>42899.44017361111</v>
      </c>
      <c r="B357">
        <v>175321</v>
      </c>
      <c r="C357" t="s">
        <v>1706</v>
      </c>
      <c r="D357" t="s">
        <v>1707</v>
      </c>
      <c r="F357" s="60">
        <v>7706</v>
      </c>
      <c r="G357" t="s">
        <v>253</v>
      </c>
      <c r="H357" t="s">
        <v>253</v>
      </c>
      <c r="I357" t="s">
        <v>699</v>
      </c>
      <c r="J357" t="s">
        <v>48</v>
      </c>
      <c r="K357" t="s">
        <v>700</v>
      </c>
      <c r="L357" t="s">
        <v>2411</v>
      </c>
      <c r="M357" t="s">
        <v>2412</v>
      </c>
      <c r="N357">
        <f>VLOOKUP(B357,HIS退!B:F,5,FALSE)</f>
        <v>-7706</v>
      </c>
      <c r="O357" t="str">
        <f t="shared" si="14"/>
        <v/>
      </c>
      <c r="P357" s="43">
        <f>VLOOKUP(C357,银行退!D:G,4,FALSE)</f>
        <v>7706</v>
      </c>
      <c r="Q357" t="str">
        <f t="shared" si="15"/>
        <v/>
      </c>
      <c r="R357" t="e">
        <f>VLOOKUP(C357,银行退!D:J,7,FALSE)</f>
        <v>#N/A</v>
      </c>
    </row>
    <row r="358" spans="1:18" ht="14.25" hidden="1">
      <c r="A358" s="17">
        <v>42899.447569444441</v>
      </c>
      <c r="B358">
        <v>175931</v>
      </c>
      <c r="C358" t="s">
        <v>1709</v>
      </c>
      <c r="D358" t="s">
        <v>1710</v>
      </c>
      <c r="F358" s="60">
        <v>900</v>
      </c>
      <c r="G358" t="s">
        <v>253</v>
      </c>
      <c r="H358" t="s">
        <v>253</v>
      </c>
      <c r="I358" t="s">
        <v>699</v>
      </c>
      <c r="J358" t="s">
        <v>48</v>
      </c>
      <c r="K358" t="s">
        <v>700</v>
      </c>
      <c r="L358" t="s">
        <v>2413</v>
      </c>
      <c r="M358" t="s">
        <v>2414</v>
      </c>
      <c r="N358">
        <f>VLOOKUP(B358,HIS退!B:F,5,FALSE)</f>
        <v>-900</v>
      </c>
      <c r="O358" t="str">
        <f t="shared" si="14"/>
        <v/>
      </c>
      <c r="P358" s="43">
        <f>VLOOKUP(C358,银行退!D:G,4,FALSE)</f>
        <v>900</v>
      </c>
      <c r="Q358" t="str">
        <f t="shared" si="15"/>
        <v/>
      </c>
      <c r="R358" t="e">
        <f>VLOOKUP(C358,银行退!D:J,7,FALSE)</f>
        <v>#N/A</v>
      </c>
    </row>
    <row r="359" spans="1:18" ht="14.25" hidden="1">
      <c r="A359" s="17">
        <v>42899.451307870368</v>
      </c>
      <c r="B359">
        <v>176226</v>
      </c>
      <c r="C359" t="s">
        <v>1712</v>
      </c>
      <c r="D359" t="s">
        <v>309</v>
      </c>
      <c r="F359" s="60">
        <v>529</v>
      </c>
      <c r="G359" t="s">
        <v>253</v>
      </c>
      <c r="H359" t="s">
        <v>253</v>
      </c>
      <c r="I359" t="s">
        <v>699</v>
      </c>
      <c r="J359" t="s">
        <v>4003</v>
      </c>
      <c r="K359" t="s">
        <v>700</v>
      </c>
      <c r="L359" t="s">
        <v>2415</v>
      </c>
      <c r="M359" t="s">
        <v>2416</v>
      </c>
      <c r="N359" s="53">
        <f>VLOOKUP(B359,HIS退!B:F,5,FALSE)</f>
        <v>-529</v>
      </c>
      <c r="O359" s="53" t="str">
        <f t="shared" si="14"/>
        <v/>
      </c>
      <c r="P359" s="54">
        <f>VLOOKUP(C359,银行退!D:G,4,FALSE)</f>
        <v>529</v>
      </c>
      <c r="Q359" s="53" t="str">
        <f t="shared" si="15"/>
        <v/>
      </c>
      <c r="R359" s="53">
        <f>VLOOKUP(C359,银行退!D:J,7,FALSE)</f>
        <v>1</v>
      </c>
    </row>
    <row r="360" spans="1:18" ht="14.25" hidden="1">
      <c r="A360" s="17">
        <v>42899.455243055556</v>
      </c>
      <c r="B360">
        <v>176588</v>
      </c>
      <c r="C360" t="s">
        <v>1713</v>
      </c>
      <c r="D360" t="s">
        <v>1714</v>
      </c>
      <c r="F360" s="60">
        <v>80</v>
      </c>
      <c r="G360" t="s">
        <v>253</v>
      </c>
      <c r="H360" t="s">
        <v>253</v>
      </c>
      <c r="I360" t="s">
        <v>699</v>
      </c>
      <c r="J360" t="s">
        <v>4003</v>
      </c>
      <c r="K360" t="s">
        <v>700</v>
      </c>
      <c r="L360" t="s">
        <v>2417</v>
      </c>
      <c r="M360" t="s">
        <v>2418</v>
      </c>
      <c r="N360" s="53">
        <f>VLOOKUP(B360,HIS退!B:F,5,FALSE)</f>
        <v>-80</v>
      </c>
      <c r="O360" s="53" t="str">
        <f t="shared" si="14"/>
        <v/>
      </c>
      <c r="P360" s="54">
        <f>VLOOKUP(C360,银行退!D:G,4,FALSE)</f>
        <v>80</v>
      </c>
      <c r="Q360" s="53" t="str">
        <f t="shared" si="15"/>
        <v/>
      </c>
      <c r="R360" s="53">
        <f>VLOOKUP(C360,银行退!D:J,7,FALSE)</f>
        <v>1</v>
      </c>
    </row>
    <row r="361" spans="1:18" ht="14.25" hidden="1">
      <c r="A361" s="17">
        <v>42899.455543981479</v>
      </c>
      <c r="B361">
        <v>176620</v>
      </c>
      <c r="C361" t="s">
        <v>1716</v>
      </c>
      <c r="D361" t="s">
        <v>1717</v>
      </c>
      <c r="F361" s="60">
        <v>127</v>
      </c>
      <c r="G361" t="s">
        <v>253</v>
      </c>
      <c r="H361" t="s">
        <v>253</v>
      </c>
      <c r="I361" t="s">
        <v>699</v>
      </c>
      <c r="J361" t="s">
        <v>48</v>
      </c>
      <c r="K361" t="s">
        <v>700</v>
      </c>
      <c r="L361" t="s">
        <v>2419</v>
      </c>
      <c r="M361" t="s">
        <v>2420</v>
      </c>
      <c r="N361">
        <f>VLOOKUP(B361,HIS退!B:F,5,FALSE)</f>
        <v>-127</v>
      </c>
      <c r="O361" t="str">
        <f t="shared" si="14"/>
        <v/>
      </c>
      <c r="P361" s="43">
        <f>VLOOKUP(C361,银行退!D:G,4,FALSE)</f>
        <v>127</v>
      </c>
      <c r="Q361" t="str">
        <f t="shared" si="15"/>
        <v/>
      </c>
      <c r="R361" t="e">
        <f>VLOOKUP(C361,银行退!D:J,7,FALSE)</f>
        <v>#N/A</v>
      </c>
    </row>
    <row r="362" spans="1:18" ht="14.25" hidden="1">
      <c r="A362" s="17">
        <v>42899.457349537035</v>
      </c>
      <c r="B362">
        <v>176729</v>
      </c>
      <c r="C362" t="s">
        <v>1719</v>
      </c>
      <c r="D362" t="s">
        <v>1720</v>
      </c>
      <c r="F362" s="60">
        <v>3807</v>
      </c>
      <c r="G362" t="s">
        <v>253</v>
      </c>
      <c r="H362" t="s">
        <v>253</v>
      </c>
      <c r="I362" t="s">
        <v>699</v>
      </c>
      <c r="J362" t="s">
        <v>48</v>
      </c>
      <c r="K362" t="s">
        <v>700</v>
      </c>
      <c r="L362" t="s">
        <v>2421</v>
      </c>
      <c r="M362" t="s">
        <v>2422</v>
      </c>
      <c r="N362">
        <f>VLOOKUP(B362,HIS退!B:F,5,FALSE)</f>
        <v>-3807</v>
      </c>
      <c r="O362" t="str">
        <f t="shared" si="14"/>
        <v/>
      </c>
      <c r="P362" s="43">
        <f>VLOOKUP(C362,银行退!D:G,4,FALSE)</f>
        <v>3807</v>
      </c>
      <c r="Q362" t="str">
        <f t="shared" si="15"/>
        <v/>
      </c>
      <c r="R362" t="e">
        <f>VLOOKUP(C362,银行退!D:J,7,FALSE)</f>
        <v>#N/A</v>
      </c>
    </row>
    <row r="363" spans="1:18" ht="14.25" hidden="1">
      <c r="A363" s="17">
        <v>42899.468368055554</v>
      </c>
      <c r="B363">
        <v>177533</v>
      </c>
      <c r="C363" t="s">
        <v>1722</v>
      </c>
      <c r="D363" t="s">
        <v>1723</v>
      </c>
      <c r="F363" s="60">
        <v>104</v>
      </c>
      <c r="G363" t="s">
        <v>253</v>
      </c>
      <c r="H363" t="s">
        <v>253</v>
      </c>
      <c r="I363" t="s">
        <v>699</v>
      </c>
      <c r="J363" t="s">
        <v>48</v>
      </c>
      <c r="K363" t="s">
        <v>700</v>
      </c>
      <c r="L363" t="s">
        <v>2423</v>
      </c>
      <c r="M363" t="s">
        <v>2424</v>
      </c>
      <c r="N363">
        <f>VLOOKUP(B363,HIS退!B:F,5,FALSE)</f>
        <v>-104</v>
      </c>
      <c r="O363" t="str">
        <f t="shared" si="14"/>
        <v/>
      </c>
      <c r="P363" s="43">
        <f>VLOOKUP(C363,银行退!D:G,4,FALSE)</f>
        <v>104</v>
      </c>
      <c r="Q363" t="str">
        <f t="shared" si="15"/>
        <v/>
      </c>
      <c r="R363" t="e">
        <f>VLOOKUP(C363,银行退!D:J,7,FALSE)</f>
        <v>#N/A</v>
      </c>
    </row>
    <row r="364" spans="1:18" ht="14.25" hidden="1">
      <c r="A364" s="17">
        <v>42899.469050925924</v>
      </c>
      <c r="B364">
        <v>177572</v>
      </c>
      <c r="C364" t="s">
        <v>1725</v>
      </c>
      <c r="D364" t="s">
        <v>1726</v>
      </c>
      <c r="F364" s="60">
        <v>89</v>
      </c>
      <c r="G364" t="s">
        <v>253</v>
      </c>
      <c r="H364" t="s">
        <v>253</v>
      </c>
      <c r="I364" t="s">
        <v>699</v>
      </c>
      <c r="J364" t="s">
        <v>48</v>
      </c>
      <c r="K364" t="s">
        <v>700</v>
      </c>
      <c r="L364" t="s">
        <v>2425</v>
      </c>
      <c r="M364" t="s">
        <v>2426</v>
      </c>
      <c r="N364">
        <f>VLOOKUP(B364,HIS退!B:F,5,FALSE)</f>
        <v>-89</v>
      </c>
      <c r="O364" t="str">
        <f t="shared" si="14"/>
        <v/>
      </c>
      <c r="P364" s="43">
        <f>VLOOKUP(C364,银行退!D:G,4,FALSE)</f>
        <v>89</v>
      </c>
      <c r="Q364" t="str">
        <f t="shared" si="15"/>
        <v/>
      </c>
      <c r="R364" t="e">
        <f>VLOOKUP(C364,银行退!D:J,7,FALSE)</f>
        <v>#N/A</v>
      </c>
    </row>
    <row r="365" spans="1:18" ht="14.25" hidden="1">
      <c r="A365" s="17">
        <v>42899.472534722219</v>
      </c>
      <c r="B365">
        <v>177788</v>
      </c>
      <c r="C365" t="s">
        <v>1728</v>
      </c>
      <c r="D365" t="s">
        <v>1729</v>
      </c>
      <c r="F365" s="60">
        <v>12</v>
      </c>
      <c r="G365" t="s">
        <v>253</v>
      </c>
      <c r="H365" t="s">
        <v>253</v>
      </c>
      <c r="I365" t="s">
        <v>699</v>
      </c>
      <c r="J365" t="s">
        <v>48</v>
      </c>
      <c r="K365" t="s">
        <v>700</v>
      </c>
      <c r="L365" t="s">
        <v>2427</v>
      </c>
      <c r="M365" t="s">
        <v>2428</v>
      </c>
      <c r="N365">
        <f>VLOOKUP(B365,HIS退!B:F,5,FALSE)</f>
        <v>-12</v>
      </c>
      <c r="O365" t="str">
        <f t="shared" si="14"/>
        <v/>
      </c>
      <c r="P365" s="43">
        <f>VLOOKUP(C365,银行退!D:G,4,FALSE)</f>
        <v>12</v>
      </c>
      <c r="Q365" t="str">
        <f t="shared" si="15"/>
        <v/>
      </c>
      <c r="R365" t="e">
        <f>VLOOKUP(C365,银行退!D:J,7,FALSE)</f>
        <v>#N/A</v>
      </c>
    </row>
    <row r="366" spans="1:18" ht="14.25" hidden="1">
      <c r="A366" s="17">
        <v>42899.475162037037</v>
      </c>
      <c r="B366">
        <v>177970</v>
      </c>
      <c r="C366" t="s">
        <v>1731</v>
      </c>
      <c r="D366" t="s">
        <v>1732</v>
      </c>
      <c r="F366" s="60">
        <v>115</v>
      </c>
      <c r="G366" t="s">
        <v>253</v>
      </c>
      <c r="H366" t="s">
        <v>253</v>
      </c>
      <c r="I366" t="s">
        <v>699</v>
      </c>
      <c r="J366" t="s">
        <v>48</v>
      </c>
      <c r="K366" t="s">
        <v>700</v>
      </c>
      <c r="L366" t="s">
        <v>2429</v>
      </c>
      <c r="M366" t="s">
        <v>2430</v>
      </c>
      <c r="N366">
        <f>VLOOKUP(B366,HIS退!B:F,5,FALSE)</f>
        <v>-115</v>
      </c>
      <c r="O366" t="str">
        <f t="shared" si="14"/>
        <v/>
      </c>
      <c r="P366" s="43">
        <f>VLOOKUP(C366,银行退!D:G,4,FALSE)</f>
        <v>115</v>
      </c>
      <c r="Q366" t="str">
        <f t="shared" si="15"/>
        <v/>
      </c>
      <c r="R366" t="e">
        <f>VLOOKUP(C366,银行退!D:J,7,FALSE)</f>
        <v>#N/A</v>
      </c>
    </row>
    <row r="367" spans="1:18" ht="14.25" hidden="1">
      <c r="A367" s="17">
        <v>42899.482083333336</v>
      </c>
      <c r="B367">
        <v>178326</v>
      </c>
      <c r="C367" t="s">
        <v>1734</v>
      </c>
      <c r="D367" t="s">
        <v>1735</v>
      </c>
      <c r="F367" s="60">
        <v>2126</v>
      </c>
      <c r="G367" t="s">
        <v>253</v>
      </c>
      <c r="H367" t="s">
        <v>253</v>
      </c>
      <c r="I367" t="s">
        <v>699</v>
      </c>
      <c r="J367" t="s">
        <v>48</v>
      </c>
      <c r="K367" t="s">
        <v>700</v>
      </c>
      <c r="L367" t="s">
        <v>2431</v>
      </c>
      <c r="M367" t="s">
        <v>2432</v>
      </c>
      <c r="N367">
        <f>VLOOKUP(B367,HIS退!B:F,5,FALSE)</f>
        <v>-2126</v>
      </c>
      <c r="O367" t="str">
        <f t="shared" si="14"/>
        <v/>
      </c>
      <c r="P367" s="43">
        <f>VLOOKUP(C367,银行退!D:G,4,FALSE)</f>
        <v>2126</v>
      </c>
      <c r="Q367" t="str">
        <f t="shared" si="15"/>
        <v/>
      </c>
      <c r="R367" t="e">
        <f>VLOOKUP(C367,银行退!D:J,7,FALSE)</f>
        <v>#N/A</v>
      </c>
    </row>
    <row r="368" spans="1:18" ht="14.25" hidden="1">
      <c r="A368" s="17">
        <v>42899.485266203701</v>
      </c>
      <c r="B368">
        <v>178485</v>
      </c>
      <c r="C368" t="s">
        <v>1737</v>
      </c>
      <c r="D368" t="s">
        <v>1738</v>
      </c>
      <c r="F368" s="60">
        <v>148</v>
      </c>
      <c r="G368" t="s">
        <v>253</v>
      </c>
      <c r="H368" t="s">
        <v>253</v>
      </c>
      <c r="I368" t="s">
        <v>699</v>
      </c>
      <c r="J368" t="s">
        <v>48</v>
      </c>
      <c r="K368" t="s">
        <v>700</v>
      </c>
      <c r="L368" t="s">
        <v>2433</v>
      </c>
      <c r="M368" t="s">
        <v>2434</v>
      </c>
      <c r="N368">
        <f>VLOOKUP(B368,HIS退!B:F,5,FALSE)</f>
        <v>-148</v>
      </c>
      <c r="O368" t="str">
        <f t="shared" si="14"/>
        <v/>
      </c>
      <c r="P368" s="43">
        <f>VLOOKUP(C368,银行退!D:G,4,FALSE)</f>
        <v>148</v>
      </c>
      <c r="Q368" t="str">
        <f t="shared" si="15"/>
        <v/>
      </c>
      <c r="R368" t="e">
        <f>VLOOKUP(C368,银行退!D:J,7,FALSE)</f>
        <v>#N/A</v>
      </c>
    </row>
    <row r="369" spans="1:18" ht="14.25" hidden="1">
      <c r="A369" s="17">
        <v>42899.487303240741</v>
      </c>
      <c r="B369">
        <v>178574</v>
      </c>
      <c r="C369" t="s">
        <v>1740</v>
      </c>
      <c r="D369" t="s">
        <v>1741</v>
      </c>
      <c r="F369" s="60">
        <v>255</v>
      </c>
      <c r="G369" t="s">
        <v>253</v>
      </c>
      <c r="H369" t="s">
        <v>253</v>
      </c>
      <c r="I369" t="s">
        <v>699</v>
      </c>
      <c r="J369" t="s">
        <v>48</v>
      </c>
      <c r="K369" t="s">
        <v>700</v>
      </c>
      <c r="L369" t="s">
        <v>2435</v>
      </c>
      <c r="M369" t="s">
        <v>2436</v>
      </c>
      <c r="N369">
        <f>VLOOKUP(B369,HIS退!B:F,5,FALSE)</f>
        <v>-255</v>
      </c>
      <c r="O369" t="str">
        <f t="shared" si="14"/>
        <v/>
      </c>
      <c r="P369" s="43">
        <f>VLOOKUP(C369,银行退!D:G,4,FALSE)</f>
        <v>255</v>
      </c>
      <c r="Q369" t="str">
        <f t="shared" si="15"/>
        <v/>
      </c>
      <c r="R369" t="e">
        <f>VLOOKUP(C369,银行退!D:J,7,FALSE)</f>
        <v>#N/A</v>
      </c>
    </row>
    <row r="370" spans="1:18" ht="14.25" hidden="1">
      <c r="A370" s="17">
        <v>42899.488217592596</v>
      </c>
      <c r="B370">
        <v>178602</v>
      </c>
      <c r="C370" t="s">
        <v>1743</v>
      </c>
      <c r="D370" t="s">
        <v>1744</v>
      </c>
      <c r="F370" s="60">
        <v>294</v>
      </c>
      <c r="G370" t="s">
        <v>253</v>
      </c>
      <c r="H370" t="s">
        <v>253</v>
      </c>
      <c r="I370" t="s">
        <v>699</v>
      </c>
      <c r="J370" t="s">
        <v>4003</v>
      </c>
      <c r="K370" t="s">
        <v>700</v>
      </c>
      <c r="L370" t="s">
        <v>2437</v>
      </c>
      <c r="M370" t="s">
        <v>2438</v>
      </c>
      <c r="N370" s="53">
        <f>VLOOKUP(B370,HIS退!B:F,5,FALSE)</f>
        <v>-294</v>
      </c>
      <c r="O370" s="53" t="str">
        <f t="shared" si="14"/>
        <v/>
      </c>
      <c r="P370" s="54">
        <f>VLOOKUP(C370,银行退!D:G,4,FALSE)</f>
        <v>294</v>
      </c>
      <c r="Q370" s="53" t="str">
        <f t="shared" si="15"/>
        <v/>
      </c>
      <c r="R370" s="53">
        <f>VLOOKUP(C370,银行退!D:J,7,FALSE)</f>
        <v>1</v>
      </c>
    </row>
    <row r="371" spans="1:18" ht="14.25" hidden="1">
      <c r="A371" s="17">
        <v>42899.488888888889</v>
      </c>
      <c r="B371">
        <v>178633</v>
      </c>
      <c r="C371" t="s">
        <v>1746</v>
      </c>
      <c r="D371" t="s">
        <v>1747</v>
      </c>
      <c r="F371" s="60">
        <v>900</v>
      </c>
      <c r="G371" t="s">
        <v>253</v>
      </c>
      <c r="H371" t="s">
        <v>253</v>
      </c>
      <c r="I371" t="s">
        <v>699</v>
      </c>
      <c r="J371" t="s">
        <v>48</v>
      </c>
      <c r="K371" t="s">
        <v>700</v>
      </c>
      <c r="L371" t="s">
        <v>2439</v>
      </c>
      <c r="M371" t="s">
        <v>2440</v>
      </c>
      <c r="N371">
        <f>VLOOKUP(B371,HIS退!B:F,5,FALSE)</f>
        <v>-900</v>
      </c>
      <c r="O371" t="str">
        <f t="shared" si="14"/>
        <v/>
      </c>
      <c r="P371" s="43">
        <f>VLOOKUP(C371,银行退!D:G,4,FALSE)</f>
        <v>900</v>
      </c>
      <c r="Q371" t="str">
        <f t="shared" si="15"/>
        <v/>
      </c>
      <c r="R371" t="e">
        <f>VLOOKUP(C371,银行退!D:J,7,FALSE)</f>
        <v>#N/A</v>
      </c>
    </row>
    <row r="372" spans="1:18" ht="14.25" hidden="1">
      <c r="A372" s="17">
        <v>42899.503587962965</v>
      </c>
      <c r="B372">
        <v>179123</v>
      </c>
      <c r="C372" t="s">
        <v>1749</v>
      </c>
      <c r="D372" t="s">
        <v>1750</v>
      </c>
      <c r="F372" s="60">
        <v>362</v>
      </c>
      <c r="G372" t="s">
        <v>253</v>
      </c>
      <c r="H372" t="s">
        <v>253</v>
      </c>
      <c r="I372" t="s">
        <v>699</v>
      </c>
      <c r="J372" t="s">
        <v>48</v>
      </c>
      <c r="K372" t="s">
        <v>700</v>
      </c>
      <c r="L372" t="s">
        <v>2441</v>
      </c>
      <c r="M372" t="s">
        <v>2442</v>
      </c>
      <c r="N372">
        <f>VLOOKUP(B372,HIS退!B:F,5,FALSE)</f>
        <v>-362</v>
      </c>
      <c r="O372" t="str">
        <f t="shared" si="14"/>
        <v/>
      </c>
      <c r="P372" s="43">
        <f>VLOOKUP(C372,银行退!D:G,4,FALSE)</f>
        <v>362</v>
      </c>
      <c r="Q372" t="str">
        <f t="shared" si="15"/>
        <v/>
      </c>
      <c r="R372" t="e">
        <f>VLOOKUP(C372,银行退!D:J,7,FALSE)</f>
        <v>#N/A</v>
      </c>
    </row>
    <row r="373" spans="1:18" ht="14.25" hidden="1">
      <c r="A373" s="17">
        <v>42899.525914351849</v>
      </c>
      <c r="B373">
        <v>179402</v>
      </c>
      <c r="C373" t="s">
        <v>1752</v>
      </c>
      <c r="D373" t="s">
        <v>1753</v>
      </c>
      <c r="F373" s="60">
        <v>1000</v>
      </c>
      <c r="G373" t="s">
        <v>253</v>
      </c>
      <c r="H373" t="s">
        <v>253</v>
      </c>
      <c r="I373" t="s">
        <v>699</v>
      </c>
      <c r="J373" t="s">
        <v>48</v>
      </c>
      <c r="K373" t="s">
        <v>700</v>
      </c>
      <c r="L373" t="s">
        <v>2443</v>
      </c>
      <c r="M373" t="s">
        <v>2444</v>
      </c>
      <c r="N373">
        <f>VLOOKUP(B373,HIS退!B:F,5,FALSE)</f>
        <v>-1000</v>
      </c>
      <c r="O373" t="str">
        <f t="shared" si="14"/>
        <v/>
      </c>
      <c r="P373" s="43">
        <f>VLOOKUP(C373,银行退!D:G,4,FALSE)</f>
        <v>1000</v>
      </c>
      <c r="Q373" t="str">
        <f t="shared" si="15"/>
        <v/>
      </c>
      <c r="R373" t="e">
        <f>VLOOKUP(C373,银行退!D:J,7,FALSE)</f>
        <v>#N/A</v>
      </c>
    </row>
    <row r="374" spans="1:18" ht="14.25" hidden="1">
      <c r="A374" s="17">
        <v>42899.527685185189</v>
      </c>
      <c r="B374">
        <v>179431</v>
      </c>
      <c r="C374" t="s">
        <v>1755</v>
      </c>
      <c r="D374" t="s">
        <v>1756</v>
      </c>
      <c r="F374" s="60">
        <v>16</v>
      </c>
      <c r="G374" t="s">
        <v>253</v>
      </c>
      <c r="H374" t="s">
        <v>253</v>
      </c>
      <c r="I374" t="s">
        <v>699</v>
      </c>
      <c r="J374" t="s">
        <v>48</v>
      </c>
      <c r="K374" t="s">
        <v>700</v>
      </c>
      <c r="L374" t="s">
        <v>2445</v>
      </c>
      <c r="M374" t="s">
        <v>2446</v>
      </c>
      <c r="N374">
        <f>VLOOKUP(B374,HIS退!B:F,5,FALSE)</f>
        <v>-16</v>
      </c>
      <c r="O374" t="str">
        <f t="shared" si="14"/>
        <v/>
      </c>
      <c r="P374" s="43">
        <f>VLOOKUP(C374,银行退!D:G,4,FALSE)</f>
        <v>16</v>
      </c>
      <c r="Q374" t="str">
        <f t="shared" si="15"/>
        <v/>
      </c>
      <c r="R374" t="e">
        <f>VLOOKUP(C374,银行退!D:J,7,FALSE)</f>
        <v>#N/A</v>
      </c>
    </row>
    <row r="375" spans="1:18" ht="14.25" hidden="1">
      <c r="A375" s="17">
        <v>42899.581319444442</v>
      </c>
      <c r="B375">
        <v>179955</v>
      </c>
      <c r="C375" t="s">
        <v>1758</v>
      </c>
      <c r="D375" t="s">
        <v>1759</v>
      </c>
      <c r="F375" s="60">
        <v>2000</v>
      </c>
      <c r="G375" t="s">
        <v>253</v>
      </c>
      <c r="H375" t="s">
        <v>253</v>
      </c>
      <c r="I375" t="s">
        <v>699</v>
      </c>
      <c r="J375" t="s">
        <v>48</v>
      </c>
      <c r="K375" t="s">
        <v>700</v>
      </c>
      <c r="L375" t="s">
        <v>2447</v>
      </c>
      <c r="M375" t="s">
        <v>2448</v>
      </c>
      <c r="N375">
        <f>VLOOKUP(B375,HIS退!B:F,5,FALSE)</f>
        <v>-2000</v>
      </c>
      <c r="O375" t="str">
        <f t="shared" si="14"/>
        <v/>
      </c>
      <c r="P375" s="43">
        <f>VLOOKUP(C375,银行退!D:G,4,FALSE)</f>
        <v>2000</v>
      </c>
      <c r="Q375" t="str">
        <f t="shared" si="15"/>
        <v/>
      </c>
      <c r="R375" t="e">
        <f>VLOOKUP(C375,银行退!D:J,7,FALSE)</f>
        <v>#N/A</v>
      </c>
    </row>
    <row r="376" spans="1:18" ht="14.25" hidden="1">
      <c r="A376" s="17">
        <v>42899.585150462961</v>
      </c>
      <c r="B376">
        <v>180048</v>
      </c>
      <c r="C376" t="s">
        <v>1761</v>
      </c>
      <c r="D376" t="s">
        <v>1762</v>
      </c>
      <c r="F376" s="60">
        <v>2000</v>
      </c>
      <c r="G376" t="s">
        <v>253</v>
      </c>
      <c r="H376" t="s">
        <v>253</v>
      </c>
      <c r="I376" t="s">
        <v>699</v>
      </c>
      <c r="J376" t="s">
        <v>48</v>
      </c>
      <c r="K376" t="s">
        <v>700</v>
      </c>
      <c r="L376" t="s">
        <v>2449</v>
      </c>
      <c r="M376" t="s">
        <v>2450</v>
      </c>
      <c r="N376">
        <f>VLOOKUP(B376,HIS退!B:F,5,FALSE)</f>
        <v>-2000</v>
      </c>
      <c r="O376" t="str">
        <f t="shared" si="14"/>
        <v/>
      </c>
      <c r="P376" s="43">
        <f>VLOOKUP(C376,银行退!D:G,4,FALSE)</f>
        <v>2000</v>
      </c>
      <c r="Q376" t="str">
        <f t="shared" si="15"/>
        <v/>
      </c>
      <c r="R376" t="e">
        <f>VLOOKUP(C376,银行退!D:J,7,FALSE)</f>
        <v>#N/A</v>
      </c>
    </row>
    <row r="377" spans="1:18" ht="14.25" hidden="1">
      <c r="A377" s="17">
        <v>42899.598437499997</v>
      </c>
      <c r="B377">
        <v>180653</v>
      </c>
      <c r="C377" t="s">
        <v>1763</v>
      </c>
      <c r="D377" t="s">
        <v>1764</v>
      </c>
      <c r="F377" s="60">
        <v>494</v>
      </c>
      <c r="G377" t="s">
        <v>253</v>
      </c>
      <c r="H377" t="s">
        <v>253</v>
      </c>
      <c r="I377" t="s">
        <v>699</v>
      </c>
      <c r="J377" t="s">
        <v>48</v>
      </c>
      <c r="K377" t="s">
        <v>700</v>
      </c>
      <c r="L377" t="s">
        <v>2451</v>
      </c>
      <c r="M377" t="s">
        <v>2452</v>
      </c>
      <c r="N377">
        <f>VLOOKUP(B377,HIS退!B:F,5,FALSE)</f>
        <v>-494</v>
      </c>
      <c r="O377" t="str">
        <f t="shared" si="14"/>
        <v/>
      </c>
      <c r="P377" s="43">
        <f>VLOOKUP(C377,银行退!D:G,4,FALSE)</f>
        <v>494</v>
      </c>
      <c r="Q377" t="str">
        <f t="shared" si="15"/>
        <v/>
      </c>
      <c r="R377" t="e">
        <f>VLOOKUP(C377,银行退!D:J,7,FALSE)</f>
        <v>#N/A</v>
      </c>
    </row>
    <row r="378" spans="1:18" ht="14.25" hidden="1">
      <c r="A378" s="17">
        <v>42899.621539351851</v>
      </c>
      <c r="B378">
        <v>182060</v>
      </c>
      <c r="C378" t="s">
        <v>1766</v>
      </c>
      <c r="D378" t="s">
        <v>1767</v>
      </c>
      <c r="F378" s="60">
        <v>170</v>
      </c>
      <c r="G378" t="s">
        <v>253</v>
      </c>
      <c r="H378" t="s">
        <v>253</v>
      </c>
      <c r="I378" t="s">
        <v>699</v>
      </c>
      <c r="J378" t="s">
        <v>48</v>
      </c>
      <c r="K378" t="s">
        <v>700</v>
      </c>
      <c r="L378" t="s">
        <v>2453</v>
      </c>
      <c r="M378" t="s">
        <v>2454</v>
      </c>
      <c r="N378">
        <f>VLOOKUP(B378,HIS退!B:F,5,FALSE)</f>
        <v>-170</v>
      </c>
      <c r="O378" t="str">
        <f t="shared" si="14"/>
        <v/>
      </c>
      <c r="P378" s="43">
        <f>VLOOKUP(C378,银行退!D:G,4,FALSE)</f>
        <v>170</v>
      </c>
      <c r="Q378" t="str">
        <f t="shared" si="15"/>
        <v/>
      </c>
      <c r="R378" t="e">
        <f>VLOOKUP(C378,银行退!D:J,7,FALSE)</f>
        <v>#N/A</v>
      </c>
    </row>
    <row r="379" spans="1:18" ht="14.25" hidden="1">
      <c r="A379" s="17">
        <v>42899.626770833333</v>
      </c>
      <c r="B379">
        <v>182452</v>
      </c>
      <c r="C379" t="s">
        <v>1769</v>
      </c>
      <c r="D379" t="s">
        <v>1770</v>
      </c>
      <c r="F379" s="60">
        <v>312</v>
      </c>
      <c r="G379" t="s">
        <v>253</v>
      </c>
      <c r="H379" t="s">
        <v>253</v>
      </c>
      <c r="I379" t="s">
        <v>699</v>
      </c>
      <c r="J379" t="s">
        <v>48</v>
      </c>
      <c r="K379" t="s">
        <v>700</v>
      </c>
      <c r="L379" t="s">
        <v>2455</v>
      </c>
      <c r="M379" t="s">
        <v>2456</v>
      </c>
      <c r="N379">
        <f>VLOOKUP(B379,HIS退!B:F,5,FALSE)</f>
        <v>-312</v>
      </c>
      <c r="O379" t="str">
        <f t="shared" si="14"/>
        <v/>
      </c>
      <c r="P379" s="43">
        <f>VLOOKUP(C379,银行退!D:G,4,FALSE)</f>
        <v>312</v>
      </c>
      <c r="Q379" t="str">
        <f t="shared" si="15"/>
        <v/>
      </c>
      <c r="R379" t="e">
        <f>VLOOKUP(C379,银行退!D:J,7,FALSE)</f>
        <v>#N/A</v>
      </c>
    </row>
    <row r="380" spans="1:18" ht="14.25" hidden="1">
      <c r="A380" s="17">
        <v>42899.631678240738</v>
      </c>
      <c r="B380">
        <v>182762</v>
      </c>
      <c r="C380" t="s">
        <v>1772</v>
      </c>
      <c r="D380" t="s">
        <v>1773</v>
      </c>
      <c r="F380" s="60">
        <v>500</v>
      </c>
      <c r="G380" t="s">
        <v>253</v>
      </c>
      <c r="H380" t="s">
        <v>253</v>
      </c>
      <c r="I380" t="s">
        <v>699</v>
      </c>
      <c r="J380" t="s">
        <v>48</v>
      </c>
      <c r="K380" t="s">
        <v>700</v>
      </c>
      <c r="L380" t="s">
        <v>2457</v>
      </c>
      <c r="M380" t="s">
        <v>2458</v>
      </c>
      <c r="N380">
        <f>VLOOKUP(B380,HIS退!B:F,5,FALSE)</f>
        <v>-500</v>
      </c>
      <c r="O380" t="str">
        <f t="shared" si="14"/>
        <v/>
      </c>
      <c r="P380" s="43">
        <f>VLOOKUP(C380,银行退!D:G,4,FALSE)</f>
        <v>500</v>
      </c>
      <c r="Q380" t="str">
        <f t="shared" si="15"/>
        <v/>
      </c>
      <c r="R380" t="e">
        <f>VLOOKUP(C380,银行退!D:J,7,FALSE)</f>
        <v>#N/A</v>
      </c>
    </row>
    <row r="381" spans="1:18" ht="14.25" hidden="1">
      <c r="A381" s="17">
        <v>42899.640717592592</v>
      </c>
      <c r="B381">
        <v>183297</v>
      </c>
      <c r="C381" t="s">
        <v>1775</v>
      </c>
      <c r="D381" t="s">
        <v>1776</v>
      </c>
      <c r="F381" s="60">
        <v>373</v>
      </c>
      <c r="G381" t="s">
        <v>253</v>
      </c>
      <c r="H381" t="s">
        <v>253</v>
      </c>
      <c r="I381" t="s">
        <v>699</v>
      </c>
      <c r="J381" t="s">
        <v>4003</v>
      </c>
      <c r="K381" t="s">
        <v>700</v>
      </c>
      <c r="L381" t="s">
        <v>2459</v>
      </c>
      <c r="M381" t="s">
        <v>2460</v>
      </c>
      <c r="N381" s="53">
        <f>VLOOKUP(B381,HIS退!B:F,5,FALSE)</f>
        <v>-373</v>
      </c>
      <c r="O381" s="53" t="str">
        <f t="shared" si="14"/>
        <v/>
      </c>
      <c r="P381" s="54">
        <f>VLOOKUP(C381,银行退!D:G,4,FALSE)</f>
        <v>373</v>
      </c>
      <c r="Q381" s="53" t="str">
        <f t="shared" si="15"/>
        <v/>
      </c>
      <c r="R381" s="53">
        <f>VLOOKUP(C381,银行退!D:J,7,FALSE)</f>
        <v>1</v>
      </c>
    </row>
    <row r="382" spans="1:18" ht="14.25" hidden="1">
      <c r="A382" s="17">
        <v>42899.641064814816</v>
      </c>
      <c r="B382">
        <v>183319</v>
      </c>
      <c r="C382" t="s">
        <v>1778</v>
      </c>
      <c r="D382" t="s">
        <v>1779</v>
      </c>
      <c r="F382" s="60">
        <v>1350</v>
      </c>
      <c r="G382" t="s">
        <v>253</v>
      </c>
      <c r="H382" t="s">
        <v>253</v>
      </c>
      <c r="I382" t="s">
        <v>699</v>
      </c>
      <c r="J382" t="s">
        <v>48</v>
      </c>
      <c r="K382" t="s">
        <v>700</v>
      </c>
      <c r="L382" t="s">
        <v>2461</v>
      </c>
      <c r="M382" t="s">
        <v>2462</v>
      </c>
      <c r="N382">
        <f>VLOOKUP(B382,HIS退!B:F,5,FALSE)</f>
        <v>-1350</v>
      </c>
      <c r="O382" t="str">
        <f t="shared" si="14"/>
        <v/>
      </c>
      <c r="P382" s="43">
        <f>VLOOKUP(C382,银行退!D:G,4,FALSE)</f>
        <v>1350</v>
      </c>
      <c r="Q382" t="str">
        <f t="shared" si="15"/>
        <v/>
      </c>
      <c r="R382" t="e">
        <f>VLOOKUP(C382,银行退!D:J,7,FALSE)</f>
        <v>#N/A</v>
      </c>
    </row>
    <row r="383" spans="1:18" ht="14.25" hidden="1">
      <c r="A383" s="17">
        <v>42899.644594907404</v>
      </c>
      <c r="B383">
        <v>183544</v>
      </c>
      <c r="C383" t="s">
        <v>1781</v>
      </c>
      <c r="D383" t="s">
        <v>1782</v>
      </c>
      <c r="F383" s="60">
        <v>20</v>
      </c>
      <c r="G383" t="s">
        <v>253</v>
      </c>
      <c r="H383" t="s">
        <v>253</v>
      </c>
      <c r="I383" t="s">
        <v>699</v>
      </c>
      <c r="J383" t="s">
        <v>4003</v>
      </c>
      <c r="K383" t="s">
        <v>700</v>
      </c>
      <c r="L383" t="s">
        <v>2463</v>
      </c>
      <c r="M383" t="s">
        <v>2464</v>
      </c>
      <c r="N383" s="53">
        <f>VLOOKUP(B383,HIS退!B:F,5,FALSE)</f>
        <v>-20</v>
      </c>
      <c r="O383" s="53" t="str">
        <f t="shared" si="14"/>
        <v/>
      </c>
      <c r="P383" s="54">
        <f>VLOOKUP(C383,银行退!D:G,4,FALSE)</f>
        <v>20</v>
      </c>
      <c r="Q383" s="53" t="str">
        <f t="shared" si="15"/>
        <v/>
      </c>
      <c r="R383" s="53">
        <f>VLOOKUP(C383,银行退!D:J,7,FALSE)</f>
        <v>1</v>
      </c>
    </row>
    <row r="384" spans="1:18" ht="14.25" hidden="1">
      <c r="A384" s="17">
        <v>42899.647916666669</v>
      </c>
      <c r="B384">
        <v>183715</v>
      </c>
      <c r="C384" t="s">
        <v>1784</v>
      </c>
      <c r="D384" t="s">
        <v>1785</v>
      </c>
      <c r="F384" s="60">
        <v>250</v>
      </c>
      <c r="G384" t="s">
        <v>253</v>
      </c>
      <c r="H384" t="s">
        <v>253</v>
      </c>
      <c r="I384" t="s">
        <v>699</v>
      </c>
      <c r="J384" t="s">
        <v>48</v>
      </c>
      <c r="K384" t="s">
        <v>700</v>
      </c>
      <c r="L384" t="s">
        <v>2465</v>
      </c>
      <c r="M384" t="s">
        <v>2466</v>
      </c>
      <c r="N384">
        <f>VLOOKUP(B384,HIS退!B:F,5,FALSE)</f>
        <v>-250</v>
      </c>
      <c r="O384" t="str">
        <f t="shared" si="14"/>
        <v/>
      </c>
      <c r="P384" s="43">
        <f>VLOOKUP(C384,银行退!D:G,4,FALSE)</f>
        <v>250</v>
      </c>
      <c r="Q384" t="str">
        <f t="shared" si="15"/>
        <v/>
      </c>
      <c r="R384" t="e">
        <f>VLOOKUP(C384,银行退!D:J,7,FALSE)</f>
        <v>#N/A</v>
      </c>
    </row>
    <row r="385" spans="1:18" ht="14.25" hidden="1">
      <c r="A385" s="17">
        <v>42899.652592592596</v>
      </c>
      <c r="B385">
        <v>183960</v>
      </c>
      <c r="C385" t="s">
        <v>1787</v>
      </c>
      <c r="D385" t="s">
        <v>1788</v>
      </c>
      <c r="F385" s="60">
        <v>96</v>
      </c>
      <c r="G385" t="s">
        <v>253</v>
      </c>
      <c r="H385" t="s">
        <v>253</v>
      </c>
      <c r="I385" t="s">
        <v>699</v>
      </c>
      <c r="J385" t="s">
        <v>48</v>
      </c>
      <c r="K385" t="s">
        <v>700</v>
      </c>
      <c r="L385" t="s">
        <v>2467</v>
      </c>
      <c r="M385" t="s">
        <v>2468</v>
      </c>
      <c r="N385">
        <f>VLOOKUP(B385,HIS退!B:F,5,FALSE)</f>
        <v>-96</v>
      </c>
      <c r="O385" t="str">
        <f t="shared" si="14"/>
        <v/>
      </c>
      <c r="P385" s="43">
        <f>VLOOKUP(C385,银行退!D:G,4,FALSE)</f>
        <v>96</v>
      </c>
      <c r="Q385" t="str">
        <f t="shared" si="15"/>
        <v/>
      </c>
      <c r="R385" t="e">
        <f>VLOOKUP(C385,银行退!D:J,7,FALSE)</f>
        <v>#N/A</v>
      </c>
    </row>
    <row r="386" spans="1:18" ht="14.25" hidden="1">
      <c r="A386" s="17">
        <v>42899.653634259259</v>
      </c>
      <c r="B386">
        <v>184002</v>
      </c>
      <c r="C386" t="s">
        <v>1790</v>
      </c>
      <c r="D386" t="s">
        <v>1791</v>
      </c>
      <c r="F386" s="60">
        <v>92</v>
      </c>
      <c r="G386" t="s">
        <v>253</v>
      </c>
      <c r="H386" t="s">
        <v>253</v>
      </c>
      <c r="I386" t="s">
        <v>699</v>
      </c>
      <c r="J386" t="s">
        <v>48</v>
      </c>
      <c r="K386" t="s">
        <v>700</v>
      </c>
      <c r="L386" t="s">
        <v>2469</v>
      </c>
      <c r="M386" t="s">
        <v>2470</v>
      </c>
      <c r="N386">
        <f>VLOOKUP(B386,HIS退!B:F,5,FALSE)</f>
        <v>-92</v>
      </c>
      <c r="O386" t="str">
        <f t="shared" si="14"/>
        <v/>
      </c>
      <c r="P386" s="43">
        <f>VLOOKUP(C386,银行退!D:G,4,FALSE)</f>
        <v>92</v>
      </c>
      <c r="Q386" t="str">
        <f t="shared" si="15"/>
        <v/>
      </c>
      <c r="R386" t="e">
        <f>VLOOKUP(C386,银行退!D:J,7,FALSE)</f>
        <v>#N/A</v>
      </c>
    </row>
    <row r="387" spans="1:18" ht="14.25" hidden="1">
      <c r="A387" s="17">
        <v>42899.659722222219</v>
      </c>
      <c r="B387">
        <v>184381</v>
      </c>
      <c r="C387" t="s">
        <v>1793</v>
      </c>
      <c r="D387" t="s">
        <v>1794</v>
      </c>
      <c r="F387" s="60">
        <v>834</v>
      </c>
      <c r="G387" t="s">
        <v>253</v>
      </c>
      <c r="H387" t="s">
        <v>253</v>
      </c>
      <c r="I387" t="s">
        <v>699</v>
      </c>
      <c r="J387" t="s">
        <v>48</v>
      </c>
      <c r="K387" t="s">
        <v>700</v>
      </c>
      <c r="L387" t="s">
        <v>2471</v>
      </c>
      <c r="M387" t="s">
        <v>2472</v>
      </c>
      <c r="N387">
        <f>VLOOKUP(B387,HIS退!B:F,5,FALSE)</f>
        <v>-834</v>
      </c>
      <c r="O387" t="str">
        <f t="shared" si="14"/>
        <v/>
      </c>
      <c r="P387" s="43">
        <f>VLOOKUP(C387,银行退!D:G,4,FALSE)</f>
        <v>834</v>
      </c>
      <c r="Q387" t="str">
        <f t="shared" si="15"/>
        <v/>
      </c>
      <c r="R387" t="e">
        <f>VLOOKUP(C387,银行退!D:J,7,FALSE)</f>
        <v>#N/A</v>
      </c>
    </row>
    <row r="388" spans="1:18" ht="14.25" hidden="1">
      <c r="A388" s="17">
        <v>42899.668020833335</v>
      </c>
      <c r="B388">
        <v>184804</v>
      </c>
      <c r="C388" t="s">
        <v>1796</v>
      </c>
      <c r="D388" t="s">
        <v>1762</v>
      </c>
      <c r="F388" s="60">
        <v>1569</v>
      </c>
      <c r="G388" t="s">
        <v>253</v>
      </c>
      <c r="H388" t="s">
        <v>253</v>
      </c>
      <c r="I388" t="s">
        <v>699</v>
      </c>
      <c r="J388" t="s">
        <v>48</v>
      </c>
      <c r="K388" t="s">
        <v>700</v>
      </c>
      <c r="L388" t="s">
        <v>2473</v>
      </c>
      <c r="M388" t="s">
        <v>2474</v>
      </c>
      <c r="N388">
        <f>VLOOKUP(B388,HIS退!B:F,5,FALSE)</f>
        <v>-1569</v>
      </c>
      <c r="O388" t="str">
        <f t="shared" si="14"/>
        <v/>
      </c>
      <c r="P388" s="43">
        <f>VLOOKUP(C388,银行退!D:G,4,FALSE)</f>
        <v>1569</v>
      </c>
      <c r="Q388" t="str">
        <f t="shared" si="15"/>
        <v/>
      </c>
      <c r="R388" t="e">
        <f>VLOOKUP(C388,银行退!D:J,7,FALSE)</f>
        <v>#N/A</v>
      </c>
    </row>
    <row r="389" spans="1:18" ht="14.25" hidden="1">
      <c r="A389" s="17">
        <v>42899.668298611112</v>
      </c>
      <c r="B389">
        <v>184828</v>
      </c>
      <c r="C389" t="s">
        <v>1797</v>
      </c>
      <c r="D389" t="s">
        <v>1798</v>
      </c>
      <c r="F389" s="60">
        <v>1214</v>
      </c>
      <c r="G389" t="s">
        <v>253</v>
      </c>
      <c r="H389" t="s">
        <v>253</v>
      </c>
      <c r="I389" t="s">
        <v>699</v>
      </c>
      <c r="J389" t="s">
        <v>48</v>
      </c>
      <c r="K389" t="s">
        <v>700</v>
      </c>
      <c r="L389" t="s">
        <v>2475</v>
      </c>
      <c r="M389" t="s">
        <v>2476</v>
      </c>
      <c r="N389">
        <f>VLOOKUP(B389,HIS退!B:F,5,FALSE)</f>
        <v>-1214</v>
      </c>
      <c r="O389" t="str">
        <f t="shared" si="14"/>
        <v/>
      </c>
      <c r="P389" s="43">
        <f>VLOOKUP(C389,银行退!D:G,4,FALSE)</f>
        <v>1214</v>
      </c>
      <c r="Q389" t="str">
        <f t="shared" si="15"/>
        <v/>
      </c>
      <c r="R389" t="e">
        <f>VLOOKUP(C389,银行退!D:J,7,FALSE)</f>
        <v>#N/A</v>
      </c>
    </row>
    <row r="390" spans="1:18" ht="14.25" hidden="1">
      <c r="A390" s="17">
        <v>42899.671203703707</v>
      </c>
      <c r="B390">
        <v>184968</v>
      </c>
      <c r="C390" t="s">
        <v>1800</v>
      </c>
      <c r="D390" t="s">
        <v>1801</v>
      </c>
      <c r="F390" s="60">
        <v>257</v>
      </c>
      <c r="G390" t="s">
        <v>253</v>
      </c>
      <c r="H390" t="s">
        <v>253</v>
      </c>
      <c r="I390" t="s">
        <v>699</v>
      </c>
      <c r="J390" t="s">
        <v>48</v>
      </c>
      <c r="K390" t="s">
        <v>700</v>
      </c>
      <c r="L390" t="s">
        <v>2477</v>
      </c>
      <c r="M390" t="s">
        <v>2478</v>
      </c>
      <c r="N390">
        <f>VLOOKUP(B390,HIS退!B:F,5,FALSE)</f>
        <v>-257</v>
      </c>
      <c r="O390" t="str">
        <f t="shared" si="14"/>
        <v/>
      </c>
      <c r="P390" s="43">
        <f>VLOOKUP(C390,银行退!D:G,4,FALSE)</f>
        <v>257</v>
      </c>
      <c r="Q390" t="str">
        <f t="shared" si="15"/>
        <v/>
      </c>
      <c r="R390" t="e">
        <f>VLOOKUP(C390,银行退!D:J,7,FALSE)</f>
        <v>#N/A</v>
      </c>
    </row>
    <row r="391" spans="1:18" ht="14.25" hidden="1">
      <c r="A391" s="17">
        <v>42899.683437500003</v>
      </c>
      <c r="B391">
        <v>185453</v>
      </c>
      <c r="C391" t="s">
        <v>1803</v>
      </c>
      <c r="D391" t="s">
        <v>1804</v>
      </c>
      <c r="F391" s="60">
        <v>547</v>
      </c>
      <c r="G391" t="s">
        <v>253</v>
      </c>
      <c r="H391" t="s">
        <v>253</v>
      </c>
      <c r="I391" t="s">
        <v>699</v>
      </c>
      <c r="J391" t="s">
        <v>48</v>
      </c>
      <c r="K391" t="s">
        <v>700</v>
      </c>
      <c r="L391" t="s">
        <v>2479</v>
      </c>
      <c r="M391" t="s">
        <v>2480</v>
      </c>
      <c r="N391">
        <f>VLOOKUP(B391,HIS退!B:F,5,FALSE)</f>
        <v>-547</v>
      </c>
      <c r="O391" t="str">
        <f t="shared" si="14"/>
        <v/>
      </c>
      <c r="P391" s="43">
        <f>VLOOKUP(C391,银行退!D:G,4,FALSE)</f>
        <v>547</v>
      </c>
      <c r="Q391" t="str">
        <f t="shared" si="15"/>
        <v/>
      </c>
      <c r="R391" t="e">
        <f>VLOOKUP(C391,银行退!D:J,7,FALSE)</f>
        <v>#N/A</v>
      </c>
    </row>
    <row r="392" spans="1:18" ht="14.25" hidden="1">
      <c r="A392" s="17">
        <v>42899.683645833335</v>
      </c>
      <c r="B392">
        <v>185470</v>
      </c>
      <c r="C392" t="s">
        <v>1806</v>
      </c>
      <c r="D392" t="s">
        <v>1807</v>
      </c>
      <c r="F392" s="60">
        <v>986</v>
      </c>
      <c r="G392" t="s">
        <v>253</v>
      </c>
      <c r="H392" t="s">
        <v>253</v>
      </c>
      <c r="I392" t="s">
        <v>699</v>
      </c>
      <c r="J392" t="s">
        <v>48</v>
      </c>
      <c r="K392" t="s">
        <v>700</v>
      </c>
      <c r="L392" t="s">
        <v>2481</v>
      </c>
      <c r="M392" t="s">
        <v>2482</v>
      </c>
      <c r="N392">
        <f>VLOOKUP(B392,HIS退!B:F,5,FALSE)</f>
        <v>-986</v>
      </c>
      <c r="O392" t="str">
        <f t="shared" ref="O392:O455" si="16">IF(N392=F392*-1,"",1)</f>
        <v/>
      </c>
      <c r="P392" s="43">
        <f>VLOOKUP(C392,银行退!D:G,4,FALSE)</f>
        <v>986</v>
      </c>
      <c r="Q392" t="str">
        <f t="shared" ref="Q392:Q455" si="17">IF(P392=F392,"",1)</f>
        <v/>
      </c>
      <c r="R392" t="e">
        <f>VLOOKUP(C392,银行退!D:J,7,FALSE)</f>
        <v>#N/A</v>
      </c>
    </row>
    <row r="393" spans="1:18" ht="14.25" hidden="1">
      <c r="A393" s="17">
        <v>42899.683738425927</v>
      </c>
      <c r="B393">
        <v>185474</v>
      </c>
      <c r="C393" t="s">
        <v>1809</v>
      </c>
      <c r="D393" t="s">
        <v>1810</v>
      </c>
      <c r="F393" s="60">
        <v>204</v>
      </c>
      <c r="G393" t="s">
        <v>253</v>
      </c>
      <c r="H393" t="s">
        <v>253</v>
      </c>
      <c r="I393" t="s">
        <v>699</v>
      </c>
      <c r="J393" t="s">
        <v>48</v>
      </c>
      <c r="K393" t="s">
        <v>700</v>
      </c>
      <c r="L393" t="s">
        <v>2483</v>
      </c>
      <c r="M393" t="s">
        <v>2484</v>
      </c>
      <c r="N393">
        <f>VLOOKUP(B393,HIS退!B:F,5,FALSE)</f>
        <v>-204</v>
      </c>
      <c r="O393" t="str">
        <f t="shared" si="16"/>
        <v/>
      </c>
      <c r="P393" s="43">
        <f>VLOOKUP(C393,银行退!D:G,4,FALSE)</f>
        <v>204</v>
      </c>
      <c r="Q393" t="str">
        <f t="shared" si="17"/>
        <v/>
      </c>
      <c r="R393" t="e">
        <f>VLOOKUP(C393,银行退!D:J,7,FALSE)</f>
        <v>#N/A</v>
      </c>
    </row>
    <row r="394" spans="1:18" ht="14.25" hidden="1">
      <c r="A394" s="17">
        <v>42899.688599537039</v>
      </c>
      <c r="B394">
        <v>185708</v>
      </c>
      <c r="C394" t="s">
        <v>1812</v>
      </c>
      <c r="D394" t="s">
        <v>1813</v>
      </c>
      <c r="F394" s="60">
        <v>7</v>
      </c>
      <c r="G394" t="s">
        <v>253</v>
      </c>
      <c r="H394" t="s">
        <v>253</v>
      </c>
      <c r="I394" t="s">
        <v>699</v>
      </c>
      <c r="J394" t="s">
        <v>4003</v>
      </c>
      <c r="K394" t="s">
        <v>700</v>
      </c>
      <c r="L394" t="s">
        <v>2485</v>
      </c>
      <c r="M394" t="s">
        <v>2486</v>
      </c>
      <c r="N394" s="53">
        <f>VLOOKUP(B394,HIS退!B:F,5,FALSE)</f>
        <v>-7</v>
      </c>
      <c r="O394" s="53" t="str">
        <f t="shared" si="16"/>
        <v/>
      </c>
      <c r="P394" s="54">
        <f>VLOOKUP(C394,银行退!D:G,4,FALSE)</f>
        <v>7</v>
      </c>
      <c r="Q394" s="53" t="str">
        <f t="shared" si="17"/>
        <v/>
      </c>
      <c r="R394" s="53">
        <f>VLOOKUP(C394,银行退!D:J,7,FALSE)</f>
        <v>1</v>
      </c>
    </row>
    <row r="395" spans="1:18" ht="14.25" hidden="1">
      <c r="A395" s="17">
        <v>42899.695393518516</v>
      </c>
      <c r="B395">
        <v>186015</v>
      </c>
      <c r="C395" t="s">
        <v>1815</v>
      </c>
      <c r="D395" t="s">
        <v>1816</v>
      </c>
      <c r="F395" s="60">
        <v>646</v>
      </c>
      <c r="G395" t="s">
        <v>253</v>
      </c>
      <c r="H395" t="s">
        <v>253</v>
      </c>
      <c r="I395" t="s">
        <v>699</v>
      </c>
      <c r="J395" t="s">
        <v>48</v>
      </c>
      <c r="K395" t="s">
        <v>700</v>
      </c>
      <c r="L395" t="s">
        <v>2487</v>
      </c>
      <c r="M395" t="s">
        <v>2488</v>
      </c>
      <c r="N395">
        <f>VLOOKUP(B395,HIS退!B:F,5,FALSE)</f>
        <v>-646</v>
      </c>
      <c r="O395" t="str">
        <f t="shared" si="16"/>
        <v/>
      </c>
      <c r="P395" s="43">
        <f>VLOOKUP(C395,银行退!D:G,4,FALSE)</f>
        <v>646</v>
      </c>
      <c r="Q395" t="str">
        <f t="shared" si="17"/>
        <v/>
      </c>
      <c r="R395" t="e">
        <f>VLOOKUP(C395,银行退!D:J,7,FALSE)</f>
        <v>#N/A</v>
      </c>
    </row>
    <row r="396" spans="1:18" ht="14.25" hidden="1">
      <c r="A396" s="17">
        <v>42899.69908564815</v>
      </c>
      <c r="B396">
        <v>186159</v>
      </c>
      <c r="C396" t="s">
        <v>1818</v>
      </c>
      <c r="D396" t="s">
        <v>1819</v>
      </c>
      <c r="F396" s="60">
        <v>492</v>
      </c>
      <c r="G396" t="s">
        <v>253</v>
      </c>
      <c r="H396" t="s">
        <v>253</v>
      </c>
      <c r="I396" t="s">
        <v>699</v>
      </c>
      <c r="J396" t="s">
        <v>48</v>
      </c>
      <c r="K396" t="s">
        <v>700</v>
      </c>
      <c r="L396" t="s">
        <v>2489</v>
      </c>
      <c r="M396" t="s">
        <v>2490</v>
      </c>
      <c r="N396">
        <f>VLOOKUP(B396,HIS退!B:F,5,FALSE)</f>
        <v>-492</v>
      </c>
      <c r="O396" t="str">
        <f t="shared" si="16"/>
        <v/>
      </c>
      <c r="P396" s="43">
        <f>VLOOKUP(C396,银行退!D:G,4,FALSE)</f>
        <v>492</v>
      </c>
      <c r="Q396" t="str">
        <f t="shared" si="17"/>
        <v/>
      </c>
      <c r="R396" t="e">
        <f>VLOOKUP(C396,银行退!D:J,7,FALSE)</f>
        <v>#N/A</v>
      </c>
    </row>
    <row r="397" spans="1:18" ht="14.25" hidden="1">
      <c r="A397" s="17">
        <v>42899.708229166667</v>
      </c>
      <c r="B397">
        <v>186504</v>
      </c>
      <c r="C397" t="s">
        <v>1821</v>
      </c>
      <c r="D397" t="s">
        <v>1822</v>
      </c>
      <c r="F397" s="60">
        <v>500</v>
      </c>
      <c r="G397" t="s">
        <v>253</v>
      </c>
      <c r="H397" t="s">
        <v>253</v>
      </c>
      <c r="I397" t="s">
        <v>699</v>
      </c>
      <c r="J397" t="s">
        <v>48</v>
      </c>
      <c r="K397" t="s">
        <v>700</v>
      </c>
      <c r="L397" t="s">
        <v>2491</v>
      </c>
      <c r="M397" t="s">
        <v>2492</v>
      </c>
      <c r="N397">
        <f>VLOOKUP(B397,HIS退!B:F,5,FALSE)</f>
        <v>-500</v>
      </c>
      <c r="O397" t="str">
        <f t="shared" si="16"/>
        <v/>
      </c>
      <c r="P397" s="43">
        <f>VLOOKUP(C397,银行退!D:G,4,FALSE)</f>
        <v>500</v>
      </c>
      <c r="Q397" t="str">
        <f t="shared" si="17"/>
        <v/>
      </c>
      <c r="R397" t="e">
        <f>VLOOKUP(C397,银行退!D:J,7,FALSE)</f>
        <v>#N/A</v>
      </c>
    </row>
    <row r="398" spans="1:18" ht="14.25" hidden="1">
      <c r="A398" s="17">
        <v>42899.718969907408</v>
      </c>
      <c r="B398">
        <v>186892</v>
      </c>
      <c r="C398" t="s">
        <v>1824</v>
      </c>
      <c r="D398" t="s">
        <v>1825</v>
      </c>
      <c r="F398" s="60">
        <v>133</v>
      </c>
      <c r="G398" t="s">
        <v>253</v>
      </c>
      <c r="H398" t="s">
        <v>253</v>
      </c>
      <c r="I398" t="s">
        <v>699</v>
      </c>
      <c r="J398" t="s">
        <v>4003</v>
      </c>
      <c r="K398" t="s">
        <v>700</v>
      </c>
      <c r="L398" t="s">
        <v>2493</v>
      </c>
      <c r="M398" t="s">
        <v>2494</v>
      </c>
      <c r="N398" s="53">
        <f>VLOOKUP(B398,HIS退!B:F,5,FALSE)</f>
        <v>-133</v>
      </c>
      <c r="O398" s="53" t="str">
        <f t="shared" si="16"/>
        <v/>
      </c>
      <c r="P398" s="54">
        <f>VLOOKUP(C398,银行退!D:G,4,FALSE)</f>
        <v>133</v>
      </c>
      <c r="Q398" s="53" t="str">
        <f t="shared" si="17"/>
        <v/>
      </c>
      <c r="R398" s="53">
        <f>VLOOKUP(C398,银行退!D:J,7,FALSE)</f>
        <v>1</v>
      </c>
    </row>
    <row r="399" spans="1:18" ht="14.25" hidden="1">
      <c r="A399" s="17">
        <v>42899.731226851851</v>
      </c>
      <c r="B399">
        <v>187237</v>
      </c>
      <c r="C399" t="s">
        <v>1827</v>
      </c>
      <c r="D399" t="s">
        <v>1828</v>
      </c>
      <c r="F399" s="60">
        <v>1500</v>
      </c>
      <c r="G399" t="s">
        <v>253</v>
      </c>
      <c r="H399" t="s">
        <v>253</v>
      </c>
      <c r="I399" t="s">
        <v>699</v>
      </c>
      <c r="J399" t="s">
        <v>4003</v>
      </c>
      <c r="K399" t="s">
        <v>700</v>
      </c>
      <c r="L399" t="s">
        <v>2495</v>
      </c>
      <c r="M399" t="s">
        <v>2496</v>
      </c>
      <c r="N399" s="53">
        <f>VLOOKUP(B399,HIS退!B:F,5,FALSE)</f>
        <v>-1500</v>
      </c>
      <c r="O399" s="53" t="str">
        <f t="shared" si="16"/>
        <v/>
      </c>
      <c r="P399" s="54">
        <f>VLOOKUP(C399,银行退!D:G,4,FALSE)</f>
        <v>1500</v>
      </c>
      <c r="Q399" s="53" t="str">
        <f t="shared" si="17"/>
        <v/>
      </c>
      <c r="R399" s="53">
        <f>VLOOKUP(C399,银行退!D:J,7,FALSE)</f>
        <v>1</v>
      </c>
    </row>
    <row r="400" spans="1:18" ht="14.25" hidden="1">
      <c r="A400" s="17">
        <v>42899.732986111114</v>
      </c>
      <c r="B400">
        <v>187257</v>
      </c>
      <c r="C400" t="s">
        <v>1833</v>
      </c>
      <c r="D400" t="s">
        <v>1834</v>
      </c>
      <c r="F400" s="60">
        <v>102</v>
      </c>
      <c r="G400" t="s">
        <v>253</v>
      </c>
      <c r="H400" t="s">
        <v>253</v>
      </c>
      <c r="I400" t="s">
        <v>699</v>
      </c>
      <c r="J400" t="s">
        <v>48</v>
      </c>
      <c r="K400" t="s">
        <v>700</v>
      </c>
      <c r="L400" t="s">
        <v>2497</v>
      </c>
      <c r="M400" t="s">
        <v>2498</v>
      </c>
      <c r="N400">
        <f>VLOOKUP(B400,HIS退!B:F,5,FALSE)</f>
        <v>-102</v>
      </c>
      <c r="O400" t="str">
        <f t="shared" si="16"/>
        <v/>
      </c>
      <c r="P400" s="43">
        <f>VLOOKUP(C400,银行退!D:G,4,FALSE)</f>
        <v>102</v>
      </c>
      <c r="Q400" t="str">
        <f t="shared" si="17"/>
        <v/>
      </c>
      <c r="R400" t="e">
        <f>VLOOKUP(C400,银行退!D:J,7,FALSE)</f>
        <v>#N/A</v>
      </c>
    </row>
    <row r="401" spans="1:18" ht="14.25" hidden="1">
      <c r="A401" s="17">
        <v>42899.732986111114</v>
      </c>
      <c r="B401">
        <v>187258</v>
      </c>
      <c r="C401" t="s">
        <v>1830</v>
      </c>
      <c r="D401" t="s">
        <v>1831</v>
      </c>
      <c r="F401" s="60">
        <v>91</v>
      </c>
      <c r="G401" t="s">
        <v>253</v>
      </c>
      <c r="H401" t="s">
        <v>253</v>
      </c>
      <c r="I401" t="s">
        <v>699</v>
      </c>
      <c r="J401" t="s">
        <v>48</v>
      </c>
      <c r="K401" t="s">
        <v>700</v>
      </c>
      <c r="L401" t="s">
        <v>2499</v>
      </c>
      <c r="M401" t="s">
        <v>2500</v>
      </c>
      <c r="N401">
        <f>VLOOKUP(B401,HIS退!B:F,5,FALSE)</f>
        <v>-91</v>
      </c>
      <c r="O401" t="str">
        <f t="shared" si="16"/>
        <v/>
      </c>
      <c r="P401" s="43">
        <f>VLOOKUP(C401,银行退!D:G,4,FALSE)</f>
        <v>91</v>
      </c>
      <c r="Q401" t="str">
        <f t="shared" si="17"/>
        <v/>
      </c>
      <c r="R401" t="e">
        <f>VLOOKUP(C401,银行退!D:J,7,FALSE)</f>
        <v>#N/A</v>
      </c>
    </row>
    <row r="402" spans="1:18" ht="14.25" hidden="1">
      <c r="A402" s="17">
        <v>42899.753553240742</v>
      </c>
      <c r="B402">
        <v>187486</v>
      </c>
      <c r="C402" t="s">
        <v>1836</v>
      </c>
      <c r="D402" t="s">
        <v>1837</v>
      </c>
      <c r="F402" s="60">
        <v>1005</v>
      </c>
      <c r="G402" t="s">
        <v>253</v>
      </c>
      <c r="H402" t="s">
        <v>253</v>
      </c>
      <c r="I402" t="s">
        <v>699</v>
      </c>
      <c r="J402" t="s">
        <v>48</v>
      </c>
      <c r="K402" t="s">
        <v>700</v>
      </c>
      <c r="L402" t="s">
        <v>2501</v>
      </c>
      <c r="M402" t="s">
        <v>2502</v>
      </c>
      <c r="N402">
        <f>VLOOKUP(B402,HIS退!B:F,5,FALSE)</f>
        <v>-1005</v>
      </c>
      <c r="O402" t="str">
        <f t="shared" si="16"/>
        <v/>
      </c>
      <c r="P402" s="43">
        <f>VLOOKUP(C402,银行退!D:G,4,FALSE)</f>
        <v>1005</v>
      </c>
      <c r="Q402" t="str">
        <f t="shared" si="17"/>
        <v/>
      </c>
      <c r="R402" t="e">
        <f>VLOOKUP(C402,银行退!D:J,7,FALSE)</f>
        <v>#N/A</v>
      </c>
    </row>
    <row r="403" spans="1:18" ht="14.25" hidden="1">
      <c r="A403" s="17">
        <v>42899.813946759263</v>
      </c>
      <c r="B403">
        <v>187720</v>
      </c>
      <c r="C403" t="s">
        <v>1839</v>
      </c>
      <c r="D403" t="s">
        <v>1840</v>
      </c>
      <c r="F403" s="60">
        <v>1759</v>
      </c>
      <c r="G403" t="s">
        <v>253</v>
      </c>
      <c r="H403" t="s">
        <v>253</v>
      </c>
      <c r="I403" t="s">
        <v>699</v>
      </c>
      <c r="J403" t="s">
        <v>48</v>
      </c>
      <c r="K403" t="s">
        <v>700</v>
      </c>
      <c r="L403" t="s">
        <v>2503</v>
      </c>
      <c r="M403" t="s">
        <v>2504</v>
      </c>
      <c r="N403">
        <f>VLOOKUP(B403,HIS退!B:F,5,FALSE)</f>
        <v>-1759</v>
      </c>
      <c r="O403" t="str">
        <f t="shared" si="16"/>
        <v/>
      </c>
      <c r="P403" s="43">
        <f>VLOOKUP(C403,银行退!D:G,4,FALSE)</f>
        <v>1759</v>
      </c>
      <c r="Q403" t="str">
        <f t="shared" si="17"/>
        <v/>
      </c>
      <c r="R403" t="e">
        <f>VLOOKUP(C403,银行退!D:J,7,FALSE)</f>
        <v>#N/A</v>
      </c>
    </row>
    <row r="404" spans="1:18" ht="14.25" hidden="1">
      <c r="A404" s="17">
        <v>42900.3202662037</v>
      </c>
      <c r="B404">
        <v>188772</v>
      </c>
      <c r="C404" t="s">
        <v>1842</v>
      </c>
      <c r="D404" t="s">
        <v>1843</v>
      </c>
      <c r="F404" s="60">
        <v>90</v>
      </c>
      <c r="G404" t="s">
        <v>253</v>
      </c>
      <c r="H404" t="s">
        <v>253</v>
      </c>
      <c r="I404" t="s">
        <v>699</v>
      </c>
      <c r="J404" t="s">
        <v>48</v>
      </c>
      <c r="K404" t="s">
        <v>700</v>
      </c>
      <c r="L404" t="s">
        <v>2505</v>
      </c>
      <c r="M404" t="s">
        <v>2506</v>
      </c>
      <c r="N404">
        <f>VLOOKUP(B404,HIS退!B:F,5,FALSE)</f>
        <v>-90</v>
      </c>
      <c r="O404" t="str">
        <f t="shared" si="16"/>
        <v/>
      </c>
      <c r="P404" s="43">
        <f>VLOOKUP(C404,银行退!D:G,4,FALSE)</f>
        <v>90</v>
      </c>
      <c r="Q404" t="str">
        <f t="shared" si="17"/>
        <v/>
      </c>
      <c r="R404" t="e">
        <f>VLOOKUP(C404,银行退!D:J,7,FALSE)</f>
        <v>#N/A</v>
      </c>
    </row>
    <row r="405" spans="1:18" ht="14.25" hidden="1">
      <c r="A405" s="17">
        <v>42900.36041666667</v>
      </c>
      <c r="B405">
        <v>190640</v>
      </c>
      <c r="C405" t="s">
        <v>1845</v>
      </c>
      <c r="D405" t="s">
        <v>1846</v>
      </c>
      <c r="F405" s="60">
        <v>700</v>
      </c>
      <c r="G405" t="s">
        <v>253</v>
      </c>
      <c r="H405" t="s">
        <v>253</v>
      </c>
      <c r="I405" t="s">
        <v>699</v>
      </c>
      <c r="J405" t="s">
        <v>4003</v>
      </c>
      <c r="K405" t="s">
        <v>700</v>
      </c>
      <c r="L405" t="s">
        <v>2507</v>
      </c>
      <c r="M405" t="s">
        <v>2508</v>
      </c>
      <c r="N405" s="53">
        <f>VLOOKUP(B405,HIS退!B:F,5,FALSE)</f>
        <v>-700</v>
      </c>
      <c r="O405" s="53" t="str">
        <f t="shared" si="16"/>
        <v/>
      </c>
      <c r="P405" s="54">
        <f>VLOOKUP(C405,银行退!D:G,4,FALSE)</f>
        <v>700</v>
      </c>
      <c r="Q405" s="53" t="str">
        <f t="shared" si="17"/>
        <v/>
      </c>
      <c r="R405" s="53">
        <f>VLOOKUP(C405,银行退!D:J,7,FALSE)</f>
        <v>1</v>
      </c>
    </row>
    <row r="406" spans="1:18" ht="14.25" hidden="1">
      <c r="A406" s="17">
        <v>42900.361562500002</v>
      </c>
      <c r="B406">
        <v>190742</v>
      </c>
      <c r="C406" t="s">
        <v>1848</v>
      </c>
      <c r="D406" t="s">
        <v>1849</v>
      </c>
      <c r="F406" s="60">
        <v>148</v>
      </c>
      <c r="G406" t="s">
        <v>253</v>
      </c>
      <c r="H406" t="s">
        <v>253</v>
      </c>
      <c r="I406" t="s">
        <v>699</v>
      </c>
      <c r="J406" t="s">
        <v>48</v>
      </c>
      <c r="K406" t="s">
        <v>700</v>
      </c>
      <c r="L406" t="s">
        <v>2509</v>
      </c>
      <c r="M406" t="s">
        <v>2510</v>
      </c>
      <c r="N406">
        <f>VLOOKUP(B406,HIS退!B:F,5,FALSE)</f>
        <v>-148</v>
      </c>
      <c r="O406" t="str">
        <f t="shared" si="16"/>
        <v/>
      </c>
      <c r="P406" s="43">
        <f>VLOOKUP(C406,银行退!D:G,4,FALSE)</f>
        <v>148</v>
      </c>
      <c r="Q406" t="str">
        <f t="shared" si="17"/>
        <v/>
      </c>
      <c r="R406" t="e">
        <f>VLOOKUP(C406,银行退!D:J,7,FALSE)</f>
        <v>#N/A</v>
      </c>
    </row>
    <row r="407" spans="1:18" ht="14.25" hidden="1">
      <c r="A407" s="17">
        <v>42900.367465277777</v>
      </c>
      <c r="B407">
        <v>191284</v>
      </c>
      <c r="C407" t="s">
        <v>1851</v>
      </c>
      <c r="D407" t="s">
        <v>1852</v>
      </c>
      <c r="F407" s="60">
        <v>105</v>
      </c>
      <c r="G407" t="s">
        <v>253</v>
      </c>
      <c r="H407" t="s">
        <v>253</v>
      </c>
      <c r="I407" t="s">
        <v>699</v>
      </c>
      <c r="J407" t="s">
        <v>48</v>
      </c>
      <c r="K407" t="s">
        <v>700</v>
      </c>
      <c r="L407" t="s">
        <v>2511</v>
      </c>
      <c r="M407" t="s">
        <v>2512</v>
      </c>
      <c r="N407">
        <f>VLOOKUP(B407,HIS退!B:F,5,FALSE)</f>
        <v>-105</v>
      </c>
      <c r="O407" t="str">
        <f t="shared" si="16"/>
        <v/>
      </c>
      <c r="P407" s="43">
        <f>VLOOKUP(C407,银行退!D:G,4,FALSE)</f>
        <v>105</v>
      </c>
      <c r="Q407" t="str">
        <f t="shared" si="17"/>
        <v/>
      </c>
      <c r="R407" t="e">
        <f>VLOOKUP(C407,银行退!D:J,7,FALSE)</f>
        <v>#N/A</v>
      </c>
    </row>
    <row r="408" spans="1:18" ht="14.25" hidden="1">
      <c r="A408" s="17">
        <v>42900.375636574077</v>
      </c>
      <c r="B408">
        <v>192006</v>
      </c>
      <c r="C408" t="s">
        <v>1854</v>
      </c>
      <c r="D408" t="s">
        <v>1855</v>
      </c>
      <c r="F408" s="60">
        <v>139</v>
      </c>
      <c r="G408" t="s">
        <v>253</v>
      </c>
      <c r="H408" t="s">
        <v>253</v>
      </c>
      <c r="I408" t="s">
        <v>699</v>
      </c>
      <c r="J408" t="s">
        <v>48</v>
      </c>
      <c r="K408" t="s">
        <v>700</v>
      </c>
      <c r="L408" t="s">
        <v>2513</v>
      </c>
      <c r="M408" t="s">
        <v>2514</v>
      </c>
      <c r="N408">
        <f>VLOOKUP(B408,HIS退!B:F,5,FALSE)</f>
        <v>-139</v>
      </c>
      <c r="O408" t="str">
        <f t="shared" si="16"/>
        <v/>
      </c>
      <c r="P408" s="43">
        <f>VLOOKUP(C408,银行退!D:G,4,FALSE)</f>
        <v>139</v>
      </c>
      <c r="Q408" t="str">
        <f t="shared" si="17"/>
        <v/>
      </c>
      <c r="R408" t="e">
        <f>VLOOKUP(C408,银行退!D:J,7,FALSE)</f>
        <v>#N/A</v>
      </c>
    </row>
    <row r="409" spans="1:18" ht="14.25" hidden="1">
      <c r="A409" s="17">
        <v>42900.378900462965</v>
      </c>
      <c r="B409">
        <v>192346</v>
      </c>
      <c r="C409" t="s">
        <v>1857</v>
      </c>
      <c r="D409" t="s">
        <v>1858</v>
      </c>
      <c r="F409" s="60">
        <v>4000</v>
      </c>
      <c r="G409" t="s">
        <v>253</v>
      </c>
      <c r="H409" t="s">
        <v>253</v>
      </c>
      <c r="I409" t="s">
        <v>699</v>
      </c>
      <c r="J409" t="s">
        <v>4003</v>
      </c>
      <c r="K409" t="s">
        <v>700</v>
      </c>
      <c r="L409" t="s">
        <v>2515</v>
      </c>
      <c r="M409" t="s">
        <v>2516</v>
      </c>
      <c r="N409" s="53">
        <f>VLOOKUP(B409,HIS退!B:F,5,FALSE)</f>
        <v>-4000</v>
      </c>
      <c r="O409" s="53" t="str">
        <f t="shared" si="16"/>
        <v/>
      </c>
      <c r="P409" s="54">
        <f>VLOOKUP(C409,银行退!D:G,4,FALSE)</f>
        <v>4000</v>
      </c>
      <c r="Q409" s="53" t="str">
        <f t="shared" si="17"/>
        <v/>
      </c>
      <c r="R409" s="53">
        <f>VLOOKUP(C409,银行退!D:J,7,FALSE)</f>
        <v>1</v>
      </c>
    </row>
    <row r="410" spans="1:18" ht="14.25" hidden="1">
      <c r="A410" s="17">
        <v>42900.387407407405</v>
      </c>
      <c r="B410">
        <v>193102</v>
      </c>
      <c r="C410" t="s">
        <v>1860</v>
      </c>
      <c r="D410" t="s">
        <v>1861</v>
      </c>
      <c r="F410" s="60">
        <v>1500</v>
      </c>
      <c r="G410" t="s">
        <v>253</v>
      </c>
      <c r="H410" t="s">
        <v>253</v>
      </c>
      <c r="I410" t="s">
        <v>699</v>
      </c>
      <c r="J410" t="s">
        <v>48</v>
      </c>
      <c r="K410" t="s">
        <v>700</v>
      </c>
      <c r="L410" t="s">
        <v>2517</v>
      </c>
      <c r="M410" t="s">
        <v>2518</v>
      </c>
      <c r="N410">
        <f>VLOOKUP(B410,HIS退!B:F,5,FALSE)</f>
        <v>-1500</v>
      </c>
      <c r="O410" t="str">
        <f t="shared" si="16"/>
        <v/>
      </c>
      <c r="P410" s="43">
        <f>VLOOKUP(C410,银行退!D:G,4,FALSE)</f>
        <v>1500</v>
      </c>
      <c r="Q410" t="str">
        <f t="shared" si="17"/>
        <v/>
      </c>
      <c r="R410" t="e">
        <f>VLOOKUP(C410,银行退!D:J,7,FALSE)</f>
        <v>#N/A</v>
      </c>
    </row>
    <row r="411" spans="1:18" ht="14.25" hidden="1">
      <c r="A411" s="17">
        <v>42900.388136574074</v>
      </c>
      <c r="B411">
        <v>193160</v>
      </c>
      <c r="C411" t="s">
        <v>1863</v>
      </c>
      <c r="D411" t="s">
        <v>1864</v>
      </c>
      <c r="F411" s="60">
        <v>2000</v>
      </c>
      <c r="G411" t="s">
        <v>253</v>
      </c>
      <c r="H411" t="s">
        <v>253</v>
      </c>
      <c r="I411" t="s">
        <v>699</v>
      </c>
      <c r="J411" t="s">
        <v>48</v>
      </c>
      <c r="K411" t="s">
        <v>700</v>
      </c>
      <c r="L411" t="s">
        <v>2519</v>
      </c>
      <c r="M411" t="s">
        <v>2520</v>
      </c>
      <c r="N411">
        <f>VLOOKUP(B411,HIS退!B:F,5,FALSE)</f>
        <v>-2000</v>
      </c>
      <c r="O411" t="str">
        <f t="shared" si="16"/>
        <v/>
      </c>
      <c r="P411" s="43">
        <f>VLOOKUP(C411,银行退!D:G,4,FALSE)</f>
        <v>2000</v>
      </c>
      <c r="Q411" t="str">
        <f t="shared" si="17"/>
        <v/>
      </c>
      <c r="R411" t="e">
        <f>VLOOKUP(C411,银行退!D:J,7,FALSE)</f>
        <v>#N/A</v>
      </c>
    </row>
    <row r="412" spans="1:18" ht="14.25" hidden="1">
      <c r="A412" s="17">
        <v>42900.389201388891</v>
      </c>
      <c r="B412">
        <v>193245</v>
      </c>
      <c r="C412" t="s">
        <v>1866</v>
      </c>
      <c r="D412" t="s">
        <v>1867</v>
      </c>
      <c r="F412" s="60">
        <v>943</v>
      </c>
      <c r="G412" t="s">
        <v>253</v>
      </c>
      <c r="H412" t="s">
        <v>253</v>
      </c>
      <c r="I412" t="s">
        <v>699</v>
      </c>
      <c r="J412" t="s">
        <v>4003</v>
      </c>
      <c r="K412" t="s">
        <v>700</v>
      </c>
      <c r="L412" t="s">
        <v>2521</v>
      </c>
      <c r="M412" t="s">
        <v>2522</v>
      </c>
      <c r="N412" s="53">
        <f>VLOOKUP(B412,HIS退!B:F,5,FALSE)</f>
        <v>-943</v>
      </c>
      <c r="O412" s="53" t="str">
        <f t="shared" si="16"/>
        <v/>
      </c>
      <c r="P412" s="54">
        <f>VLOOKUP(C412,银行退!D:G,4,FALSE)</f>
        <v>943</v>
      </c>
      <c r="Q412" s="53" t="str">
        <f t="shared" si="17"/>
        <v/>
      </c>
      <c r="R412" s="53">
        <f>VLOOKUP(C412,银行退!D:J,7,FALSE)</f>
        <v>1</v>
      </c>
    </row>
    <row r="413" spans="1:18" ht="14.25" hidden="1">
      <c r="A413" s="17">
        <v>42900.391157407408</v>
      </c>
      <c r="B413">
        <v>193380</v>
      </c>
      <c r="C413" t="s">
        <v>1869</v>
      </c>
      <c r="D413" t="s">
        <v>1870</v>
      </c>
      <c r="F413" s="60">
        <v>263</v>
      </c>
      <c r="G413" t="s">
        <v>253</v>
      </c>
      <c r="H413" t="s">
        <v>253</v>
      </c>
      <c r="I413" t="s">
        <v>699</v>
      </c>
      <c r="J413" t="s">
        <v>4003</v>
      </c>
      <c r="K413" t="s">
        <v>700</v>
      </c>
      <c r="L413" t="s">
        <v>2523</v>
      </c>
      <c r="M413" t="s">
        <v>2524</v>
      </c>
      <c r="N413" s="53">
        <f>VLOOKUP(B413,HIS退!B:F,5,FALSE)</f>
        <v>-263</v>
      </c>
      <c r="O413" s="53" t="str">
        <f t="shared" si="16"/>
        <v/>
      </c>
      <c r="P413" s="54">
        <f>VLOOKUP(C413,银行退!D:G,4,FALSE)</f>
        <v>263</v>
      </c>
      <c r="Q413" s="53" t="str">
        <f t="shared" si="17"/>
        <v/>
      </c>
      <c r="R413" s="53">
        <f>VLOOKUP(C413,银行退!D:J,7,FALSE)</f>
        <v>1</v>
      </c>
    </row>
    <row r="414" spans="1:18" ht="14.25" hidden="1">
      <c r="A414" s="17">
        <v>42900.391875000001</v>
      </c>
      <c r="B414">
        <v>193442</v>
      </c>
      <c r="C414" t="s">
        <v>1872</v>
      </c>
      <c r="D414" t="s">
        <v>1873</v>
      </c>
      <c r="F414" s="60">
        <v>192</v>
      </c>
      <c r="G414" t="s">
        <v>253</v>
      </c>
      <c r="H414" t="s">
        <v>253</v>
      </c>
      <c r="I414" t="s">
        <v>699</v>
      </c>
      <c r="J414" t="s">
        <v>48</v>
      </c>
      <c r="K414" t="s">
        <v>700</v>
      </c>
      <c r="L414" t="s">
        <v>2525</v>
      </c>
      <c r="M414" t="s">
        <v>2526</v>
      </c>
      <c r="N414">
        <f>VLOOKUP(B414,HIS退!B:F,5,FALSE)</f>
        <v>-192</v>
      </c>
      <c r="O414" t="str">
        <f t="shared" si="16"/>
        <v/>
      </c>
      <c r="P414" s="43">
        <f>VLOOKUP(C414,银行退!D:G,4,FALSE)</f>
        <v>192</v>
      </c>
      <c r="Q414" t="str">
        <f t="shared" si="17"/>
        <v/>
      </c>
      <c r="R414" t="e">
        <f>VLOOKUP(C414,银行退!D:J,7,FALSE)</f>
        <v>#N/A</v>
      </c>
    </row>
    <row r="415" spans="1:18" ht="14.25" hidden="1">
      <c r="A415" s="17">
        <v>42900.407500000001</v>
      </c>
      <c r="B415">
        <v>194852</v>
      </c>
      <c r="C415" t="s">
        <v>1875</v>
      </c>
      <c r="D415" t="s">
        <v>1876</v>
      </c>
      <c r="F415" s="60">
        <v>1800</v>
      </c>
      <c r="G415" t="s">
        <v>253</v>
      </c>
      <c r="H415" t="s">
        <v>253</v>
      </c>
      <c r="I415" t="s">
        <v>699</v>
      </c>
      <c r="J415" t="s">
        <v>48</v>
      </c>
      <c r="K415" t="s">
        <v>700</v>
      </c>
      <c r="L415" t="s">
        <v>2527</v>
      </c>
      <c r="M415" t="s">
        <v>2528</v>
      </c>
      <c r="N415">
        <f>VLOOKUP(B415,HIS退!B:F,5,FALSE)</f>
        <v>-1800</v>
      </c>
      <c r="O415" t="str">
        <f t="shared" si="16"/>
        <v/>
      </c>
      <c r="P415" s="43">
        <f>VLOOKUP(C415,银行退!D:G,4,FALSE)</f>
        <v>1800</v>
      </c>
      <c r="Q415" t="str">
        <f t="shared" si="17"/>
        <v/>
      </c>
      <c r="R415" t="e">
        <f>VLOOKUP(C415,银行退!D:J,7,FALSE)</f>
        <v>#N/A</v>
      </c>
    </row>
    <row r="416" spans="1:18" ht="14.25" hidden="1">
      <c r="A416" s="17">
        <v>42900.412187499998</v>
      </c>
      <c r="B416">
        <v>195219</v>
      </c>
      <c r="C416" t="s">
        <v>1878</v>
      </c>
      <c r="D416" t="s">
        <v>1879</v>
      </c>
      <c r="F416" s="60">
        <v>96</v>
      </c>
      <c r="G416" t="s">
        <v>253</v>
      </c>
      <c r="H416" t="s">
        <v>253</v>
      </c>
      <c r="I416" t="s">
        <v>699</v>
      </c>
      <c r="J416" t="s">
        <v>4003</v>
      </c>
      <c r="K416" t="s">
        <v>700</v>
      </c>
      <c r="L416" t="s">
        <v>2529</v>
      </c>
      <c r="M416" t="s">
        <v>2530</v>
      </c>
      <c r="N416" s="53">
        <f>VLOOKUP(B416,HIS退!B:F,5,FALSE)</f>
        <v>-96</v>
      </c>
      <c r="O416" s="53" t="str">
        <f t="shared" si="16"/>
        <v/>
      </c>
      <c r="P416" s="54">
        <f>VLOOKUP(C416,银行退!D:G,4,FALSE)</f>
        <v>96</v>
      </c>
      <c r="Q416" s="53" t="str">
        <f t="shared" si="17"/>
        <v/>
      </c>
      <c r="R416" s="53">
        <f>VLOOKUP(C416,银行退!D:J,7,FALSE)</f>
        <v>1</v>
      </c>
    </row>
    <row r="417" spans="1:18" ht="14.25" hidden="1">
      <c r="A417" s="17">
        <v>42900.413726851853</v>
      </c>
      <c r="B417">
        <v>195344</v>
      </c>
      <c r="C417" t="s">
        <v>1881</v>
      </c>
      <c r="D417" t="s">
        <v>69</v>
      </c>
      <c r="F417" s="60">
        <v>500</v>
      </c>
      <c r="G417" t="s">
        <v>253</v>
      </c>
      <c r="H417" t="s">
        <v>253</v>
      </c>
      <c r="I417" t="s">
        <v>699</v>
      </c>
      <c r="J417" t="s">
        <v>48</v>
      </c>
      <c r="K417" t="s">
        <v>700</v>
      </c>
      <c r="L417" t="s">
        <v>2531</v>
      </c>
      <c r="M417" t="s">
        <v>2532</v>
      </c>
      <c r="N417">
        <f>VLOOKUP(B417,HIS退!B:F,5,FALSE)</f>
        <v>-500</v>
      </c>
      <c r="O417" t="str">
        <f t="shared" si="16"/>
        <v/>
      </c>
      <c r="P417" s="43">
        <f>VLOOKUP(C417,银行退!D:G,4,FALSE)</f>
        <v>500</v>
      </c>
      <c r="Q417" t="str">
        <f t="shared" si="17"/>
        <v/>
      </c>
      <c r="R417" t="e">
        <f>VLOOKUP(C417,银行退!D:J,7,FALSE)</f>
        <v>#N/A</v>
      </c>
    </row>
    <row r="418" spans="1:18" ht="14.25" hidden="1">
      <c r="A418" s="17">
        <v>42900.429108796299</v>
      </c>
      <c r="B418">
        <v>196608</v>
      </c>
      <c r="C418" t="s">
        <v>1882</v>
      </c>
      <c r="D418" t="s">
        <v>1883</v>
      </c>
      <c r="F418" s="60">
        <v>341</v>
      </c>
      <c r="G418" t="s">
        <v>253</v>
      </c>
      <c r="H418" t="s">
        <v>253</v>
      </c>
      <c r="I418" t="s">
        <v>699</v>
      </c>
      <c r="J418" t="s">
        <v>48</v>
      </c>
      <c r="K418" t="s">
        <v>700</v>
      </c>
      <c r="L418" t="s">
        <v>2533</v>
      </c>
      <c r="M418" t="s">
        <v>2534</v>
      </c>
      <c r="N418">
        <f>VLOOKUP(B418,HIS退!B:F,5,FALSE)</f>
        <v>-341</v>
      </c>
      <c r="O418" t="str">
        <f t="shared" si="16"/>
        <v/>
      </c>
      <c r="P418" s="43">
        <f>VLOOKUP(C418,银行退!D:G,4,FALSE)</f>
        <v>341</v>
      </c>
      <c r="Q418" t="str">
        <f t="shared" si="17"/>
        <v/>
      </c>
      <c r="R418" t="e">
        <f>VLOOKUP(C418,银行退!D:J,7,FALSE)</f>
        <v>#N/A</v>
      </c>
    </row>
    <row r="419" spans="1:18" ht="14.25" hidden="1">
      <c r="A419" s="17">
        <v>42900.438032407408</v>
      </c>
      <c r="B419">
        <v>197286</v>
      </c>
      <c r="C419" t="s">
        <v>1885</v>
      </c>
      <c r="D419" t="s">
        <v>1886</v>
      </c>
      <c r="F419" s="60">
        <v>480</v>
      </c>
      <c r="G419" t="s">
        <v>253</v>
      </c>
      <c r="H419" t="s">
        <v>253</v>
      </c>
      <c r="I419" t="s">
        <v>699</v>
      </c>
      <c r="J419" t="s">
        <v>48</v>
      </c>
      <c r="K419" t="s">
        <v>700</v>
      </c>
      <c r="L419" t="s">
        <v>2535</v>
      </c>
      <c r="M419" t="s">
        <v>2536</v>
      </c>
      <c r="N419">
        <f>VLOOKUP(B419,HIS退!B:F,5,FALSE)</f>
        <v>-480</v>
      </c>
      <c r="O419" t="str">
        <f t="shared" si="16"/>
        <v/>
      </c>
      <c r="P419" s="43">
        <f>VLOOKUP(C419,银行退!D:G,4,FALSE)</f>
        <v>480</v>
      </c>
      <c r="Q419" t="str">
        <f t="shared" si="17"/>
        <v/>
      </c>
      <c r="R419" t="e">
        <f>VLOOKUP(C419,银行退!D:J,7,FALSE)</f>
        <v>#N/A</v>
      </c>
    </row>
    <row r="420" spans="1:18" ht="14.25" hidden="1">
      <c r="A420" s="17">
        <v>42900.443622685183</v>
      </c>
      <c r="B420">
        <v>197635</v>
      </c>
      <c r="C420" t="s">
        <v>1888</v>
      </c>
      <c r="D420" t="s">
        <v>1889</v>
      </c>
      <c r="F420" s="60">
        <v>118</v>
      </c>
      <c r="G420" t="s">
        <v>253</v>
      </c>
      <c r="H420" t="s">
        <v>253</v>
      </c>
      <c r="I420" t="s">
        <v>699</v>
      </c>
      <c r="J420" t="s">
        <v>48</v>
      </c>
      <c r="K420" t="s">
        <v>700</v>
      </c>
      <c r="L420" t="s">
        <v>2537</v>
      </c>
      <c r="M420" t="s">
        <v>2538</v>
      </c>
      <c r="N420">
        <f>VLOOKUP(B420,HIS退!B:F,5,FALSE)</f>
        <v>-118</v>
      </c>
      <c r="O420" t="str">
        <f t="shared" si="16"/>
        <v/>
      </c>
      <c r="P420" s="43">
        <f>VLOOKUP(C420,银行退!D:G,4,FALSE)</f>
        <v>118</v>
      </c>
      <c r="Q420" t="str">
        <f t="shared" si="17"/>
        <v/>
      </c>
      <c r="R420" t="e">
        <f>VLOOKUP(C420,银行退!D:J,7,FALSE)</f>
        <v>#N/A</v>
      </c>
    </row>
    <row r="421" spans="1:18" ht="14.25" hidden="1">
      <c r="A421" s="17">
        <v>42900.45071759259</v>
      </c>
      <c r="B421">
        <v>198144</v>
      </c>
      <c r="C421" t="s">
        <v>1891</v>
      </c>
      <c r="D421" t="s">
        <v>91</v>
      </c>
      <c r="F421" s="60">
        <v>79</v>
      </c>
      <c r="G421" t="s">
        <v>253</v>
      </c>
      <c r="H421" t="s">
        <v>253</v>
      </c>
      <c r="I421" t="s">
        <v>699</v>
      </c>
      <c r="J421" t="s">
        <v>48</v>
      </c>
      <c r="K421" t="s">
        <v>700</v>
      </c>
      <c r="L421" t="s">
        <v>2539</v>
      </c>
      <c r="M421" t="s">
        <v>2540</v>
      </c>
      <c r="N421">
        <f>VLOOKUP(B421,HIS退!B:F,5,FALSE)</f>
        <v>-79</v>
      </c>
      <c r="O421" t="str">
        <f t="shared" si="16"/>
        <v/>
      </c>
      <c r="P421" s="43">
        <f>VLOOKUP(C421,银行退!D:G,4,FALSE)</f>
        <v>79</v>
      </c>
      <c r="Q421" t="str">
        <f t="shared" si="17"/>
        <v/>
      </c>
      <c r="R421" t="e">
        <f>VLOOKUP(C421,银行退!D:J,7,FALSE)</f>
        <v>#N/A</v>
      </c>
    </row>
    <row r="422" spans="1:18" ht="14.25" hidden="1">
      <c r="A422" s="17">
        <v>42900.45516203704</v>
      </c>
      <c r="B422">
        <v>198490</v>
      </c>
      <c r="C422" t="s">
        <v>1892</v>
      </c>
      <c r="D422" t="s">
        <v>1893</v>
      </c>
      <c r="F422" s="60">
        <v>4015</v>
      </c>
      <c r="G422" t="s">
        <v>253</v>
      </c>
      <c r="H422" t="s">
        <v>253</v>
      </c>
      <c r="I422" t="s">
        <v>699</v>
      </c>
      <c r="J422" t="s">
        <v>48</v>
      </c>
      <c r="K422" t="s">
        <v>700</v>
      </c>
      <c r="L422" t="s">
        <v>2541</v>
      </c>
      <c r="M422" t="s">
        <v>2542</v>
      </c>
      <c r="N422">
        <f>VLOOKUP(B422,HIS退!B:F,5,FALSE)</f>
        <v>-4015</v>
      </c>
      <c r="O422" t="str">
        <f t="shared" si="16"/>
        <v/>
      </c>
      <c r="P422" s="43">
        <f>VLOOKUP(C422,银行退!D:G,4,FALSE)</f>
        <v>4015</v>
      </c>
      <c r="Q422" t="str">
        <f t="shared" si="17"/>
        <v/>
      </c>
      <c r="R422" t="e">
        <f>VLOOKUP(C422,银行退!D:J,7,FALSE)</f>
        <v>#N/A</v>
      </c>
    </row>
    <row r="423" spans="1:18" ht="14.25" hidden="1">
      <c r="A423" s="17">
        <v>42900.458229166667</v>
      </c>
      <c r="B423">
        <v>198721</v>
      </c>
      <c r="C423" t="s">
        <v>1895</v>
      </c>
      <c r="D423" t="s">
        <v>1896</v>
      </c>
      <c r="F423" s="60">
        <v>41</v>
      </c>
      <c r="G423" t="s">
        <v>253</v>
      </c>
      <c r="H423" t="s">
        <v>253</v>
      </c>
      <c r="I423" t="s">
        <v>699</v>
      </c>
      <c r="J423" t="s">
        <v>4003</v>
      </c>
      <c r="K423" t="s">
        <v>700</v>
      </c>
      <c r="L423" t="s">
        <v>2543</v>
      </c>
      <c r="M423" t="s">
        <v>2544</v>
      </c>
      <c r="N423" s="53">
        <f>VLOOKUP(B423,HIS退!B:F,5,FALSE)</f>
        <v>-41</v>
      </c>
      <c r="O423" s="53" t="str">
        <f t="shared" si="16"/>
        <v/>
      </c>
      <c r="P423" s="54">
        <f>VLOOKUP(C423,银行退!D:G,4,FALSE)</f>
        <v>41</v>
      </c>
      <c r="Q423" s="53" t="str">
        <f t="shared" si="17"/>
        <v/>
      </c>
      <c r="R423" s="53">
        <f>VLOOKUP(C423,银行退!D:J,7,FALSE)</f>
        <v>1</v>
      </c>
    </row>
    <row r="424" spans="1:18" ht="14.25" hidden="1">
      <c r="A424" s="17">
        <v>42900.460057870368</v>
      </c>
      <c r="B424">
        <v>198867</v>
      </c>
      <c r="C424" t="s">
        <v>1898</v>
      </c>
      <c r="D424" t="s">
        <v>1899</v>
      </c>
      <c r="F424" s="60">
        <v>323</v>
      </c>
      <c r="G424" t="s">
        <v>253</v>
      </c>
      <c r="H424" t="s">
        <v>253</v>
      </c>
      <c r="I424" t="s">
        <v>699</v>
      </c>
      <c r="J424" t="s">
        <v>48</v>
      </c>
      <c r="K424" t="s">
        <v>700</v>
      </c>
      <c r="L424" t="s">
        <v>2545</v>
      </c>
      <c r="M424" t="s">
        <v>2546</v>
      </c>
      <c r="N424">
        <f>VLOOKUP(B424,HIS退!B:F,5,FALSE)</f>
        <v>-323</v>
      </c>
      <c r="O424" t="str">
        <f t="shared" si="16"/>
        <v/>
      </c>
      <c r="P424" s="43">
        <f>VLOOKUP(C424,银行退!D:G,4,FALSE)</f>
        <v>323</v>
      </c>
      <c r="Q424" t="str">
        <f t="shared" si="17"/>
        <v/>
      </c>
      <c r="R424" t="e">
        <f>VLOOKUP(C424,银行退!D:J,7,FALSE)</f>
        <v>#N/A</v>
      </c>
    </row>
    <row r="425" spans="1:18" ht="14.25" hidden="1">
      <c r="A425" s="17">
        <v>42900.461909722224</v>
      </c>
      <c r="B425">
        <v>198994</v>
      </c>
      <c r="C425" t="s">
        <v>1901</v>
      </c>
      <c r="D425" t="s">
        <v>1902</v>
      </c>
      <c r="F425" s="60">
        <v>500</v>
      </c>
      <c r="G425" t="s">
        <v>253</v>
      </c>
      <c r="H425" t="s">
        <v>253</v>
      </c>
      <c r="I425" t="s">
        <v>699</v>
      </c>
      <c r="J425" t="s">
        <v>48</v>
      </c>
      <c r="K425" t="s">
        <v>700</v>
      </c>
      <c r="L425" t="s">
        <v>2547</v>
      </c>
      <c r="M425" t="s">
        <v>2548</v>
      </c>
      <c r="N425">
        <f>VLOOKUP(B425,HIS退!B:F,5,FALSE)</f>
        <v>-500</v>
      </c>
      <c r="O425" t="str">
        <f t="shared" si="16"/>
        <v/>
      </c>
      <c r="P425" s="43">
        <f>VLOOKUP(C425,银行退!D:G,4,FALSE)</f>
        <v>500</v>
      </c>
      <c r="Q425" t="str">
        <f t="shared" si="17"/>
        <v/>
      </c>
      <c r="R425" t="e">
        <f>VLOOKUP(C425,银行退!D:J,7,FALSE)</f>
        <v>#N/A</v>
      </c>
    </row>
    <row r="426" spans="1:18" ht="14.25" hidden="1">
      <c r="A426" s="17">
        <v>42900.462118055555</v>
      </c>
      <c r="B426">
        <v>199007</v>
      </c>
      <c r="C426" t="s">
        <v>1904</v>
      </c>
      <c r="D426" t="s">
        <v>1902</v>
      </c>
      <c r="F426" s="60">
        <v>500</v>
      </c>
      <c r="G426" t="s">
        <v>253</v>
      </c>
      <c r="H426" t="s">
        <v>253</v>
      </c>
      <c r="I426" t="s">
        <v>699</v>
      </c>
      <c r="J426" t="s">
        <v>48</v>
      </c>
      <c r="K426" t="s">
        <v>700</v>
      </c>
      <c r="L426" t="s">
        <v>2549</v>
      </c>
      <c r="M426" t="s">
        <v>2550</v>
      </c>
      <c r="N426">
        <f>VLOOKUP(B426,HIS退!B:F,5,FALSE)</f>
        <v>-500</v>
      </c>
      <c r="O426" t="str">
        <f t="shared" si="16"/>
        <v/>
      </c>
      <c r="P426" s="43">
        <f>VLOOKUP(C426,银行退!D:G,4,FALSE)</f>
        <v>500</v>
      </c>
      <c r="Q426" t="str">
        <f t="shared" si="17"/>
        <v/>
      </c>
      <c r="R426" t="e">
        <f>VLOOKUP(C426,银行退!D:J,7,FALSE)</f>
        <v>#N/A</v>
      </c>
    </row>
    <row r="427" spans="1:18" ht="14.25" hidden="1">
      <c r="A427" s="17">
        <v>42900.48027777778</v>
      </c>
      <c r="B427">
        <v>200090</v>
      </c>
      <c r="C427" t="s">
        <v>1905</v>
      </c>
      <c r="D427" t="s">
        <v>1906</v>
      </c>
      <c r="F427" s="60">
        <v>380</v>
      </c>
      <c r="G427" t="s">
        <v>253</v>
      </c>
      <c r="H427" t="s">
        <v>253</v>
      </c>
      <c r="I427" t="s">
        <v>699</v>
      </c>
      <c r="J427" t="s">
        <v>48</v>
      </c>
      <c r="K427" t="s">
        <v>700</v>
      </c>
      <c r="L427" t="s">
        <v>2551</v>
      </c>
      <c r="M427" t="s">
        <v>2552</v>
      </c>
      <c r="N427">
        <f>VLOOKUP(B427,HIS退!B:F,5,FALSE)</f>
        <v>-380</v>
      </c>
      <c r="O427" t="str">
        <f t="shared" si="16"/>
        <v/>
      </c>
      <c r="P427" s="43">
        <f>VLOOKUP(C427,银行退!D:G,4,FALSE)</f>
        <v>380</v>
      </c>
      <c r="Q427" t="str">
        <f t="shared" si="17"/>
        <v/>
      </c>
      <c r="R427" t="e">
        <f>VLOOKUP(C427,银行退!D:J,7,FALSE)</f>
        <v>#N/A</v>
      </c>
    </row>
    <row r="428" spans="1:18" ht="14.25" hidden="1">
      <c r="A428" s="17">
        <v>42900.484594907408</v>
      </c>
      <c r="B428">
        <v>200311</v>
      </c>
      <c r="C428" t="s">
        <v>1908</v>
      </c>
      <c r="D428" t="s">
        <v>1909</v>
      </c>
      <c r="F428" s="60">
        <v>200</v>
      </c>
      <c r="G428" t="s">
        <v>253</v>
      </c>
      <c r="H428" t="s">
        <v>253</v>
      </c>
      <c r="I428" t="s">
        <v>699</v>
      </c>
      <c r="J428" t="s">
        <v>48</v>
      </c>
      <c r="K428" t="s">
        <v>700</v>
      </c>
      <c r="L428" t="s">
        <v>2553</v>
      </c>
      <c r="M428" t="s">
        <v>2554</v>
      </c>
      <c r="N428">
        <f>VLOOKUP(B428,HIS退!B:F,5,FALSE)</f>
        <v>-200</v>
      </c>
      <c r="O428" t="str">
        <f t="shared" si="16"/>
        <v/>
      </c>
      <c r="P428" s="43">
        <f>VLOOKUP(C428,银行退!D:G,4,FALSE)</f>
        <v>200</v>
      </c>
      <c r="Q428" t="str">
        <f t="shared" si="17"/>
        <v/>
      </c>
      <c r="R428" t="e">
        <f>VLOOKUP(C428,银行退!D:J,7,FALSE)</f>
        <v>#N/A</v>
      </c>
    </row>
    <row r="429" spans="1:18" ht="14.25" hidden="1">
      <c r="A429" s="17">
        <v>42900.484942129631</v>
      </c>
      <c r="B429">
        <v>200323</v>
      </c>
      <c r="C429" t="s">
        <v>1911</v>
      </c>
      <c r="D429" t="s">
        <v>1909</v>
      </c>
      <c r="F429" s="60">
        <v>200</v>
      </c>
      <c r="G429" t="s">
        <v>253</v>
      </c>
      <c r="H429" t="s">
        <v>253</v>
      </c>
      <c r="I429" t="s">
        <v>699</v>
      </c>
      <c r="J429" t="s">
        <v>48</v>
      </c>
      <c r="K429" t="s">
        <v>700</v>
      </c>
      <c r="L429" t="s">
        <v>2555</v>
      </c>
      <c r="M429" t="s">
        <v>2556</v>
      </c>
      <c r="N429">
        <f>VLOOKUP(B429,HIS退!B:F,5,FALSE)</f>
        <v>-200</v>
      </c>
      <c r="O429" t="str">
        <f t="shared" si="16"/>
        <v/>
      </c>
      <c r="P429" s="43">
        <f>VLOOKUP(C429,银行退!D:G,4,FALSE)</f>
        <v>200</v>
      </c>
      <c r="Q429" t="str">
        <f t="shared" si="17"/>
        <v/>
      </c>
      <c r="R429" t="e">
        <f>VLOOKUP(C429,银行退!D:J,7,FALSE)</f>
        <v>#N/A</v>
      </c>
    </row>
    <row r="430" spans="1:18" ht="14.25" hidden="1">
      <c r="A430" s="17">
        <v>42900.486990740741</v>
      </c>
      <c r="B430">
        <v>200423</v>
      </c>
      <c r="C430" t="s">
        <v>1912</v>
      </c>
      <c r="D430" t="s">
        <v>1913</v>
      </c>
      <c r="F430" s="60">
        <v>1092</v>
      </c>
      <c r="G430" t="s">
        <v>253</v>
      </c>
      <c r="H430" t="s">
        <v>253</v>
      </c>
      <c r="I430" t="s">
        <v>699</v>
      </c>
      <c r="J430" t="s">
        <v>4003</v>
      </c>
      <c r="K430" t="s">
        <v>700</v>
      </c>
      <c r="L430" t="s">
        <v>2557</v>
      </c>
      <c r="M430" t="s">
        <v>2558</v>
      </c>
      <c r="N430" s="53">
        <f>VLOOKUP(B430,HIS退!B:F,5,FALSE)</f>
        <v>-1092</v>
      </c>
      <c r="O430" s="53" t="str">
        <f t="shared" si="16"/>
        <v/>
      </c>
      <c r="P430" s="54">
        <f>VLOOKUP(C430,银行退!D:G,4,FALSE)</f>
        <v>1092</v>
      </c>
      <c r="Q430" s="53" t="str">
        <f t="shared" si="17"/>
        <v/>
      </c>
      <c r="R430" s="53">
        <f>VLOOKUP(C430,银行退!D:J,7,FALSE)</f>
        <v>1</v>
      </c>
    </row>
    <row r="431" spans="1:18" ht="14.25" hidden="1">
      <c r="A431" s="17">
        <v>42900.487523148149</v>
      </c>
      <c r="B431">
        <v>200448</v>
      </c>
      <c r="C431" t="s">
        <v>1915</v>
      </c>
      <c r="D431" t="s">
        <v>1916</v>
      </c>
      <c r="F431" s="60">
        <v>137</v>
      </c>
      <c r="G431" t="s">
        <v>253</v>
      </c>
      <c r="H431" t="s">
        <v>253</v>
      </c>
      <c r="I431" t="s">
        <v>699</v>
      </c>
      <c r="J431" t="s">
        <v>48</v>
      </c>
      <c r="K431" t="s">
        <v>700</v>
      </c>
      <c r="L431" t="s">
        <v>2559</v>
      </c>
      <c r="M431" t="s">
        <v>2560</v>
      </c>
      <c r="N431">
        <f>VLOOKUP(B431,HIS退!B:F,5,FALSE)</f>
        <v>-137</v>
      </c>
      <c r="O431" t="str">
        <f t="shared" si="16"/>
        <v/>
      </c>
      <c r="P431" s="43">
        <f>VLOOKUP(C431,银行退!D:G,4,FALSE)</f>
        <v>137</v>
      </c>
      <c r="Q431" t="str">
        <f t="shared" si="17"/>
        <v/>
      </c>
      <c r="R431" t="e">
        <f>VLOOKUP(C431,银行退!D:J,7,FALSE)</f>
        <v>#N/A</v>
      </c>
    </row>
    <row r="432" spans="1:18" ht="14.25" hidden="1">
      <c r="A432" s="17">
        <v>42900.488055555557</v>
      </c>
      <c r="B432">
        <v>200463</v>
      </c>
      <c r="C432" t="s">
        <v>1918</v>
      </c>
      <c r="D432" t="s">
        <v>1919</v>
      </c>
      <c r="F432" s="60">
        <v>454</v>
      </c>
      <c r="G432" t="s">
        <v>253</v>
      </c>
      <c r="H432" t="s">
        <v>253</v>
      </c>
      <c r="I432" t="s">
        <v>699</v>
      </c>
      <c r="J432" t="s">
        <v>48</v>
      </c>
      <c r="K432" t="s">
        <v>700</v>
      </c>
      <c r="L432" t="s">
        <v>2561</v>
      </c>
      <c r="M432" t="s">
        <v>2562</v>
      </c>
      <c r="N432">
        <f>VLOOKUP(B432,HIS退!B:F,5,FALSE)</f>
        <v>-454</v>
      </c>
      <c r="O432" t="str">
        <f t="shared" si="16"/>
        <v/>
      </c>
      <c r="P432" s="43">
        <f>VLOOKUP(C432,银行退!D:G,4,FALSE)</f>
        <v>454</v>
      </c>
      <c r="Q432" t="str">
        <f t="shared" si="17"/>
        <v/>
      </c>
      <c r="R432" t="e">
        <f>VLOOKUP(C432,银行退!D:J,7,FALSE)</f>
        <v>#N/A</v>
      </c>
    </row>
    <row r="433" spans="1:18" ht="14.25" hidden="1">
      <c r="A433" s="17">
        <v>42900.48841435185</v>
      </c>
      <c r="B433">
        <v>200487</v>
      </c>
      <c r="C433" t="s">
        <v>1921</v>
      </c>
      <c r="D433" t="s">
        <v>1922</v>
      </c>
      <c r="F433" s="60">
        <v>151</v>
      </c>
      <c r="G433" t="s">
        <v>253</v>
      </c>
      <c r="H433" t="s">
        <v>253</v>
      </c>
      <c r="I433" t="s">
        <v>699</v>
      </c>
      <c r="J433" t="s">
        <v>48</v>
      </c>
      <c r="K433" t="s">
        <v>700</v>
      </c>
      <c r="L433" t="s">
        <v>2563</v>
      </c>
      <c r="M433" t="s">
        <v>2564</v>
      </c>
      <c r="N433">
        <f>VLOOKUP(B433,HIS退!B:F,5,FALSE)</f>
        <v>-151</v>
      </c>
      <c r="O433" t="str">
        <f t="shared" si="16"/>
        <v/>
      </c>
      <c r="P433" s="43">
        <f>VLOOKUP(C433,银行退!D:G,4,FALSE)</f>
        <v>151</v>
      </c>
      <c r="Q433" t="str">
        <f t="shared" si="17"/>
        <v/>
      </c>
      <c r="R433" t="e">
        <f>VLOOKUP(C433,银行退!D:J,7,FALSE)</f>
        <v>#N/A</v>
      </c>
    </row>
    <row r="434" spans="1:18" ht="14.25" hidden="1">
      <c r="A434" s="17">
        <v>42900.488553240742</v>
      </c>
      <c r="B434">
        <v>200495</v>
      </c>
      <c r="C434" t="s">
        <v>1924</v>
      </c>
      <c r="D434" t="s">
        <v>1925</v>
      </c>
      <c r="F434" s="60">
        <v>1808</v>
      </c>
      <c r="G434" t="s">
        <v>253</v>
      </c>
      <c r="H434" t="s">
        <v>253</v>
      </c>
      <c r="I434" t="s">
        <v>699</v>
      </c>
      <c r="J434" t="s">
        <v>48</v>
      </c>
      <c r="K434" t="s">
        <v>700</v>
      </c>
      <c r="L434" t="s">
        <v>2565</v>
      </c>
      <c r="M434" t="s">
        <v>2566</v>
      </c>
      <c r="N434">
        <f>VLOOKUP(B434,HIS退!B:F,5,FALSE)</f>
        <v>-1808</v>
      </c>
      <c r="O434" t="str">
        <f t="shared" si="16"/>
        <v/>
      </c>
      <c r="P434" s="43">
        <f>VLOOKUP(C434,银行退!D:G,4,FALSE)</f>
        <v>1808</v>
      </c>
      <c r="Q434" t="str">
        <f t="shared" si="17"/>
        <v/>
      </c>
      <c r="R434" t="e">
        <f>VLOOKUP(C434,银行退!D:J,7,FALSE)</f>
        <v>#N/A</v>
      </c>
    </row>
    <row r="435" spans="1:18" ht="14.25" hidden="1">
      <c r="A435" s="17">
        <v>42900.491284722222</v>
      </c>
      <c r="B435">
        <v>200595</v>
      </c>
      <c r="C435" t="s">
        <v>1927</v>
      </c>
      <c r="D435" t="s">
        <v>1928</v>
      </c>
      <c r="F435" s="60">
        <v>343</v>
      </c>
      <c r="G435" t="s">
        <v>253</v>
      </c>
      <c r="H435" t="s">
        <v>253</v>
      </c>
      <c r="I435" t="s">
        <v>699</v>
      </c>
      <c r="J435" t="s">
        <v>4003</v>
      </c>
      <c r="K435" t="s">
        <v>700</v>
      </c>
      <c r="L435" t="s">
        <v>2567</v>
      </c>
      <c r="M435" t="s">
        <v>2568</v>
      </c>
      <c r="N435" s="53">
        <f>VLOOKUP(B435,HIS退!B:F,5,FALSE)</f>
        <v>-343</v>
      </c>
      <c r="O435" s="53" t="str">
        <f t="shared" si="16"/>
        <v/>
      </c>
      <c r="P435" s="54">
        <f>VLOOKUP(C435,银行退!D:G,4,FALSE)</f>
        <v>343</v>
      </c>
      <c r="Q435" s="53" t="str">
        <f t="shared" si="17"/>
        <v/>
      </c>
      <c r="R435" s="53">
        <f>VLOOKUP(C435,银行退!D:J,7,FALSE)</f>
        <v>1</v>
      </c>
    </row>
    <row r="436" spans="1:18" ht="14.25" hidden="1">
      <c r="A436" s="17">
        <v>42900.491736111115</v>
      </c>
      <c r="B436">
        <v>200615</v>
      </c>
      <c r="C436" t="s">
        <v>1930</v>
      </c>
      <c r="D436" t="s">
        <v>1931</v>
      </c>
      <c r="F436" s="60">
        <v>455</v>
      </c>
      <c r="G436" t="s">
        <v>253</v>
      </c>
      <c r="H436" t="s">
        <v>253</v>
      </c>
      <c r="I436" t="s">
        <v>699</v>
      </c>
      <c r="J436" t="s">
        <v>48</v>
      </c>
      <c r="K436" t="s">
        <v>700</v>
      </c>
      <c r="L436" t="s">
        <v>2569</v>
      </c>
      <c r="M436" t="s">
        <v>2570</v>
      </c>
      <c r="N436">
        <f>VLOOKUP(B436,HIS退!B:F,5,FALSE)</f>
        <v>-455</v>
      </c>
      <c r="O436" t="str">
        <f t="shared" si="16"/>
        <v/>
      </c>
      <c r="P436" s="43">
        <f>VLOOKUP(C436,银行退!D:G,4,FALSE)</f>
        <v>455</v>
      </c>
      <c r="Q436" t="str">
        <f t="shared" si="17"/>
        <v/>
      </c>
      <c r="R436" t="e">
        <f>VLOOKUP(C436,银行退!D:J,7,FALSE)</f>
        <v>#N/A</v>
      </c>
    </row>
    <row r="437" spans="1:18" ht="14.25" hidden="1">
      <c r="A437" s="17">
        <v>42900.492083333331</v>
      </c>
      <c r="B437">
        <v>200630</v>
      </c>
      <c r="C437" t="s">
        <v>1933</v>
      </c>
      <c r="D437" t="s">
        <v>1934</v>
      </c>
      <c r="F437" s="60">
        <v>300</v>
      </c>
      <c r="G437" t="s">
        <v>253</v>
      </c>
      <c r="H437" t="s">
        <v>253</v>
      </c>
      <c r="I437" t="s">
        <v>699</v>
      </c>
      <c r="J437" t="s">
        <v>48</v>
      </c>
      <c r="K437" t="s">
        <v>700</v>
      </c>
      <c r="L437" t="s">
        <v>2571</v>
      </c>
      <c r="M437" t="s">
        <v>2572</v>
      </c>
      <c r="N437">
        <f>VLOOKUP(B437,HIS退!B:F,5,FALSE)</f>
        <v>-300</v>
      </c>
      <c r="O437" t="str">
        <f t="shared" si="16"/>
        <v/>
      </c>
      <c r="P437" s="43">
        <f>VLOOKUP(C437,银行退!D:G,4,FALSE)</f>
        <v>300</v>
      </c>
      <c r="Q437" t="str">
        <f t="shared" si="17"/>
        <v/>
      </c>
      <c r="R437" t="e">
        <f>VLOOKUP(C437,银行退!D:J,7,FALSE)</f>
        <v>#N/A</v>
      </c>
    </row>
    <row r="438" spans="1:18" ht="14.25" hidden="1">
      <c r="A438" s="17">
        <v>42900.496145833335</v>
      </c>
      <c r="B438">
        <v>200792</v>
      </c>
      <c r="C438" t="s">
        <v>1936</v>
      </c>
      <c r="D438" t="s">
        <v>1937</v>
      </c>
      <c r="F438" s="60">
        <v>50</v>
      </c>
      <c r="G438" t="s">
        <v>253</v>
      </c>
      <c r="H438" t="s">
        <v>253</v>
      </c>
      <c r="I438" t="s">
        <v>699</v>
      </c>
      <c r="J438" t="s">
        <v>48</v>
      </c>
      <c r="K438" t="s">
        <v>700</v>
      </c>
      <c r="L438" t="s">
        <v>2573</v>
      </c>
      <c r="M438" t="s">
        <v>2574</v>
      </c>
      <c r="N438">
        <f>VLOOKUP(B438,HIS退!B:F,5,FALSE)</f>
        <v>-50</v>
      </c>
      <c r="O438" t="str">
        <f t="shared" si="16"/>
        <v/>
      </c>
      <c r="P438" s="43">
        <f>VLOOKUP(C438,银行退!D:G,4,FALSE)</f>
        <v>50</v>
      </c>
      <c r="Q438" t="str">
        <f t="shared" si="17"/>
        <v/>
      </c>
      <c r="R438" t="e">
        <f>VLOOKUP(C438,银行退!D:J,7,FALSE)</f>
        <v>#N/A</v>
      </c>
    </row>
    <row r="439" spans="1:18" ht="14.25" hidden="1">
      <c r="A439" s="17">
        <v>42900.498865740738</v>
      </c>
      <c r="B439">
        <v>200894</v>
      </c>
      <c r="C439" t="s">
        <v>1939</v>
      </c>
      <c r="D439" t="s">
        <v>1940</v>
      </c>
      <c r="F439" s="60">
        <v>79</v>
      </c>
      <c r="G439" t="s">
        <v>253</v>
      </c>
      <c r="H439" t="s">
        <v>253</v>
      </c>
      <c r="I439" t="s">
        <v>699</v>
      </c>
      <c r="J439" t="s">
        <v>4003</v>
      </c>
      <c r="K439" t="s">
        <v>700</v>
      </c>
      <c r="L439" t="s">
        <v>2575</v>
      </c>
      <c r="M439" t="s">
        <v>2576</v>
      </c>
      <c r="N439" s="53">
        <f>VLOOKUP(B439,HIS退!B:F,5,FALSE)</f>
        <v>-79</v>
      </c>
      <c r="O439" s="53" t="str">
        <f t="shared" si="16"/>
        <v/>
      </c>
      <c r="P439" s="54">
        <f>VLOOKUP(C439,银行退!D:G,4,FALSE)</f>
        <v>79</v>
      </c>
      <c r="Q439" s="53" t="str">
        <f t="shared" si="17"/>
        <v/>
      </c>
      <c r="R439" s="53">
        <f>VLOOKUP(C439,银行退!D:J,7,FALSE)</f>
        <v>1</v>
      </c>
    </row>
    <row r="440" spans="1:18" ht="14.25" hidden="1">
      <c r="A440" s="17">
        <v>42900.505868055552</v>
      </c>
      <c r="B440">
        <v>201096</v>
      </c>
      <c r="C440" t="s">
        <v>1942</v>
      </c>
      <c r="D440" t="s">
        <v>1943</v>
      </c>
      <c r="F440" s="60">
        <v>765</v>
      </c>
      <c r="G440" t="s">
        <v>253</v>
      </c>
      <c r="H440" t="s">
        <v>253</v>
      </c>
      <c r="I440" t="s">
        <v>699</v>
      </c>
      <c r="J440" t="s">
        <v>48</v>
      </c>
      <c r="K440" t="s">
        <v>700</v>
      </c>
      <c r="L440" t="s">
        <v>2577</v>
      </c>
      <c r="M440" t="s">
        <v>2578</v>
      </c>
      <c r="N440">
        <f>VLOOKUP(B440,HIS退!B:F,5,FALSE)</f>
        <v>-765</v>
      </c>
      <c r="O440" t="str">
        <f t="shared" si="16"/>
        <v/>
      </c>
      <c r="P440" s="43">
        <f>VLOOKUP(C440,银行退!D:G,4,FALSE)</f>
        <v>765</v>
      </c>
      <c r="Q440" t="str">
        <f t="shared" si="17"/>
        <v/>
      </c>
      <c r="R440" t="e">
        <f>VLOOKUP(C440,银行退!D:J,7,FALSE)</f>
        <v>#N/A</v>
      </c>
    </row>
    <row r="441" spans="1:18" ht="14.25" hidden="1">
      <c r="A441" s="17">
        <v>42900.507199074076</v>
      </c>
      <c r="B441">
        <v>201121</v>
      </c>
      <c r="C441" t="s">
        <v>1945</v>
      </c>
      <c r="D441" t="s">
        <v>1946</v>
      </c>
      <c r="F441" s="60">
        <v>765</v>
      </c>
      <c r="G441" t="s">
        <v>253</v>
      </c>
      <c r="H441" t="s">
        <v>253</v>
      </c>
      <c r="I441" t="s">
        <v>699</v>
      </c>
      <c r="J441" t="s">
        <v>48</v>
      </c>
      <c r="K441" t="s">
        <v>700</v>
      </c>
      <c r="L441" t="s">
        <v>2579</v>
      </c>
      <c r="M441" t="s">
        <v>2580</v>
      </c>
      <c r="N441">
        <f>VLOOKUP(B441,HIS退!B:F,5,FALSE)</f>
        <v>-765</v>
      </c>
      <c r="O441" t="str">
        <f t="shared" si="16"/>
        <v/>
      </c>
      <c r="P441" s="43">
        <f>VLOOKUP(C441,银行退!D:G,4,FALSE)</f>
        <v>765</v>
      </c>
      <c r="Q441" t="str">
        <f t="shared" si="17"/>
        <v/>
      </c>
      <c r="R441" t="e">
        <f>VLOOKUP(C441,银行退!D:J,7,FALSE)</f>
        <v>#N/A</v>
      </c>
    </row>
    <row r="442" spans="1:18" ht="14.25" hidden="1">
      <c r="A442" s="17">
        <v>42900.508194444446</v>
      </c>
      <c r="B442">
        <v>201138</v>
      </c>
      <c r="C442" t="s">
        <v>1948</v>
      </c>
      <c r="D442" t="s">
        <v>1949</v>
      </c>
      <c r="F442" s="60">
        <v>300</v>
      </c>
      <c r="G442" t="s">
        <v>253</v>
      </c>
      <c r="H442" t="s">
        <v>253</v>
      </c>
      <c r="I442" t="s">
        <v>699</v>
      </c>
      <c r="J442" t="s">
        <v>48</v>
      </c>
      <c r="K442" t="s">
        <v>700</v>
      </c>
      <c r="L442" t="s">
        <v>2581</v>
      </c>
      <c r="M442" t="s">
        <v>2582</v>
      </c>
      <c r="N442">
        <f>VLOOKUP(B442,HIS退!B:F,5,FALSE)</f>
        <v>-300</v>
      </c>
      <c r="O442" t="str">
        <f t="shared" si="16"/>
        <v/>
      </c>
      <c r="P442" s="43">
        <f>VLOOKUP(C442,银行退!D:G,4,FALSE)</f>
        <v>300</v>
      </c>
      <c r="Q442" t="str">
        <f t="shared" si="17"/>
        <v/>
      </c>
      <c r="R442" t="e">
        <f>VLOOKUP(C442,银行退!D:J,7,FALSE)</f>
        <v>#N/A</v>
      </c>
    </row>
    <row r="443" spans="1:18" ht="14.25" hidden="1">
      <c r="A443" s="17">
        <v>42900.508946759262</v>
      </c>
      <c r="B443">
        <v>201148</v>
      </c>
      <c r="C443" t="s">
        <v>1951</v>
      </c>
      <c r="D443" t="s">
        <v>1952</v>
      </c>
      <c r="F443" s="60">
        <v>27</v>
      </c>
      <c r="G443" t="s">
        <v>253</v>
      </c>
      <c r="H443" t="s">
        <v>253</v>
      </c>
      <c r="I443" t="s">
        <v>699</v>
      </c>
      <c r="J443" t="s">
        <v>48</v>
      </c>
      <c r="K443" t="s">
        <v>700</v>
      </c>
      <c r="L443" t="s">
        <v>2583</v>
      </c>
      <c r="M443" t="s">
        <v>2584</v>
      </c>
      <c r="N443">
        <f>VLOOKUP(B443,HIS退!B:F,5,FALSE)</f>
        <v>-27</v>
      </c>
      <c r="O443" t="str">
        <f t="shared" si="16"/>
        <v/>
      </c>
      <c r="P443" s="43">
        <f>VLOOKUP(C443,银行退!D:G,4,FALSE)</f>
        <v>27</v>
      </c>
      <c r="Q443" t="str">
        <f t="shared" si="17"/>
        <v/>
      </c>
      <c r="R443" t="e">
        <f>VLOOKUP(C443,银行退!D:J,7,FALSE)</f>
        <v>#N/A</v>
      </c>
    </row>
    <row r="444" spans="1:18" ht="14.25" hidden="1">
      <c r="A444" s="17">
        <v>42900.51667824074</v>
      </c>
      <c r="B444">
        <v>201286</v>
      </c>
      <c r="C444" t="s">
        <v>1954</v>
      </c>
      <c r="D444" t="s">
        <v>1955</v>
      </c>
      <c r="F444" s="60">
        <v>72</v>
      </c>
      <c r="G444" t="s">
        <v>253</v>
      </c>
      <c r="H444" t="s">
        <v>253</v>
      </c>
      <c r="I444" t="s">
        <v>699</v>
      </c>
      <c r="J444" t="s">
        <v>48</v>
      </c>
      <c r="K444" t="s">
        <v>700</v>
      </c>
      <c r="L444" t="s">
        <v>2585</v>
      </c>
      <c r="M444" t="s">
        <v>2586</v>
      </c>
      <c r="N444">
        <f>VLOOKUP(B444,HIS退!B:F,5,FALSE)</f>
        <v>-72</v>
      </c>
      <c r="O444" t="str">
        <f t="shared" si="16"/>
        <v/>
      </c>
      <c r="P444" s="43">
        <f>VLOOKUP(C444,银行退!D:G,4,FALSE)</f>
        <v>72</v>
      </c>
      <c r="Q444" t="str">
        <f t="shared" si="17"/>
        <v/>
      </c>
      <c r="R444" t="e">
        <f>VLOOKUP(C444,银行退!D:J,7,FALSE)</f>
        <v>#N/A</v>
      </c>
    </row>
    <row r="445" spans="1:18" ht="14.25" hidden="1">
      <c r="A445" s="17">
        <v>42900.519328703704</v>
      </c>
      <c r="B445">
        <v>201314</v>
      </c>
      <c r="C445" t="s">
        <v>1957</v>
      </c>
      <c r="D445" t="s">
        <v>1958</v>
      </c>
      <c r="F445" s="60">
        <v>9633</v>
      </c>
      <c r="G445" t="s">
        <v>253</v>
      </c>
      <c r="H445" t="s">
        <v>253</v>
      </c>
      <c r="I445" t="s">
        <v>699</v>
      </c>
      <c r="J445" t="s">
        <v>48</v>
      </c>
      <c r="K445" t="s">
        <v>700</v>
      </c>
      <c r="L445" t="s">
        <v>2587</v>
      </c>
      <c r="M445" t="s">
        <v>2588</v>
      </c>
      <c r="N445">
        <f>VLOOKUP(B445,HIS退!B:F,5,FALSE)</f>
        <v>-9633</v>
      </c>
      <c r="O445" t="str">
        <f t="shared" si="16"/>
        <v/>
      </c>
      <c r="P445" s="43">
        <f>VLOOKUP(C445,银行退!D:G,4,FALSE)</f>
        <v>9633</v>
      </c>
      <c r="Q445" t="str">
        <f t="shared" si="17"/>
        <v/>
      </c>
      <c r="R445" t="e">
        <f>VLOOKUP(C445,银行退!D:J,7,FALSE)</f>
        <v>#N/A</v>
      </c>
    </row>
    <row r="446" spans="1:18" ht="14.25" hidden="1">
      <c r="A446" s="17">
        <v>42900.522870370369</v>
      </c>
      <c r="B446">
        <v>201342</v>
      </c>
      <c r="C446" t="s">
        <v>1960</v>
      </c>
      <c r="D446" t="s">
        <v>1961</v>
      </c>
      <c r="F446" s="60">
        <v>600</v>
      </c>
      <c r="G446" t="s">
        <v>253</v>
      </c>
      <c r="H446" t="s">
        <v>253</v>
      </c>
      <c r="I446" t="s">
        <v>699</v>
      </c>
      <c r="J446" t="s">
        <v>4003</v>
      </c>
      <c r="K446" t="s">
        <v>700</v>
      </c>
      <c r="L446" t="s">
        <v>2589</v>
      </c>
      <c r="M446" t="s">
        <v>2590</v>
      </c>
      <c r="N446" s="53">
        <f>VLOOKUP(B446,HIS退!B:F,5,FALSE)</f>
        <v>-600</v>
      </c>
      <c r="O446" s="53" t="str">
        <f t="shared" si="16"/>
        <v/>
      </c>
      <c r="P446" s="54">
        <f>VLOOKUP(C446,银行退!D:G,4,FALSE)</f>
        <v>600</v>
      </c>
      <c r="Q446" s="53" t="str">
        <f t="shared" si="17"/>
        <v/>
      </c>
      <c r="R446" s="53">
        <f>VLOOKUP(C446,银行退!D:J,7,FALSE)</f>
        <v>1</v>
      </c>
    </row>
    <row r="447" spans="1:18" ht="14.25" hidden="1">
      <c r="A447" s="17">
        <v>42900.526759259257</v>
      </c>
      <c r="B447">
        <v>201368</v>
      </c>
      <c r="C447" t="s">
        <v>1963</v>
      </c>
      <c r="D447" t="s">
        <v>1964</v>
      </c>
      <c r="F447" s="60">
        <v>700</v>
      </c>
      <c r="G447" t="s">
        <v>253</v>
      </c>
      <c r="H447" t="s">
        <v>253</v>
      </c>
      <c r="I447" t="s">
        <v>699</v>
      </c>
      <c r="J447" t="s">
        <v>48</v>
      </c>
      <c r="K447" t="s">
        <v>700</v>
      </c>
      <c r="L447" t="s">
        <v>2591</v>
      </c>
      <c r="M447" t="s">
        <v>2592</v>
      </c>
      <c r="N447">
        <f>VLOOKUP(B447,HIS退!B:F,5,FALSE)</f>
        <v>-700</v>
      </c>
      <c r="O447" t="str">
        <f t="shared" si="16"/>
        <v/>
      </c>
      <c r="P447" s="43">
        <f>VLOOKUP(C447,银行退!D:G,4,FALSE)</f>
        <v>700</v>
      </c>
      <c r="Q447" t="str">
        <f t="shared" si="17"/>
        <v/>
      </c>
      <c r="R447" t="e">
        <f>VLOOKUP(C447,银行退!D:J,7,FALSE)</f>
        <v>#N/A</v>
      </c>
    </row>
    <row r="448" spans="1:18" ht="14.25" hidden="1">
      <c r="A448" s="17">
        <v>42900.530127314814</v>
      </c>
      <c r="B448">
        <v>201403</v>
      </c>
      <c r="C448" t="s">
        <v>1966</v>
      </c>
      <c r="D448" t="s">
        <v>1967</v>
      </c>
      <c r="F448" s="60">
        <v>362</v>
      </c>
      <c r="G448" t="s">
        <v>253</v>
      </c>
      <c r="H448" t="s">
        <v>253</v>
      </c>
      <c r="I448" t="s">
        <v>699</v>
      </c>
      <c r="J448" t="s">
        <v>48</v>
      </c>
      <c r="K448" t="s">
        <v>700</v>
      </c>
      <c r="L448" t="s">
        <v>2593</v>
      </c>
      <c r="M448" t="s">
        <v>2594</v>
      </c>
      <c r="N448">
        <f>VLOOKUP(B448,HIS退!B:F,5,FALSE)</f>
        <v>-362</v>
      </c>
      <c r="O448" t="str">
        <f t="shared" si="16"/>
        <v/>
      </c>
      <c r="P448" s="43">
        <f>VLOOKUP(C448,银行退!D:G,4,FALSE)</f>
        <v>362</v>
      </c>
      <c r="Q448" t="str">
        <f t="shared" si="17"/>
        <v/>
      </c>
      <c r="R448" t="e">
        <f>VLOOKUP(C448,银行退!D:J,7,FALSE)</f>
        <v>#N/A</v>
      </c>
    </row>
    <row r="449" spans="1:18" ht="14.25" hidden="1">
      <c r="A449" s="17">
        <v>42900.566689814812</v>
      </c>
      <c r="B449">
        <v>201628</v>
      </c>
      <c r="C449" t="s">
        <v>1969</v>
      </c>
      <c r="D449" t="s">
        <v>1970</v>
      </c>
      <c r="F449" s="60">
        <v>327</v>
      </c>
      <c r="G449" t="s">
        <v>253</v>
      </c>
      <c r="H449" t="s">
        <v>253</v>
      </c>
      <c r="I449" t="s">
        <v>699</v>
      </c>
      <c r="J449" t="s">
        <v>48</v>
      </c>
      <c r="K449" t="s">
        <v>700</v>
      </c>
      <c r="L449" t="s">
        <v>2595</v>
      </c>
      <c r="M449" t="s">
        <v>2596</v>
      </c>
      <c r="N449">
        <f>VLOOKUP(B449,HIS退!B:F,5,FALSE)</f>
        <v>-327</v>
      </c>
      <c r="O449" t="str">
        <f t="shared" si="16"/>
        <v/>
      </c>
      <c r="P449" s="43">
        <f>VLOOKUP(C449,银行退!D:G,4,FALSE)</f>
        <v>327</v>
      </c>
      <c r="Q449" t="str">
        <f t="shared" si="17"/>
        <v/>
      </c>
      <c r="R449" t="e">
        <f>VLOOKUP(C449,银行退!D:J,7,FALSE)</f>
        <v>#N/A</v>
      </c>
    </row>
    <row r="450" spans="1:18" ht="14.25" hidden="1">
      <c r="A450" s="17">
        <v>42900.616226851853</v>
      </c>
      <c r="B450">
        <v>203594</v>
      </c>
      <c r="C450" t="s">
        <v>1972</v>
      </c>
      <c r="D450" t="s">
        <v>1973</v>
      </c>
      <c r="F450" s="60">
        <v>20</v>
      </c>
      <c r="G450" t="s">
        <v>253</v>
      </c>
      <c r="H450" t="s">
        <v>253</v>
      </c>
      <c r="I450" t="s">
        <v>699</v>
      </c>
      <c r="J450" t="s">
        <v>48</v>
      </c>
      <c r="K450" t="s">
        <v>700</v>
      </c>
      <c r="L450" t="s">
        <v>2597</v>
      </c>
      <c r="M450" t="s">
        <v>2598</v>
      </c>
      <c r="N450">
        <f>VLOOKUP(B450,HIS退!B:F,5,FALSE)</f>
        <v>-20</v>
      </c>
      <c r="O450" t="str">
        <f t="shared" si="16"/>
        <v/>
      </c>
      <c r="P450" s="43">
        <f>VLOOKUP(C450,银行退!D:G,4,FALSE)</f>
        <v>20</v>
      </c>
      <c r="Q450" t="str">
        <f t="shared" si="17"/>
        <v/>
      </c>
      <c r="R450" t="e">
        <f>VLOOKUP(C450,银行退!D:J,7,FALSE)</f>
        <v>#N/A</v>
      </c>
    </row>
    <row r="451" spans="1:18" ht="14.25" hidden="1">
      <c r="A451" s="17">
        <v>42900.61990740741</v>
      </c>
      <c r="B451">
        <v>203820</v>
      </c>
      <c r="C451" t="s">
        <v>1976</v>
      </c>
      <c r="D451" t="s">
        <v>1977</v>
      </c>
      <c r="F451" s="60">
        <v>400</v>
      </c>
      <c r="G451" t="s">
        <v>253</v>
      </c>
      <c r="H451" t="s">
        <v>253</v>
      </c>
      <c r="I451" t="s">
        <v>699</v>
      </c>
      <c r="J451" t="s">
        <v>48</v>
      </c>
      <c r="K451" t="s">
        <v>700</v>
      </c>
      <c r="L451" t="s">
        <v>2599</v>
      </c>
      <c r="M451" t="s">
        <v>2600</v>
      </c>
      <c r="N451">
        <f>VLOOKUP(B451,HIS退!B:F,5,FALSE)</f>
        <v>-400</v>
      </c>
      <c r="O451" t="str">
        <f t="shared" si="16"/>
        <v/>
      </c>
      <c r="P451" s="43">
        <f>VLOOKUP(C451,银行退!D:G,4,FALSE)</f>
        <v>400</v>
      </c>
      <c r="Q451" t="str">
        <f t="shared" si="17"/>
        <v/>
      </c>
      <c r="R451" t="e">
        <f>VLOOKUP(C451,银行退!D:J,7,FALSE)</f>
        <v>#N/A</v>
      </c>
    </row>
    <row r="452" spans="1:18" ht="14.25" hidden="1">
      <c r="A452" s="17">
        <v>42900.624872685185</v>
      </c>
      <c r="B452">
        <v>204103</v>
      </c>
      <c r="C452" t="s">
        <v>1979</v>
      </c>
      <c r="D452" t="s">
        <v>1980</v>
      </c>
      <c r="F452" s="60">
        <v>2100</v>
      </c>
      <c r="G452" t="s">
        <v>253</v>
      </c>
      <c r="H452" t="s">
        <v>253</v>
      </c>
      <c r="I452" t="s">
        <v>699</v>
      </c>
      <c r="J452" t="s">
        <v>4003</v>
      </c>
      <c r="K452" t="s">
        <v>700</v>
      </c>
      <c r="L452" t="s">
        <v>2601</v>
      </c>
      <c r="M452" t="s">
        <v>2602</v>
      </c>
      <c r="N452" s="53">
        <f>VLOOKUP(B452,HIS退!B:F,5,FALSE)</f>
        <v>-2100</v>
      </c>
      <c r="O452" s="53" t="str">
        <f t="shared" si="16"/>
        <v/>
      </c>
      <c r="P452" s="54">
        <f>VLOOKUP(C452,银行退!D:G,4,FALSE)</f>
        <v>2100</v>
      </c>
      <c r="Q452" s="53" t="str">
        <f t="shared" si="17"/>
        <v/>
      </c>
      <c r="R452" s="53">
        <f>VLOOKUP(C452,银行退!D:J,7,FALSE)</f>
        <v>1</v>
      </c>
    </row>
    <row r="453" spans="1:18" ht="14.25" hidden="1">
      <c r="A453" s="17">
        <v>42900.629224537035</v>
      </c>
      <c r="B453">
        <v>204324</v>
      </c>
      <c r="C453" t="s">
        <v>1982</v>
      </c>
      <c r="D453" t="s">
        <v>1983</v>
      </c>
      <c r="F453" s="60">
        <v>1347</v>
      </c>
      <c r="G453" t="s">
        <v>253</v>
      </c>
      <c r="H453" t="s">
        <v>253</v>
      </c>
      <c r="I453" t="s">
        <v>699</v>
      </c>
      <c r="J453" t="s">
        <v>48</v>
      </c>
      <c r="K453" t="s">
        <v>700</v>
      </c>
      <c r="L453" t="s">
        <v>2603</v>
      </c>
      <c r="M453" t="s">
        <v>2604</v>
      </c>
      <c r="N453">
        <f>VLOOKUP(B453,HIS退!B:F,5,FALSE)</f>
        <v>-1347</v>
      </c>
      <c r="O453" t="str">
        <f t="shared" si="16"/>
        <v/>
      </c>
      <c r="P453" s="43">
        <f>VLOOKUP(C453,银行退!D:G,4,FALSE)</f>
        <v>1347</v>
      </c>
      <c r="Q453" t="str">
        <f t="shared" si="17"/>
        <v/>
      </c>
      <c r="R453" t="e">
        <f>VLOOKUP(C453,银行退!D:J,7,FALSE)</f>
        <v>#N/A</v>
      </c>
    </row>
    <row r="454" spans="1:18" ht="14.25" hidden="1">
      <c r="A454" s="17">
        <v>42900.629374999997</v>
      </c>
      <c r="B454">
        <v>204338</v>
      </c>
      <c r="C454" t="s">
        <v>1985</v>
      </c>
      <c r="D454" t="s">
        <v>1986</v>
      </c>
      <c r="F454" s="60">
        <v>373</v>
      </c>
      <c r="G454" t="s">
        <v>253</v>
      </c>
      <c r="H454" t="s">
        <v>253</v>
      </c>
      <c r="I454" t="s">
        <v>699</v>
      </c>
      <c r="J454" t="s">
        <v>48</v>
      </c>
      <c r="K454" t="s">
        <v>700</v>
      </c>
      <c r="L454" t="s">
        <v>2605</v>
      </c>
      <c r="M454" t="s">
        <v>2606</v>
      </c>
      <c r="N454">
        <f>VLOOKUP(B454,HIS退!B:F,5,FALSE)</f>
        <v>-373</v>
      </c>
      <c r="O454" t="str">
        <f t="shared" si="16"/>
        <v/>
      </c>
      <c r="P454" s="43">
        <f>VLOOKUP(C454,银行退!D:G,4,FALSE)</f>
        <v>373</v>
      </c>
      <c r="Q454" t="str">
        <f t="shared" si="17"/>
        <v/>
      </c>
      <c r="R454" t="e">
        <f>VLOOKUP(C454,银行退!D:J,7,FALSE)</f>
        <v>#N/A</v>
      </c>
    </row>
    <row r="455" spans="1:18" ht="14.25" hidden="1">
      <c r="A455" s="17">
        <v>42900.633460648147</v>
      </c>
      <c r="B455">
        <v>204547</v>
      </c>
      <c r="C455" t="s">
        <v>1988</v>
      </c>
      <c r="D455" t="s">
        <v>1989</v>
      </c>
      <c r="F455" s="60">
        <v>110</v>
      </c>
      <c r="G455" t="s">
        <v>253</v>
      </c>
      <c r="H455" t="s">
        <v>253</v>
      </c>
      <c r="I455" t="s">
        <v>699</v>
      </c>
      <c r="J455" t="s">
        <v>48</v>
      </c>
      <c r="K455" t="s">
        <v>700</v>
      </c>
      <c r="L455" t="s">
        <v>2607</v>
      </c>
      <c r="M455" t="s">
        <v>2608</v>
      </c>
      <c r="N455">
        <f>VLOOKUP(B455,HIS退!B:F,5,FALSE)</f>
        <v>-110</v>
      </c>
      <c r="O455" t="str">
        <f t="shared" si="16"/>
        <v/>
      </c>
      <c r="P455" s="43">
        <f>VLOOKUP(C455,银行退!D:G,4,FALSE)</f>
        <v>110</v>
      </c>
      <c r="Q455" t="str">
        <f t="shared" si="17"/>
        <v/>
      </c>
      <c r="R455" t="e">
        <f>VLOOKUP(C455,银行退!D:J,7,FALSE)</f>
        <v>#N/A</v>
      </c>
    </row>
    <row r="456" spans="1:18" ht="14.25" hidden="1">
      <c r="A456" s="17">
        <v>42900.645983796298</v>
      </c>
      <c r="B456">
        <v>205217</v>
      </c>
      <c r="C456" t="s">
        <v>1991</v>
      </c>
      <c r="D456" t="s">
        <v>122</v>
      </c>
      <c r="F456" s="60">
        <v>6001</v>
      </c>
      <c r="G456" t="s">
        <v>253</v>
      </c>
      <c r="H456" t="s">
        <v>253</v>
      </c>
      <c r="I456" t="s">
        <v>699</v>
      </c>
      <c r="J456" t="s">
        <v>48</v>
      </c>
      <c r="K456" t="s">
        <v>700</v>
      </c>
      <c r="L456" t="s">
        <v>2609</v>
      </c>
      <c r="M456" t="s">
        <v>2610</v>
      </c>
      <c r="N456">
        <f>VLOOKUP(B456,HIS退!B:F,5,FALSE)</f>
        <v>-6001</v>
      </c>
      <c r="O456" t="str">
        <f t="shared" ref="O456:O519" si="18">IF(N456=F456*-1,"",1)</f>
        <v/>
      </c>
      <c r="P456" s="43">
        <f>VLOOKUP(C456,银行退!D:G,4,FALSE)</f>
        <v>6001</v>
      </c>
      <c r="Q456" t="str">
        <f t="shared" ref="Q456:Q519" si="19">IF(P456=F456,"",1)</f>
        <v/>
      </c>
      <c r="R456" t="e">
        <f>VLOOKUP(C456,银行退!D:J,7,FALSE)</f>
        <v>#N/A</v>
      </c>
    </row>
    <row r="457" spans="1:18" ht="14.25" hidden="1">
      <c r="A457" s="17">
        <v>42900.648182870369</v>
      </c>
      <c r="B457">
        <v>205378</v>
      </c>
      <c r="C457" t="s">
        <v>1993</v>
      </c>
      <c r="D457" t="s">
        <v>1994</v>
      </c>
      <c r="F457" s="60">
        <v>450</v>
      </c>
      <c r="G457" t="s">
        <v>253</v>
      </c>
      <c r="H457" t="s">
        <v>253</v>
      </c>
      <c r="I457" t="s">
        <v>699</v>
      </c>
      <c r="J457" t="s">
        <v>48</v>
      </c>
      <c r="K457" t="s">
        <v>700</v>
      </c>
      <c r="L457" t="s">
        <v>2611</v>
      </c>
      <c r="M457" t="s">
        <v>2612</v>
      </c>
      <c r="N457">
        <f>VLOOKUP(B457,HIS退!B:F,5,FALSE)</f>
        <v>-450</v>
      </c>
      <c r="O457" t="str">
        <f t="shared" si="18"/>
        <v/>
      </c>
      <c r="P457" s="43">
        <f>VLOOKUP(C457,银行退!D:G,4,FALSE)</f>
        <v>450</v>
      </c>
      <c r="Q457" t="str">
        <f t="shared" si="19"/>
        <v/>
      </c>
      <c r="R457" t="e">
        <f>VLOOKUP(C457,银行退!D:J,7,FALSE)</f>
        <v>#N/A</v>
      </c>
    </row>
    <row r="458" spans="1:18" ht="14.25" hidden="1">
      <c r="A458" s="17">
        <v>42900.656215277777</v>
      </c>
      <c r="B458">
        <v>205842</v>
      </c>
      <c r="C458" t="s">
        <v>1996</v>
      </c>
      <c r="D458" t="s">
        <v>1997</v>
      </c>
      <c r="F458" s="60">
        <v>1354</v>
      </c>
      <c r="G458" t="s">
        <v>253</v>
      </c>
      <c r="H458" t="s">
        <v>253</v>
      </c>
      <c r="I458" t="s">
        <v>699</v>
      </c>
      <c r="J458" t="s">
        <v>48</v>
      </c>
      <c r="K458" t="s">
        <v>700</v>
      </c>
      <c r="L458" t="s">
        <v>2613</v>
      </c>
      <c r="M458" t="s">
        <v>2614</v>
      </c>
      <c r="N458">
        <f>VLOOKUP(B458,HIS退!B:F,5,FALSE)</f>
        <v>-1354</v>
      </c>
      <c r="O458" t="str">
        <f t="shared" si="18"/>
        <v/>
      </c>
      <c r="P458" s="43">
        <f>VLOOKUP(C458,银行退!D:G,4,FALSE)</f>
        <v>1354</v>
      </c>
      <c r="Q458" t="str">
        <f t="shared" si="19"/>
        <v/>
      </c>
      <c r="R458" t="e">
        <f>VLOOKUP(C458,银行退!D:J,7,FALSE)</f>
        <v>#N/A</v>
      </c>
    </row>
    <row r="459" spans="1:18" ht="14.25" hidden="1">
      <c r="A459" s="17">
        <v>42900.659016203703</v>
      </c>
      <c r="B459">
        <v>206015</v>
      </c>
      <c r="C459" t="s">
        <v>1999</v>
      </c>
      <c r="D459" t="s">
        <v>2000</v>
      </c>
      <c r="F459" s="60">
        <v>1000</v>
      </c>
      <c r="G459" t="s">
        <v>253</v>
      </c>
      <c r="H459" t="s">
        <v>253</v>
      </c>
      <c r="I459" t="s">
        <v>699</v>
      </c>
      <c r="J459" t="s">
        <v>48</v>
      </c>
      <c r="K459" t="s">
        <v>700</v>
      </c>
      <c r="L459" t="s">
        <v>2615</v>
      </c>
      <c r="M459" t="s">
        <v>2616</v>
      </c>
      <c r="N459">
        <f>VLOOKUP(B459,HIS退!B:F,5,FALSE)</f>
        <v>-1000</v>
      </c>
      <c r="O459" t="str">
        <f t="shared" si="18"/>
        <v/>
      </c>
      <c r="P459" s="43">
        <f>VLOOKUP(C459,银行退!D:G,4,FALSE)</f>
        <v>1000</v>
      </c>
      <c r="Q459" t="str">
        <f t="shared" si="19"/>
        <v/>
      </c>
      <c r="R459" t="e">
        <f>VLOOKUP(C459,银行退!D:J,7,FALSE)</f>
        <v>#N/A</v>
      </c>
    </row>
    <row r="460" spans="1:18" ht="14.25" hidden="1">
      <c r="A460" s="17">
        <v>42900.666273148148</v>
      </c>
      <c r="B460">
        <v>206419</v>
      </c>
      <c r="C460" t="s">
        <v>2002</v>
      </c>
      <c r="D460" t="s">
        <v>2003</v>
      </c>
      <c r="F460" s="60">
        <v>150</v>
      </c>
      <c r="G460" t="s">
        <v>253</v>
      </c>
      <c r="H460" t="s">
        <v>253</v>
      </c>
      <c r="I460" t="s">
        <v>699</v>
      </c>
      <c r="J460" t="s">
        <v>48</v>
      </c>
      <c r="K460" t="s">
        <v>700</v>
      </c>
      <c r="L460" t="s">
        <v>2617</v>
      </c>
      <c r="M460" t="s">
        <v>2618</v>
      </c>
      <c r="N460">
        <f>VLOOKUP(B460,HIS退!B:F,5,FALSE)</f>
        <v>-150</v>
      </c>
      <c r="O460" t="str">
        <f t="shared" si="18"/>
        <v/>
      </c>
      <c r="P460" s="43">
        <f>VLOOKUP(C460,银行退!D:G,4,FALSE)</f>
        <v>150</v>
      </c>
      <c r="Q460" t="str">
        <f t="shared" si="19"/>
        <v/>
      </c>
      <c r="R460" t="e">
        <f>VLOOKUP(C460,银行退!D:J,7,FALSE)</f>
        <v>#N/A</v>
      </c>
    </row>
    <row r="461" spans="1:18" ht="14.25" hidden="1">
      <c r="A461" s="17">
        <v>42900.666331018518</v>
      </c>
      <c r="B461">
        <v>206423</v>
      </c>
      <c r="C461" t="s">
        <v>2005</v>
      </c>
      <c r="D461" t="s">
        <v>2006</v>
      </c>
      <c r="F461" s="60">
        <v>18</v>
      </c>
      <c r="G461" t="s">
        <v>253</v>
      </c>
      <c r="H461" t="s">
        <v>253</v>
      </c>
      <c r="I461" t="s">
        <v>699</v>
      </c>
      <c r="J461" t="s">
        <v>48</v>
      </c>
      <c r="K461" t="s">
        <v>700</v>
      </c>
      <c r="L461" t="s">
        <v>2619</v>
      </c>
      <c r="M461" t="s">
        <v>2620</v>
      </c>
      <c r="N461">
        <f>VLOOKUP(B461,HIS退!B:F,5,FALSE)</f>
        <v>-18</v>
      </c>
      <c r="O461" t="str">
        <f t="shared" si="18"/>
        <v/>
      </c>
      <c r="P461" s="43">
        <f>VLOOKUP(C461,银行退!D:G,4,FALSE)</f>
        <v>18</v>
      </c>
      <c r="Q461" t="str">
        <f t="shared" si="19"/>
        <v/>
      </c>
      <c r="R461" t="e">
        <f>VLOOKUP(C461,银行退!D:J,7,FALSE)</f>
        <v>#N/A</v>
      </c>
    </row>
    <row r="462" spans="1:18" ht="14.25" hidden="1">
      <c r="A462" s="17">
        <v>42900.667210648149</v>
      </c>
      <c r="B462">
        <v>206464</v>
      </c>
      <c r="C462" t="s">
        <v>2008</v>
      </c>
      <c r="D462" t="s">
        <v>2009</v>
      </c>
      <c r="F462" s="60">
        <v>200</v>
      </c>
      <c r="G462" t="s">
        <v>253</v>
      </c>
      <c r="H462" t="s">
        <v>253</v>
      </c>
      <c r="I462" t="s">
        <v>699</v>
      </c>
      <c r="J462" t="s">
        <v>48</v>
      </c>
      <c r="K462" t="s">
        <v>700</v>
      </c>
      <c r="L462" t="s">
        <v>2621</v>
      </c>
      <c r="M462" t="s">
        <v>2622</v>
      </c>
      <c r="N462">
        <f>VLOOKUP(B462,HIS退!B:F,5,FALSE)</f>
        <v>-200</v>
      </c>
      <c r="O462" t="str">
        <f t="shared" si="18"/>
        <v/>
      </c>
      <c r="P462" s="43">
        <f>VLOOKUP(C462,银行退!D:G,4,FALSE)</f>
        <v>200</v>
      </c>
      <c r="Q462" t="str">
        <f t="shared" si="19"/>
        <v/>
      </c>
      <c r="R462" t="e">
        <f>VLOOKUP(C462,银行退!D:J,7,FALSE)</f>
        <v>#N/A</v>
      </c>
    </row>
    <row r="463" spans="1:18" ht="14.25" hidden="1">
      <c r="A463" s="17">
        <v>42900.668738425928</v>
      </c>
      <c r="B463">
        <v>206532</v>
      </c>
      <c r="C463" t="s">
        <v>2011</v>
      </c>
      <c r="D463" t="s">
        <v>2012</v>
      </c>
      <c r="F463" s="60">
        <v>250</v>
      </c>
      <c r="G463" t="s">
        <v>253</v>
      </c>
      <c r="H463" t="s">
        <v>253</v>
      </c>
      <c r="I463" t="s">
        <v>699</v>
      </c>
      <c r="J463" t="s">
        <v>48</v>
      </c>
      <c r="K463" t="s">
        <v>700</v>
      </c>
      <c r="L463" t="s">
        <v>2623</v>
      </c>
      <c r="M463" t="s">
        <v>2624</v>
      </c>
      <c r="N463">
        <f>VLOOKUP(B463,HIS退!B:F,5,FALSE)</f>
        <v>-250</v>
      </c>
      <c r="O463" t="str">
        <f t="shared" si="18"/>
        <v/>
      </c>
      <c r="P463" s="43">
        <f>VLOOKUP(C463,银行退!D:G,4,FALSE)</f>
        <v>250</v>
      </c>
      <c r="Q463" t="str">
        <f t="shared" si="19"/>
        <v/>
      </c>
      <c r="R463" t="e">
        <f>VLOOKUP(C463,银行退!D:J,7,FALSE)</f>
        <v>#N/A</v>
      </c>
    </row>
    <row r="464" spans="1:18" ht="14.25" hidden="1">
      <c r="A464" s="17">
        <v>42900.678425925929</v>
      </c>
      <c r="B464">
        <v>206957</v>
      </c>
      <c r="C464" t="s">
        <v>2014</v>
      </c>
      <c r="D464" t="s">
        <v>2015</v>
      </c>
      <c r="F464" s="60">
        <v>179</v>
      </c>
      <c r="G464" t="s">
        <v>253</v>
      </c>
      <c r="H464" t="s">
        <v>253</v>
      </c>
      <c r="I464" t="s">
        <v>699</v>
      </c>
      <c r="J464" t="s">
        <v>4003</v>
      </c>
      <c r="K464" t="s">
        <v>700</v>
      </c>
      <c r="L464" t="s">
        <v>2625</v>
      </c>
      <c r="M464" t="s">
        <v>2626</v>
      </c>
      <c r="N464" s="53">
        <f>VLOOKUP(B464,HIS退!B:F,5,FALSE)</f>
        <v>-179</v>
      </c>
      <c r="O464" s="53" t="str">
        <f t="shared" si="18"/>
        <v/>
      </c>
      <c r="P464" s="54">
        <f>VLOOKUP(C464,银行退!D:G,4,FALSE)</f>
        <v>179</v>
      </c>
      <c r="Q464" s="53" t="str">
        <f t="shared" si="19"/>
        <v/>
      </c>
      <c r="R464" s="53">
        <f>VLOOKUP(C464,银行退!D:J,7,FALSE)</f>
        <v>1</v>
      </c>
    </row>
    <row r="465" spans="1:18" ht="14.25" hidden="1">
      <c r="A465" s="17">
        <v>42900.68241898148</v>
      </c>
      <c r="B465">
        <v>207141</v>
      </c>
      <c r="C465" t="s">
        <v>2017</v>
      </c>
      <c r="D465" t="s">
        <v>2018</v>
      </c>
      <c r="F465" s="60">
        <v>40</v>
      </c>
      <c r="G465" t="s">
        <v>253</v>
      </c>
      <c r="H465" t="s">
        <v>253</v>
      </c>
      <c r="I465" t="s">
        <v>699</v>
      </c>
      <c r="J465" t="s">
        <v>48</v>
      </c>
      <c r="K465" t="s">
        <v>700</v>
      </c>
      <c r="L465" t="s">
        <v>2627</v>
      </c>
      <c r="M465" t="s">
        <v>2628</v>
      </c>
      <c r="N465">
        <f>VLOOKUP(B465,HIS退!B:F,5,FALSE)</f>
        <v>-40</v>
      </c>
      <c r="O465" t="str">
        <f t="shared" si="18"/>
        <v/>
      </c>
      <c r="P465" s="43">
        <f>VLOOKUP(C465,银行退!D:G,4,FALSE)</f>
        <v>40</v>
      </c>
      <c r="Q465" t="str">
        <f t="shared" si="19"/>
        <v/>
      </c>
      <c r="R465" t="e">
        <f>VLOOKUP(C465,银行退!D:J,7,FALSE)</f>
        <v>#N/A</v>
      </c>
    </row>
    <row r="466" spans="1:18" ht="14.25" hidden="1">
      <c r="A466" s="17">
        <v>42900.700150462966</v>
      </c>
      <c r="B466">
        <v>207822</v>
      </c>
      <c r="C466" t="s">
        <v>2020</v>
      </c>
      <c r="D466" t="s">
        <v>2021</v>
      </c>
      <c r="F466" s="60">
        <v>80</v>
      </c>
      <c r="G466" t="s">
        <v>253</v>
      </c>
      <c r="H466" t="s">
        <v>253</v>
      </c>
      <c r="I466" t="s">
        <v>699</v>
      </c>
      <c r="J466" t="s">
        <v>48</v>
      </c>
      <c r="K466" t="s">
        <v>700</v>
      </c>
      <c r="L466" t="s">
        <v>2629</v>
      </c>
      <c r="M466" t="s">
        <v>2630</v>
      </c>
      <c r="N466">
        <f>VLOOKUP(B466,HIS退!B:F,5,FALSE)</f>
        <v>-80</v>
      </c>
      <c r="O466" t="str">
        <f t="shared" si="18"/>
        <v/>
      </c>
      <c r="P466" s="43">
        <f>VLOOKUP(C466,银行退!D:G,4,FALSE)</f>
        <v>80</v>
      </c>
      <c r="Q466" t="str">
        <f t="shared" si="19"/>
        <v/>
      </c>
      <c r="R466" t="e">
        <f>VLOOKUP(C466,银行退!D:J,7,FALSE)</f>
        <v>#N/A</v>
      </c>
    </row>
    <row r="467" spans="1:18" ht="14.25" hidden="1">
      <c r="A467" s="17">
        <v>42900.702152777776</v>
      </c>
      <c r="B467">
        <v>207920</v>
      </c>
      <c r="C467" t="s">
        <v>2023</v>
      </c>
      <c r="D467" t="s">
        <v>2024</v>
      </c>
      <c r="F467" s="60">
        <v>263</v>
      </c>
      <c r="G467" t="s">
        <v>253</v>
      </c>
      <c r="H467" t="s">
        <v>253</v>
      </c>
      <c r="I467" t="s">
        <v>699</v>
      </c>
      <c r="J467" t="s">
        <v>48</v>
      </c>
      <c r="K467" t="s">
        <v>700</v>
      </c>
      <c r="L467" t="s">
        <v>2631</v>
      </c>
      <c r="M467" t="s">
        <v>2632</v>
      </c>
      <c r="N467">
        <f>VLOOKUP(B467,HIS退!B:F,5,FALSE)</f>
        <v>-263</v>
      </c>
      <c r="O467" t="str">
        <f t="shared" si="18"/>
        <v/>
      </c>
      <c r="P467" s="43">
        <f>VLOOKUP(C467,银行退!D:G,4,FALSE)</f>
        <v>263</v>
      </c>
      <c r="Q467" t="str">
        <f t="shared" si="19"/>
        <v/>
      </c>
      <c r="R467" t="e">
        <f>VLOOKUP(C467,银行退!D:J,7,FALSE)</f>
        <v>#N/A</v>
      </c>
    </row>
    <row r="468" spans="1:18" ht="14.25" hidden="1">
      <c r="A468" s="17">
        <v>42900.704907407409</v>
      </c>
      <c r="B468">
        <v>208022</v>
      </c>
      <c r="C468" t="s">
        <v>2026</v>
      </c>
      <c r="D468" t="s">
        <v>2027</v>
      </c>
      <c r="F468" s="60">
        <v>816</v>
      </c>
      <c r="G468" t="s">
        <v>253</v>
      </c>
      <c r="H468" t="s">
        <v>253</v>
      </c>
      <c r="I468" t="s">
        <v>699</v>
      </c>
      <c r="J468" t="s">
        <v>4003</v>
      </c>
      <c r="K468" t="s">
        <v>700</v>
      </c>
      <c r="L468" t="s">
        <v>2633</v>
      </c>
      <c r="M468" t="s">
        <v>2634</v>
      </c>
      <c r="N468" s="53">
        <f>VLOOKUP(B468,HIS退!B:F,5,FALSE)</f>
        <v>-816</v>
      </c>
      <c r="O468" s="53" t="str">
        <f t="shared" si="18"/>
        <v/>
      </c>
      <c r="P468" s="54">
        <f>VLOOKUP(C468,银行退!D:G,4,FALSE)</f>
        <v>816</v>
      </c>
      <c r="Q468" s="53" t="str">
        <f t="shared" si="19"/>
        <v/>
      </c>
      <c r="R468" s="53">
        <f>VLOOKUP(C468,银行退!D:J,7,FALSE)</f>
        <v>1</v>
      </c>
    </row>
    <row r="469" spans="1:18" ht="14.25" hidden="1">
      <c r="A469" s="17">
        <v>42900.706122685187</v>
      </c>
      <c r="B469">
        <v>208069</v>
      </c>
      <c r="C469" t="s">
        <v>2029</v>
      </c>
      <c r="D469" t="s">
        <v>2030</v>
      </c>
      <c r="F469" s="60">
        <v>1000</v>
      </c>
      <c r="G469" t="s">
        <v>253</v>
      </c>
      <c r="H469" t="s">
        <v>253</v>
      </c>
      <c r="I469" t="s">
        <v>699</v>
      </c>
      <c r="J469" t="s">
        <v>48</v>
      </c>
      <c r="K469" t="s">
        <v>700</v>
      </c>
      <c r="L469" t="s">
        <v>2635</v>
      </c>
      <c r="M469" t="s">
        <v>2636</v>
      </c>
      <c r="N469">
        <f>VLOOKUP(B469,HIS退!B:F,5,FALSE)</f>
        <v>-1000</v>
      </c>
      <c r="O469" t="str">
        <f t="shared" si="18"/>
        <v/>
      </c>
      <c r="P469" s="43">
        <f>VLOOKUP(C469,银行退!D:G,4,FALSE)</f>
        <v>1000</v>
      </c>
      <c r="Q469" t="str">
        <f t="shared" si="19"/>
        <v/>
      </c>
      <c r="R469" t="e">
        <f>VLOOKUP(C469,银行退!D:J,7,FALSE)</f>
        <v>#N/A</v>
      </c>
    </row>
    <row r="470" spans="1:18" ht="14.25" hidden="1">
      <c r="A470" s="17">
        <v>42900.711631944447</v>
      </c>
      <c r="B470">
        <v>208223</v>
      </c>
      <c r="C470" t="s">
        <v>2032</v>
      </c>
      <c r="D470" t="s">
        <v>2033</v>
      </c>
      <c r="F470" s="60">
        <v>400</v>
      </c>
      <c r="G470" t="s">
        <v>253</v>
      </c>
      <c r="H470" t="s">
        <v>253</v>
      </c>
      <c r="I470" t="s">
        <v>699</v>
      </c>
      <c r="J470" t="s">
        <v>48</v>
      </c>
      <c r="K470" t="s">
        <v>700</v>
      </c>
      <c r="L470" t="s">
        <v>2637</v>
      </c>
      <c r="M470" t="s">
        <v>2638</v>
      </c>
      <c r="N470">
        <f>VLOOKUP(B470,HIS退!B:F,5,FALSE)</f>
        <v>-400</v>
      </c>
      <c r="O470" t="str">
        <f t="shared" si="18"/>
        <v/>
      </c>
      <c r="P470" s="43">
        <f>VLOOKUP(C470,银行退!D:G,4,FALSE)</f>
        <v>400</v>
      </c>
      <c r="Q470" t="str">
        <f t="shared" si="19"/>
        <v/>
      </c>
      <c r="R470" t="e">
        <f>VLOOKUP(C470,银行退!D:J,7,FALSE)</f>
        <v>#N/A</v>
      </c>
    </row>
    <row r="471" spans="1:18" ht="14.25" hidden="1">
      <c r="A471" s="17">
        <v>42900.714641203704</v>
      </c>
      <c r="B471">
        <v>208294</v>
      </c>
      <c r="C471" t="s">
        <v>2035</v>
      </c>
      <c r="D471" t="s">
        <v>2036</v>
      </c>
      <c r="F471" s="60">
        <v>73</v>
      </c>
      <c r="G471" t="s">
        <v>253</v>
      </c>
      <c r="H471" t="s">
        <v>253</v>
      </c>
      <c r="I471" t="s">
        <v>699</v>
      </c>
      <c r="J471" t="s">
        <v>48</v>
      </c>
      <c r="K471" t="s">
        <v>700</v>
      </c>
      <c r="L471" t="s">
        <v>2639</v>
      </c>
      <c r="M471" t="s">
        <v>2640</v>
      </c>
      <c r="N471">
        <f>VLOOKUP(B471,HIS退!B:F,5,FALSE)</f>
        <v>-73</v>
      </c>
      <c r="O471" t="str">
        <f t="shared" si="18"/>
        <v/>
      </c>
      <c r="P471" s="43">
        <f>VLOOKUP(C471,银行退!D:G,4,FALSE)</f>
        <v>73</v>
      </c>
      <c r="Q471" t="str">
        <f t="shared" si="19"/>
        <v/>
      </c>
      <c r="R471" t="e">
        <f>VLOOKUP(C471,银行退!D:J,7,FALSE)</f>
        <v>#N/A</v>
      </c>
    </row>
    <row r="472" spans="1:18" ht="14.25" hidden="1">
      <c r="A472" s="17">
        <v>42900.715925925928</v>
      </c>
      <c r="B472">
        <v>208324</v>
      </c>
      <c r="C472" t="s">
        <v>2038</v>
      </c>
      <c r="D472" t="s">
        <v>2039</v>
      </c>
      <c r="F472" s="60">
        <v>343</v>
      </c>
      <c r="G472" t="s">
        <v>253</v>
      </c>
      <c r="H472" t="s">
        <v>253</v>
      </c>
      <c r="I472" t="s">
        <v>699</v>
      </c>
      <c r="J472" t="s">
        <v>48</v>
      </c>
      <c r="K472" t="s">
        <v>700</v>
      </c>
      <c r="L472" t="s">
        <v>2641</v>
      </c>
      <c r="M472" t="s">
        <v>2642</v>
      </c>
      <c r="N472">
        <f>VLOOKUP(B472,HIS退!B:F,5,FALSE)</f>
        <v>-343</v>
      </c>
      <c r="O472" t="str">
        <f t="shared" si="18"/>
        <v/>
      </c>
      <c r="P472" s="43">
        <f>VLOOKUP(C472,银行退!D:G,4,FALSE)</f>
        <v>343</v>
      </c>
      <c r="Q472" t="str">
        <f t="shared" si="19"/>
        <v/>
      </c>
      <c r="R472" t="e">
        <f>VLOOKUP(C472,银行退!D:J,7,FALSE)</f>
        <v>#N/A</v>
      </c>
    </row>
    <row r="473" spans="1:18" ht="14.25" hidden="1">
      <c r="A473" s="17">
        <v>42900.717233796298</v>
      </c>
      <c r="B473">
        <v>208376</v>
      </c>
      <c r="C473" t="s">
        <v>2041</v>
      </c>
      <c r="D473" t="s">
        <v>2042</v>
      </c>
      <c r="F473" s="60">
        <v>500</v>
      </c>
      <c r="G473" t="s">
        <v>253</v>
      </c>
      <c r="H473" t="s">
        <v>253</v>
      </c>
      <c r="I473" t="s">
        <v>699</v>
      </c>
      <c r="J473" t="s">
        <v>48</v>
      </c>
      <c r="K473" t="s">
        <v>700</v>
      </c>
      <c r="L473" t="s">
        <v>2643</v>
      </c>
      <c r="M473" t="s">
        <v>2644</v>
      </c>
      <c r="N473">
        <f>VLOOKUP(B473,HIS退!B:F,5,FALSE)</f>
        <v>-500</v>
      </c>
      <c r="O473" t="str">
        <f t="shared" si="18"/>
        <v/>
      </c>
      <c r="P473" s="43">
        <f>VLOOKUP(C473,银行退!D:G,4,FALSE)</f>
        <v>500</v>
      </c>
      <c r="Q473" t="str">
        <f t="shared" si="19"/>
        <v/>
      </c>
      <c r="R473" t="e">
        <f>VLOOKUP(C473,银行退!D:J,7,FALSE)</f>
        <v>#N/A</v>
      </c>
    </row>
    <row r="474" spans="1:18" ht="14.25" hidden="1">
      <c r="A474" s="17">
        <v>42900.72693287037</v>
      </c>
      <c r="B474">
        <v>208571</v>
      </c>
      <c r="C474" t="s">
        <v>2044</v>
      </c>
      <c r="D474" t="s">
        <v>2045</v>
      </c>
      <c r="F474" s="60">
        <v>119</v>
      </c>
      <c r="G474" t="s">
        <v>253</v>
      </c>
      <c r="H474" t="s">
        <v>253</v>
      </c>
      <c r="I474" t="s">
        <v>699</v>
      </c>
      <c r="J474" t="s">
        <v>48</v>
      </c>
      <c r="K474" t="s">
        <v>700</v>
      </c>
      <c r="L474" t="s">
        <v>2645</v>
      </c>
      <c r="M474" t="s">
        <v>2646</v>
      </c>
      <c r="N474">
        <f>VLOOKUP(B474,HIS退!B:F,5,FALSE)</f>
        <v>-119</v>
      </c>
      <c r="O474" t="str">
        <f t="shared" si="18"/>
        <v/>
      </c>
      <c r="P474" s="43">
        <f>VLOOKUP(C474,银行退!D:G,4,FALSE)</f>
        <v>119</v>
      </c>
      <c r="Q474" t="str">
        <f t="shared" si="19"/>
        <v/>
      </c>
      <c r="R474" t="e">
        <f>VLOOKUP(C474,银行退!D:J,7,FALSE)</f>
        <v>#N/A</v>
      </c>
    </row>
    <row r="475" spans="1:18" ht="14.25" hidden="1">
      <c r="A475" s="17">
        <v>42900.740011574075</v>
      </c>
      <c r="B475">
        <v>208831</v>
      </c>
      <c r="C475" t="s">
        <v>2047</v>
      </c>
      <c r="D475" t="s">
        <v>2048</v>
      </c>
      <c r="F475" s="60">
        <v>1990</v>
      </c>
      <c r="G475" t="s">
        <v>253</v>
      </c>
      <c r="H475" t="s">
        <v>253</v>
      </c>
      <c r="I475" t="s">
        <v>699</v>
      </c>
      <c r="J475" t="s">
        <v>48</v>
      </c>
      <c r="K475" t="s">
        <v>700</v>
      </c>
      <c r="L475" t="s">
        <v>2647</v>
      </c>
      <c r="M475" t="s">
        <v>2648</v>
      </c>
      <c r="N475">
        <f>VLOOKUP(B475,HIS退!B:F,5,FALSE)</f>
        <v>-1990</v>
      </c>
      <c r="O475" t="str">
        <f t="shared" si="18"/>
        <v/>
      </c>
      <c r="P475" s="43">
        <f>VLOOKUP(C475,银行退!D:G,4,FALSE)</f>
        <v>1990</v>
      </c>
      <c r="Q475" t="str">
        <f t="shared" si="19"/>
        <v/>
      </c>
      <c r="R475" t="e">
        <f>VLOOKUP(C475,银行退!D:J,7,FALSE)</f>
        <v>#N/A</v>
      </c>
    </row>
    <row r="476" spans="1:18" ht="14.25" hidden="1">
      <c r="A476" s="17">
        <v>42900.740555555552</v>
      </c>
      <c r="B476">
        <v>208848</v>
      </c>
      <c r="C476" t="s">
        <v>2050</v>
      </c>
      <c r="D476" t="s">
        <v>2051</v>
      </c>
      <c r="F476" s="60">
        <v>300</v>
      </c>
      <c r="G476" t="s">
        <v>253</v>
      </c>
      <c r="H476" t="s">
        <v>253</v>
      </c>
      <c r="I476" t="s">
        <v>699</v>
      </c>
      <c r="J476" t="s">
        <v>48</v>
      </c>
      <c r="K476" t="s">
        <v>700</v>
      </c>
      <c r="L476" t="s">
        <v>2649</v>
      </c>
      <c r="M476" t="s">
        <v>2650</v>
      </c>
      <c r="N476">
        <f>VLOOKUP(B476,HIS退!B:F,5,FALSE)</f>
        <v>-300</v>
      </c>
      <c r="O476" t="str">
        <f t="shared" si="18"/>
        <v/>
      </c>
      <c r="P476" s="43">
        <f>VLOOKUP(C476,银行退!D:G,4,FALSE)</f>
        <v>300</v>
      </c>
      <c r="Q476" t="str">
        <f t="shared" si="19"/>
        <v/>
      </c>
      <c r="R476" t="e">
        <f>VLOOKUP(C476,银行退!D:J,7,FALSE)</f>
        <v>#N/A</v>
      </c>
    </row>
    <row r="477" spans="1:18" ht="14.25" hidden="1">
      <c r="A477" s="17">
        <v>42900.740613425929</v>
      </c>
      <c r="B477">
        <v>208849</v>
      </c>
      <c r="C477" t="s">
        <v>2053</v>
      </c>
      <c r="D477" t="s">
        <v>2054</v>
      </c>
      <c r="F477" s="60">
        <v>3</v>
      </c>
      <c r="G477" t="s">
        <v>253</v>
      </c>
      <c r="H477" t="s">
        <v>253</v>
      </c>
      <c r="I477" t="s">
        <v>699</v>
      </c>
      <c r="J477" t="s">
        <v>48</v>
      </c>
      <c r="K477" t="s">
        <v>700</v>
      </c>
      <c r="L477" t="s">
        <v>2651</v>
      </c>
      <c r="M477" t="s">
        <v>2652</v>
      </c>
      <c r="N477">
        <f>VLOOKUP(B477,HIS退!B:F,5,FALSE)</f>
        <v>-3</v>
      </c>
      <c r="O477" t="str">
        <f t="shared" si="18"/>
        <v/>
      </c>
      <c r="P477" s="43">
        <f>VLOOKUP(C477,银行退!D:G,4,FALSE)</f>
        <v>3</v>
      </c>
      <c r="Q477" t="str">
        <f t="shared" si="19"/>
        <v/>
      </c>
      <c r="R477" t="e">
        <f>VLOOKUP(C477,银行退!D:J,7,FALSE)</f>
        <v>#N/A</v>
      </c>
    </row>
    <row r="478" spans="1:18" ht="14.25" hidden="1">
      <c r="A478" s="17">
        <v>42900.742395833331</v>
      </c>
      <c r="B478">
        <v>208867</v>
      </c>
      <c r="C478" t="s">
        <v>2056</v>
      </c>
      <c r="D478" t="s">
        <v>2057</v>
      </c>
      <c r="F478" s="60">
        <v>244</v>
      </c>
      <c r="G478" t="s">
        <v>253</v>
      </c>
      <c r="H478" t="s">
        <v>253</v>
      </c>
      <c r="I478" t="s">
        <v>699</v>
      </c>
      <c r="J478" t="s">
        <v>4003</v>
      </c>
      <c r="K478" t="s">
        <v>700</v>
      </c>
      <c r="L478" t="s">
        <v>2653</v>
      </c>
      <c r="M478" t="s">
        <v>2654</v>
      </c>
      <c r="N478" s="53">
        <f>VLOOKUP(B478,HIS退!B:F,5,FALSE)</f>
        <v>-244</v>
      </c>
      <c r="O478" s="53" t="str">
        <f t="shared" si="18"/>
        <v/>
      </c>
      <c r="P478" s="54">
        <f>VLOOKUP(C478,银行退!D:G,4,FALSE)</f>
        <v>244</v>
      </c>
      <c r="Q478" s="53" t="str">
        <f t="shared" si="19"/>
        <v/>
      </c>
      <c r="R478" s="53">
        <f>VLOOKUP(C478,银行退!D:J,7,FALSE)</f>
        <v>1</v>
      </c>
    </row>
    <row r="479" spans="1:18" ht="14.25" hidden="1">
      <c r="A479" s="17">
        <v>42901.380648148152</v>
      </c>
      <c r="B479">
        <v>213738</v>
      </c>
      <c r="C479" t="s">
        <v>2059</v>
      </c>
      <c r="D479" t="s">
        <v>2060</v>
      </c>
      <c r="F479" s="60">
        <v>90</v>
      </c>
      <c r="G479" t="s">
        <v>253</v>
      </c>
      <c r="H479" t="s">
        <v>253</v>
      </c>
      <c r="I479" t="s">
        <v>699</v>
      </c>
      <c r="J479" t="s">
        <v>48</v>
      </c>
      <c r="K479" t="s">
        <v>700</v>
      </c>
      <c r="L479" t="s">
        <v>2655</v>
      </c>
      <c r="M479" t="s">
        <v>2656</v>
      </c>
      <c r="N479">
        <f>VLOOKUP(B479,HIS退!B:F,5,FALSE)</f>
        <v>-90</v>
      </c>
      <c r="O479" t="str">
        <f t="shared" si="18"/>
        <v/>
      </c>
      <c r="P479" s="43">
        <f>VLOOKUP(C479,银行退!D:G,4,FALSE)</f>
        <v>90</v>
      </c>
      <c r="Q479" t="str">
        <f t="shared" si="19"/>
        <v/>
      </c>
      <c r="R479" t="e">
        <f>VLOOKUP(C479,银行退!D:J,7,FALSE)</f>
        <v>#N/A</v>
      </c>
    </row>
    <row r="480" spans="1:18" ht="14.25" hidden="1">
      <c r="A480" s="17">
        <v>42901.389374999999</v>
      </c>
      <c r="B480">
        <v>214397</v>
      </c>
      <c r="C480" t="s">
        <v>2062</v>
      </c>
      <c r="D480" t="s">
        <v>2063</v>
      </c>
      <c r="F480" s="60">
        <v>464</v>
      </c>
      <c r="G480" t="s">
        <v>253</v>
      </c>
      <c r="H480" t="s">
        <v>253</v>
      </c>
      <c r="I480" t="s">
        <v>699</v>
      </c>
      <c r="J480" t="s">
        <v>4003</v>
      </c>
      <c r="K480" t="s">
        <v>700</v>
      </c>
      <c r="L480" t="s">
        <v>2657</v>
      </c>
      <c r="M480" t="s">
        <v>2658</v>
      </c>
      <c r="N480" s="53">
        <f>VLOOKUP(B480,HIS退!B:F,5,FALSE)</f>
        <v>-464</v>
      </c>
      <c r="O480" s="53" t="str">
        <f t="shared" si="18"/>
        <v/>
      </c>
      <c r="P480" s="54">
        <f>VLOOKUP(C480,银行退!D:G,4,FALSE)</f>
        <v>464</v>
      </c>
      <c r="Q480" s="53" t="str">
        <f t="shared" si="19"/>
        <v/>
      </c>
      <c r="R480" s="53">
        <f>VLOOKUP(C480,银行退!D:J,7,FALSE)</f>
        <v>1</v>
      </c>
    </row>
    <row r="481" spans="1:18" ht="14.25" hidden="1">
      <c r="A481" s="17">
        <v>42901.400949074072</v>
      </c>
      <c r="B481">
        <v>215303</v>
      </c>
      <c r="C481" t="s">
        <v>2065</v>
      </c>
      <c r="D481" t="s">
        <v>2066</v>
      </c>
      <c r="F481" s="60">
        <v>650</v>
      </c>
      <c r="G481" t="s">
        <v>253</v>
      </c>
      <c r="H481" t="s">
        <v>253</v>
      </c>
      <c r="I481" t="s">
        <v>699</v>
      </c>
      <c r="J481" t="s">
        <v>48</v>
      </c>
      <c r="K481" t="s">
        <v>700</v>
      </c>
      <c r="L481" t="s">
        <v>2659</v>
      </c>
      <c r="M481" t="s">
        <v>2660</v>
      </c>
      <c r="N481">
        <f>VLOOKUP(B481,HIS退!B:F,5,FALSE)</f>
        <v>-650</v>
      </c>
      <c r="O481" t="str">
        <f t="shared" si="18"/>
        <v/>
      </c>
      <c r="P481" s="43">
        <f>VLOOKUP(C481,银行退!D:G,4,FALSE)</f>
        <v>650</v>
      </c>
      <c r="Q481" t="str">
        <f t="shared" si="19"/>
        <v/>
      </c>
      <c r="R481" t="e">
        <f>VLOOKUP(C481,银行退!D:J,7,FALSE)</f>
        <v>#N/A</v>
      </c>
    </row>
    <row r="482" spans="1:18" ht="14.25" hidden="1">
      <c r="A482" s="17">
        <v>42901.40415509259</v>
      </c>
      <c r="B482">
        <v>215522</v>
      </c>
      <c r="C482" t="s">
        <v>2068</v>
      </c>
      <c r="D482" t="s">
        <v>2069</v>
      </c>
      <c r="F482" s="60">
        <v>371</v>
      </c>
      <c r="G482" t="s">
        <v>253</v>
      </c>
      <c r="H482" t="s">
        <v>253</v>
      </c>
      <c r="I482" t="s">
        <v>699</v>
      </c>
      <c r="J482" t="s">
        <v>48</v>
      </c>
      <c r="K482" t="s">
        <v>700</v>
      </c>
      <c r="L482" t="s">
        <v>2661</v>
      </c>
      <c r="M482" t="s">
        <v>2662</v>
      </c>
      <c r="N482">
        <f>VLOOKUP(B482,HIS退!B:F,5,FALSE)</f>
        <v>-371</v>
      </c>
      <c r="O482" t="str">
        <f t="shared" si="18"/>
        <v/>
      </c>
      <c r="P482" s="43">
        <f>VLOOKUP(C482,银行退!D:G,4,FALSE)</f>
        <v>371</v>
      </c>
      <c r="Q482" t="str">
        <f t="shared" si="19"/>
        <v/>
      </c>
      <c r="R482" t="e">
        <f>VLOOKUP(C482,银行退!D:J,7,FALSE)</f>
        <v>#N/A</v>
      </c>
    </row>
    <row r="483" spans="1:18" ht="14.25" hidden="1">
      <c r="A483" s="17">
        <v>42901.405891203707</v>
      </c>
      <c r="B483">
        <v>215662</v>
      </c>
      <c r="C483" t="s">
        <v>2071</v>
      </c>
      <c r="D483" t="s">
        <v>2072</v>
      </c>
      <c r="F483" s="60">
        <v>250</v>
      </c>
      <c r="G483" t="s">
        <v>253</v>
      </c>
      <c r="H483" t="s">
        <v>253</v>
      </c>
      <c r="I483" t="s">
        <v>699</v>
      </c>
      <c r="J483" t="s">
        <v>48</v>
      </c>
      <c r="K483" t="s">
        <v>700</v>
      </c>
      <c r="L483" t="s">
        <v>2663</v>
      </c>
      <c r="M483" t="s">
        <v>2664</v>
      </c>
      <c r="N483">
        <f>VLOOKUP(B483,HIS退!B:F,5,FALSE)</f>
        <v>-250</v>
      </c>
      <c r="O483" t="str">
        <f t="shared" si="18"/>
        <v/>
      </c>
      <c r="P483" s="43">
        <f>VLOOKUP(C483,银行退!D:G,4,FALSE)</f>
        <v>250</v>
      </c>
      <c r="Q483" t="str">
        <f t="shared" si="19"/>
        <v/>
      </c>
      <c r="R483" t="e">
        <f>VLOOKUP(C483,银行退!D:J,7,FALSE)</f>
        <v>#N/A</v>
      </c>
    </row>
    <row r="484" spans="1:18" ht="14.25" hidden="1">
      <c r="A484" s="17">
        <v>42901.407569444447</v>
      </c>
      <c r="B484">
        <v>215780</v>
      </c>
      <c r="C484" t="s">
        <v>2074</v>
      </c>
      <c r="D484" t="s">
        <v>2075</v>
      </c>
      <c r="F484" s="60">
        <v>130</v>
      </c>
      <c r="G484" t="s">
        <v>253</v>
      </c>
      <c r="H484" t="s">
        <v>253</v>
      </c>
      <c r="I484" t="s">
        <v>699</v>
      </c>
      <c r="J484" t="s">
        <v>48</v>
      </c>
      <c r="K484" t="s">
        <v>700</v>
      </c>
      <c r="L484" t="s">
        <v>2665</v>
      </c>
      <c r="M484" t="s">
        <v>2666</v>
      </c>
      <c r="N484">
        <f>VLOOKUP(B484,HIS退!B:F,5,FALSE)</f>
        <v>-130</v>
      </c>
      <c r="O484" t="str">
        <f t="shared" si="18"/>
        <v/>
      </c>
      <c r="P484" s="43">
        <f>VLOOKUP(C484,银行退!D:G,4,FALSE)</f>
        <v>130</v>
      </c>
      <c r="Q484" t="str">
        <f t="shared" si="19"/>
        <v/>
      </c>
      <c r="R484" t="e">
        <f>VLOOKUP(C484,银行退!D:J,7,FALSE)</f>
        <v>#N/A</v>
      </c>
    </row>
    <row r="485" spans="1:18" ht="14.25" hidden="1">
      <c r="A485" s="17">
        <v>42901.409513888888</v>
      </c>
      <c r="B485">
        <v>215957</v>
      </c>
      <c r="C485" t="s">
        <v>2077</v>
      </c>
      <c r="D485" t="s">
        <v>2078</v>
      </c>
      <c r="F485" s="60">
        <v>300</v>
      </c>
      <c r="G485" t="s">
        <v>253</v>
      </c>
      <c r="H485" t="s">
        <v>253</v>
      </c>
      <c r="I485" t="s">
        <v>699</v>
      </c>
      <c r="J485" t="s">
        <v>48</v>
      </c>
      <c r="K485" t="s">
        <v>700</v>
      </c>
      <c r="L485" t="s">
        <v>2667</v>
      </c>
      <c r="M485" t="s">
        <v>2668</v>
      </c>
      <c r="N485">
        <f>VLOOKUP(B485,HIS退!B:F,5,FALSE)</f>
        <v>-300</v>
      </c>
      <c r="O485" t="str">
        <f t="shared" si="18"/>
        <v/>
      </c>
      <c r="P485" s="43">
        <f>VLOOKUP(C485,银行退!D:G,4,FALSE)</f>
        <v>300</v>
      </c>
      <c r="Q485" t="str">
        <f t="shared" si="19"/>
        <v/>
      </c>
      <c r="R485" t="e">
        <f>VLOOKUP(C485,银行退!D:J,7,FALSE)</f>
        <v>#N/A</v>
      </c>
    </row>
    <row r="486" spans="1:18" ht="14.25" hidden="1">
      <c r="A486" s="17">
        <v>42901.410312499997</v>
      </c>
      <c r="B486">
        <v>216007</v>
      </c>
      <c r="C486" t="s">
        <v>2080</v>
      </c>
      <c r="D486" t="s">
        <v>2081</v>
      </c>
      <c r="F486" s="60">
        <v>380</v>
      </c>
      <c r="G486" t="s">
        <v>253</v>
      </c>
      <c r="H486" t="s">
        <v>253</v>
      </c>
      <c r="I486" t="s">
        <v>699</v>
      </c>
      <c r="J486" t="s">
        <v>48</v>
      </c>
      <c r="K486" t="s">
        <v>700</v>
      </c>
      <c r="L486" t="s">
        <v>2669</v>
      </c>
      <c r="M486" t="s">
        <v>2670</v>
      </c>
      <c r="N486">
        <f>VLOOKUP(B486,HIS退!B:F,5,FALSE)</f>
        <v>-380</v>
      </c>
      <c r="O486" t="str">
        <f t="shared" si="18"/>
        <v/>
      </c>
      <c r="P486" s="43">
        <f>VLOOKUP(C486,银行退!D:G,4,FALSE)</f>
        <v>380</v>
      </c>
      <c r="Q486" t="str">
        <f t="shared" si="19"/>
        <v/>
      </c>
      <c r="R486" t="e">
        <f>VLOOKUP(C486,银行退!D:J,7,FALSE)</f>
        <v>#N/A</v>
      </c>
    </row>
    <row r="487" spans="1:18" ht="14.25" hidden="1">
      <c r="A487" s="17">
        <v>42901.423206018517</v>
      </c>
      <c r="B487">
        <v>216993</v>
      </c>
      <c r="C487" t="s">
        <v>2083</v>
      </c>
      <c r="D487" t="s">
        <v>2084</v>
      </c>
      <c r="F487" s="60">
        <v>194</v>
      </c>
      <c r="G487" t="s">
        <v>253</v>
      </c>
      <c r="H487" t="s">
        <v>253</v>
      </c>
      <c r="I487" t="s">
        <v>699</v>
      </c>
      <c r="J487" t="s">
        <v>48</v>
      </c>
      <c r="K487" t="s">
        <v>700</v>
      </c>
      <c r="L487" t="s">
        <v>2671</v>
      </c>
      <c r="M487" t="s">
        <v>2672</v>
      </c>
      <c r="N487">
        <f>VLOOKUP(B487,HIS退!B:F,5,FALSE)</f>
        <v>-194</v>
      </c>
      <c r="O487" t="str">
        <f t="shared" si="18"/>
        <v/>
      </c>
      <c r="P487" s="43">
        <f>VLOOKUP(C487,银行退!D:G,4,FALSE)</f>
        <v>194</v>
      </c>
      <c r="Q487" t="str">
        <f t="shared" si="19"/>
        <v/>
      </c>
      <c r="R487" t="e">
        <f>VLOOKUP(C487,银行退!D:J,7,FALSE)</f>
        <v>#N/A</v>
      </c>
    </row>
    <row r="488" spans="1:18" ht="14.25" hidden="1">
      <c r="A488" s="17">
        <v>42901.427743055552</v>
      </c>
      <c r="B488">
        <v>217336</v>
      </c>
      <c r="C488" t="s">
        <v>2086</v>
      </c>
      <c r="D488" t="s">
        <v>2087</v>
      </c>
      <c r="F488" s="60">
        <v>236</v>
      </c>
      <c r="G488" t="s">
        <v>253</v>
      </c>
      <c r="H488" t="s">
        <v>253</v>
      </c>
      <c r="I488" t="s">
        <v>699</v>
      </c>
      <c r="J488" t="s">
        <v>48</v>
      </c>
      <c r="K488" t="s">
        <v>700</v>
      </c>
      <c r="L488" t="s">
        <v>2673</v>
      </c>
      <c r="M488" t="s">
        <v>2674</v>
      </c>
      <c r="N488">
        <f>VLOOKUP(B488,HIS退!B:F,5,FALSE)</f>
        <v>-236</v>
      </c>
      <c r="O488" t="str">
        <f t="shared" si="18"/>
        <v/>
      </c>
      <c r="P488" s="43">
        <f>VLOOKUP(C488,银行退!D:G,4,FALSE)</f>
        <v>236</v>
      </c>
      <c r="Q488" t="str">
        <f t="shared" si="19"/>
        <v/>
      </c>
      <c r="R488" t="e">
        <f>VLOOKUP(C488,银行退!D:J,7,FALSE)</f>
        <v>#N/A</v>
      </c>
    </row>
    <row r="489" spans="1:18" ht="14.25" hidden="1">
      <c r="A489" s="17">
        <v>42901.437962962962</v>
      </c>
      <c r="B489">
        <v>218058</v>
      </c>
      <c r="C489" t="s">
        <v>2089</v>
      </c>
      <c r="D489" t="s">
        <v>2090</v>
      </c>
      <c r="F489" s="60">
        <v>67</v>
      </c>
      <c r="G489" t="s">
        <v>253</v>
      </c>
      <c r="H489" t="s">
        <v>253</v>
      </c>
      <c r="I489" t="s">
        <v>699</v>
      </c>
      <c r="J489" t="s">
        <v>48</v>
      </c>
      <c r="K489" t="s">
        <v>700</v>
      </c>
      <c r="L489" t="s">
        <v>2675</v>
      </c>
      <c r="M489" t="s">
        <v>2676</v>
      </c>
      <c r="N489">
        <f>VLOOKUP(B489,HIS退!B:F,5,FALSE)</f>
        <v>-67</v>
      </c>
      <c r="O489" t="str">
        <f t="shared" si="18"/>
        <v/>
      </c>
      <c r="P489" s="43">
        <f>VLOOKUP(C489,银行退!D:G,4,FALSE)</f>
        <v>67</v>
      </c>
      <c r="Q489" t="str">
        <f t="shared" si="19"/>
        <v/>
      </c>
      <c r="R489" t="e">
        <f>VLOOKUP(C489,银行退!D:J,7,FALSE)</f>
        <v>#N/A</v>
      </c>
    </row>
    <row r="490" spans="1:18" ht="14.25" hidden="1">
      <c r="A490" s="17">
        <v>42901.442870370367</v>
      </c>
      <c r="B490">
        <v>218379</v>
      </c>
      <c r="C490" t="s">
        <v>2092</v>
      </c>
      <c r="D490" t="s">
        <v>2093</v>
      </c>
      <c r="F490" s="60">
        <v>21</v>
      </c>
      <c r="G490" t="s">
        <v>253</v>
      </c>
      <c r="H490" t="s">
        <v>253</v>
      </c>
      <c r="I490" t="s">
        <v>699</v>
      </c>
      <c r="J490" t="s">
        <v>48</v>
      </c>
      <c r="K490" t="s">
        <v>700</v>
      </c>
      <c r="L490" t="s">
        <v>2677</v>
      </c>
      <c r="M490" t="s">
        <v>2678</v>
      </c>
      <c r="N490">
        <f>VLOOKUP(B490,HIS退!B:F,5,FALSE)</f>
        <v>-21</v>
      </c>
      <c r="O490" t="str">
        <f t="shared" si="18"/>
        <v/>
      </c>
      <c r="P490" s="43">
        <f>VLOOKUP(C490,银行退!D:G,4,FALSE)</f>
        <v>21</v>
      </c>
      <c r="Q490" t="str">
        <f t="shared" si="19"/>
        <v/>
      </c>
      <c r="R490" t="e">
        <f>VLOOKUP(C490,银行退!D:J,7,FALSE)</f>
        <v>#N/A</v>
      </c>
    </row>
    <row r="491" spans="1:18" ht="14.25" hidden="1">
      <c r="A491" s="17">
        <v>42901.445520833331</v>
      </c>
      <c r="B491">
        <v>218592</v>
      </c>
      <c r="C491" t="s">
        <v>2095</v>
      </c>
      <c r="D491" t="s">
        <v>2096</v>
      </c>
      <c r="F491" s="60">
        <v>170</v>
      </c>
      <c r="G491" t="s">
        <v>253</v>
      </c>
      <c r="H491" t="s">
        <v>253</v>
      </c>
      <c r="I491" t="s">
        <v>699</v>
      </c>
      <c r="J491" t="s">
        <v>48</v>
      </c>
      <c r="K491" t="s">
        <v>700</v>
      </c>
      <c r="L491" t="s">
        <v>2679</v>
      </c>
      <c r="M491" t="s">
        <v>2680</v>
      </c>
      <c r="N491">
        <f>VLOOKUP(B491,HIS退!B:F,5,FALSE)</f>
        <v>-170</v>
      </c>
      <c r="O491" t="str">
        <f t="shared" si="18"/>
        <v/>
      </c>
      <c r="P491" s="43">
        <f>VLOOKUP(C491,银行退!D:G,4,FALSE)</f>
        <v>170</v>
      </c>
      <c r="Q491" t="str">
        <f t="shared" si="19"/>
        <v/>
      </c>
      <c r="R491" t="e">
        <f>VLOOKUP(C491,银行退!D:J,7,FALSE)</f>
        <v>#N/A</v>
      </c>
    </row>
    <row r="492" spans="1:18" ht="14.25" hidden="1">
      <c r="A492" s="17">
        <v>42901.449328703704</v>
      </c>
      <c r="B492">
        <v>218824</v>
      </c>
      <c r="C492" t="s">
        <v>2098</v>
      </c>
      <c r="D492" t="s">
        <v>2099</v>
      </c>
      <c r="F492" s="60">
        <v>1428</v>
      </c>
      <c r="G492" t="s">
        <v>253</v>
      </c>
      <c r="H492" t="s">
        <v>253</v>
      </c>
      <c r="I492" t="s">
        <v>699</v>
      </c>
      <c r="J492" t="s">
        <v>48</v>
      </c>
      <c r="K492" t="s">
        <v>700</v>
      </c>
      <c r="L492" t="s">
        <v>2681</v>
      </c>
      <c r="M492" t="s">
        <v>2682</v>
      </c>
      <c r="N492">
        <f>VLOOKUP(B492,HIS退!B:F,5,FALSE)</f>
        <v>-1428</v>
      </c>
      <c r="O492" t="str">
        <f t="shared" si="18"/>
        <v/>
      </c>
      <c r="P492" s="43">
        <f>VLOOKUP(C492,银行退!D:G,4,FALSE)</f>
        <v>1428</v>
      </c>
      <c r="Q492" t="str">
        <f t="shared" si="19"/>
        <v/>
      </c>
      <c r="R492" t="e">
        <f>VLOOKUP(C492,银行退!D:J,7,FALSE)</f>
        <v>#N/A</v>
      </c>
    </row>
    <row r="493" spans="1:18" ht="14.25" hidden="1">
      <c r="A493" s="17">
        <v>42901.458124999997</v>
      </c>
      <c r="B493">
        <v>219413</v>
      </c>
      <c r="C493" t="s">
        <v>2101</v>
      </c>
      <c r="D493" t="s">
        <v>2102</v>
      </c>
      <c r="F493" s="60">
        <v>57</v>
      </c>
      <c r="G493" t="s">
        <v>253</v>
      </c>
      <c r="H493" t="s">
        <v>253</v>
      </c>
      <c r="I493" t="s">
        <v>699</v>
      </c>
      <c r="J493" t="s">
        <v>48</v>
      </c>
      <c r="K493" t="s">
        <v>700</v>
      </c>
      <c r="L493" t="s">
        <v>2683</v>
      </c>
      <c r="M493" t="s">
        <v>2684</v>
      </c>
      <c r="N493">
        <f>VLOOKUP(B493,HIS退!B:F,5,FALSE)</f>
        <v>-57</v>
      </c>
      <c r="O493" t="str">
        <f t="shared" si="18"/>
        <v/>
      </c>
      <c r="P493" s="43">
        <f>VLOOKUP(C493,银行退!D:G,4,FALSE)</f>
        <v>57</v>
      </c>
      <c r="Q493" t="str">
        <f t="shared" si="19"/>
        <v/>
      </c>
      <c r="R493" t="e">
        <f>VLOOKUP(C493,银行退!D:J,7,FALSE)</f>
        <v>#N/A</v>
      </c>
    </row>
    <row r="494" spans="1:18" ht="14.25" hidden="1">
      <c r="A494" s="17">
        <v>42901.462384259263</v>
      </c>
      <c r="B494">
        <v>219649</v>
      </c>
      <c r="C494" t="s">
        <v>2104</v>
      </c>
      <c r="D494" t="s">
        <v>2105</v>
      </c>
      <c r="F494" s="60">
        <v>90</v>
      </c>
      <c r="G494" t="s">
        <v>253</v>
      </c>
      <c r="H494" t="s">
        <v>253</v>
      </c>
      <c r="I494" t="s">
        <v>699</v>
      </c>
      <c r="J494" t="s">
        <v>48</v>
      </c>
      <c r="K494" t="s">
        <v>700</v>
      </c>
      <c r="L494" t="s">
        <v>2685</v>
      </c>
      <c r="M494" t="s">
        <v>2686</v>
      </c>
      <c r="N494">
        <f>VLOOKUP(B494,HIS退!B:F,5,FALSE)</f>
        <v>-90</v>
      </c>
      <c r="O494" t="str">
        <f t="shared" si="18"/>
        <v/>
      </c>
      <c r="P494" s="43">
        <f>VLOOKUP(C494,银行退!D:G,4,FALSE)</f>
        <v>90</v>
      </c>
      <c r="Q494" t="str">
        <f t="shared" si="19"/>
        <v/>
      </c>
      <c r="R494" t="e">
        <f>VLOOKUP(C494,银行退!D:J,7,FALSE)</f>
        <v>#N/A</v>
      </c>
    </row>
    <row r="495" spans="1:18" ht="14.25" hidden="1">
      <c r="A495" s="17">
        <v>42901.464479166665</v>
      </c>
      <c r="B495">
        <v>219762</v>
      </c>
      <c r="C495" t="s">
        <v>2107</v>
      </c>
      <c r="D495" t="s">
        <v>2108</v>
      </c>
      <c r="F495" s="60">
        <v>600</v>
      </c>
      <c r="G495" t="s">
        <v>253</v>
      </c>
      <c r="H495" t="s">
        <v>253</v>
      </c>
      <c r="I495" t="s">
        <v>699</v>
      </c>
      <c r="J495" t="s">
        <v>4003</v>
      </c>
      <c r="K495" t="s">
        <v>700</v>
      </c>
      <c r="L495" t="s">
        <v>2687</v>
      </c>
      <c r="M495" t="s">
        <v>2688</v>
      </c>
      <c r="N495" s="53">
        <f>VLOOKUP(B495,HIS退!B:F,5,FALSE)</f>
        <v>-600</v>
      </c>
      <c r="O495" s="53" t="str">
        <f t="shared" si="18"/>
        <v/>
      </c>
      <c r="P495" s="54">
        <f>VLOOKUP(C495,银行退!D:G,4,FALSE)</f>
        <v>600</v>
      </c>
      <c r="Q495" s="53" t="str">
        <f t="shared" si="19"/>
        <v/>
      </c>
      <c r="R495" s="53">
        <f>VLOOKUP(C495,银行退!D:J,7,FALSE)</f>
        <v>1</v>
      </c>
    </row>
    <row r="496" spans="1:18" ht="14.25" hidden="1">
      <c r="A496" s="17">
        <v>42901.472407407404</v>
      </c>
      <c r="B496">
        <v>220302</v>
      </c>
      <c r="C496" t="s">
        <v>2110</v>
      </c>
      <c r="D496" t="s">
        <v>2111</v>
      </c>
      <c r="F496" s="60">
        <v>301</v>
      </c>
      <c r="G496" t="s">
        <v>253</v>
      </c>
      <c r="H496" t="s">
        <v>253</v>
      </c>
      <c r="I496" t="s">
        <v>699</v>
      </c>
      <c r="J496" t="s">
        <v>48</v>
      </c>
      <c r="K496" t="s">
        <v>700</v>
      </c>
      <c r="L496" t="s">
        <v>2689</v>
      </c>
      <c r="M496" t="s">
        <v>2690</v>
      </c>
      <c r="N496">
        <f>VLOOKUP(B496,HIS退!B:F,5,FALSE)</f>
        <v>-301</v>
      </c>
      <c r="O496" t="str">
        <f t="shared" si="18"/>
        <v/>
      </c>
      <c r="P496" s="43">
        <f>VLOOKUP(C496,银行退!D:G,4,FALSE)</f>
        <v>301</v>
      </c>
      <c r="Q496" t="str">
        <f t="shared" si="19"/>
        <v/>
      </c>
      <c r="R496" t="e">
        <f>VLOOKUP(C496,银行退!D:J,7,FALSE)</f>
        <v>#N/A</v>
      </c>
    </row>
    <row r="497" spans="1:18" ht="14.25" hidden="1">
      <c r="A497" s="17">
        <v>42901.475486111114</v>
      </c>
      <c r="B497">
        <v>220513</v>
      </c>
      <c r="C497" t="s">
        <v>2113</v>
      </c>
      <c r="D497" t="s">
        <v>2114</v>
      </c>
      <c r="F497" s="60">
        <v>600</v>
      </c>
      <c r="G497" t="s">
        <v>253</v>
      </c>
      <c r="H497" t="s">
        <v>253</v>
      </c>
      <c r="I497" t="s">
        <v>699</v>
      </c>
      <c r="J497" t="s">
        <v>48</v>
      </c>
      <c r="K497" t="s">
        <v>700</v>
      </c>
      <c r="L497" t="s">
        <v>2691</v>
      </c>
      <c r="M497" t="s">
        <v>2692</v>
      </c>
      <c r="N497">
        <f>VLOOKUP(B497,HIS退!B:F,5,FALSE)</f>
        <v>-600</v>
      </c>
      <c r="O497" t="str">
        <f t="shared" si="18"/>
        <v/>
      </c>
      <c r="P497" s="43">
        <f>VLOOKUP(C497,银行退!D:G,4,FALSE)</f>
        <v>600</v>
      </c>
      <c r="Q497" t="str">
        <f t="shared" si="19"/>
        <v/>
      </c>
      <c r="R497" t="e">
        <f>VLOOKUP(C497,银行退!D:J,7,FALSE)</f>
        <v>#N/A</v>
      </c>
    </row>
    <row r="498" spans="1:18" ht="14.25" hidden="1">
      <c r="A498" s="17">
        <v>42901.476875</v>
      </c>
      <c r="B498">
        <v>220600</v>
      </c>
      <c r="C498" t="s">
        <v>2116</v>
      </c>
      <c r="D498" t="s">
        <v>2117</v>
      </c>
      <c r="F498" s="60">
        <v>990</v>
      </c>
      <c r="G498" t="s">
        <v>253</v>
      </c>
      <c r="H498" t="s">
        <v>253</v>
      </c>
      <c r="I498" t="s">
        <v>699</v>
      </c>
      <c r="J498" t="s">
        <v>48</v>
      </c>
      <c r="K498" t="s">
        <v>700</v>
      </c>
      <c r="L498" t="s">
        <v>2693</v>
      </c>
      <c r="M498" t="s">
        <v>2694</v>
      </c>
      <c r="N498">
        <f>VLOOKUP(B498,HIS退!B:F,5,FALSE)</f>
        <v>-990</v>
      </c>
      <c r="O498" t="str">
        <f t="shared" si="18"/>
        <v/>
      </c>
      <c r="P498" s="43">
        <f>VLOOKUP(C498,银行退!D:G,4,FALSE)</f>
        <v>990</v>
      </c>
      <c r="Q498" t="str">
        <f t="shared" si="19"/>
        <v/>
      </c>
      <c r="R498" t="e">
        <f>VLOOKUP(C498,银行退!D:J,7,FALSE)</f>
        <v>#N/A</v>
      </c>
    </row>
    <row r="499" spans="1:18" ht="14.25" hidden="1">
      <c r="A499" s="17">
        <v>42901.477881944447</v>
      </c>
      <c r="B499">
        <v>220652</v>
      </c>
      <c r="C499" t="s">
        <v>2119</v>
      </c>
      <c r="D499" t="s">
        <v>2120</v>
      </c>
      <c r="F499" s="60">
        <v>405</v>
      </c>
      <c r="G499" t="s">
        <v>253</v>
      </c>
      <c r="H499" t="s">
        <v>253</v>
      </c>
      <c r="I499" t="s">
        <v>699</v>
      </c>
      <c r="J499" t="s">
        <v>4003</v>
      </c>
      <c r="K499" t="s">
        <v>700</v>
      </c>
      <c r="L499" t="s">
        <v>2695</v>
      </c>
      <c r="M499" t="s">
        <v>2696</v>
      </c>
      <c r="N499" s="53">
        <f>VLOOKUP(B499,HIS退!B:F,5,FALSE)</f>
        <v>-405</v>
      </c>
      <c r="O499" s="53" t="str">
        <f t="shared" si="18"/>
        <v/>
      </c>
      <c r="P499" s="54">
        <f>VLOOKUP(C499,银行退!D:G,4,FALSE)</f>
        <v>405</v>
      </c>
      <c r="Q499" s="53" t="str">
        <f t="shared" si="19"/>
        <v/>
      </c>
      <c r="R499" s="53">
        <f>VLOOKUP(C499,银行退!D:J,7,FALSE)</f>
        <v>1</v>
      </c>
    </row>
    <row r="500" spans="1:18" ht="14.25" hidden="1">
      <c r="A500" s="17">
        <v>42901.477986111109</v>
      </c>
      <c r="B500">
        <v>220663</v>
      </c>
      <c r="C500" t="s">
        <v>2122</v>
      </c>
      <c r="D500" t="s">
        <v>2123</v>
      </c>
      <c r="F500" s="60">
        <v>92</v>
      </c>
      <c r="G500" t="s">
        <v>253</v>
      </c>
      <c r="H500" t="s">
        <v>253</v>
      </c>
      <c r="I500" t="s">
        <v>699</v>
      </c>
      <c r="J500" t="s">
        <v>48</v>
      </c>
      <c r="K500" t="s">
        <v>700</v>
      </c>
      <c r="L500" t="s">
        <v>2697</v>
      </c>
      <c r="M500" t="s">
        <v>2698</v>
      </c>
      <c r="N500">
        <f>VLOOKUP(B500,HIS退!B:F,5,FALSE)</f>
        <v>-92</v>
      </c>
      <c r="O500" t="str">
        <f t="shared" si="18"/>
        <v/>
      </c>
      <c r="P500" s="43">
        <f>VLOOKUP(C500,银行退!D:G,4,FALSE)</f>
        <v>92</v>
      </c>
      <c r="Q500" t="str">
        <f t="shared" si="19"/>
        <v/>
      </c>
      <c r="R500" t="e">
        <f>VLOOKUP(C500,银行退!D:J,7,FALSE)</f>
        <v>#N/A</v>
      </c>
    </row>
    <row r="501" spans="1:18" ht="14.25" hidden="1">
      <c r="A501" s="17">
        <v>42901.480162037034</v>
      </c>
      <c r="B501">
        <v>220764</v>
      </c>
      <c r="C501" t="s">
        <v>2125</v>
      </c>
      <c r="D501" t="s">
        <v>2126</v>
      </c>
      <c r="F501" s="60">
        <v>115</v>
      </c>
      <c r="G501" t="s">
        <v>253</v>
      </c>
      <c r="H501" t="s">
        <v>253</v>
      </c>
      <c r="I501" t="s">
        <v>699</v>
      </c>
      <c r="J501" t="s">
        <v>4003</v>
      </c>
      <c r="K501" t="s">
        <v>700</v>
      </c>
      <c r="L501" t="s">
        <v>2699</v>
      </c>
      <c r="M501" t="s">
        <v>2700</v>
      </c>
      <c r="N501" s="53">
        <f>VLOOKUP(B501,HIS退!B:F,5,FALSE)</f>
        <v>-115</v>
      </c>
      <c r="O501" s="53" t="str">
        <f t="shared" si="18"/>
        <v/>
      </c>
      <c r="P501" s="54">
        <f>VLOOKUP(C501,银行退!D:G,4,FALSE)</f>
        <v>115</v>
      </c>
      <c r="Q501" s="53" t="str">
        <f t="shared" si="19"/>
        <v/>
      </c>
      <c r="R501" s="53">
        <f>VLOOKUP(C501,银行退!D:J,7,FALSE)</f>
        <v>1</v>
      </c>
    </row>
    <row r="502" spans="1:18" ht="14.25" hidden="1">
      <c r="A502" s="17">
        <v>42901.516481481478</v>
      </c>
      <c r="B502">
        <v>221911</v>
      </c>
      <c r="C502" t="s">
        <v>2128</v>
      </c>
      <c r="D502" t="s">
        <v>2129</v>
      </c>
      <c r="F502" s="60">
        <v>96</v>
      </c>
      <c r="G502" t="s">
        <v>253</v>
      </c>
      <c r="H502" t="s">
        <v>253</v>
      </c>
      <c r="I502" t="s">
        <v>699</v>
      </c>
      <c r="J502" t="s">
        <v>48</v>
      </c>
      <c r="K502" t="s">
        <v>700</v>
      </c>
      <c r="L502" t="s">
        <v>2701</v>
      </c>
      <c r="M502" t="s">
        <v>2702</v>
      </c>
      <c r="N502">
        <f>VLOOKUP(B502,HIS退!B:F,5,FALSE)</f>
        <v>-96</v>
      </c>
      <c r="O502" t="str">
        <f t="shared" si="18"/>
        <v/>
      </c>
      <c r="P502" s="43">
        <f>VLOOKUP(C502,银行退!D:G,4,FALSE)</f>
        <v>96</v>
      </c>
      <c r="Q502" t="str">
        <f t="shared" si="19"/>
        <v/>
      </c>
      <c r="R502" t="e">
        <f>VLOOKUP(C502,银行退!D:J,7,FALSE)</f>
        <v>#N/A</v>
      </c>
    </row>
    <row r="503" spans="1:18" ht="14.25" hidden="1">
      <c r="A503" s="17">
        <v>42901.566296296296</v>
      </c>
      <c r="B503">
        <v>222397</v>
      </c>
      <c r="C503" t="s">
        <v>2131</v>
      </c>
      <c r="D503" t="s">
        <v>2132</v>
      </c>
      <c r="F503" s="60">
        <v>249</v>
      </c>
      <c r="G503" t="s">
        <v>253</v>
      </c>
      <c r="H503" t="s">
        <v>253</v>
      </c>
      <c r="I503" t="s">
        <v>699</v>
      </c>
      <c r="J503" t="s">
        <v>4003</v>
      </c>
      <c r="K503" t="s">
        <v>700</v>
      </c>
      <c r="L503" t="s">
        <v>2703</v>
      </c>
      <c r="M503" t="s">
        <v>2704</v>
      </c>
      <c r="N503" s="53">
        <f>VLOOKUP(B503,HIS退!B:F,5,FALSE)</f>
        <v>-249</v>
      </c>
      <c r="O503" s="53" t="str">
        <f t="shared" si="18"/>
        <v/>
      </c>
      <c r="P503" s="54">
        <f>VLOOKUP(C503,银行退!D:G,4,FALSE)</f>
        <v>249</v>
      </c>
      <c r="Q503" s="53" t="str">
        <f t="shared" si="19"/>
        <v/>
      </c>
      <c r="R503" s="53">
        <f>VLOOKUP(C503,银行退!D:J,7,FALSE)</f>
        <v>1</v>
      </c>
    </row>
    <row r="504" spans="1:18" ht="14.25" hidden="1">
      <c r="A504" s="17">
        <v>42901.596145833333</v>
      </c>
      <c r="B504">
        <v>223229</v>
      </c>
      <c r="C504" t="s">
        <v>2134</v>
      </c>
      <c r="D504" t="s">
        <v>2135</v>
      </c>
      <c r="F504" s="60">
        <v>50</v>
      </c>
      <c r="G504" t="s">
        <v>253</v>
      </c>
      <c r="H504" t="s">
        <v>253</v>
      </c>
      <c r="I504" t="s">
        <v>699</v>
      </c>
      <c r="J504" t="s">
        <v>48</v>
      </c>
      <c r="K504" t="s">
        <v>700</v>
      </c>
      <c r="L504" t="s">
        <v>2705</v>
      </c>
      <c r="M504" t="s">
        <v>2706</v>
      </c>
      <c r="N504">
        <f>VLOOKUP(B504,HIS退!B:F,5,FALSE)</f>
        <v>-50</v>
      </c>
      <c r="O504" t="str">
        <f t="shared" si="18"/>
        <v/>
      </c>
      <c r="P504" s="43">
        <f>VLOOKUP(C504,银行退!D:G,4,FALSE)</f>
        <v>50</v>
      </c>
      <c r="Q504" t="str">
        <f t="shared" si="19"/>
        <v/>
      </c>
      <c r="R504" t="e">
        <f>VLOOKUP(C504,银行退!D:J,7,FALSE)</f>
        <v>#N/A</v>
      </c>
    </row>
    <row r="505" spans="1:18" ht="14.25" hidden="1">
      <c r="A505" s="17">
        <v>42901.599826388891</v>
      </c>
      <c r="B505">
        <v>223408</v>
      </c>
      <c r="C505" t="s">
        <v>2137</v>
      </c>
      <c r="D505" t="s">
        <v>2138</v>
      </c>
      <c r="F505" s="60">
        <v>1500</v>
      </c>
      <c r="G505" t="s">
        <v>253</v>
      </c>
      <c r="H505" t="s">
        <v>253</v>
      </c>
      <c r="I505" t="s">
        <v>699</v>
      </c>
      <c r="J505" t="s">
        <v>48</v>
      </c>
      <c r="K505" t="s">
        <v>700</v>
      </c>
      <c r="L505" t="s">
        <v>2707</v>
      </c>
      <c r="M505" t="s">
        <v>2708</v>
      </c>
      <c r="N505">
        <f>VLOOKUP(B505,HIS退!B:F,5,FALSE)</f>
        <v>-1500</v>
      </c>
      <c r="O505" t="str">
        <f t="shared" si="18"/>
        <v/>
      </c>
      <c r="P505" s="43">
        <f>VLOOKUP(C505,银行退!D:G,4,FALSE)</f>
        <v>1500</v>
      </c>
      <c r="Q505" t="str">
        <f t="shared" si="19"/>
        <v/>
      </c>
      <c r="R505" t="e">
        <f>VLOOKUP(C505,银行退!D:J,7,FALSE)</f>
        <v>#N/A</v>
      </c>
    </row>
    <row r="506" spans="1:18" ht="14.25" hidden="1">
      <c r="A506" s="17">
        <v>42901.621111111112</v>
      </c>
      <c r="B506">
        <v>224664</v>
      </c>
      <c r="C506" t="s">
        <v>2140</v>
      </c>
      <c r="D506" t="s">
        <v>2141</v>
      </c>
      <c r="F506" s="60">
        <v>829</v>
      </c>
      <c r="G506" t="s">
        <v>253</v>
      </c>
      <c r="H506" t="s">
        <v>253</v>
      </c>
      <c r="I506" t="s">
        <v>699</v>
      </c>
      <c r="J506" t="s">
        <v>48</v>
      </c>
      <c r="K506" t="s">
        <v>700</v>
      </c>
      <c r="L506" t="s">
        <v>2709</v>
      </c>
      <c r="M506" t="s">
        <v>2710</v>
      </c>
      <c r="N506">
        <f>VLOOKUP(B506,HIS退!B:F,5,FALSE)</f>
        <v>-829</v>
      </c>
      <c r="O506" t="str">
        <f t="shared" si="18"/>
        <v/>
      </c>
      <c r="P506" s="43">
        <f>VLOOKUP(C506,银行退!D:G,4,FALSE)</f>
        <v>829</v>
      </c>
      <c r="Q506" t="str">
        <f t="shared" si="19"/>
        <v/>
      </c>
      <c r="R506" t="e">
        <f>VLOOKUP(C506,银行退!D:J,7,FALSE)</f>
        <v>#N/A</v>
      </c>
    </row>
    <row r="507" spans="1:18" ht="14.25" hidden="1">
      <c r="A507" s="17">
        <v>42901.621412037035</v>
      </c>
      <c r="B507">
        <v>224687</v>
      </c>
      <c r="C507" t="s">
        <v>2143</v>
      </c>
      <c r="D507" t="s">
        <v>2144</v>
      </c>
      <c r="F507" s="60">
        <v>62</v>
      </c>
      <c r="G507" t="s">
        <v>253</v>
      </c>
      <c r="H507" t="s">
        <v>253</v>
      </c>
      <c r="I507" t="s">
        <v>699</v>
      </c>
      <c r="J507" t="s">
        <v>48</v>
      </c>
      <c r="K507" t="s">
        <v>700</v>
      </c>
      <c r="L507" t="s">
        <v>2711</v>
      </c>
      <c r="M507" t="s">
        <v>2712</v>
      </c>
      <c r="N507">
        <f>VLOOKUP(B507,HIS退!B:F,5,FALSE)</f>
        <v>-62</v>
      </c>
      <c r="O507" t="str">
        <f t="shared" si="18"/>
        <v/>
      </c>
      <c r="P507" s="43">
        <f>VLOOKUP(C507,银行退!D:G,4,FALSE)</f>
        <v>62</v>
      </c>
      <c r="Q507" t="str">
        <f t="shared" si="19"/>
        <v/>
      </c>
      <c r="R507" t="e">
        <f>VLOOKUP(C507,银行退!D:J,7,FALSE)</f>
        <v>#N/A</v>
      </c>
    </row>
    <row r="508" spans="1:18" ht="14.25" hidden="1">
      <c r="A508" s="17">
        <v>42901.622337962966</v>
      </c>
      <c r="B508">
        <v>224761</v>
      </c>
      <c r="C508" t="s">
        <v>2146</v>
      </c>
      <c r="D508" t="s">
        <v>2147</v>
      </c>
      <c r="F508" s="60">
        <v>350</v>
      </c>
      <c r="G508" t="s">
        <v>253</v>
      </c>
      <c r="H508" t="s">
        <v>253</v>
      </c>
      <c r="I508" t="s">
        <v>699</v>
      </c>
      <c r="J508" t="s">
        <v>48</v>
      </c>
      <c r="K508" t="s">
        <v>700</v>
      </c>
      <c r="L508" t="s">
        <v>2713</v>
      </c>
      <c r="M508" t="s">
        <v>2714</v>
      </c>
      <c r="N508">
        <f>VLOOKUP(B508,HIS退!B:F,5,FALSE)</f>
        <v>-350</v>
      </c>
      <c r="O508" t="str">
        <f t="shared" si="18"/>
        <v/>
      </c>
      <c r="P508" s="43">
        <f>VLOOKUP(C508,银行退!D:G,4,FALSE)</f>
        <v>350</v>
      </c>
      <c r="Q508" t="str">
        <f t="shared" si="19"/>
        <v/>
      </c>
      <c r="R508" t="e">
        <f>VLOOKUP(C508,银行退!D:J,7,FALSE)</f>
        <v>#N/A</v>
      </c>
    </row>
    <row r="509" spans="1:18" ht="14.25" hidden="1">
      <c r="A509" s="17">
        <v>42901.625358796293</v>
      </c>
      <c r="B509">
        <v>224976</v>
      </c>
      <c r="C509" t="s">
        <v>2149</v>
      </c>
      <c r="D509" t="s">
        <v>2150</v>
      </c>
      <c r="F509" s="60">
        <v>290</v>
      </c>
      <c r="G509" t="s">
        <v>253</v>
      </c>
      <c r="H509" t="s">
        <v>253</v>
      </c>
      <c r="I509" t="s">
        <v>699</v>
      </c>
      <c r="J509" t="s">
        <v>48</v>
      </c>
      <c r="K509" t="s">
        <v>700</v>
      </c>
      <c r="L509" t="s">
        <v>2715</v>
      </c>
      <c r="M509" t="s">
        <v>2716</v>
      </c>
      <c r="N509">
        <f>VLOOKUP(B509,HIS退!B:F,5,FALSE)</f>
        <v>-290</v>
      </c>
      <c r="O509" t="str">
        <f t="shared" si="18"/>
        <v/>
      </c>
      <c r="P509" s="43">
        <f>VLOOKUP(C509,银行退!D:G,4,FALSE)</f>
        <v>290</v>
      </c>
      <c r="Q509" t="str">
        <f t="shared" si="19"/>
        <v/>
      </c>
      <c r="R509" t="e">
        <f>VLOOKUP(C509,银行退!D:J,7,FALSE)</f>
        <v>#N/A</v>
      </c>
    </row>
    <row r="510" spans="1:18" ht="14.25" hidden="1">
      <c r="A510" s="17">
        <v>42901.630219907405</v>
      </c>
      <c r="B510">
        <v>225274</v>
      </c>
      <c r="C510" t="s">
        <v>2152</v>
      </c>
      <c r="D510" t="s">
        <v>2153</v>
      </c>
      <c r="F510" s="60">
        <v>3000</v>
      </c>
      <c r="G510" t="s">
        <v>253</v>
      </c>
      <c r="H510" t="s">
        <v>253</v>
      </c>
      <c r="I510" t="s">
        <v>699</v>
      </c>
      <c r="J510" t="s">
        <v>48</v>
      </c>
      <c r="K510" t="s">
        <v>700</v>
      </c>
      <c r="L510" t="s">
        <v>2717</v>
      </c>
      <c r="M510" t="s">
        <v>2718</v>
      </c>
      <c r="N510">
        <f>VLOOKUP(B510,HIS退!B:F,5,FALSE)</f>
        <v>-3000</v>
      </c>
      <c r="O510" t="str">
        <f t="shared" si="18"/>
        <v/>
      </c>
      <c r="P510" s="43">
        <f>VLOOKUP(C510,银行退!D:G,4,FALSE)</f>
        <v>3000</v>
      </c>
      <c r="Q510" t="str">
        <f t="shared" si="19"/>
        <v/>
      </c>
      <c r="R510" t="e">
        <f>VLOOKUP(C510,银行退!D:J,7,FALSE)</f>
        <v>#N/A</v>
      </c>
    </row>
    <row r="511" spans="1:18" ht="14.25" hidden="1">
      <c r="A511" s="17">
        <v>42901.632326388892</v>
      </c>
      <c r="B511">
        <v>225418</v>
      </c>
      <c r="C511" t="s">
        <v>2155</v>
      </c>
      <c r="D511" t="s">
        <v>2156</v>
      </c>
      <c r="F511" s="60">
        <v>862</v>
      </c>
      <c r="G511" t="s">
        <v>253</v>
      </c>
      <c r="H511" t="s">
        <v>253</v>
      </c>
      <c r="I511" t="s">
        <v>699</v>
      </c>
      <c r="J511" t="s">
        <v>48</v>
      </c>
      <c r="K511" t="s">
        <v>700</v>
      </c>
      <c r="L511" t="s">
        <v>2719</v>
      </c>
      <c r="M511" t="s">
        <v>2720</v>
      </c>
      <c r="N511">
        <f>VLOOKUP(B511,HIS退!B:F,5,FALSE)</f>
        <v>-862</v>
      </c>
      <c r="O511" t="str">
        <f t="shared" si="18"/>
        <v/>
      </c>
      <c r="P511" s="43">
        <f>VLOOKUP(C511,银行退!D:G,4,FALSE)</f>
        <v>862</v>
      </c>
      <c r="Q511" t="str">
        <f t="shared" si="19"/>
        <v/>
      </c>
      <c r="R511" t="e">
        <f>VLOOKUP(C511,银行退!D:J,7,FALSE)</f>
        <v>#N/A</v>
      </c>
    </row>
    <row r="512" spans="1:18" ht="14.25" hidden="1">
      <c r="A512" s="17">
        <v>42901.634421296294</v>
      </c>
      <c r="B512">
        <v>225544</v>
      </c>
      <c r="C512" t="s">
        <v>2158</v>
      </c>
      <c r="D512" t="s">
        <v>2159</v>
      </c>
      <c r="F512" s="60">
        <v>901</v>
      </c>
      <c r="G512" t="s">
        <v>253</v>
      </c>
      <c r="H512" t="s">
        <v>253</v>
      </c>
      <c r="I512" t="s">
        <v>699</v>
      </c>
      <c r="J512" t="s">
        <v>48</v>
      </c>
      <c r="K512" t="s">
        <v>700</v>
      </c>
      <c r="L512" t="s">
        <v>2721</v>
      </c>
      <c r="M512" t="s">
        <v>2722</v>
      </c>
      <c r="N512">
        <f>VLOOKUP(B512,HIS退!B:F,5,FALSE)</f>
        <v>-901</v>
      </c>
      <c r="O512" t="str">
        <f t="shared" si="18"/>
        <v/>
      </c>
      <c r="P512" s="43">
        <f>VLOOKUP(C512,银行退!D:G,4,FALSE)</f>
        <v>901</v>
      </c>
      <c r="Q512" t="str">
        <f t="shared" si="19"/>
        <v/>
      </c>
      <c r="R512" t="e">
        <f>VLOOKUP(C512,银行退!D:J,7,FALSE)</f>
        <v>#N/A</v>
      </c>
    </row>
    <row r="513" spans="1:18" ht="14.25" hidden="1">
      <c r="A513" s="17">
        <v>42901.645983796298</v>
      </c>
      <c r="B513">
        <v>226255</v>
      </c>
      <c r="C513" t="s">
        <v>2161</v>
      </c>
      <c r="D513" t="s">
        <v>2162</v>
      </c>
      <c r="F513" s="60">
        <v>9990</v>
      </c>
      <c r="G513" t="s">
        <v>253</v>
      </c>
      <c r="H513" t="s">
        <v>253</v>
      </c>
      <c r="I513" t="s">
        <v>699</v>
      </c>
      <c r="J513" t="s">
        <v>4003</v>
      </c>
      <c r="K513" t="s">
        <v>700</v>
      </c>
      <c r="L513" t="s">
        <v>2723</v>
      </c>
      <c r="M513" t="s">
        <v>2724</v>
      </c>
      <c r="N513" s="53">
        <f>VLOOKUP(B513,HIS退!B:F,5,FALSE)</f>
        <v>-9990</v>
      </c>
      <c r="O513" s="53" t="str">
        <f t="shared" si="18"/>
        <v/>
      </c>
      <c r="P513" s="54">
        <f>VLOOKUP(C513,银行退!D:G,4,FALSE)</f>
        <v>9990</v>
      </c>
      <c r="Q513" s="53" t="str">
        <f t="shared" si="19"/>
        <v/>
      </c>
      <c r="R513" s="53">
        <f>VLOOKUP(C513,银行退!D:J,7,FALSE)</f>
        <v>1</v>
      </c>
    </row>
    <row r="514" spans="1:18" ht="14.25" hidden="1">
      <c r="A514" s="17">
        <v>42901.647766203707</v>
      </c>
      <c r="B514">
        <v>226333</v>
      </c>
      <c r="C514" t="s">
        <v>2164</v>
      </c>
      <c r="D514" t="s">
        <v>2165</v>
      </c>
      <c r="F514" s="60">
        <v>3000</v>
      </c>
      <c r="G514" t="s">
        <v>253</v>
      </c>
      <c r="H514" t="s">
        <v>253</v>
      </c>
      <c r="I514" t="s">
        <v>699</v>
      </c>
      <c r="J514" t="s">
        <v>48</v>
      </c>
      <c r="K514" t="s">
        <v>700</v>
      </c>
      <c r="L514" t="s">
        <v>2725</v>
      </c>
      <c r="M514" t="s">
        <v>2726</v>
      </c>
      <c r="N514">
        <f>VLOOKUP(B514,HIS退!B:F,5,FALSE)</f>
        <v>-3000</v>
      </c>
      <c r="O514" t="str">
        <f t="shared" si="18"/>
        <v/>
      </c>
      <c r="P514" s="43">
        <f>VLOOKUP(C514,银行退!D:G,4,FALSE)</f>
        <v>3000</v>
      </c>
      <c r="Q514" t="str">
        <f t="shared" si="19"/>
        <v/>
      </c>
      <c r="R514" t="e">
        <f>VLOOKUP(C514,银行退!D:J,7,FALSE)</f>
        <v>#N/A</v>
      </c>
    </row>
    <row r="515" spans="1:18" ht="14.25" hidden="1">
      <c r="A515" s="17">
        <v>42901.652604166666</v>
      </c>
      <c r="B515">
        <v>226624</v>
      </c>
      <c r="C515" t="s">
        <v>2167</v>
      </c>
      <c r="D515" t="s">
        <v>2168</v>
      </c>
      <c r="F515" s="60">
        <v>2893</v>
      </c>
      <c r="G515" t="s">
        <v>253</v>
      </c>
      <c r="H515" t="s">
        <v>253</v>
      </c>
      <c r="I515" t="s">
        <v>699</v>
      </c>
      <c r="J515" t="s">
        <v>48</v>
      </c>
      <c r="K515" t="s">
        <v>700</v>
      </c>
      <c r="L515" t="s">
        <v>2727</v>
      </c>
      <c r="M515" t="s">
        <v>2728</v>
      </c>
      <c r="N515">
        <f>VLOOKUP(B515,HIS退!B:F,5,FALSE)</f>
        <v>-2893</v>
      </c>
      <c r="O515" t="str">
        <f t="shared" si="18"/>
        <v/>
      </c>
      <c r="P515" s="43">
        <f>VLOOKUP(C515,银行退!D:G,4,FALSE)</f>
        <v>2893</v>
      </c>
      <c r="Q515" t="str">
        <f t="shared" si="19"/>
        <v/>
      </c>
      <c r="R515" t="e">
        <f>VLOOKUP(C515,银行退!D:J,7,FALSE)</f>
        <v>#N/A</v>
      </c>
    </row>
    <row r="516" spans="1:18" ht="14.25" hidden="1">
      <c r="A516" s="17">
        <v>42901.6559837963</v>
      </c>
      <c r="B516">
        <v>226837</v>
      </c>
      <c r="C516" t="s">
        <v>2170</v>
      </c>
      <c r="D516" t="s">
        <v>2171</v>
      </c>
      <c r="F516" s="60">
        <v>42</v>
      </c>
      <c r="G516" t="s">
        <v>253</v>
      </c>
      <c r="H516" t="s">
        <v>253</v>
      </c>
      <c r="I516" t="s">
        <v>699</v>
      </c>
      <c r="J516" t="s">
        <v>48</v>
      </c>
      <c r="K516" t="s">
        <v>700</v>
      </c>
      <c r="L516" t="s">
        <v>2729</v>
      </c>
      <c r="M516" t="s">
        <v>2730</v>
      </c>
      <c r="N516">
        <f>VLOOKUP(B516,HIS退!B:F,5,FALSE)</f>
        <v>-42</v>
      </c>
      <c r="O516" t="str">
        <f t="shared" si="18"/>
        <v/>
      </c>
      <c r="P516" s="43">
        <f>VLOOKUP(C516,银行退!D:G,4,FALSE)</f>
        <v>42</v>
      </c>
      <c r="Q516" t="str">
        <f t="shared" si="19"/>
        <v/>
      </c>
      <c r="R516" t="e">
        <f>VLOOKUP(C516,银行退!D:J,7,FALSE)</f>
        <v>#N/A</v>
      </c>
    </row>
    <row r="517" spans="1:18" ht="14.25" hidden="1">
      <c r="A517" s="17">
        <v>42901.658599537041</v>
      </c>
      <c r="B517">
        <v>226996</v>
      </c>
      <c r="C517" t="s">
        <v>2173</v>
      </c>
      <c r="D517" t="s">
        <v>2174</v>
      </c>
      <c r="F517" s="60">
        <v>400</v>
      </c>
      <c r="G517" t="s">
        <v>253</v>
      </c>
      <c r="H517" t="s">
        <v>253</v>
      </c>
      <c r="I517" t="s">
        <v>699</v>
      </c>
      <c r="J517" t="s">
        <v>48</v>
      </c>
      <c r="K517" t="s">
        <v>700</v>
      </c>
      <c r="L517" t="s">
        <v>2731</v>
      </c>
      <c r="M517" t="s">
        <v>2732</v>
      </c>
      <c r="N517">
        <f>VLOOKUP(B517,HIS退!B:F,5,FALSE)</f>
        <v>-400</v>
      </c>
      <c r="O517" t="str">
        <f t="shared" si="18"/>
        <v/>
      </c>
      <c r="P517" s="43">
        <f>VLOOKUP(C517,银行退!D:G,4,FALSE)</f>
        <v>400</v>
      </c>
      <c r="Q517" t="str">
        <f t="shared" si="19"/>
        <v/>
      </c>
      <c r="R517" t="e">
        <f>VLOOKUP(C517,银行退!D:J,7,FALSE)</f>
        <v>#N/A</v>
      </c>
    </row>
    <row r="518" spans="1:18" ht="14.25" hidden="1">
      <c r="A518" s="17">
        <v>42901.660393518519</v>
      </c>
      <c r="B518">
        <v>227067</v>
      </c>
      <c r="C518" t="s">
        <v>2175</v>
      </c>
      <c r="D518" t="s">
        <v>2176</v>
      </c>
      <c r="F518" s="60">
        <v>782</v>
      </c>
      <c r="G518" t="s">
        <v>253</v>
      </c>
      <c r="H518" t="s">
        <v>253</v>
      </c>
      <c r="I518" t="s">
        <v>699</v>
      </c>
      <c r="J518" t="s">
        <v>48</v>
      </c>
      <c r="K518" t="s">
        <v>700</v>
      </c>
      <c r="L518" t="s">
        <v>2733</v>
      </c>
      <c r="M518" t="s">
        <v>2734</v>
      </c>
      <c r="N518">
        <f>VLOOKUP(B518,HIS退!B:F,5,FALSE)</f>
        <v>-782</v>
      </c>
      <c r="O518" t="str">
        <f t="shared" si="18"/>
        <v/>
      </c>
      <c r="P518" s="43">
        <f>VLOOKUP(C518,银行退!D:G,4,FALSE)</f>
        <v>782</v>
      </c>
      <c r="Q518" t="str">
        <f t="shared" si="19"/>
        <v/>
      </c>
      <c r="R518" t="e">
        <f>VLOOKUP(C518,银行退!D:J,7,FALSE)</f>
        <v>#N/A</v>
      </c>
    </row>
    <row r="519" spans="1:18" ht="14.25" hidden="1">
      <c r="A519" s="17">
        <v>42901.660729166666</v>
      </c>
      <c r="B519">
        <v>227083</v>
      </c>
      <c r="C519" t="s">
        <v>2178</v>
      </c>
      <c r="D519" t="s">
        <v>2179</v>
      </c>
      <c r="F519" s="60">
        <v>299</v>
      </c>
      <c r="G519" t="s">
        <v>253</v>
      </c>
      <c r="H519" t="s">
        <v>253</v>
      </c>
      <c r="I519" t="s">
        <v>699</v>
      </c>
      <c r="J519" t="s">
        <v>48</v>
      </c>
      <c r="K519" t="s">
        <v>700</v>
      </c>
      <c r="L519" t="s">
        <v>2735</v>
      </c>
      <c r="M519" t="s">
        <v>2736</v>
      </c>
      <c r="N519">
        <f>VLOOKUP(B519,HIS退!B:F,5,FALSE)</f>
        <v>-299</v>
      </c>
      <c r="O519" t="str">
        <f t="shared" si="18"/>
        <v/>
      </c>
      <c r="P519" s="43">
        <f>VLOOKUP(C519,银行退!D:G,4,FALSE)</f>
        <v>299</v>
      </c>
      <c r="Q519" t="str">
        <f t="shared" si="19"/>
        <v/>
      </c>
      <c r="R519" t="e">
        <f>VLOOKUP(C519,银行退!D:J,7,FALSE)</f>
        <v>#N/A</v>
      </c>
    </row>
    <row r="520" spans="1:18" ht="14.25" hidden="1">
      <c r="A520" s="17">
        <v>42901.664884259262</v>
      </c>
      <c r="B520">
        <v>227308</v>
      </c>
      <c r="C520" t="s">
        <v>2181</v>
      </c>
      <c r="D520" t="s">
        <v>2182</v>
      </c>
      <c r="F520" s="60">
        <v>2700</v>
      </c>
      <c r="G520" t="s">
        <v>253</v>
      </c>
      <c r="H520" t="s">
        <v>253</v>
      </c>
      <c r="I520" t="s">
        <v>699</v>
      </c>
      <c r="J520" t="s">
        <v>4003</v>
      </c>
      <c r="K520" t="s">
        <v>700</v>
      </c>
      <c r="L520" t="s">
        <v>2737</v>
      </c>
      <c r="M520" t="s">
        <v>2738</v>
      </c>
      <c r="N520" s="53">
        <f>VLOOKUP(B520,HIS退!B:F,5,FALSE)</f>
        <v>-2700</v>
      </c>
      <c r="O520" s="53" t="str">
        <f t="shared" ref="O520:O531" si="20">IF(N520=F520*-1,"",1)</f>
        <v/>
      </c>
      <c r="P520" s="54">
        <f>VLOOKUP(C520,银行退!D:G,4,FALSE)</f>
        <v>2700</v>
      </c>
      <c r="Q520" s="53" t="str">
        <f t="shared" ref="Q520:Q531" si="21">IF(P520=F520,"",1)</f>
        <v/>
      </c>
      <c r="R520" s="53">
        <f>VLOOKUP(C520,银行退!D:J,7,FALSE)</f>
        <v>1</v>
      </c>
    </row>
    <row r="521" spans="1:18" ht="14.25" hidden="1">
      <c r="A521" s="17">
        <v>42901.670428240737</v>
      </c>
      <c r="B521">
        <v>227563</v>
      </c>
      <c r="C521" t="s">
        <v>2184</v>
      </c>
      <c r="D521" t="s">
        <v>2185</v>
      </c>
      <c r="F521" s="60">
        <v>135</v>
      </c>
      <c r="G521" t="s">
        <v>253</v>
      </c>
      <c r="H521" t="s">
        <v>253</v>
      </c>
      <c r="I521" t="s">
        <v>699</v>
      </c>
      <c r="J521" t="s">
        <v>4003</v>
      </c>
      <c r="K521" t="s">
        <v>700</v>
      </c>
      <c r="L521" t="s">
        <v>2739</v>
      </c>
      <c r="M521" t="s">
        <v>2740</v>
      </c>
      <c r="N521" s="53">
        <f>VLOOKUP(B521,HIS退!B:F,5,FALSE)</f>
        <v>-135</v>
      </c>
      <c r="O521" s="53" t="str">
        <f t="shared" si="20"/>
        <v/>
      </c>
      <c r="P521" s="54">
        <f>VLOOKUP(C521,银行退!D:G,4,FALSE)</f>
        <v>135</v>
      </c>
      <c r="Q521" s="53" t="str">
        <f t="shared" si="21"/>
        <v/>
      </c>
      <c r="R521" s="53">
        <f>VLOOKUP(C521,银行退!D:J,7,FALSE)</f>
        <v>1</v>
      </c>
    </row>
    <row r="522" spans="1:18" ht="14.25" hidden="1">
      <c r="A522" s="17">
        <v>42901.673796296294</v>
      </c>
      <c r="B522">
        <v>227740</v>
      </c>
      <c r="C522" t="s">
        <v>2187</v>
      </c>
      <c r="D522" t="s">
        <v>2188</v>
      </c>
      <c r="F522" s="60">
        <v>840</v>
      </c>
      <c r="G522" t="s">
        <v>253</v>
      </c>
      <c r="H522" t="s">
        <v>253</v>
      </c>
      <c r="I522" t="s">
        <v>699</v>
      </c>
      <c r="J522" t="s">
        <v>48</v>
      </c>
      <c r="K522" t="s">
        <v>700</v>
      </c>
      <c r="L522" t="s">
        <v>2741</v>
      </c>
      <c r="M522" t="s">
        <v>2742</v>
      </c>
      <c r="N522">
        <f>VLOOKUP(B522,HIS退!B:F,5,FALSE)</f>
        <v>-840</v>
      </c>
      <c r="O522" t="str">
        <f t="shared" si="20"/>
        <v/>
      </c>
      <c r="P522" s="43">
        <f>VLOOKUP(C522,银行退!D:G,4,FALSE)</f>
        <v>840</v>
      </c>
      <c r="Q522" t="str">
        <f t="shared" si="21"/>
        <v/>
      </c>
      <c r="R522" t="e">
        <f>VLOOKUP(C522,银行退!D:J,7,FALSE)</f>
        <v>#N/A</v>
      </c>
    </row>
    <row r="523" spans="1:18" ht="14.25" hidden="1">
      <c r="A523" s="17">
        <v>42901.677581018521</v>
      </c>
      <c r="B523">
        <v>227914</v>
      </c>
      <c r="C523" t="s">
        <v>2190</v>
      </c>
      <c r="D523" t="s">
        <v>2191</v>
      </c>
      <c r="F523" s="60">
        <v>12</v>
      </c>
      <c r="G523" t="s">
        <v>253</v>
      </c>
      <c r="H523" t="s">
        <v>253</v>
      </c>
      <c r="I523" t="s">
        <v>699</v>
      </c>
      <c r="J523" t="s">
        <v>48</v>
      </c>
      <c r="K523" t="s">
        <v>700</v>
      </c>
      <c r="L523" t="s">
        <v>2743</v>
      </c>
      <c r="M523" t="s">
        <v>2744</v>
      </c>
      <c r="N523">
        <f>VLOOKUP(B523,HIS退!B:F,5,FALSE)</f>
        <v>-12</v>
      </c>
      <c r="O523" t="str">
        <f t="shared" si="20"/>
        <v/>
      </c>
      <c r="P523" s="43">
        <f>VLOOKUP(C523,银行退!D:G,4,FALSE)</f>
        <v>12</v>
      </c>
      <c r="Q523" t="str">
        <f t="shared" si="21"/>
        <v/>
      </c>
      <c r="R523" t="e">
        <f>VLOOKUP(C523,银行退!D:J,7,FALSE)</f>
        <v>#N/A</v>
      </c>
    </row>
    <row r="524" spans="1:18" ht="14.25" hidden="1">
      <c r="A524" s="17">
        <v>42901.68304398148</v>
      </c>
      <c r="B524">
        <v>228235</v>
      </c>
      <c r="C524" t="s">
        <v>2193</v>
      </c>
      <c r="D524" t="s">
        <v>2194</v>
      </c>
      <c r="F524" s="60">
        <v>250</v>
      </c>
      <c r="G524" t="s">
        <v>253</v>
      </c>
      <c r="H524" t="s">
        <v>253</v>
      </c>
      <c r="I524" t="s">
        <v>699</v>
      </c>
      <c r="J524" t="s">
        <v>48</v>
      </c>
      <c r="K524" t="s">
        <v>700</v>
      </c>
      <c r="L524" t="s">
        <v>2745</v>
      </c>
      <c r="M524" t="s">
        <v>2746</v>
      </c>
      <c r="N524">
        <f>VLOOKUP(B524,HIS退!B:F,5,FALSE)</f>
        <v>-250</v>
      </c>
      <c r="O524" t="str">
        <f t="shared" si="20"/>
        <v/>
      </c>
      <c r="P524" s="43">
        <f>VLOOKUP(C524,银行退!D:G,4,FALSE)</f>
        <v>250</v>
      </c>
      <c r="Q524" t="str">
        <f t="shared" si="21"/>
        <v/>
      </c>
      <c r="R524" t="e">
        <f>VLOOKUP(C524,银行退!D:J,7,FALSE)</f>
        <v>#N/A</v>
      </c>
    </row>
    <row r="525" spans="1:18" ht="14.25" hidden="1">
      <c r="A525" s="17">
        <v>42901.684710648151</v>
      </c>
      <c r="B525">
        <v>228308</v>
      </c>
      <c r="C525" t="s">
        <v>2196</v>
      </c>
      <c r="D525" t="s">
        <v>2197</v>
      </c>
      <c r="F525" s="60">
        <v>300</v>
      </c>
      <c r="G525" t="s">
        <v>253</v>
      </c>
      <c r="H525" t="s">
        <v>253</v>
      </c>
      <c r="I525" t="s">
        <v>699</v>
      </c>
      <c r="J525" t="s">
        <v>48</v>
      </c>
      <c r="K525" t="s">
        <v>700</v>
      </c>
      <c r="L525" t="s">
        <v>2747</v>
      </c>
      <c r="M525" t="s">
        <v>2748</v>
      </c>
      <c r="N525">
        <f>VLOOKUP(B525,HIS退!B:F,5,FALSE)</f>
        <v>-300</v>
      </c>
      <c r="O525" t="str">
        <f t="shared" si="20"/>
        <v/>
      </c>
      <c r="P525" s="43">
        <f>VLOOKUP(C525,银行退!D:G,4,FALSE)</f>
        <v>300</v>
      </c>
      <c r="Q525" t="str">
        <f t="shared" si="21"/>
        <v/>
      </c>
      <c r="R525" t="e">
        <f>VLOOKUP(C525,银行退!D:J,7,FALSE)</f>
        <v>#N/A</v>
      </c>
    </row>
    <row r="526" spans="1:18" ht="14.25" hidden="1">
      <c r="A526" s="17">
        <v>42901.696377314816</v>
      </c>
      <c r="B526">
        <v>228852</v>
      </c>
      <c r="C526" t="s">
        <v>2199</v>
      </c>
      <c r="D526" t="s">
        <v>2200</v>
      </c>
      <c r="F526" s="60">
        <v>38</v>
      </c>
      <c r="G526" t="s">
        <v>253</v>
      </c>
      <c r="H526" t="s">
        <v>253</v>
      </c>
      <c r="I526" t="s">
        <v>699</v>
      </c>
      <c r="J526" t="s">
        <v>4003</v>
      </c>
      <c r="K526" t="s">
        <v>700</v>
      </c>
      <c r="L526" t="s">
        <v>2749</v>
      </c>
      <c r="M526" t="s">
        <v>2750</v>
      </c>
      <c r="N526" s="53">
        <f>VLOOKUP(B526,HIS退!B:F,5,FALSE)</f>
        <v>-38</v>
      </c>
      <c r="O526" s="53" t="str">
        <f t="shared" si="20"/>
        <v/>
      </c>
      <c r="P526" s="54">
        <f>VLOOKUP(C526,银行退!D:G,4,FALSE)</f>
        <v>38</v>
      </c>
      <c r="Q526" s="53" t="str">
        <f t="shared" si="21"/>
        <v/>
      </c>
      <c r="R526" s="53">
        <f>VLOOKUP(C526,银行退!D:J,7,FALSE)</f>
        <v>1</v>
      </c>
    </row>
    <row r="527" spans="1:18" ht="14.25" hidden="1">
      <c r="A527" s="17">
        <v>42901.702569444446</v>
      </c>
      <c r="B527">
        <v>229114</v>
      </c>
      <c r="C527" t="s">
        <v>2202</v>
      </c>
      <c r="D527" t="s">
        <v>2203</v>
      </c>
      <c r="F527" s="60">
        <v>139</v>
      </c>
      <c r="G527" t="s">
        <v>253</v>
      </c>
      <c r="H527" t="s">
        <v>253</v>
      </c>
      <c r="I527" t="s">
        <v>699</v>
      </c>
      <c r="J527" t="s">
        <v>48</v>
      </c>
      <c r="K527" t="s">
        <v>700</v>
      </c>
      <c r="L527" t="s">
        <v>2751</v>
      </c>
      <c r="M527" t="s">
        <v>2752</v>
      </c>
      <c r="N527">
        <f>VLOOKUP(B527,HIS退!B:F,5,FALSE)</f>
        <v>-139</v>
      </c>
      <c r="O527" t="str">
        <f t="shared" si="20"/>
        <v/>
      </c>
      <c r="P527" s="43">
        <f>VLOOKUP(C527,银行退!D:G,4,FALSE)</f>
        <v>139</v>
      </c>
      <c r="Q527" t="str">
        <f t="shared" si="21"/>
        <v/>
      </c>
      <c r="R527" t="e">
        <f>VLOOKUP(C527,银行退!D:J,7,FALSE)</f>
        <v>#N/A</v>
      </c>
    </row>
    <row r="528" spans="1:18" ht="14.25" hidden="1">
      <c r="A528" s="17">
        <v>42901.724687499998</v>
      </c>
      <c r="B528">
        <v>229784</v>
      </c>
      <c r="C528" t="s">
        <v>2205</v>
      </c>
      <c r="D528" t="s">
        <v>2206</v>
      </c>
      <c r="F528" s="60">
        <v>439</v>
      </c>
      <c r="G528" t="s">
        <v>253</v>
      </c>
      <c r="H528" t="s">
        <v>253</v>
      </c>
      <c r="I528" t="s">
        <v>699</v>
      </c>
      <c r="J528" t="s">
        <v>48</v>
      </c>
      <c r="K528" t="s">
        <v>700</v>
      </c>
      <c r="L528" t="s">
        <v>2753</v>
      </c>
      <c r="M528" t="s">
        <v>2754</v>
      </c>
      <c r="N528">
        <f>VLOOKUP(B528,HIS退!B:F,5,FALSE)</f>
        <v>-439</v>
      </c>
      <c r="O528" t="str">
        <f t="shared" si="20"/>
        <v/>
      </c>
      <c r="P528" s="43">
        <f>VLOOKUP(C528,银行退!D:G,4,FALSE)</f>
        <v>439</v>
      </c>
      <c r="Q528" t="str">
        <f t="shared" si="21"/>
        <v/>
      </c>
      <c r="R528" t="e">
        <f>VLOOKUP(C528,银行退!D:J,7,FALSE)</f>
        <v>#N/A</v>
      </c>
    </row>
    <row r="529" spans="1:18" ht="14.25" hidden="1">
      <c r="A529" s="17">
        <v>42901.730821759258</v>
      </c>
      <c r="B529">
        <v>229905</v>
      </c>
      <c r="C529" t="s">
        <v>2208</v>
      </c>
      <c r="D529" t="s">
        <v>2209</v>
      </c>
      <c r="F529" s="60">
        <v>400</v>
      </c>
      <c r="G529" t="s">
        <v>253</v>
      </c>
      <c r="H529" t="s">
        <v>253</v>
      </c>
      <c r="I529" t="s">
        <v>699</v>
      </c>
      <c r="J529" t="s">
        <v>48</v>
      </c>
      <c r="K529" t="s">
        <v>700</v>
      </c>
      <c r="L529" t="s">
        <v>2755</v>
      </c>
      <c r="M529" t="s">
        <v>2756</v>
      </c>
      <c r="N529">
        <f>VLOOKUP(B529,HIS退!B:F,5,FALSE)</f>
        <v>-400</v>
      </c>
      <c r="O529" t="str">
        <f t="shared" si="20"/>
        <v/>
      </c>
      <c r="P529" s="43">
        <f>VLOOKUP(C529,银行退!D:G,4,FALSE)</f>
        <v>400</v>
      </c>
      <c r="Q529" t="str">
        <f t="shared" si="21"/>
        <v/>
      </c>
      <c r="R529" t="e">
        <f>VLOOKUP(C529,银行退!D:J,7,FALSE)</f>
        <v>#N/A</v>
      </c>
    </row>
    <row r="530" spans="1:18" ht="14.25" hidden="1">
      <c r="A530" s="17">
        <v>42901.737222222226</v>
      </c>
      <c r="B530">
        <v>230031</v>
      </c>
      <c r="C530" t="s">
        <v>2211</v>
      </c>
      <c r="D530" t="s">
        <v>2212</v>
      </c>
      <c r="F530" s="60">
        <v>160</v>
      </c>
      <c r="G530" t="s">
        <v>253</v>
      </c>
      <c r="H530" t="s">
        <v>253</v>
      </c>
      <c r="I530" t="s">
        <v>699</v>
      </c>
      <c r="J530" t="s">
        <v>48</v>
      </c>
      <c r="K530" t="s">
        <v>700</v>
      </c>
      <c r="L530" t="s">
        <v>2757</v>
      </c>
      <c r="M530" t="s">
        <v>2758</v>
      </c>
      <c r="N530">
        <f>VLOOKUP(B530,HIS退!B:F,5,FALSE)</f>
        <v>-160</v>
      </c>
      <c r="O530" t="str">
        <f t="shared" si="20"/>
        <v/>
      </c>
      <c r="P530" s="43">
        <f>VLOOKUP(C530,银行退!D:G,4,FALSE)</f>
        <v>160</v>
      </c>
      <c r="Q530" t="str">
        <f t="shared" si="21"/>
        <v/>
      </c>
      <c r="R530" t="e">
        <f>VLOOKUP(C530,银行退!D:J,7,FALSE)</f>
        <v>#N/A</v>
      </c>
    </row>
    <row r="531" spans="1:18" ht="14.25" hidden="1">
      <c r="A531" s="17">
        <v>42901.749432870369</v>
      </c>
      <c r="B531">
        <v>230217</v>
      </c>
      <c r="C531" t="s">
        <v>2214</v>
      </c>
      <c r="D531" t="s">
        <v>2215</v>
      </c>
      <c r="F531" s="60">
        <v>382</v>
      </c>
      <c r="G531" t="s">
        <v>253</v>
      </c>
      <c r="H531" t="s">
        <v>253</v>
      </c>
      <c r="I531" t="s">
        <v>699</v>
      </c>
      <c r="J531" t="s">
        <v>48</v>
      </c>
      <c r="K531" t="s">
        <v>700</v>
      </c>
      <c r="L531" t="s">
        <v>2759</v>
      </c>
      <c r="M531" t="s">
        <v>2760</v>
      </c>
      <c r="N531">
        <f>VLOOKUP(B531,HIS退!B:F,5,FALSE)</f>
        <v>-382</v>
      </c>
      <c r="O531" t="str">
        <f t="shared" si="20"/>
        <v/>
      </c>
      <c r="P531" s="43">
        <f>VLOOKUP(C531,银行退!D:G,4,FALSE)</f>
        <v>382</v>
      </c>
      <c r="Q531" t="str">
        <f t="shared" si="21"/>
        <v/>
      </c>
      <c r="R531" t="e">
        <f>VLOOKUP(C531,银行退!D:J,7,FALSE)</f>
        <v>#N/A</v>
      </c>
    </row>
  </sheetData>
  <autoFilter ref="A1:R531">
    <filterColumn colId="0">
      <filters>
        <dateGroupItem year="2017" month="6" day="11" dateTimeGrouping="day"/>
      </filters>
    </filterColumn>
    <filterColumn colId="14">
      <filters blank="1"/>
    </filterColumn>
    <filterColumn colId="16">
      <customFilters>
        <customFilter operator="notEqual" val=" "/>
      </custom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455"/>
  <sheetViews>
    <sheetView workbookViewId="0">
      <selection activeCell="G56" sqref="G1:G1048576"/>
    </sheetView>
  </sheetViews>
  <sheetFormatPr defaultRowHeight="13.5"/>
  <cols>
    <col min="1" max="1" width="18.375" bestFit="1" customWidth="1"/>
    <col min="2" max="2" width="20.5" bestFit="1" customWidth="1"/>
    <col min="3" max="3" width="12.625" style="43" customWidth="1"/>
    <col min="4" max="4" width="13.875" style="43" customWidth="1"/>
    <col min="6" max="6" width="21.625" bestFit="1" customWidth="1"/>
    <col min="7" max="7" width="5.5" style="43" bestFit="1" customWidth="1"/>
    <col min="8" max="8" width="24.5" style="43" customWidth="1"/>
    <col min="9" max="9" width="11.25" style="43" customWidth="1"/>
    <col min="10" max="10" width="9" style="43"/>
    <col min="11" max="11" width="13.875" style="43" bestFit="1" customWidth="1"/>
    <col min="12" max="12" width="9" style="43"/>
    <col min="13" max="13" width="13.125" style="43" customWidth="1"/>
    <col min="14" max="14" width="9.625" customWidth="1"/>
    <col min="15" max="15" width="10.5" style="43" bestFit="1" customWidth="1"/>
    <col min="16" max="17" width="5.25" bestFit="1" customWidth="1"/>
    <col min="18" max="18" width="11.5" customWidth="1"/>
    <col min="23" max="23" width="13" bestFit="1" customWidth="1"/>
  </cols>
  <sheetData>
    <row r="1" spans="1:24">
      <c r="A1" s="42" t="s">
        <v>3468</v>
      </c>
      <c r="B1" s="42" t="s">
        <v>3474</v>
      </c>
      <c r="C1" s="48" t="s">
        <v>4007</v>
      </c>
      <c r="D1" s="48" t="s">
        <v>3473</v>
      </c>
      <c r="E1" s="42" t="s">
        <v>3469</v>
      </c>
      <c r="F1" s="42" t="s">
        <v>3470</v>
      </c>
      <c r="G1" s="48" t="s">
        <v>3471</v>
      </c>
      <c r="H1" s="48" t="s">
        <v>3748</v>
      </c>
      <c r="I1" s="48" t="s">
        <v>3749</v>
      </c>
      <c r="J1" s="48" t="s">
        <v>3720</v>
      </c>
      <c r="K1" s="48" t="s">
        <v>3470</v>
      </c>
      <c r="L1" s="48" t="s">
        <v>4002</v>
      </c>
      <c r="M1" s="48" t="s">
        <v>4021</v>
      </c>
      <c r="N1" s="37"/>
      <c r="O1" s="44"/>
      <c r="P1" s="37"/>
      <c r="Q1" s="37"/>
      <c r="R1" s="37"/>
      <c r="S1" s="37"/>
      <c r="T1" s="37"/>
      <c r="U1" s="37"/>
      <c r="V1" s="37"/>
      <c r="W1" s="42"/>
      <c r="X1" s="46"/>
    </row>
    <row r="2" spans="1:24" hidden="1">
      <c r="A2" s="38" t="s">
        <v>701</v>
      </c>
      <c r="B2" s="47" t="s">
        <v>3472</v>
      </c>
      <c r="C2" s="49" t="str">
        <f>LEFT(B2,8)</f>
        <v>20170602</v>
      </c>
      <c r="D2" s="49" t="str">
        <f>RIGHT(B2,10)</f>
        <v>0049807467</v>
      </c>
      <c r="E2" s="38" t="s">
        <v>2761</v>
      </c>
      <c r="F2" s="38" t="s">
        <v>1252</v>
      </c>
      <c r="G2" s="45">
        <v>10</v>
      </c>
      <c r="H2" s="49" t="str">
        <f>F2&amp;G2</f>
        <v>621462322100025351810</v>
      </c>
      <c r="I2" s="49" t="e">
        <f>VLOOKUP(H2,银行退汇!G:K,5,FALSE)</f>
        <v>#N/A</v>
      </c>
      <c r="J2" s="49" t="e">
        <f>IF(I2&gt;0,1,"")</f>
        <v>#N/A</v>
      </c>
      <c r="K2" s="49" t="e">
        <f>VLOOKUP(H2,银行退汇!G:K,2,FALSE)</f>
        <v>#N/A</v>
      </c>
      <c r="L2" s="49" t="e">
        <f>VLOOKUP(H2,网银退汇!C:D,2,FALSE)</f>
        <v>#N/A</v>
      </c>
      <c r="M2" s="49">
        <f>VLOOKUP(D2,自助退!C:F,4,FALSE)</f>
        <v>10</v>
      </c>
      <c r="N2" s="38"/>
      <c r="O2" s="45"/>
      <c r="P2" s="38"/>
      <c r="Q2" s="38"/>
      <c r="R2" s="38"/>
      <c r="S2" s="38"/>
      <c r="T2" s="38"/>
      <c r="U2" s="38"/>
      <c r="V2" s="38"/>
      <c r="W2" s="38"/>
    </row>
    <row r="3" spans="1:24" hidden="1">
      <c r="A3" s="38" t="s">
        <v>703</v>
      </c>
      <c r="B3" s="38" t="s">
        <v>2762</v>
      </c>
      <c r="C3" s="49" t="str">
        <f t="shared" ref="C3:C66" si="0">LEFT(B3,8)</f>
        <v>20170602</v>
      </c>
      <c r="D3" s="49" t="str">
        <f t="shared" ref="D3:D66" si="1">RIGHT(B3,10)</f>
        <v>0049815287</v>
      </c>
      <c r="E3" s="38" t="s">
        <v>2761</v>
      </c>
      <c r="F3" s="38" t="s">
        <v>187</v>
      </c>
      <c r="G3" s="45">
        <v>1</v>
      </c>
      <c r="H3" s="49" t="str">
        <f t="shared" ref="H3:H66" si="2">F3&amp;G3</f>
        <v>62262001017071811</v>
      </c>
      <c r="I3" s="49" t="e">
        <f>VLOOKUP(H3,银行退汇!G:K,5,FALSE)</f>
        <v>#N/A</v>
      </c>
      <c r="J3" s="49" t="e">
        <f t="shared" ref="J3:J66" si="3">IF(I3&gt;0,1,"")</f>
        <v>#N/A</v>
      </c>
      <c r="K3" s="49" t="e">
        <f>VLOOKUP(H3,银行退汇!G:K,2,FALSE)</f>
        <v>#N/A</v>
      </c>
      <c r="L3" s="49" t="e">
        <f>VLOOKUP(H3,网银退汇!C:D,2,FALSE)</f>
        <v>#N/A</v>
      </c>
      <c r="M3" s="49">
        <f>VLOOKUP(D3,自助退!C:F,4,FALSE)</f>
        <v>1</v>
      </c>
      <c r="N3" s="38"/>
      <c r="O3" s="45"/>
      <c r="P3" s="38"/>
      <c r="Q3" s="38"/>
      <c r="R3" s="38"/>
      <c r="S3" s="38"/>
      <c r="T3" s="38"/>
      <c r="U3" s="38"/>
      <c r="V3" s="38"/>
      <c r="W3" s="38"/>
    </row>
    <row r="4" spans="1:24" hidden="1">
      <c r="A4" s="38" t="s">
        <v>705</v>
      </c>
      <c r="B4" s="38" t="s">
        <v>2763</v>
      </c>
      <c r="C4" s="49" t="str">
        <f t="shared" si="0"/>
        <v>20170603</v>
      </c>
      <c r="D4" s="49" t="str">
        <f t="shared" si="1"/>
        <v>0049895808</v>
      </c>
      <c r="E4" s="38" t="s">
        <v>2761</v>
      </c>
      <c r="F4" s="38" t="s">
        <v>1253</v>
      </c>
      <c r="G4" s="45">
        <v>1</v>
      </c>
      <c r="H4" s="49" t="str">
        <f t="shared" si="2"/>
        <v>62257583284143791</v>
      </c>
      <c r="I4" s="49" t="e">
        <f>VLOOKUP(H4,银行退汇!G:K,5,FALSE)</f>
        <v>#N/A</v>
      </c>
      <c r="J4" s="49" t="e">
        <f t="shared" si="3"/>
        <v>#N/A</v>
      </c>
      <c r="K4" s="49" t="e">
        <f>VLOOKUP(H4,银行退汇!G:K,2,FALSE)</f>
        <v>#N/A</v>
      </c>
      <c r="L4" s="49" t="e">
        <f>VLOOKUP(H4,网银退汇!C:D,2,FALSE)</f>
        <v>#N/A</v>
      </c>
      <c r="M4" s="49">
        <f>VLOOKUP(D4,自助退!C:F,4,FALSE)</f>
        <v>1</v>
      </c>
      <c r="N4" s="38"/>
      <c r="O4" s="45"/>
      <c r="P4" s="38"/>
      <c r="Q4" s="38"/>
      <c r="R4" s="38"/>
      <c r="S4" s="38"/>
      <c r="T4" s="38"/>
      <c r="U4" s="38"/>
      <c r="V4" s="38"/>
      <c r="W4" s="38"/>
    </row>
    <row r="5" spans="1:24" hidden="1">
      <c r="A5" s="38" t="s">
        <v>708</v>
      </c>
      <c r="B5" s="38" t="s">
        <v>2764</v>
      </c>
      <c r="C5" s="49" t="str">
        <f t="shared" si="0"/>
        <v>20170604</v>
      </c>
      <c r="D5" s="49" t="str">
        <f t="shared" si="1"/>
        <v>0049896363</v>
      </c>
      <c r="E5" s="38" t="s">
        <v>2761</v>
      </c>
      <c r="F5" s="38" t="s">
        <v>187</v>
      </c>
      <c r="G5" s="45">
        <v>1</v>
      </c>
      <c r="H5" s="49" t="str">
        <f t="shared" si="2"/>
        <v>62262001017071811</v>
      </c>
      <c r="I5" s="49" t="e">
        <f>VLOOKUP(H5,银行退汇!G:K,5,FALSE)</f>
        <v>#N/A</v>
      </c>
      <c r="J5" s="49" t="e">
        <f t="shared" si="3"/>
        <v>#N/A</v>
      </c>
      <c r="K5" s="49" t="e">
        <f>VLOOKUP(H5,银行退汇!G:K,2,FALSE)</f>
        <v>#N/A</v>
      </c>
      <c r="L5" s="49" t="e">
        <f>VLOOKUP(H5,网银退汇!C:D,2,FALSE)</f>
        <v>#N/A</v>
      </c>
      <c r="M5" s="49">
        <f>VLOOKUP(D5,自助退!C:F,4,FALSE)</f>
        <v>1</v>
      </c>
      <c r="N5" s="38"/>
      <c r="O5" s="45"/>
      <c r="P5" s="38"/>
      <c r="Q5" s="38"/>
      <c r="R5" s="38"/>
      <c r="S5" s="38"/>
      <c r="T5" s="38"/>
      <c r="U5" s="38"/>
      <c r="V5" s="38"/>
      <c r="W5" s="38"/>
    </row>
    <row r="6" spans="1:24" hidden="1">
      <c r="A6" s="38" t="s">
        <v>710</v>
      </c>
      <c r="B6" s="38" t="s">
        <v>2765</v>
      </c>
      <c r="C6" s="49" t="str">
        <f t="shared" si="0"/>
        <v>20170604</v>
      </c>
      <c r="D6" s="49" t="str">
        <f t="shared" si="1"/>
        <v>0049896366</v>
      </c>
      <c r="E6" s="38" t="s">
        <v>2761</v>
      </c>
      <c r="F6" s="38" t="s">
        <v>191</v>
      </c>
      <c r="G6" s="45">
        <v>9999</v>
      </c>
      <c r="H6" s="49" t="str">
        <f t="shared" si="2"/>
        <v>62170038600162105599999</v>
      </c>
      <c r="I6" s="49" t="e">
        <f>VLOOKUP(H6,银行退汇!G:K,5,FALSE)</f>
        <v>#N/A</v>
      </c>
      <c r="J6" s="49" t="e">
        <f t="shared" si="3"/>
        <v>#N/A</v>
      </c>
      <c r="K6" s="49" t="e">
        <f>VLOOKUP(H6,银行退汇!G:K,2,FALSE)</f>
        <v>#N/A</v>
      </c>
      <c r="L6" s="49" t="e">
        <f>VLOOKUP(H6,网银退汇!C:D,2,FALSE)</f>
        <v>#N/A</v>
      </c>
      <c r="M6" s="49">
        <f>VLOOKUP(D6,自助退!C:F,4,FALSE)</f>
        <v>9999</v>
      </c>
      <c r="N6" s="38"/>
      <c r="O6" s="45"/>
      <c r="P6" s="38"/>
      <c r="Q6" s="38"/>
      <c r="R6" s="38"/>
      <c r="S6" s="38"/>
      <c r="T6" s="38"/>
      <c r="U6" s="38"/>
      <c r="V6" s="38"/>
      <c r="W6" s="38"/>
    </row>
    <row r="7" spans="1:24" hidden="1">
      <c r="A7" s="38" t="s">
        <v>712</v>
      </c>
      <c r="B7" s="38" t="s">
        <v>2766</v>
      </c>
      <c r="C7" s="49" t="str">
        <f t="shared" si="0"/>
        <v>20170604</v>
      </c>
      <c r="D7" s="49" t="str">
        <f t="shared" si="1"/>
        <v>0049954593</v>
      </c>
      <c r="E7" s="38" t="s">
        <v>2761</v>
      </c>
      <c r="F7" s="38" t="s">
        <v>189</v>
      </c>
      <c r="G7" s="45">
        <v>757</v>
      </c>
      <c r="H7" s="49" t="str">
        <f t="shared" si="2"/>
        <v>6225760021337667757</v>
      </c>
      <c r="I7" s="49" t="e">
        <f>VLOOKUP(H7,银行退汇!G:K,5,FALSE)</f>
        <v>#N/A</v>
      </c>
      <c r="J7" s="49" t="e">
        <f t="shared" si="3"/>
        <v>#N/A</v>
      </c>
      <c r="K7" s="49" t="e">
        <f>VLOOKUP(H7,银行退汇!G:K,2,FALSE)</f>
        <v>#N/A</v>
      </c>
      <c r="L7" s="49" t="e">
        <f>VLOOKUP(H7,网银退汇!C:D,2,FALSE)</f>
        <v>#N/A</v>
      </c>
      <c r="M7" s="49">
        <f>VLOOKUP(D7,自助退!C:F,4,FALSE)</f>
        <v>757</v>
      </c>
      <c r="N7" s="38"/>
      <c r="O7" s="45"/>
      <c r="P7" s="38"/>
      <c r="Q7" s="38"/>
      <c r="R7" s="38"/>
      <c r="S7" s="38"/>
      <c r="T7" s="38"/>
      <c r="U7" s="38"/>
      <c r="V7" s="38"/>
      <c r="W7" s="38"/>
    </row>
    <row r="8" spans="1:24" hidden="1">
      <c r="A8" s="38" t="s">
        <v>715</v>
      </c>
      <c r="B8" s="38" t="s">
        <v>2767</v>
      </c>
      <c r="C8" s="49" t="str">
        <f t="shared" si="0"/>
        <v>20170605</v>
      </c>
      <c r="D8" s="49" t="str">
        <f t="shared" si="1"/>
        <v>0050028657</v>
      </c>
      <c r="E8" s="38" t="s">
        <v>2761</v>
      </c>
      <c r="F8" s="38" t="s">
        <v>1254</v>
      </c>
      <c r="G8" s="45">
        <v>1000</v>
      </c>
      <c r="H8" s="49" t="str">
        <f t="shared" si="2"/>
        <v>62270777800269041000</v>
      </c>
      <c r="I8" s="49" t="e">
        <f>VLOOKUP(H8,银行退汇!G:K,5,FALSE)</f>
        <v>#N/A</v>
      </c>
      <c r="J8" s="49" t="e">
        <f t="shared" si="3"/>
        <v>#N/A</v>
      </c>
      <c r="K8" s="49" t="e">
        <f>VLOOKUP(H8,银行退汇!G:K,2,FALSE)</f>
        <v>#N/A</v>
      </c>
      <c r="L8" s="49" t="e">
        <f>VLOOKUP(H8,网银退汇!C:D,2,FALSE)</f>
        <v>#N/A</v>
      </c>
      <c r="M8" s="49">
        <f>VLOOKUP(D8,自助退!C:F,4,FALSE)</f>
        <v>1000</v>
      </c>
      <c r="N8" s="38"/>
      <c r="O8" s="45"/>
      <c r="P8" s="38"/>
      <c r="Q8" s="38"/>
      <c r="R8" s="38"/>
      <c r="S8" s="38"/>
      <c r="T8" s="38"/>
      <c r="U8" s="38"/>
      <c r="V8" s="38"/>
      <c r="W8" s="38"/>
    </row>
    <row r="9" spans="1:24" hidden="1">
      <c r="A9" s="38" t="s">
        <v>724</v>
      </c>
      <c r="B9" s="38" t="s">
        <v>2768</v>
      </c>
      <c r="C9" s="49" t="str">
        <f t="shared" si="0"/>
        <v>20170606</v>
      </c>
      <c r="D9" s="49" t="str">
        <f t="shared" si="1"/>
        <v>0050176901</v>
      </c>
      <c r="E9" s="38" t="s">
        <v>2761</v>
      </c>
      <c r="F9" s="38" t="s">
        <v>1255</v>
      </c>
      <c r="G9" s="45">
        <v>10</v>
      </c>
      <c r="H9" s="49" t="str">
        <f t="shared" si="2"/>
        <v>622752530070354310</v>
      </c>
      <c r="I9" s="49" t="e">
        <f>VLOOKUP(H9,银行退汇!G:K,5,FALSE)</f>
        <v>#N/A</v>
      </c>
      <c r="J9" s="49" t="e">
        <f t="shared" si="3"/>
        <v>#N/A</v>
      </c>
      <c r="K9" s="49" t="e">
        <f>VLOOKUP(H9,银行退汇!G:K,2,FALSE)</f>
        <v>#N/A</v>
      </c>
      <c r="L9" s="49" t="e">
        <f>VLOOKUP(H9,网银退汇!C:D,2,FALSE)</f>
        <v>#N/A</v>
      </c>
      <c r="M9" s="49">
        <f>VLOOKUP(D9,自助退!C:F,4,FALSE)</f>
        <v>10</v>
      </c>
      <c r="N9" s="38"/>
      <c r="O9" s="45"/>
      <c r="P9" s="38"/>
      <c r="Q9" s="38"/>
      <c r="R9" s="38"/>
      <c r="S9" s="38"/>
      <c r="T9" s="38"/>
      <c r="U9" s="38"/>
      <c r="V9" s="38"/>
      <c r="W9" s="38"/>
    </row>
    <row r="10" spans="1:24" hidden="1">
      <c r="A10" s="38" t="s">
        <v>726</v>
      </c>
      <c r="B10" s="38" t="s">
        <v>2769</v>
      </c>
      <c r="C10" s="49" t="str">
        <f t="shared" si="0"/>
        <v>20170606</v>
      </c>
      <c r="D10" s="49" t="str">
        <f t="shared" si="1"/>
        <v>0050187209</v>
      </c>
      <c r="E10" s="38" t="s">
        <v>2761</v>
      </c>
      <c r="F10" s="38" t="s">
        <v>1256</v>
      </c>
      <c r="G10" s="45">
        <v>945</v>
      </c>
      <c r="H10" s="49" t="str">
        <f t="shared" si="2"/>
        <v>6228483868564654876945</v>
      </c>
      <c r="I10" s="49" t="e">
        <f>VLOOKUP(H10,银行退汇!G:K,5,FALSE)</f>
        <v>#N/A</v>
      </c>
      <c r="J10" s="49" t="e">
        <f t="shared" si="3"/>
        <v>#N/A</v>
      </c>
      <c r="K10" s="49" t="e">
        <f>VLOOKUP(H10,银行退汇!G:K,2,FALSE)</f>
        <v>#N/A</v>
      </c>
      <c r="L10" s="49" t="e">
        <f>VLOOKUP(H10,网银退汇!C:D,2,FALSE)</f>
        <v>#N/A</v>
      </c>
      <c r="M10" s="49">
        <f>VLOOKUP(D10,自助退!C:F,4,FALSE)</f>
        <v>945</v>
      </c>
      <c r="N10" s="38"/>
      <c r="O10" s="45"/>
      <c r="P10" s="38"/>
      <c r="Q10" s="38"/>
      <c r="R10" s="38"/>
      <c r="S10" s="38"/>
      <c r="T10" s="38"/>
      <c r="U10" s="38"/>
      <c r="V10" s="38"/>
      <c r="W10" s="38"/>
    </row>
    <row r="11" spans="1:24" hidden="1">
      <c r="A11" s="38" t="s">
        <v>728</v>
      </c>
      <c r="B11" s="38" t="s">
        <v>2770</v>
      </c>
      <c r="C11" s="49" t="str">
        <f t="shared" si="0"/>
        <v>20170606</v>
      </c>
      <c r="D11" s="49" t="str">
        <f t="shared" si="1"/>
        <v>0050193275</v>
      </c>
      <c r="E11" s="38" t="s">
        <v>2761</v>
      </c>
      <c r="F11" s="38" t="s">
        <v>1257</v>
      </c>
      <c r="G11" s="45">
        <v>694</v>
      </c>
      <c r="H11" s="49" t="str">
        <f t="shared" si="2"/>
        <v>6228480868635376270694</v>
      </c>
      <c r="I11" s="49" t="e">
        <f>VLOOKUP(H11,银行退汇!G:K,5,FALSE)</f>
        <v>#N/A</v>
      </c>
      <c r="J11" s="49" t="e">
        <f t="shared" si="3"/>
        <v>#N/A</v>
      </c>
      <c r="K11" s="49" t="e">
        <f>VLOOKUP(H11,银行退汇!G:K,2,FALSE)</f>
        <v>#N/A</v>
      </c>
      <c r="L11" s="49" t="e">
        <f>VLOOKUP(H11,网银退汇!C:D,2,FALSE)</f>
        <v>#N/A</v>
      </c>
      <c r="M11" s="49">
        <f>VLOOKUP(D11,自助退!C:F,4,FALSE)</f>
        <v>694</v>
      </c>
      <c r="N11" s="38"/>
      <c r="O11" s="45"/>
      <c r="P11" s="38"/>
      <c r="Q11" s="38"/>
      <c r="R11" s="38"/>
      <c r="S11" s="38"/>
      <c r="T11" s="38"/>
      <c r="U11" s="38"/>
      <c r="V11" s="38"/>
      <c r="W11" s="38"/>
    </row>
    <row r="12" spans="1:24" hidden="1">
      <c r="A12" s="38" t="s">
        <v>730</v>
      </c>
      <c r="B12" s="38" t="s">
        <v>2771</v>
      </c>
      <c r="C12" s="49" t="str">
        <f t="shared" si="0"/>
        <v>20170606</v>
      </c>
      <c r="D12" s="49" t="str">
        <f t="shared" si="1"/>
        <v>0050194950</v>
      </c>
      <c r="E12" s="38" t="s">
        <v>2761</v>
      </c>
      <c r="F12" s="38" t="s">
        <v>1258</v>
      </c>
      <c r="G12" s="45">
        <v>247</v>
      </c>
      <c r="H12" s="49" t="str">
        <f t="shared" si="2"/>
        <v>6221570098226865247</v>
      </c>
      <c r="I12" s="49" t="e">
        <f>VLOOKUP(H12,银行退汇!G:K,5,FALSE)</f>
        <v>#N/A</v>
      </c>
      <c r="J12" s="49" t="e">
        <f t="shared" si="3"/>
        <v>#N/A</v>
      </c>
      <c r="K12" s="49" t="e">
        <f>VLOOKUP(H12,银行退汇!G:K,2,FALSE)</f>
        <v>#N/A</v>
      </c>
      <c r="L12" s="49" t="e">
        <f>VLOOKUP(H12,网银退汇!C:D,2,FALSE)</f>
        <v>#N/A</v>
      </c>
      <c r="M12" s="49">
        <f>VLOOKUP(D12,自助退!C:F,4,FALSE)</f>
        <v>247</v>
      </c>
      <c r="N12" s="38"/>
      <c r="O12" s="45"/>
      <c r="P12" s="38"/>
      <c r="Q12" s="38"/>
      <c r="R12" s="38"/>
      <c r="S12" s="38"/>
      <c r="T12" s="38"/>
      <c r="U12" s="38"/>
      <c r="V12" s="38"/>
      <c r="W12" s="38"/>
    </row>
    <row r="13" spans="1:24" hidden="1">
      <c r="A13" s="38" t="s">
        <v>732</v>
      </c>
      <c r="B13" s="38" t="s">
        <v>2772</v>
      </c>
      <c r="C13" s="49" t="str">
        <f t="shared" si="0"/>
        <v>20170606</v>
      </c>
      <c r="D13" s="49" t="str">
        <f t="shared" si="1"/>
        <v>0050212734</v>
      </c>
      <c r="E13" s="38" t="s">
        <v>2761</v>
      </c>
      <c r="F13" s="38" t="s">
        <v>1259</v>
      </c>
      <c r="G13" s="45">
        <v>1170</v>
      </c>
      <c r="H13" s="49" t="str">
        <f t="shared" si="2"/>
        <v>62284839784103994751170</v>
      </c>
      <c r="I13" s="49" t="e">
        <f>VLOOKUP(H13,银行退汇!G:K,5,FALSE)</f>
        <v>#N/A</v>
      </c>
      <c r="J13" s="49" t="e">
        <f t="shared" si="3"/>
        <v>#N/A</v>
      </c>
      <c r="K13" s="49" t="e">
        <f>VLOOKUP(H13,银行退汇!G:K,2,FALSE)</f>
        <v>#N/A</v>
      </c>
      <c r="L13" s="49" t="e">
        <f>VLOOKUP(H13,网银退汇!C:D,2,FALSE)</f>
        <v>#N/A</v>
      </c>
      <c r="M13" s="49">
        <f>VLOOKUP(D13,自助退!C:F,4,FALSE)</f>
        <v>1170</v>
      </c>
      <c r="N13" s="38"/>
      <c r="O13" s="45"/>
      <c r="P13" s="38"/>
      <c r="Q13" s="38"/>
      <c r="R13" s="38"/>
      <c r="S13" s="38"/>
      <c r="T13" s="38"/>
      <c r="U13" s="38"/>
      <c r="V13" s="38"/>
      <c r="W13" s="38"/>
    </row>
    <row r="14" spans="1:24" hidden="1">
      <c r="A14" s="38" t="s">
        <v>734</v>
      </c>
      <c r="B14" s="38" t="s">
        <v>2773</v>
      </c>
      <c r="C14" s="49" t="str">
        <f t="shared" si="0"/>
        <v>20170606</v>
      </c>
      <c r="D14" s="49" t="str">
        <f t="shared" si="1"/>
        <v>0050214119</v>
      </c>
      <c r="E14" s="38" t="s">
        <v>2761</v>
      </c>
      <c r="F14" s="38" t="s">
        <v>198</v>
      </c>
      <c r="G14" s="45">
        <v>747</v>
      </c>
      <c r="H14" s="49" t="str">
        <f t="shared" si="2"/>
        <v>6212262505002039127747</v>
      </c>
      <c r="I14" s="49" t="e">
        <f>VLOOKUP(H14,银行退汇!G:K,5,FALSE)</f>
        <v>#N/A</v>
      </c>
      <c r="J14" s="49" t="e">
        <f t="shared" si="3"/>
        <v>#N/A</v>
      </c>
      <c r="K14" s="49" t="e">
        <f>VLOOKUP(H14,银行退汇!G:K,2,FALSE)</f>
        <v>#N/A</v>
      </c>
      <c r="L14" s="49" t="e">
        <f>VLOOKUP(H14,网银退汇!C:D,2,FALSE)</f>
        <v>#N/A</v>
      </c>
      <c r="M14" s="49">
        <f>VLOOKUP(D14,自助退!C:F,4,FALSE)</f>
        <v>747</v>
      </c>
      <c r="N14" s="38"/>
      <c r="O14" s="45"/>
      <c r="P14" s="38"/>
      <c r="Q14" s="38"/>
      <c r="R14" s="38"/>
      <c r="S14" s="38"/>
      <c r="T14" s="38"/>
      <c r="U14" s="38"/>
      <c r="V14" s="38"/>
      <c r="W14" s="38"/>
    </row>
    <row r="15" spans="1:24" hidden="1">
      <c r="A15" s="38" t="s">
        <v>736</v>
      </c>
      <c r="B15" s="38" t="s">
        <v>2774</v>
      </c>
      <c r="C15" s="49" t="str">
        <f t="shared" si="0"/>
        <v>20170606</v>
      </c>
      <c r="D15" s="49" t="str">
        <f t="shared" si="1"/>
        <v>0050214432</v>
      </c>
      <c r="E15" s="38" t="s">
        <v>2761</v>
      </c>
      <c r="F15" s="38" t="s">
        <v>1260</v>
      </c>
      <c r="G15" s="45">
        <v>4000</v>
      </c>
      <c r="H15" s="49" t="str">
        <f t="shared" si="2"/>
        <v>62216822967620114000</v>
      </c>
      <c r="I15" s="49" t="e">
        <f>VLOOKUP(H15,银行退汇!G:K,5,FALSE)</f>
        <v>#N/A</v>
      </c>
      <c r="J15" s="49" t="e">
        <f t="shared" si="3"/>
        <v>#N/A</v>
      </c>
      <c r="K15" s="49" t="e">
        <f>VLOOKUP(H15,银行退汇!G:K,2,FALSE)</f>
        <v>#N/A</v>
      </c>
      <c r="L15" s="49" t="e">
        <f>VLOOKUP(H15,网银退汇!C:D,2,FALSE)</f>
        <v>#N/A</v>
      </c>
      <c r="M15" s="49">
        <f>VLOOKUP(D15,自助退!C:F,4,FALSE)</f>
        <v>4000</v>
      </c>
      <c r="N15" s="38"/>
      <c r="O15" s="45"/>
      <c r="P15" s="38"/>
      <c r="Q15" s="38"/>
      <c r="R15" s="38"/>
      <c r="S15" s="38"/>
      <c r="T15" s="38"/>
      <c r="U15" s="38"/>
      <c r="V15" s="38"/>
      <c r="W15" s="38"/>
    </row>
    <row r="16" spans="1:24" hidden="1">
      <c r="A16" s="38" t="s">
        <v>738</v>
      </c>
      <c r="B16" s="38" t="s">
        <v>2775</v>
      </c>
      <c r="C16" s="49" t="str">
        <f t="shared" si="0"/>
        <v>20170606</v>
      </c>
      <c r="D16" s="49" t="str">
        <f t="shared" si="1"/>
        <v>0050219657</v>
      </c>
      <c r="E16" s="38" t="s">
        <v>2761</v>
      </c>
      <c r="F16" s="38" t="s">
        <v>1261</v>
      </c>
      <c r="G16" s="45">
        <v>147</v>
      </c>
      <c r="H16" s="49" t="str">
        <f t="shared" si="2"/>
        <v>6217997300001191496147</v>
      </c>
      <c r="I16" s="49" t="e">
        <f>VLOOKUP(H16,银行退汇!G:K,5,FALSE)</f>
        <v>#N/A</v>
      </c>
      <c r="J16" s="49" t="e">
        <f t="shared" si="3"/>
        <v>#N/A</v>
      </c>
      <c r="K16" s="49" t="e">
        <f>VLOOKUP(H16,银行退汇!G:K,2,FALSE)</f>
        <v>#N/A</v>
      </c>
      <c r="L16" s="49" t="e">
        <f>VLOOKUP(H16,网银退汇!C:D,2,FALSE)</f>
        <v>#N/A</v>
      </c>
      <c r="M16" s="49">
        <f>VLOOKUP(D16,自助退!C:F,4,FALSE)</f>
        <v>147</v>
      </c>
      <c r="N16" s="38"/>
      <c r="O16" s="45"/>
      <c r="P16" s="38"/>
      <c r="Q16" s="38"/>
      <c r="R16" s="38"/>
      <c r="S16" s="38"/>
      <c r="T16" s="38"/>
      <c r="U16" s="38"/>
      <c r="V16" s="38"/>
      <c r="W16" s="38"/>
    </row>
    <row r="17" spans="1:23" hidden="1">
      <c r="A17" s="38" t="s">
        <v>740</v>
      </c>
      <c r="B17" s="38" t="s">
        <v>2776</v>
      </c>
      <c r="C17" s="49" t="str">
        <f t="shared" si="0"/>
        <v>20170606</v>
      </c>
      <c r="D17" s="49" t="str">
        <f t="shared" si="1"/>
        <v>0050221470</v>
      </c>
      <c r="E17" s="38" t="s">
        <v>2761</v>
      </c>
      <c r="F17" s="38" t="s">
        <v>207</v>
      </c>
      <c r="G17" s="45">
        <v>870</v>
      </c>
      <c r="H17" s="49" t="str">
        <f t="shared" si="2"/>
        <v>6221551884847031870</v>
      </c>
      <c r="I17" s="49">
        <f>VLOOKUP(H17,银行退汇!G:K,5,FALSE)</f>
        <v>870</v>
      </c>
      <c r="J17" s="49">
        <f t="shared" si="3"/>
        <v>1</v>
      </c>
      <c r="K17" s="49" t="str">
        <f>VLOOKUP(H17,银行退汇!G:K,2,FALSE)</f>
        <v xml:space="preserve">刘义明                                                                                                                  </v>
      </c>
      <c r="L17" s="49">
        <f>VLOOKUP(H17,网银退汇!C:D,2,FALSE)</f>
        <v>870</v>
      </c>
      <c r="M17" s="49">
        <f>VLOOKUP(D17,自助退!C:F,4,FALSE)</f>
        <v>870</v>
      </c>
      <c r="N17" s="38"/>
      <c r="O17" s="45"/>
      <c r="P17" s="38"/>
      <c r="Q17" s="38"/>
      <c r="R17" s="38"/>
      <c r="S17" s="38"/>
      <c r="T17" s="38"/>
      <c r="U17" s="38"/>
      <c r="V17" s="38"/>
      <c r="W17" s="38"/>
    </row>
    <row r="18" spans="1:23" hidden="1">
      <c r="A18" s="38" t="s">
        <v>742</v>
      </c>
      <c r="B18" s="38" t="s">
        <v>2777</v>
      </c>
      <c r="C18" s="49" t="str">
        <f t="shared" si="0"/>
        <v>20170606</v>
      </c>
      <c r="D18" s="49" t="str">
        <f t="shared" si="1"/>
        <v>0050222089</v>
      </c>
      <c r="E18" s="38" t="s">
        <v>2761</v>
      </c>
      <c r="F18" s="38" t="s">
        <v>1262</v>
      </c>
      <c r="G18" s="45">
        <v>6</v>
      </c>
      <c r="H18" s="49" t="str">
        <f t="shared" si="2"/>
        <v>62596562415669796</v>
      </c>
      <c r="I18" s="49" t="e">
        <f>VLOOKUP(H18,银行退汇!G:K,5,FALSE)</f>
        <v>#N/A</v>
      </c>
      <c r="J18" s="49" t="e">
        <f t="shared" si="3"/>
        <v>#N/A</v>
      </c>
      <c r="K18" s="49" t="e">
        <f>VLOOKUP(H18,银行退汇!G:K,2,FALSE)</f>
        <v>#N/A</v>
      </c>
      <c r="L18" s="49" t="e">
        <f>VLOOKUP(H18,网银退汇!C:D,2,FALSE)</f>
        <v>#N/A</v>
      </c>
      <c r="M18" s="49">
        <f>VLOOKUP(D18,自助退!C:F,4,FALSE)</f>
        <v>6</v>
      </c>
      <c r="N18" s="38"/>
      <c r="O18" s="45"/>
      <c r="P18" s="38"/>
      <c r="Q18" s="38"/>
      <c r="R18" s="38"/>
      <c r="S18" s="38"/>
      <c r="T18" s="38"/>
      <c r="U18" s="38"/>
      <c r="V18" s="38"/>
      <c r="W18" s="38"/>
    </row>
    <row r="19" spans="1:23" hidden="1">
      <c r="A19" s="38" t="s">
        <v>744</v>
      </c>
      <c r="B19" s="38" t="s">
        <v>2778</v>
      </c>
      <c r="C19" s="49" t="str">
        <f t="shared" si="0"/>
        <v>20170606</v>
      </c>
      <c r="D19" s="49" t="str">
        <f t="shared" si="1"/>
        <v>0050222217</v>
      </c>
      <c r="E19" s="38" t="s">
        <v>2761</v>
      </c>
      <c r="F19" s="38" t="s">
        <v>206</v>
      </c>
      <c r="G19" s="45">
        <v>350</v>
      </c>
      <c r="H19" s="49" t="str">
        <f t="shared" si="2"/>
        <v>6217003860024103424350</v>
      </c>
      <c r="I19" s="49" t="e">
        <f>VLOOKUP(H19,银行退汇!G:K,5,FALSE)</f>
        <v>#N/A</v>
      </c>
      <c r="J19" s="49" t="e">
        <f t="shared" si="3"/>
        <v>#N/A</v>
      </c>
      <c r="K19" s="49" t="e">
        <f>VLOOKUP(H19,银行退汇!G:K,2,FALSE)</f>
        <v>#N/A</v>
      </c>
      <c r="L19" s="49" t="e">
        <f>VLOOKUP(H19,网银退汇!C:D,2,FALSE)</f>
        <v>#N/A</v>
      </c>
      <c r="M19" s="49">
        <f>VLOOKUP(D19,自助退!C:F,4,FALSE)</f>
        <v>350</v>
      </c>
      <c r="N19" s="38"/>
      <c r="O19" s="45"/>
      <c r="P19" s="38"/>
      <c r="Q19" s="38"/>
      <c r="R19" s="38"/>
      <c r="S19" s="38"/>
      <c r="T19" s="38"/>
      <c r="U19" s="38"/>
      <c r="V19" s="38"/>
      <c r="W19" s="38"/>
    </row>
    <row r="20" spans="1:23" hidden="1">
      <c r="A20" s="38" t="s">
        <v>746</v>
      </c>
      <c r="B20" s="38" t="s">
        <v>2779</v>
      </c>
      <c r="C20" s="49" t="str">
        <f t="shared" si="0"/>
        <v>20170606</v>
      </c>
      <c r="D20" s="49" t="str">
        <f t="shared" si="1"/>
        <v>0050222735</v>
      </c>
      <c r="E20" s="38" t="s">
        <v>2761</v>
      </c>
      <c r="F20" s="38" t="s">
        <v>1263</v>
      </c>
      <c r="G20" s="45">
        <v>2626</v>
      </c>
      <c r="H20" s="49" t="str">
        <f t="shared" si="2"/>
        <v>62284808660194753612626</v>
      </c>
      <c r="I20" s="49" t="e">
        <f>VLOOKUP(H20,银行退汇!G:K,5,FALSE)</f>
        <v>#N/A</v>
      </c>
      <c r="J20" s="49" t="e">
        <f t="shared" si="3"/>
        <v>#N/A</v>
      </c>
      <c r="K20" s="49" t="e">
        <f>VLOOKUP(H20,银行退汇!G:K,2,FALSE)</f>
        <v>#N/A</v>
      </c>
      <c r="L20" s="49" t="e">
        <f>VLOOKUP(H20,网银退汇!C:D,2,FALSE)</f>
        <v>#N/A</v>
      </c>
      <c r="M20" s="49">
        <f>VLOOKUP(D20,自助退!C:F,4,FALSE)</f>
        <v>2626</v>
      </c>
      <c r="N20" s="38"/>
      <c r="O20" s="45"/>
      <c r="P20" s="38"/>
      <c r="Q20" s="38"/>
      <c r="R20" s="38"/>
      <c r="S20" s="38"/>
      <c r="T20" s="38"/>
      <c r="U20" s="38"/>
      <c r="V20" s="38"/>
      <c r="W20" s="38"/>
    </row>
    <row r="21" spans="1:23" hidden="1">
      <c r="A21" s="38" t="s">
        <v>748</v>
      </c>
      <c r="B21" s="38" t="s">
        <v>2780</v>
      </c>
      <c r="C21" s="49" t="str">
        <f t="shared" si="0"/>
        <v>20170606</v>
      </c>
      <c r="D21" s="49" t="str">
        <f t="shared" si="1"/>
        <v>0050223201</v>
      </c>
      <c r="E21" s="38" t="s">
        <v>2761</v>
      </c>
      <c r="F21" s="38" t="s">
        <v>200</v>
      </c>
      <c r="G21" s="45">
        <v>624</v>
      </c>
      <c r="H21" s="49" t="str">
        <f t="shared" si="2"/>
        <v>6222082502002316107624</v>
      </c>
      <c r="I21" s="49" t="e">
        <f>VLOOKUP(H21,银行退汇!G:K,5,FALSE)</f>
        <v>#N/A</v>
      </c>
      <c r="J21" s="49" t="e">
        <f t="shared" si="3"/>
        <v>#N/A</v>
      </c>
      <c r="K21" s="49" t="e">
        <f>VLOOKUP(H21,银行退汇!G:K,2,FALSE)</f>
        <v>#N/A</v>
      </c>
      <c r="L21" s="49" t="e">
        <f>VLOOKUP(H21,网银退汇!C:D,2,FALSE)</f>
        <v>#N/A</v>
      </c>
      <c r="M21" s="49">
        <f>VLOOKUP(D21,自助退!C:F,4,FALSE)</f>
        <v>624</v>
      </c>
      <c r="N21" s="38"/>
      <c r="O21" s="45"/>
      <c r="P21" s="38"/>
      <c r="Q21" s="38"/>
      <c r="R21" s="38"/>
      <c r="S21" s="38"/>
      <c r="T21" s="38"/>
      <c r="U21" s="38"/>
      <c r="V21" s="38"/>
      <c r="W21" s="38"/>
    </row>
    <row r="22" spans="1:23" hidden="1">
      <c r="A22" s="38" t="s">
        <v>750</v>
      </c>
      <c r="B22" s="38" t="s">
        <v>2781</v>
      </c>
      <c r="C22" s="49" t="str">
        <f t="shared" si="0"/>
        <v>20170606</v>
      </c>
      <c r="D22" s="49" t="str">
        <f t="shared" si="1"/>
        <v>0050225216</v>
      </c>
      <c r="E22" s="38" t="s">
        <v>2761</v>
      </c>
      <c r="F22" s="38" t="s">
        <v>204</v>
      </c>
      <c r="G22" s="45">
        <v>192</v>
      </c>
      <c r="H22" s="49" t="str">
        <f t="shared" si="2"/>
        <v>6222620590000856959192</v>
      </c>
      <c r="I22" s="49" t="e">
        <f>VLOOKUP(H22,银行退汇!G:K,5,FALSE)</f>
        <v>#N/A</v>
      </c>
      <c r="J22" s="49" t="e">
        <f t="shared" si="3"/>
        <v>#N/A</v>
      </c>
      <c r="K22" s="49" t="e">
        <f>VLOOKUP(H22,银行退汇!G:K,2,FALSE)</f>
        <v>#N/A</v>
      </c>
      <c r="L22" s="49" t="e">
        <f>VLOOKUP(H22,网银退汇!C:D,2,FALSE)</f>
        <v>#N/A</v>
      </c>
      <c r="M22" s="49">
        <f>VLOOKUP(D22,自助退!C:F,4,FALSE)</f>
        <v>192</v>
      </c>
      <c r="N22" s="38"/>
      <c r="O22" s="45"/>
      <c r="P22" s="38"/>
      <c r="Q22" s="38"/>
      <c r="R22" s="38"/>
      <c r="S22" s="38"/>
      <c r="T22" s="38"/>
      <c r="U22" s="38"/>
      <c r="V22" s="38"/>
      <c r="W22" s="38"/>
    </row>
    <row r="23" spans="1:23" hidden="1">
      <c r="A23" s="38" t="s">
        <v>752</v>
      </c>
      <c r="B23" s="38" t="s">
        <v>2782</v>
      </c>
      <c r="C23" s="49" t="str">
        <f t="shared" si="0"/>
        <v>20170606</v>
      </c>
      <c r="D23" s="49" t="str">
        <f t="shared" si="1"/>
        <v>0050225556</v>
      </c>
      <c r="E23" s="38" t="s">
        <v>2761</v>
      </c>
      <c r="F23" s="38" t="s">
        <v>1264</v>
      </c>
      <c r="G23" s="45">
        <v>964</v>
      </c>
      <c r="H23" s="49" t="str">
        <f t="shared" si="2"/>
        <v>6214978800056992964</v>
      </c>
      <c r="I23" s="49">
        <f>VLOOKUP(H23,银行退汇!G:K,5,FALSE)</f>
        <v>964</v>
      </c>
      <c r="J23" s="49">
        <f t="shared" si="3"/>
        <v>1</v>
      </c>
      <c r="K23" s="49" t="str">
        <f>VLOOKUP(H23,银行退汇!G:K,2,FALSE)</f>
        <v xml:space="preserve">高双娥                                                                                                                  </v>
      </c>
      <c r="L23" s="49">
        <f>VLOOKUP(H23,网银退汇!C:D,2,FALSE)</f>
        <v>964</v>
      </c>
      <c r="M23" s="49">
        <f>VLOOKUP(D23,自助退!C:F,4,FALSE)</f>
        <v>964</v>
      </c>
      <c r="N23" s="38"/>
      <c r="O23" s="45"/>
      <c r="P23" s="38"/>
      <c r="Q23" s="38"/>
      <c r="R23" s="38"/>
      <c r="S23" s="38"/>
      <c r="T23" s="38"/>
      <c r="U23" s="38"/>
      <c r="V23" s="38"/>
      <c r="W23" s="38"/>
    </row>
    <row r="24" spans="1:23" hidden="1">
      <c r="A24" s="38" t="s">
        <v>754</v>
      </c>
      <c r="B24" s="38" t="s">
        <v>2783</v>
      </c>
      <c r="C24" s="49" t="str">
        <f t="shared" si="0"/>
        <v>20170606</v>
      </c>
      <c r="D24" s="49" t="str">
        <f t="shared" si="1"/>
        <v>0050232061</v>
      </c>
      <c r="E24" s="38" t="s">
        <v>2761</v>
      </c>
      <c r="F24" s="38" t="s">
        <v>209</v>
      </c>
      <c r="G24" s="45">
        <v>804</v>
      </c>
      <c r="H24" s="49" t="str">
        <f t="shared" si="2"/>
        <v>6282880029117646804</v>
      </c>
      <c r="I24" s="49">
        <f>VLOOKUP(H24,银行退汇!G:K,5,FALSE)</f>
        <v>804</v>
      </c>
      <c r="J24" s="49">
        <f t="shared" si="3"/>
        <v>1</v>
      </c>
      <c r="K24" s="49" t="str">
        <f>VLOOKUP(H24,银行退汇!G:K,2,FALSE)</f>
        <v xml:space="preserve">李玉莲                                                                                                                  </v>
      </c>
      <c r="L24" s="49">
        <f>VLOOKUP(H24,网银退汇!C:D,2,FALSE)</f>
        <v>804</v>
      </c>
      <c r="M24" s="49">
        <f>VLOOKUP(D24,自助退!C:F,4,FALSE)</f>
        <v>804</v>
      </c>
      <c r="N24" s="38"/>
      <c r="O24" s="45"/>
      <c r="P24" s="38"/>
      <c r="Q24" s="38"/>
      <c r="R24" s="38"/>
      <c r="S24" s="38"/>
      <c r="T24" s="38"/>
      <c r="U24" s="38"/>
      <c r="V24" s="38"/>
      <c r="W24" s="38"/>
    </row>
    <row r="25" spans="1:23" hidden="1">
      <c r="A25" s="38" t="s">
        <v>756</v>
      </c>
      <c r="B25" s="38" t="s">
        <v>2784</v>
      </c>
      <c r="C25" s="49" t="str">
        <f t="shared" si="0"/>
        <v>20170606</v>
      </c>
      <c r="D25" s="49" t="str">
        <f t="shared" si="1"/>
        <v>0050241008</v>
      </c>
      <c r="E25" s="38" t="s">
        <v>2761</v>
      </c>
      <c r="F25" s="38" t="s">
        <v>1265</v>
      </c>
      <c r="G25" s="45">
        <v>44</v>
      </c>
      <c r="H25" s="49" t="str">
        <f t="shared" si="2"/>
        <v>622845086001924451944</v>
      </c>
      <c r="I25" s="49" t="e">
        <f>VLOOKUP(H25,银行退汇!G:K,5,FALSE)</f>
        <v>#N/A</v>
      </c>
      <c r="J25" s="49" t="e">
        <f t="shared" si="3"/>
        <v>#N/A</v>
      </c>
      <c r="K25" s="49" t="e">
        <f>VLOOKUP(H25,银行退汇!G:K,2,FALSE)</f>
        <v>#N/A</v>
      </c>
      <c r="L25" s="49" t="e">
        <f>VLOOKUP(H25,网银退汇!C:D,2,FALSE)</f>
        <v>#N/A</v>
      </c>
      <c r="M25" s="49">
        <f>VLOOKUP(D25,自助退!C:F,4,FALSE)</f>
        <v>44</v>
      </c>
      <c r="N25" s="38"/>
      <c r="O25" s="45"/>
      <c r="P25" s="38"/>
      <c r="Q25" s="38"/>
      <c r="R25" s="38"/>
      <c r="S25" s="38"/>
      <c r="T25" s="38"/>
      <c r="U25" s="38"/>
      <c r="V25" s="38"/>
      <c r="W25" s="38"/>
    </row>
    <row r="26" spans="1:23" hidden="1">
      <c r="A26" s="38" t="s">
        <v>758</v>
      </c>
      <c r="B26" s="38" t="s">
        <v>2785</v>
      </c>
      <c r="C26" s="49" t="str">
        <f t="shared" si="0"/>
        <v>20170606</v>
      </c>
      <c r="D26" s="49" t="str">
        <f t="shared" si="1"/>
        <v>0050242079</v>
      </c>
      <c r="E26" s="38" t="s">
        <v>2761</v>
      </c>
      <c r="F26" s="38" t="s">
        <v>201</v>
      </c>
      <c r="G26" s="45">
        <v>950</v>
      </c>
      <c r="H26" s="49" t="str">
        <f t="shared" si="2"/>
        <v>6227003860720165304950</v>
      </c>
      <c r="I26" s="49" t="e">
        <f>VLOOKUP(H26,银行退汇!G:K,5,FALSE)</f>
        <v>#N/A</v>
      </c>
      <c r="J26" s="49" t="e">
        <f t="shared" si="3"/>
        <v>#N/A</v>
      </c>
      <c r="K26" s="49" t="e">
        <f>VLOOKUP(H26,银行退汇!G:K,2,FALSE)</f>
        <v>#N/A</v>
      </c>
      <c r="L26" s="49" t="e">
        <f>VLOOKUP(H26,网银退汇!C:D,2,FALSE)</f>
        <v>#N/A</v>
      </c>
      <c r="M26" s="49">
        <f>VLOOKUP(D26,自助退!C:F,4,FALSE)</f>
        <v>950</v>
      </c>
      <c r="N26" s="38"/>
      <c r="O26" s="45"/>
      <c r="P26" s="38"/>
      <c r="Q26" s="38"/>
      <c r="R26" s="38"/>
      <c r="S26" s="38"/>
      <c r="T26" s="38"/>
      <c r="U26" s="38"/>
      <c r="V26" s="38"/>
      <c r="W26" s="38"/>
    </row>
    <row r="27" spans="1:23" hidden="1">
      <c r="A27" s="38" t="s">
        <v>760</v>
      </c>
      <c r="B27" s="38" t="s">
        <v>2786</v>
      </c>
      <c r="C27" s="49" t="str">
        <f t="shared" si="0"/>
        <v>20170606</v>
      </c>
      <c r="D27" s="49" t="str">
        <f t="shared" si="1"/>
        <v>0050245460</v>
      </c>
      <c r="E27" s="38" t="s">
        <v>2761</v>
      </c>
      <c r="F27" s="38" t="s">
        <v>1266</v>
      </c>
      <c r="G27" s="45">
        <v>100</v>
      </c>
      <c r="H27" s="49" t="str">
        <f t="shared" si="2"/>
        <v>6212262506000138143100</v>
      </c>
      <c r="I27" s="49" t="e">
        <f>VLOOKUP(H27,银行退汇!G:K,5,FALSE)</f>
        <v>#N/A</v>
      </c>
      <c r="J27" s="49" t="e">
        <f t="shared" si="3"/>
        <v>#N/A</v>
      </c>
      <c r="K27" s="49" t="e">
        <f>VLOOKUP(H27,银行退汇!G:K,2,FALSE)</f>
        <v>#N/A</v>
      </c>
      <c r="L27" s="49" t="e">
        <f>VLOOKUP(H27,网银退汇!C:D,2,FALSE)</f>
        <v>#N/A</v>
      </c>
      <c r="M27" s="49">
        <f>VLOOKUP(D27,自助退!C:F,4,FALSE)</f>
        <v>100</v>
      </c>
      <c r="N27" s="38"/>
      <c r="O27" s="45"/>
      <c r="P27" s="38"/>
      <c r="Q27" s="38"/>
      <c r="R27" s="38"/>
      <c r="S27" s="38"/>
      <c r="T27" s="38"/>
      <c r="U27" s="38"/>
      <c r="V27" s="38"/>
      <c r="W27" s="38"/>
    </row>
    <row r="28" spans="1:23" hidden="1">
      <c r="A28" s="38" t="s">
        <v>762</v>
      </c>
      <c r="B28" s="38" t="s">
        <v>2787</v>
      </c>
      <c r="C28" s="49" t="str">
        <f t="shared" si="0"/>
        <v>20170606</v>
      </c>
      <c r="D28" s="49" t="str">
        <f t="shared" si="1"/>
        <v>0050245570</v>
      </c>
      <c r="E28" s="38" t="s">
        <v>2761</v>
      </c>
      <c r="F28" s="38" t="s">
        <v>1267</v>
      </c>
      <c r="G28" s="45">
        <v>12</v>
      </c>
      <c r="H28" s="49" t="str">
        <f t="shared" si="2"/>
        <v>622166214347620512</v>
      </c>
      <c r="I28" s="49" t="e">
        <f>VLOOKUP(H28,银行退汇!G:K,5,FALSE)</f>
        <v>#N/A</v>
      </c>
      <c r="J28" s="49" t="e">
        <f t="shared" si="3"/>
        <v>#N/A</v>
      </c>
      <c r="K28" s="49" t="e">
        <f>VLOOKUP(H28,银行退汇!G:K,2,FALSE)</f>
        <v>#N/A</v>
      </c>
      <c r="L28" s="49" t="e">
        <f>VLOOKUP(H28,网银退汇!C:D,2,FALSE)</f>
        <v>#N/A</v>
      </c>
      <c r="M28" s="49">
        <f>VLOOKUP(D28,自助退!C:F,4,FALSE)</f>
        <v>12</v>
      </c>
      <c r="N28" s="38"/>
      <c r="O28" s="45"/>
      <c r="P28" s="38"/>
      <c r="Q28" s="38"/>
      <c r="R28" s="38"/>
      <c r="S28" s="38"/>
      <c r="T28" s="38"/>
      <c r="U28" s="38"/>
      <c r="V28" s="38"/>
      <c r="W28" s="38"/>
    </row>
    <row r="29" spans="1:23" hidden="1">
      <c r="A29" s="38" t="s">
        <v>764</v>
      </c>
      <c r="B29" s="38" t="s">
        <v>2788</v>
      </c>
      <c r="C29" s="49" t="str">
        <f t="shared" si="0"/>
        <v>20170606</v>
      </c>
      <c r="D29" s="49" t="str">
        <f t="shared" si="1"/>
        <v>0050246202</v>
      </c>
      <c r="E29" s="38" t="s">
        <v>2761</v>
      </c>
      <c r="F29" s="38" t="s">
        <v>1268</v>
      </c>
      <c r="G29" s="45">
        <v>343</v>
      </c>
      <c r="H29" s="49" t="str">
        <f t="shared" si="2"/>
        <v>6236683860002136716343</v>
      </c>
      <c r="I29" s="49" t="e">
        <f>VLOOKUP(H29,银行退汇!G:K,5,FALSE)</f>
        <v>#N/A</v>
      </c>
      <c r="J29" s="49" t="e">
        <f t="shared" si="3"/>
        <v>#N/A</v>
      </c>
      <c r="K29" s="49" t="e">
        <f>VLOOKUP(H29,银行退汇!G:K,2,FALSE)</f>
        <v>#N/A</v>
      </c>
      <c r="L29" s="49" t="e">
        <f>VLOOKUP(H29,网银退汇!C:D,2,FALSE)</f>
        <v>#N/A</v>
      </c>
      <c r="M29" s="49">
        <f>VLOOKUP(D29,自助退!C:F,4,FALSE)</f>
        <v>343</v>
      </c>
      <c r="N29" s="38"/>
      <c r="O29" s="45"/>
      <c r="P29" s="38"/>
      <c r="Q29" s="38"/>
      <c r="R29" s="38"/>
      <c r="S29" s="38"/>
      <c r="T29" s="38"/>
      <c r="U29" s="38"/>
      <c r="V29" s="38"/>
      <c r="W29" s="38"/>
    </row>
    <row r="30" spans="1:23" hidden="1">
      <c r="A30" s="38" t="s">
        <v>766</v>
      </c>
      <c r="B30" s="38" t="s">
        <v>2789</v>
      </c>
      <c r="C30" s="49" t="str">
        <f t="shared" si="0"/>
        <v>20170606</v>
      </c>
      <c r="D30" s="49" t="str">
        <f t="shared" si="1"/>
        <v>0050252349</v>
      </c>
      <c r="E30" s="38" t="s">
        <v>2761</v>
      </c>
      <c r="F30" s="38" t="s">
        <v>1269</v>
      </c>
      <c r="G30" s="45">
        <v>300</v>
      </c>
      <c r="H30" s="49" t="str">
        <f t="shared" si="2"/>
        <v>6236683860002994890300</v>
      </c>
      <c r="I30" s="49" t="e">
        <f>VLOOKUP(H30,银行退汇!G:K,5,FALSE)</f>
        <v>#N/A</v>
      </c>
      <c r="J30" s="49" t="e">
        <f t="shared" si="3"/>
        <v>#N/A</v>
      </c>
      <c r="K30" s="49" t="e">
        <f>VLOOKUP(H30,银行退汇!G:K,2,FALSE)</f>
        <v>#N/A</v>
      </c>
      <c r="L30" s="49" t="e">
        <f>VLOOKUP(H30,网银退汇!C:D,2,FALSE)</f>
        <v>#N/A</v>
      </c>
      <c r="M30" s="49">
        <f>VLOOKUP(D30,自助退!C:F,4,FALSE)</f>
        <v>300</v>
      </c>
      <c r="N30" s="38"/>
      <c r="O30" s="45"/>
      <c r="P30" s="38"/>
      <c r="Q30" s="38"/>
      <c r="R30" s="38"/>
      <c r="S30" s="38"/>
      <c r="T30" s="38"/>
      <c r="U30" s="38"/>
      <c r="V30" s="38"/>
      <c r="W30" s="38"/>
    </row>
    <row r="31" spans="1:23" hidden="1">
      <c r="A31" s="38" t="s">
        <v>768</v>
      </c>
      <c r="B31" s="38" t="s">
        <v>2790</v>
      </c>
      <c r="C31" s="49" t="str">
        <f t="shared" si="0"/>
        <v>20170606</v>
      </c>
      <c r="D31" s="49" t="str">
        <f t="shared" si="1"/>
        <v>0050257757</v>
      </c>
      <c r="E31" s="38" t="s">
        <v>2761</v>
      </c>
      <c r="F31" s="38" t="s">
        <v>1270</v>
      </c>
      <c r="G31" s="45">
        <v>65</v>
      </c>
      <c r="H31" s="49" t="str">
        <f t="shared" si="2"/>
        <v>621785270000884651965</v>
      </c>
      <c r="I31" s="49" t="e">
        <f>VLOOKUP(H31,银行退汇!G:K,5,FALSE)</f>
        <v>#N/A</v>
      </c>
      <c r="J31" s="49" t="e">
        <f t="shared" si="3"/>
        <v>#N/A</v>
      </c>
      <c r="K31" s="49" t="e">
        <f>VLOOKUP(H31,银行退汇!G:K,2,FALSE)</f>
        <v>#N/A</v>
      </c>
      <c r="L31" s="49" t="e">
        <f>VLOOKUP(H31,网银退汇!C:D,2,FALSE)</f>
        <v>#N/A</v>
      </c>
      <c r="M31" s="49">
        <f>VLOOKUP(D31,自助退!C:F,4,FALSE)</f>
        <v>65</v>
      </c>
      <c r="N31" s="38"/>
      <c r="O31" s="45"/>
      <c r="P31" s="38"/>
      <c r="Q31" s="38"/>
      <c r="R31" s="38"/>
      <c r="S31" s="38"/>
      <c r="T31" s="38"/>
      <c r="U31" s="38"/>
      <c r="V31" s="38"/>
      <c r="W31" s="38"/>
    </row>
    <row r="32" spans="1:23" hidden="1">
      <c r="A32" s="38" t="s">
        <v>770</v>
      </c>
      <c r="B32" s="38" t="s">
        <v>2791</v>
      </c>
      <c r="C32" s="49" t="str">
        <f t="shared" si="0"/>
        <v>20170606</v>
      </c>
      <c r="D32" s="49" t="str">
        <f t="shared" si="1"/>
        <v>0050259053</v>
      </c>
      <c r="E32" s="38" t="s">
        <v>2761</v>
      </c>
      <c r="F32" s="38" t="s">
        <v>1271</v>
      </c>
      <c r="G32" s="45">
        <v>179</v>
      </c>
      <c r="H32" s="49" t="str">
        <f t="shared" si="2"/>
        <v>6228483358381576478179</v>
      </c>
      <c r="I32" s="49" t="e">
        <f>VLOOKUP(H32,银行退汇!G:K,5,FALSE)</f>
        <v>#N/A</v>
      </c>
      <c r="J32" s="49" t="e">
        <f t="shared" si="3"/>
        <v>#N/A</v>
      </c>
      <c r="K32" s="49" t="e">
        <f>VLOOKUP(H32,银行退汇!G:K,2,FALSE)</f>
        <v>#N/A</v>
      </c>
      <c r="L32" s="49" t="e">
        <f>VLOOKUP(H32,网银退汇!C:D,2,FALSE)</f>
        <v>#N/A</v>
      </c>
      <c r="M32" s="49">
        <f>VLOOKUP(D32,自助退!C:F,4,FALSE)</f>
        <v>179</v>
      </c>
      <c r="N32" s="38"/>
      <c r="O32" s="45"/>
      <c r="P32" s="38"/>
      <c r="Q32" s="38"/>
      <c r="R32" s="38"/>
      <c r="S32" s="38"/>
      <c r="T32" s="38"/>
      <c r="U32" s="38"/>
      <c r="V32" s="38"/>
      <c r="W32" s="38"/>
    </row>
    <row r="33" spans="1:23" hidden="1">
      <c r="A33" s="38" t="s">
        <v>772</v>
      </c>
      <c r="B33" s="38" t="s">
        <v>2792</v>
      </c>
      <c r="C33" s="49" t="str">
        <f t="shared" si="0"/>
        <v>20170606</v>
      </c>
      <c r="D33" s="49" t="str">
        <f t="shared" si="1"/>
        <v>0050260086</v>
      </c>
      <c r="E33" s="38" t="s">
        <v>2761</v>
      </c>
      <c r="F33" s="38" t="s">
        <v>211</v>
      </c>
      <c r="G33" s="45">
        <v>2996</v>
      </c>
      <c r="H33" s="49" t="str">
        <f t="shared" si="2"/>
        <v>62149213000715412996</v>
      </c>
      <c r="I33" s="49" t="e">
        <f>VLOOKUP(H33,银行退汇!G:K,5,FALSE)</f>
        <v>#N/A</v>
      </c>
      <c r="J33" s="49" t="e">
        <f t="shared" si="3"/>
        <v>#N/A</v>
      </c>
      <c r="K33" s="49" t="e">
        <f>VLOOKUP(H33,银行退汇!G:K,2,FALSE)</f>
        <v>#N/A</v>
      </c>
      <c r="L33" s="49" t="e">
        <f>VLOOKUP(H33,网银退汇!C:D,2,FALSE)</f>
        <v>#N/A</v>
      </c>
      <c r="M33" s="49">
        <f>VLOOKUP(D33,自助退!C:F,4,FALSE)</f>
        <v>2996</v>
      </c>
      <c r="N33" s="38"/>
      <c r="O33" s="45"/>
      <c r="P33" s="38"/>
      <c r="Q33" s="38"/>
      <c r="R33" s="38"/>
      <c r="S33" s="38"/>
      <c r="T33" s="38"/>
      <c r="U33" s="38"/>
      <c r="V33" s="38"/>
      <c r="W33" s="38"/>
    </row>
    <row r="34" spans="1:23" hidden="1">
      <c r="A34" s="38" t="s">
        <v>774</v>
      </c>
      <c r="B34" s="38" t="s">
        <v>2793</v>
      </c>
      <c r="C34" s="49" t="str">
        <f t="shared" si="0"/>
        <v>20170606</v>
      </c>
      <c r="D34" s="49" t="str">
        <f t="shared" si="1"/>
        <v>0050268454</v>
      </c>
      <c r="E34" s="38" t="s">
        <v>2761</v>
      </c>
      <c r="F34" s="38" t="s">
        <v>1272</v>
      </c>
      <c r="G34" s="45">
        <v>500</v>
      </c>
      <c r="H34" s="49" t="str">
        <f t="shared" si="2"/>
        <v>6212262512000918906500</v>
      </c>
      <c r="I34" s="49" t="e">
        <f>VLOOKUP(H34,银行退汇!G:K,5,FALSE)</f>
        <v>#N/A</v>
      </c>
      <c r="J34" s="49" t="e">
        <f t="shared" si="3"/>
        <v>#N/A</v>
      </c>
      <c r="K34" s="49" t="e">
        <f>VLOOKUP(H34,银行退汇!G:K,2,FALSE)</f>
        <v>#N/A</v>
      </c>
      <c r="L34" s="49" t="e">
        <f>VLOOKUP(H34,网银退汇!C:D,2,FALSE)</f>
        <v>#N/A</v>
      </c>
      <c r="M34" s="49">
        <f>VLOOKUP(D34,自助退!C:F,4,FALSE)</f>
        <v>500</v>
      </c>
      <c r="N34" s="38"/>
      <c r="O34" s="45"/>
      <c r="P34" s="38"/>
      <c r="Q34" s="38"/>
      <c r="R34" s="38"/>
      <c r="S34" s="38"/>
      <c r="T34" s="38"/>
      <c r="U34" s="38"/>
      <c r="V34" s="38"/>
      <c r="W34" s="38"/>
    </row>
    <row r="35" spans="1:23" hidden="1">
      <c r="A35" s="38" t="s">
        <v>776</v>
      </c>
      <c r="B35" s="38" t="s">
        <v>2794</v>
      </c>
      <c r="C35" s="49" t="str">
        <f t="shared" si="0"/>
        <v>20170606</v>
      </c>
      <c r="D35" s="49" t="str">
        <f t="shared" si="1"/>
        <v>0050279772</v>
      </c>
      <c r="E35" s="38" t="s">
        <v>2761</v>
      </c>
      <c r="F35" s="38" t="s">
        <v>1273</v>
      </c>
      <c r="G35" s="45">
        <v>2000</v>
      </c>
      <c r="H35" s="49" t="str">
        <f t="shared" si="2"/>
        <v>62284138630018752622000</v>
      </c>
      <c r="I35" s="49" t="e">
        <f>VLOOKUP(H35,银行退汇!G:K,5,FALSE)</f>
        <v>#N/A</v>
      </c>
      <c r="J35" s="49" t="e">
        <f t="shared" si="3"/>
        <v>#N/A</v>
      </c>
      <c r="K35" s="49" t="e">
        <f>VLOOKUP(H35,银行退汇!G:K,2,FALSE)</f>
        <v>#N/A</v>
      </c>
      <c r="L35" s="49" t="e">
        <f>VLOOKUP(H35,网银退汇!C:D,2,FALSE)</f>
        <v>#N/A</v>
      </c>
      <c r="M35" s="49">
        <f>VLOOKUP(D35,自助退!C:F,4,FALSE)</f>
        <v>2000</v>
      </c>
      <c r="N35" s="38"/>
      <c r="O35" s="45"/>
      <c r="P35" s="38"/>
      <c r="Q35" s="38"/>
      <c r="R35" s="38"/>
      <c r="S35" s="38"/>
      <c r="T35" s="38"/>
      <c r="U35" s="38"/>
      <c r="V35" s="38"/>
      <c r="W35" s="38"/>
    </row>
    <row r="36" spans="1:23" hidden="1">
      <c r="A36" s="38" t="s">
        <v>778</v>
      </c>
      <c r="B36" s="38" t="s">
        <v>2795</v>
      </c>
      <c r="C36" s="49" t="str">
        <f t="shared" si="0"/>
        <v>20170606</v>
      </c>
      <c r="D36" s="49" t="str">
        <f t="shared" si="1"/>
        <v>0050282209</v>
      </c>
      <c r="E36" s="38" t="s">
        <v>2761</v>
      </c>
      <c r="F36" s="38" t="s">
        <v>205</v>
      </c>
      <c r="G36" s="45">
        <v>132</v>
      </c>
      <c r="H36" s="49" t="str">
        <f t="shared" si="2"/>
        <v>6217003860026769271132</v>
      </c>
      <c r="I36" s="49" t="e">
        <f>VLOOKUP(H36,银行退汇!G:K,5,FALSE)</f>
        <v>#N/A</v>
      </c>
      <c r="J36" s="49" t="e">
        <f t="shared" si="3"/>
        <v>#N/A</v>
      </c>
      <c r="K36" s="49" t="e">
        <f>VLOOKUP(H36,银行退汇!G:K,2,FALSE)</f>
        <v>#N/A</v>
      </c>
      <c r="L36" s="49" t="e">
        <f>VLOOKUP(H36,网银退汇!C:D,2,FALSE)</f>
        <v>#N/A</v>
      </c>
      <c r="M36" s="49">
        <f>VLOOKUP(D36,自助退!C:F,4,FALSE)</f>
        <v>132</v>
      </c>
      <c r="N36" s="38"/>
      <c r="O36" s="45"/>
      <c r="P36" s="38"/>
      <c r="Q36" s="38"/>
      <c r="R36" s="38"/>
      <c r="S36" s="38"/>
      <c r="T36" s="38"/>
      <c r="U36" s="38"/>
      <c r="V36" s="38"/>
      <c r="W36" s="38"/>
    </row>
    <row r="37" spans="1:23" hidden="1">
      <c r="A37" s="38" t="s">
        <v>780</v>
      </c>
      <c r="B37" s="38" t="s">
        <v>2796</v>
      </c>
      <c r="C37" s="49" t="str">
        <f t="shared" si="0"/>
        <v>20170606</v>
      </c>
      <c r="D37" s="49" t="str">
        <f t="shared" si="1"/>
        <v>0050283382</v>
      </c>
      <c r="E37" s="38" t="s">
        <v>2761</v>
      </c>
      <c r="F37" s="38" t="s">
        <v>1273</v>
      </c>
      <c r="G37" s="45">
        <v>1</v>
      </c>
      <c r="H37" s="49" t="str">
        <f t="shared" si="2"/>
        <v>62284138630018752621</v>
      </c>
      <c r="I37" s="49" t="e">
        <f>VLOOKUP(H37,银行退汇!G:K,5,FALSE)</f>
        <v>#N/A</v>
      </c>
      <c r="J37" s="49" t="e">
        <f t="shared" si="3"/>
        <v>#N/A</v>
      </c>
      <c r="K37" s="49" t="e">
        <f>VLOOKUP(H37,银行退汇!G:K,2,FALSE)</f>
        <v>#N/A</v>
      </c>
      <c r="L37" s="49" t="e">
        <f>VLOOKUP(H37,网银退汇!C:D,2,FALSE)</f>
        <v>#N/A</v>
      </c>
      <c r="M37" s="49">
        <f>VLOOKUP(D37,自助退!C:F,4,FALSE)</f>
        <v>1</v>
      </c>
      <c r="N37" s="38"/>
      <c r="O37" s="45"/>
      <c r="P37" s="38"/>
      <c r="Q37" s="38"/>
      <c r="R37" s="38"/>
      <c r="S37" s="38"/>
      <c r="T37" s="38"/>
      <c r="U37" s="38"/>
      <c r="V37" s="38"/>
      <c r="W37" s="38"/>
    </row>
    <row r="38" spans="1:23" hidden="1">
      <c r="A38" s="38" t="s">
        <v>782</v>
      </c>
      <c r="B38" s="38" t="s">
        <v>2797</v>
      </c>
      <c r="C38" s="49" t="str">
        <f t="shared" si="0"/>
        <v>20170606</v>
      </c>
      <c r="D38" s="49" t="str">
        <f t="shared" si="1"/>
        <v>0050288090</v>
      </c>
      <c r="E38" s="38" t="s">
        <v>2761</v>
      </c>
      <c r="F38" s="38" t="s">
        <v>1274</v>
      </c>
      <c r="G38" s="45">
        <v>50</v>
      </c>
      <c r="H38" s="49" t="str">
        <f t="shared" si="2"/>
        <v>621226250201972513750</v>
      </c>
      <c r="I38" s="49" t="e">
        <f>VLOOKUP(H38,银行退汇!G:K,5,FALSE)</f>
        <v>#N/A</v>
      </c>
      <c r="J38" s="49" t="e">
        <f t="shared" si="3"/>
        <v>#N/A</v>
      </c>
      <c r="K38" s="49" t="e">
        <f>VLOOKUP(H38,银行退汇!G:K,2,FALSE)</f>
        <v>#N/A</v>
      </c>
      <c r="L38" s="49" t="e">
        <f>VLOOKUP(H38,网银退汇!C:D,2,FALSE)</f>
        <v>#N/A</v>
      </c>
      <c r="M38" s="49">
        <f>VLOOKUP(D38,自助退!C:F,4,FALSE)</f>
        <v>50</v>
      </c>
      <c r="N38" s="38"/>
      <c r="O38" s="45"/>
      <c r="P38" s="38"/>
      <c r="Q38" s="38"/>
      <c r="R38" s="38"/>
      <c r="S38" s="38"/>
      <c r="T38" s="38"/>
      <c r="U38" s="38"/>
      <c r="V38" s="38"/>
      <c r="W38" s="38"/>
    </row>
    <row r="39" spans="1:23" hidden="1">
      <c r="A39" s="38" t="s">
        <v>786</v>
      </c>
      <c r="B39" s="38" t="s">
        <v>2798</v>
      </c>
      <c r="C39" s="49" t="str">
        <f t="shared" si="0"/>
        <v>20170606</v>
      </c>
      <c r="D39" s="49" t="str">
        <f t="shared" si="1"/>
        <v>0050325981</v>
      </c>
      <c r="E39" s="38" t="s">
        <v>2761</v>
      </c>
      <c r="F39" s="38" t="s">
        <v>1275</v>
      </c>
      <c r="G39" s="45">
        <v>879</v>
      </c>
      <c r="H39" s="49" t="str">
        <f t="shared" si="2"/>
        <v>6228480868647629070879</v>
      </c>
      <c r="I39" s="49" t="e">
        <f>VLOOKUP(H39,银行退汇!G:K,5,FALSE)</f>
        <v>#N/A</v>
      </c>
      <c r="J39" s="49" t="e">
        <f t="shared" si="3"/>
        <v>#N/A</v>
      </c>
      <c r="K39" s="49" t="e">
        <f>VLOOKUP(H39,银行退汇!G:K,2,FALSE)</f>
        <v>#N/A</v>
      </c>
      <c r="L39" s="49" t="e">
        <f>VLOOKUP(H39,网银退汇!C:D,2,FALSE)</f>
        <v>#N/A</v>
      </c>
      <c r="M39" s="49">
        <f>VLOOKUP(D39,自助退!C:F,4,FALSE)</f>
        <v>879</v>
      </c>
      <c r="N39" s="38"/>
      <c r="O39" s="45"/>
      <c r="P39" s="38"/>
      <c r="Q39" s="38"/>
      <c r="R39" s="38"/>
      <c r="S39" s="38"/>
      <c r="T39" s="38"/>
      <c r="U39" s="38"/>
      <c r="V39" s="38"/>
      <c r="W39" s="38"/>
    </row>
    <row r="40" spans="1:23" hidden="1">
      <c r="A40" s="38" t="s">
        <v>794</v>
      </c>
      <c r="B40" s="38" t="s">
        <v>2799</v>
      </c>
      <c r="C40" s="49" t="str">
        <f t="shared" si="0"/>
        <v>20170606</v>
      </c>
      <c r="D40" s="49" t="str">
        <f t="shared" si="1"/>
        <v>0050349671</v>
      </c>
      <c r="E40" s="38" t="s">
        <v>2761</v>
      </c>
      <c r="F40" s="38" t="s">
        <v>1276</v>
      </c>
      <c r="G40" s="45">
        <v>752</v>
      </c>
      <c r="H40" s="49" t="str">
        <f t="shared" si="2"/>
        <v>6212262409003124931752</v>
      </c>
      <c r="I40" s="49" t="e">
        <f>VLOOKUP(H40,银行退汇!G:K,5,FALSE)</f>
        <v>#N/A</v>
      </c>
      <c r="J40" s="49" t="e">
        <f t="shared" si="3"/>
        <v>#N/A</v>
      </c>
      <c r="K40" s="49" t="e">
        <f>VLOOKUP(H40,银行退汇!G:K,2,FALSE)</f>
        <v>#N/A</v>
      </c>
      <c r="L40" s="49" t="e">
        <f>VLOOKUP(H40,网银退汇!C:D,2,FALSE)</f>
        <v>#N/A</v>
      </c>
      <c r="M40" s="49">
        <f>VLOOKUP(D40,自助退!C:F,4,FALSE)</f>
        <v>752</v>
      </c>
      <c r="N40" s="38"/>
      <c r="O40" s="45"/>
      <c r="P40" s="38"/>
      <c r="Q40" s="38"/>
      <c r="R40" s="38"/>
      <c r="S40" s="38"/>
      <c r="T40" s="38"/>
      <c r="U40" s="38"/>
      <c r="V40" s="38"/>
      <c r="W40" s="38"/>
    </row>
    <row r="41" spans="1:23" hidden="1">
      <c r="A41" s="38" t="s">
        <v>802</v>
      </c>
      <c r="B41" s="38" t="s">
        <v>2800</v>
      </c>
      <c r="C41" s="49" t="str">
        <f t="shared" si="0"/>
        <v>20170606</v>
      </c>
      <c r="D41" s="49" t="str">
        <f t="shared" si="1"/>
        <v>0050354339</v>
      </c>
      <c r="E41" s="38" t="s">
        <v>2761</v>
      </c>
      <c r="F41" s="38" t="s">
        <v>1277</v>
      </c>
      <c r="G41" s="45">
        <v>300</v>
      </c>
      <c r="H41" s="49" t="str">
        <f t="shared" si="2"/>
        <v>6212262513000940742300</v>
      </c>
      <c r="I41" s="49" t="e">
        <f>VLOOKUP(H41,银行退汇!G:K,5,FALSE)</f>
        <v>#N/A</v>
      </c>
      <c r="J41" s="49" t="e">
        <f t="shared" si="3"/>
        <v>#N/A</v>
      </c>
      <c r="K41" s="49" t="e">
        <f>VLOOKUP(H41,银行退汇!G:K,2,FALSE)</f>
        <v>#N/A</v>
      </c>
      <c r="L41" s="49" t="e">
        <f>VLOOKUP(H41,网银退汇!C:D,2,FALSE)</f>
        <v>#N/A</v>
      </c>
      <c r="M41" s="49">
        <f>VLOOKUP(D41,自助退!C:F,4,FALSE)</f>
        <v>300</v>
      </c>
      <c r="N41" s="38"/>
      <c r="O41" s="45"/>
      <c r="P41" s="38"/>
      <c r="Q41" s="38"/>
      <c r="R41" s="38"/>
      <c r="S41" s="38"/>
      <c r="T41" s="38"/>
      <c r="U41" s="38"/>
      <c r="V41" s="38"/>
      <c r="W41" s="38"/>
    </row>
    <row r="42" spans="1:23" hidden="1">
      <c r="A42" s="38" t="s">
        <v>804</v>
      </c>
      <c r="B42" s="38" t="s">
        <v>2801</v>
      </c>
      <c r="C42" s="49" t="str">
        <f t="shared" si="0"/>
        <v>20170606</v>
      </c>
      <c r="D42" s="49" t="str">
        <f t="shared" si="1"/>
        <v>0050354930</v>
      </c>
      <c r="E42" s="38" t="s">
        <v>2761</v>
      </c>
      <c r="F42" s="38" t="s">
        <v>210</v>
      </c>
      <c r="G42" s="45">
        <v>5613</v>
      </c>
      <c r="H42" s="49" t="str">
        <f t="shared" si="2"/>
        <v>62216828120081215613</v>
      </c>
      <c r="I42" s="49" t="e">
        <f>VLOOKUP(H42,银行退汇!G:K,5,FALSE)</f>
        <v>#N/A</v>
      </c>
      <c r="J42" s="49" t="e">
        <f t="shared" si="3"/>
        <v>#N/A</v>
      </c>
      <c r="K42" s="49" t="e">
        <f>VLOOKUP(H42,银行退汇!G:K,2,FALSE)</f>
        <v>#N/A</v>
      </c>
      <c r="L42" s="49" t="e">
        <f>VLOOKUP(H42,网银退汇!C:D,2,FALSE)</f>
        <v>#N/A</v>
      </c>
      <c r="M42" s="49">
        <f>VLOOKUP(D42,自助退!C:F,4,FALSE)</f>
        <v>5613</v>
      </c>
      <c r="N42" s="38"/>
      <c r="O42" s="45"/>
      <c r="P42" s="38"/>
      <c r="Q42" s="38"/>
      <c r="R42" s="38"/>
      <c r="S42" s="38"/>
      <c r="T42" s="38"/>
      <c r="U42" s="38"/>
      <c r="V42" s="38"/>
      <c r="W42" s="38"/>
    </row>
    <row r="43" spans="1:23" hidden="1">
      <c r="A43" s="38" t="s">
        <v>806</v>
      </c>
      <c r="B43" s="38" t="s">
        <v>2802</v>
      </c>
      <c r="C43" s="49" t="str">
        <f t="shared" si="0"/>
        <v>20170606</v>
      </c>
      <c r="D43" s="49" t="str">
        <f t="shared" si="1"/>
        <v>0050357045</v>
      </c>
      <c r="E43" s="38" t="s">
        <v>2761</v>
      </c>
      <c r="F43" s="38" t="s">
        <v>208</v>
      </c>
      <c r="G43" s="45">
        <v>1400</v>
      </c>
      <c r="H43" s="49" t="str">
        <f t="shared" si="2"/>
        <v>62179212010239941400</v>
      </c>
      <c r="I43" s="49" t="e">
        <f>VLOOKUP(H43,银行退汇!G:K,5,FALSE)</f>
        <v>#N/A</v>
      </c>
      <c r="J43" s="49" t="e">
        <f t="shared" si="3"/>
        <v>#N/A</v>
      </c>
      <c r="K43" s="49" t="e">
        <f>VLOOKUP(H43,银行退汇!G:K,2,FALSE)</f>
        <v>#N/A</v>
      </c>
      <c r="L43" s="49" t="e">
        <f>VLOOKUP(H43,网银退汇!C:D,2,FALSE)</f>
        <v>#N/A</v>
      </c>
      <c r="M43" s="49">
        <f>VLOOKUP(D43,自助退!C:F,4,FALSE)</f>
        <v>1400</v>
      </c>
      <c r="N43" s="38"/>
      <c r="O43" s="45"/>
      <c r="P43" s="38"/>
      <c r="Q43" s="38"/>
      <c r="R43" s="38"/>
      <c r="S43" s="38"/>
      <c r="T43" s="38"/>
      <c r="U43" s="38"/>
      <c r="V43" s="38"/>
      <c r="W43" s="38"/>
    </row>
    <row r="44" spans="1:23" hidden="1">
      <c r="A44" s="38" t="s">
        <v>812</v>
      </c>
      <c r="B44" s="38" t="s">
        <v>2803</v>
      </c>
      <c r="C44" s="49" t="str">
        <f t="shared" si="0"/>
        <v>20170607</v>
      </c>
      <c r="D44" s="49" t="str">
        <f t="shared" si="1"/>
        <v>0050385190</v>
      </c>
      <c r="E44" s="38" t="s">
        <v>2761</v>
      </c>
      <c r="F44" s="38" t="s">
        <v>1278</v>
      </c>
      <c r="G44" s="45">
        <v>129</v>
      </c>
      <c r="H44" s="49" t="str">
        <f t="shared" si="2"/>
        <v>6236683860003951097129</v>
      </c>
      <c r="I44" s="49" t="e">
        <f>VLOOKUP(H44,银行退汇!G:K,5,FALSE)</f>
        <v>#N/A</v>
      </c>
      <c r="J44" s="49" t="e">
        <f t="shared" si="3"/>
        <v>#N/A</v>
      </c>
      <c r="K44" s="49" t="e">
        <f>VLOOKUP(H44,银行退汇!G:K,2,FALSE)</f>
        <v>#N/A</v>
      </c>
      <c r="L44" s="49" t="e">
        <f>VLOOKUP(H44,网银退汇!C:D,2,FALSE)</f>
        <v>#N/A</v>
      </c>
      <c r="M44" s="49">
        <f>VLOOKUP(D44,自助退!C:F,4,FALSE)</f>
        <v>129</v>
      </c>
      <c r="N44" s="38"/>
      <c r="O44" s="45"/>
      <c r="P44" s="38"/>
      <c r="Q44" s="38"/>
      <c r="R44" s="38"/>
      <c r="S44" s="38"/>
      <c r="T44" s="38"/>
      <c r="U44" s="38"/>
      <c r="V44" s="38"/>
      <c r="W44" s="38"/>
    </row>
    <row r="45" spans="1:23" hidden="1">
      <c r="A45" s="38" t="s">
        <v>814</v>
      </c>
      <c r="B45" s="38" t="s">
        <v>2804</v>
      </c>
      <c r="C45" s="49" t="str">
        <f t="shared" si="0"/>
        <v>20170607</v>
      </c>
      <c r="D45" s="49" t="str">
        <f t="shared" si="1"/>
        <v>0050399494</v>
      </c>
      <c r="E45" s="38" t="s">
        <v>2761</v>
      </c>
      <c r="F45" s="38" t="s">
        <v>1279</v>
      </c>
      <c r="G45" s="45">
        <v>510</v>
      </c>
      <c r="H45" s="49" t="str">
        <f t="shared" si="2"/>
        <v>6217003860008259440510</v>
      </c>
      <c r="I45" s="49" t="e">
        <f>VLOOKUP(H45,银行退汇!G:K,5,FALSE)</f>
        <v>#N/A</v>
      </c>
      <c r="J45" s="49" t="e">
        <f t="shared" si="3"/>
        <v>#N/A</v>
      </c>
      <c r="K45" s="49" t="e">
        <f>VLOOKUP(H45,银行退汇!G:K,2,FALSE)</f>
        <v>#N/A</v>
      </c>
      <c r="L45" s="49" t="e">
        <f>VLOOKUP(H45,网银退汇!C:D,2,FALSE)</f>
        <v>#N/A</v>
      </c>
      <c r="M45" s="49">
        <f>VLOOKUP(D45,自助退!C:F,4,FALSE)</f>
        <v>510</v>
      </c>
      <c r="N45" s="38"/>
      <c r="O45" s="45"/>
      <c r="P45" s="38"/>
      <c r="Q45" s="38"/>
      <c r="R45" s="38"/>
      <c r="S45" s="38"/>
      <c r="T45" s="38"/>
      <c r="U45" s="38"/>
      <c r="V45" s="38"/>
      <c r="W45" s="38"/>
    </row>
    <row r="46" spans="1:23" hidden="1">
      <c r="A46" s="38" t="s">
        <v>816</v>
      </c>
      <c r="B46" s="38" t="s">
        <v>2805</v>
      </c>
      <c r="C46" s="49" t="str">
        <f t="shared" si="0"/>
        <v>20170607</v>
      </c>
      <c r="D46" s="49" t="str">
        <f t="shared" si="1"/>
        <v>0050403490</v>
      </c>
      <c r="E46" s="38" t="s">
        <v>2761</v>
      </c>
      <c r="F46" s="38" t="s">
        <v>1280</v>
      </c>
      <c r="G46" s="45">
        <v>247</v>
      </c>
      <c r="H46" s="49" t="str">
        <f t="shared" si="2"/>
        <v>6217003860032510545247</v>
      </c>
      <c r="I46" s="49" t="e">
        <f>VLOOKUP(H46,银行退汇!G:K,5,FALSE)</f>
        <v>#N/A</v>
      </c>
      <c r="J46" s="49" t="e">
        <f t="shared" si="3"/>
        <v>#N/A</v>
      </c>
      <c r="K46" s="49" t="e">
        <f>VLOOKUP(H46,银行退汇!G:K,2,FALSE)</f>
        <v>#N/A</v>
      </c>
      <c r="L46" s="49" t="e">
        <f>VLOOKUP(H46,网银退汇!C:D,2,FALSE)</f>
        <v>#N/A</v>
      </c>
      <c r="M46" s="49">
        <f>VLOOKUP(D46,自助退!C:F,4,FALSE)</f>
        <v>247</v>
      </c>
      <c r="N46" s="38"/>
      <c r="O46" s="45"/>
      <c r="P46" s="38"/>
      <c r="Q46" s="38"/>
      <c r="R46" s="38"/>
      <c r="S46" s="38"/>
      <c r="T46" s="38"/>
      <c r="U46" s="38"/>
      <c r="V46" s="38"/>
      <c r="W46" s="38"/>
    </row>
    <row r="47" spans="1:23" hidden="1">
      <c r="A47" s="38" t="s">
        <v>818</v>
      </c>
      <c r="B47" s="38" t="s">
        <v>2806</v>
      </c>
      <c r="C47" s="49" t="str">
        <f t="shared" si="0"/>
        <v>20170607</v>
      </c>
      <c r="D47" s="49" t="str">
        <f t="shared" si="1"/>
        <v>0050404905</v>
      </c>
      <c r="E47" s="38" t="s">
        <v>2761</v>
      </c>
      <c r="F47" s="38" t="s">
        <v>1281</v>
      </c>
      <c r="G47" s="45">
        <v>1100</v>
      </c>
      <c r="H47" s="49" t="str">
        <f t="shared" si="2"/>
        <v>62298077115003680851100</v>
      </c>
      <c r="I47" s="49" t="e">
        <f>VLOOKUP(H47,银行退汇!G:K,5,FALSE)</f>
        <v>#N/A</v>
      </c>
      <c r="J47" s="49" t="e">
        <f t="shared" si="3"/>
        <v>#N/A</v>
      </c>
      <c r="K47" s="49" t="e">
        <f>VLOOKUP(H47,银行退汇!G:K,2,FALSE)</f>
        <v>#N/A</v>
      </c>
      <c r="L47" s="49" t="e">
        <f>VLOOKUP(H47,网银退汇!C:D,2,FALSE)</f>
        <v>#N/A</v>
      </c>
      <c r="M47" s="49">
        <f>VLOOKUP(D47,自助退!C:F,4,FALSE)</f>
        <v>1100</v>
      </c>
      <c r="N47" s="38"/>
      <c r="O47" s="45"/>
      <c r="P47" s="38"/>
      <c r="Q47" s="38"/>
      <c r="R47" s="38"/>
      <c r="S47" s="38"/>
      <c r="T47" s="38"/>
      <c r="U47" s="38"/>
      <c r="V47" s="38"/>
      <c r="W47" s="38"/>
    </row>
    <row r="48" spans="1:23" hidden="1">
      <c r="A48" s="38" t="s">
        <v>820</v>
      </c>
      <c r="B48" s="38" t="s">
        <v>2807</v>
      </c>
      <c r="C48" s="49" t="str">
        <f t="shared" si="0"/>
        <v>20170607</v>
      </c>
      <c r="D48" s="49" t="str">
        <f t="shared" si="1"/>
        <v>0050408894</v>
      </c>
      <c r="E48" s="38" t="s">
        <v>2761</v>
      </c>
      <c r="F48" s="38" t="s">
        <v>219</v>
      </c>
      <c r="G48" s="45">
        <v>48</v>
      </c>
      <c r="H48" s="49" t="str">
        <f t="shared" si="2"/>
        <v>436748009273058248</v>
      </c>
      <c r="I48" s="49" t="e">
        <f>VLOOKUP(H48,银行退汇!G:K,5,FALSE)</f>
        <v>#N/A</v>
      </c>
      <c r="J48" s="49" t="e">
        <f t="shared" si="3"/>
        <v>#N/A</v>
      </c>
      <c r="K48" s="49" t="e">
        <f>VLOOKUP(H48,银行退汇!G:K,2,FALSE)</f>
        <v>#N/A</v>
      </c>
      <c r="L48" s="49" t="e">
        <f>VLOOKUP(H48,网银退汇!C:D,2,FALSE)</f>
        <v>#N/A</v>
      </c>
      <c r="M48" s="49">
        <f>VLOOKUP(D48,自助退!C:F,4,FALSE)</f>
        <v>48</v>
      </c>
      <c r="N48" s="38"/>
      <c r="O48" s="45"/>
      <c r="P48" s="38"/>
      <c r="Q48" s="38"/>
      <c r="R48" s="38"/>
      <c r="S48" s="38"/>
      <c r="T48" s="38"/>
      <c r="U48" s="38"/>
      <c r="V48" s="38"/>
      <c r="W48" s="38"/>
    </row>
    <row r="49" spans="1:23" hidden="1">
      <c r="A49" s="38" t="s">
        <v>824</v>
      </c>
      <c r="B49" s="38" t="s">
        <v>2808</v>
      </c>
      <c r="C49" s="49" t="str">
        <f t="shared" si="0"/>
        <v>20170607</v>
      </c>
      <c r="D49" s="49" t="str">
        <f t="shared" si="1"/>
        <v>0050409479</v>
      </c>
      <c r="E49" s="38" t="s">
        <v>2761</v>
      </c>
      <c r="F49" s="38" t="s">
        <v>1282</v>
      </c>
      <c r="G49" s="45">
        <v>70</v>
      </c>
      <c r="H49" s="49" t="str">
        <f t="shared" si="2"/>
        <v>622637000828886470</v>
      </c>
      <c r="I49" s="49" t="e">
        <f>VLOOKUP(H49,银行退汇!G:K,5,FALSE)</f>
        <v>#N/A</v>
      </c>
      <c r="J49" s="49" t="e">
        <f t="shared" si="3"/>
        <v>#N/A</v>
      </c>
      <c r="K49" s="49" t="e">
        <f>VLOOKUP(H49,银行退汇!G:K,2,FALSE)</f>
        <v>#N/A</v>
      </c>
      <c r="L49" s="49" t="e">
        <f>VLOOKUP(H49,网银退汇!C:D,2,FALSE)</f>
        <v>#N/A</v>
      </c>
      <c r="M49" s="49">
        <f>VLOOKUP(D49,自助退!C:F,4,FALSE)</f>
        <v>70</v>
      </c>
      <c r="N49" s="38"/>
      <c r="O49" s="45"/>
      <c r="P49" s="38"/>
      <c r="Q49" s="38"/>
      <c r="R49" s="38"/>
      <c r="S49" s="38"/>
      <c r="T49" s="38"/>
      <c r="U49" s="38"/>
      <c r="V49" s="38"/>
      <c r="W49" s="38"/>
    </row>
    <row r="50" spans="1:23" hidden="1">
      <c r="A50" s="38" t="s">
        <v>826</v>
      </c>
      <c r="B50" s="38" t="s">
        <v>2809</v>
      </c>
      <c r="C50" s="49" t="str">
        <f t="shared" si="0"/>
        <v>20170607</v>
      </c>
      <c r="D50" s="49" t="str">
        <f t="shared" si="1"/>
        <v>0050410422</v>
      </c>
      <c r="E50" s="38" t="s">
        <v>2761</v>
      </c>
      <c r="F50" s="38" t="s">
        <v>222</v>
      </c>
      <c r="G50" s="45">
        <v>1900</v>
      </c>
      <c r="H50" s="49" t="str">
        <f t="shared" si="2"/>
        <v>48959203273416491900</v>
      </c>
      <c r="I50" s="49" t="e">
        <f>VLOOKUP(H50,银行退汇!G:K,5,FALSE)</f>
        <v>#N/A</v>
      </c>
      <c r="J50" s="49" t="e">
        <f t="shared" si="3"/>
        <v>#N/A</v>
      </c>
      <c r="K50" s="49" t="e">
        <f>VLOOKUP(H50,银行退汇!G:K,2,FALSE)</f>
        <v>#N/A</v>
      </c>
      <c r="L50" s="49" t="e">
        <f>VLOOKUP(H50,网银退汇!C:D,2,FALSE)</f>
        <v>#N/A</v>
      </c>
      <c r="M50" s="49">
        <f>VLOOKUP(D50,自助退!C:F,4,FALSE)</f>
        <v>1900</v>
      </c>
      <c r="N50" s="38"/>
      <c r="O50" s="45"/>
      <c r="P50" s="38"/>
      <c r="Q50" s="38"/>
      <c r="R50" s="38"/>
      <c r="S50" s="38"/>
      <c r="T50" s="38"/>
      <c r="U50" s="38"/>
      <c r="V50" s="38"/>
      <c r="W50" s="38"/>
    </row>
    <row r="51" spans="1:23" hidden="1">
      <c r="A51" s="38" t="s">
        <v>832</v>
      </c>
      <c r="B51" s="38" t="s">
        <v>2810</v>
      </c>
      <c r="C51" s="49" t="str">
        <f t="shared" si="0"/>
        <v>20170607</v>
      </c>
      <c r="D51" s="49" t="str">
        <f t="shared" si="1"/>
        <v>0050412881</v>
      </c>
      <c r="E51" s="38" t="s">
        <v>2761</v>
      </c>
      <c r="F51" s="47" t="s">
        <v>3746</v>
      </c>
      <c r="G51" s="45">
        <v>1100</v>
      </c>
      <c r="H51" s="49" t="str">
        <f t="shared" si="2"/>
        <v>52574653816589411100</v>
      </c>
      <c r="I51" s="49">
        <f>VLOOKUP(H51,银行退汇!G:K,5,FALSE)</f>
        <v>1100</v>
      </c>
      <c r="J51" s="49">
        <f t="shared" si="3"/>
        <v>1</v>
      </c>
      <c r="K51" s="49" t="str">
        <f>VLOOKUP(H51,银行退汇!G:K,2,FALSE)</f>
        <v xml:space="preserve">冯朝琼                                                                                                                  </v>
      </c>
      <c r="L51" s="49">
        <f>VLOOKUP(H51,网银退汇!C:D,2,FALSE)</f>
        <v>1100</v>
      </c>
      <c r="M51" s="49">
        <f>VLOOKUP(D51,自助退!C:F,4,FALSE)</f>
        <v>1100</v>
      </c>
      <c r="N51" s="38"/>
      <c r="O51" s="45"/>
      <c r="P51" s="38"/>
      <c r="Q51" s="38"/>
      <c r="R51" s="38"/>
      <c r="S51" s="38"/>
      <c r="T51" s="38"/>
      <c r="U51" s="38"/>
      <c r="V51" s="38"/>
      <c r="W51" s="38"/>
    </row>
    <row r="52" spans="1:23" hidden="1">
      <c r="A52" s="38" t="s">
        <v>834</v>
      </c>
      <c r="B52" s="38" t="s">
        <v>2811</v>
      </c>
      <c r="C52" s="49" t="str">
        <f t="shared" si="0"/>
        <v>20170607</v>
      </c>
      <c r="D52" s="49" t="str">
        <f t="shared" si="1"/>
        <v>0050416933</v>
      </c>
      <c r="E52" s="38" t="s">
        <v>2761</v>
      </c>
      <c r="F52" s="38" t="s">
        <v>221</v>
      </c>
      <c r="G52" s="45">
        <v>1494</v>
      </c>
      <c r="H52" s="49" t="str">
        <f t="shared" si="2"/>
        <v>62170038600104969311494</v>
      </c>
      <c r="I52" s="49" t="e">
        <f>VLOOKUP(H52,银行退汇!G:K,5,FALSE)</f>
        <v>#N/A</v>
      </c>
      <c r="J52" s="49" t="e">
        <f t="shared" si="3"/>
        <v>#N/A</v>
      </c>
      <c r="K52" s="49" t="e">
        <f>VLOOKUP(H52,银行退汇!G:K,2,FALSE)</f>
        <v>#N/A</v>
      </c>
      <c r="L52" s="49" t="e">
        <f>VLOOKUP(H52,网银退汇!C:D,2,FALSE)</f>
        <v>#N/A</v>
      </c>
      <c r="M52" s="49">
        <f>VLOOKUP(D52,自助退!C:F,4,FALSE)</f>
        <v>1494</v>
      </c>
      <c r="N52" s="38"/>
      <c r="O52" s="45"/>
      <c r="P52" s="38"/>
      <c r="Q52" s="38"/>
      <c r="R52" s="38"/>
      <c r="S52" s="38"/>
      <c r="T52" s="38"/>
      <c r="U52" s="38"/>
      <c r="V52" s="38"/>
      <c r="W52" s="38"/>
    </row>
    <row r="53" spans="1:23" hidden="1">
      <c r="A53" s="38" t="s">
        <v>836</v>
      </c>
      <c r="B53" s="38" t="s">
        <v>2812</v>
      </c>
      <c r="C53" s="49" t="str">
        <f t="shared" si="0"/>
        <v>20170607</v>
      </c>
      <c r="D53" s="49" t="str">
        <f t="shared" si="1"/>
        <v>0050417034</v>
      </c>
      <c r="E53" s="38" t="s">
        <v>2761</v>
      </c>
      <c r="F53" s="47" t="s">
        <v>3750</v>
      </c>
      <c r="G53" s="45">
        <v>115</v>
      </c>
      <c r="H53" s="49" t="str">
        <f t="shared" si="2"/>
        <v>6259960249540493115</v>
      </c>
      <c r="I53" s="49">
        <f>VLOOKUP(H53,银行退汇!G:K,5,FALSE)</f>
        <v>115</v>
      </c>
      <c r="J53" s="49">
        <f t="shared" si="3"/>
        <v>1</v>
      </c>
      <c r="K53" s="49" t="str">
        <f>VLOOKUP(H53,银行退汇!G:K,2,FALSE)</f>
        <v xml:space="preserve">马润华                                                                                                                  </v>
      </c>
      <c r="L53" s="49">
        <f>VLOOKUP(H53,网银退汇!C:D,2,FALSE)</f>
        <v>115</v>
      </c>
      <c r="M53" s="49">
        <f>VLOOKUP(D53,自助退!C:F,4,FALSE)</f>
        <v>115</v>
      </c>
      <c r="N53" s="38"/>
      <c r="O53" s="45"/>
      <c r="P53" s="38"/>
      <c r="Q53" s="38"/>
      <c r="R53" s="38"/>
      <c r="S53" s="38"/>
      <c r="T53" s="38"/>
      <c r="U53" s="38"/>
      <c r="V53" s="38"/>
      <c r="W53" s="38"/>
    </row>
    <row r="54" spans="1:23" hidden="1">
      <c r="A54" s="38" t="s">
        <v>838</v>
      </c>
      <c r="B54" s="38" t="s">
        <v>2813</v>
      </c>
      <c r="C54" s="49" t="str">
        <f t="shared" si="0"/>
        <v>20170607</v>
      </c>
      <c r="D54" s="49" t="str">
        <f t="shared" si="1"/>
        <v>0050417135</v>
      </c>
      <c r="E54" s="38" t="s">
        <v>2761</v>
      </c>
      <c r="F54" s="38" t="s">
        <v>194</v>
      </c>
      <c r="G54" s="45">
        <v>1231</v>
      </c>
      <c r="H54" s="49" t="str">
        <f t="shared" si="2"/>
        <v>62162600000163928891231</v>
      </c>
      <c r="I54" s="49" t="e">
        <f>VLOOKUP(H54,银行退汇!G:K,5,FALSE)</f>
        <v>#N/A</v>
      </c>
      <c r="J54" s="49" t="e">
        <f t="shared" si="3"/>
        <v>#N/A</v>
      </c>
      <c r="K54" s="49" t="e">
        <f>VLOOKUP(H54,银行退汇!G:K,2,FALSE)</f>
        <v>#N/A</v>
      </c>
      <c r="L54" s="49" t="e">
        <f>VLOOKUP(H54,网银退汇!C:D,2,FALSE)</f>
        <v>#N/A</v>
      </c>
      <c r="M54" s="49">
        <f>VLOOKUP(D54,自助退!C:F,4,FALSE)</f>
        <v>1231</v>
      </c>
      <c r="N54" s="38"/>
      <c r="O54" s="45"/>
      <c r="P54" s="38"/>
      <c r="Q54" s="38"/>
      <c r="R54" s="38"/>
      <c r="S54" s="38"/>
      <c r="T54" s="38"/>
      <c r="U54" s="38"/>
      <c r="V54" s="38"/>
      <c r="W54" s="38"/>
    </row>
    <row r="55" spans="1:23" hidden="1">
      <c r="A55" s="38" t="s">
        <v>840</v>
      </c>
      <c r="B55" s="38" t="s">
        <v>2814</v>
      </c>
      <c r="C55" s="49" t="str">
        <f t="shared" si="0"/>
        <v>20170607</v>
      </c>
      <c r="D55" s="49" t="str">
        <f t="shared" si="1"/>
        <v>0050417197</v>
      </c>
      <c r="E55" s="38" t="s">
        <v>2761</v>
      </c>
      <c r="F55" s="47" t="s">
        <v>3747</v>
      </c>
      <c r="G55" s="45">
        <v>115</v>
      </c>
      <c r="H55" s="49" t="str">
        <f t="shared" si="2"/>
        <v>4033910023456885115</v>
      </c>
      <c r="I55" s="49">
        <f>VLOOKUP(H55,银行退汇!G:K,5,FALSE)</f>
        <v>115</v>
      </c>
      <c r="J55" s="49">
        <f t="shared" si="3"/>
        <v>1</v>
      </c>
      <c r="K55" s="49" t="str">
        <f>VLOOKUP(H55,银行退汇!G:K,2,FALSE)</f>
        <v xml:space="preserve">李仙会                                                                                                                  </v>
      </c>
      <c r="L55" s="49">
        <f>VLOOKUP(H55,网银退汇!C:D,2,FALSE)</f>
        <v>115</v>
      </c>
      <c r="M55" s="49">
        <f>VLOOKUP(D55,自助退!C:F,4,FALSE)</f>
        <v>115</v>
      </c>
      <c r="N55" s="38"/>
      <c r="O55" s="45"/>
      <c r="P55" s="38"/>
      <c r="Q55" s="38"/>
      <c r="R55" s="38"/>
      <c r="S55" s="38"/>
      <c r="T55" s="38"/>
      <c r="U55" s="38"/>
      <c r="V55" s="38"/>
      <c r="W55" s="38"/>
    </row>
    <row r="56" spans="1:23" hidden="1">
      <c r="A56" s="38" t="s">
        <v>842</v>
      </c>
      <c r="B56" s="38" t="s">
        <v>2815</v>
      </c>
      <c r="C56" s="49" t="str">
        <f t="shared" si="0"/>
        <v>20170607</v>
      </c>
      <c r="D56" s="49" t="str">
        <f t="shared" si="1"/>
        <v>0050417267</v>
      </c>
      <c r="E56" s="38" t="s">
        <v>2761</v>
      </c>
      <c r="F56" s="38" t="s">
        <v>194</v>
      </c>
      <c r="G56" s="45">
        <v>123</v>
      </c>
      <c r="H56" s="49" t="str">
        <f t="shared" si="2"/>
        <v>6216260000016392889123</v>
      </c>
      <c r="I56" s="49" t="e">
        <f>VLOOKUP(H56,银行退汇!G:K,5,FALSE)</f>
        <v>#N/A</v>
      </c>
      <c r="J56" s="49" t="e">
        <f t="shared" si="3"/>
        <v>#N/A</v>
      </c>
      <c r="K56" s="49" t="e">
        <f>VLOOKUP(H56,银行退汇!G:K,2,FALSE)</f>
        <v>#N/A</v>
      </c>
      <c r="L56" s="49" t="e">
        <f>VLOOKUP(H56,网银退汇!C:D,2,FALSE)</f>
        <v>#N/A</v>
      </c>
      <c r="M56" s="49">
        <f>VLOOKUP(D56,自助退!C:F,4,FALSE)</f>
        <v>123</v>
      </c>
      <c r="N56" s="38"/>
      <c r="O56" s="45"/>
      <c r="P56" s="38"/>
      <c r="Q56" s="38"/>
      <c r="R56" s="38"/>
      <c r="S56" s="38"/>
      <c r="T56" s="38"/>
      <c r="U56" s="38"/>
      <c r="V56" s="38"/>
      <c r="W56" s="38"/>
    </row>
    <row r="57" spans="1:23" hidden="1">
      <c r="A57" s="38" t="s">
        <v>844</v>
      </c>
      <c r="B57" s="38" t="s">
        <v>2816</v>
      </c>
      <c r="C57" s="49" t="str">
        <f t="shared" si="0"/>
        <v>20170607</v>
      </c>
      <c r="D57" s="49" t="str">
        <f t="shared" si="1"/>
        <v>0050417333</v>
      </c>
      <c r="E57" s="38" t="s">
        <v>2761</v>
      </c>
      <c r="F57" s="38" t="s">
        <v>194</v>
      </c>
      <c r="G57" s="45">
        <v>12</v>
      </c>
      <c r="H57" s="49" t="str">
        <f t="shared" si="2"/>
        <v>621626000001639288912</v>
      </c>
      <c r="I57" s="49" t="e">
        <f>VLOOKUP(H57,银行退汇!G:K,5,FALSE)</f>
        <v>#N/A</v>
      </c>
      <c r="J57" s="49" t="e">
        <f t="shared" si="3"/>
        <v>#N/A</v>
      </c>
      <c r="K57" s="49" t="e">
        <f>VLOOKUP(H57,银行退汇!G:K,2,FALSE)</f>
        <v>#N/A</v>
      </c>
      <c r="L57" s="49" t="e">
        <f>VLOOKUP(H57,网银退汇!C:D,2,FALSE)</f>
        <v>#N/A</v>
      </c>
      <c r="M57" s="49">
        <f>VLOOKUP(D57,自助退!C:F,4,FALSE)</f>
        <v>12</v>
      </c>
      <c r="N57" s="38"/>
      <c r="O57" s="45"/>
      <c r="P57" s="38"/>
      <c r="Q57" s="38"/>
      <c r="R57" s="38"/>
      <c r="S57" s="38"/>
      <c r="T57" s="38"/>
      <c r="U57" s="38"/>
      <c r="V57" s="38"/>
      <c r="W57" s="38"/>
    </row>
    <row r="58" spans="1:23" hidden="1">
      <c r="A58" s="38" t="s">
        <v>846</v>
      </c>
      <c r="B58" s="38" t="s">
        <v>2817</v>
      </c>
      <c r="C58" s="49" t="str">
        <f t="shared" si="0"/>
        <v>20170607</v>
      </c>
      <c r="D58" s="49" t="str">
        <f t="shared" si="1"/>
        <v>0050417361</v>
      </c>
      <c r="E58" s="38" t="s">
        <v>2761</v>
      </c>
      <c r="F58" s="38" t="s">
        <v>1285</v>
      </c>
      <c r="G58" s="45">
        <v>179</v>
      </c>
      <c r="H58" s="49" t="str">
        <f t="shared" si="2"/>
        <v>6222520599890973179</v>
      </c>
      <c r="I58" s="49" t="e">
        <f>VLOOKUP(H58,银行退汇!G:K,5,FALSE)</f>
        <v>#N/A</v>
      </c>
      <c r="J58" s="49" t="e">
        <f t="shared" si="3"/>
        <v>#N/A</v>
      </c>
      <c r="K58" s="49" t="e">
        <f>VLOOKUP(H58,银行退汇!G:K,2,FALSE)</f>
        <v>#N/A</v>
      </c>
      <c r="L58" s="49" t="e">
        <f>VLOOKUP(H58,网银退汇!C:D,2,FALSE)</f>
        <v>#N/A</v>
      </c>
      <c r="M58" s="49">
        <f>VLOOKUP(D58,自助退!C:F,4,FALSE)</f>
        <v>179</v>
      </c>
      <c r="N58" s="38"/>
      <c r="O58" s="45"/>
      <c r="P58" s="38"/>
      <c r="Q58" s="38"/>
      <c r="R58" s="38"/>
      <c r="S58" s="38"/>
      <c r="T58" s="38"/>
      <c r="U58" s="38"/>
      <c r="V58" s="38"/>
      <c r="W58" s="38"/>
    </row>
    <row r="59" spans="1:23" hidden="1">
      <c r="A59" s="38" t="s">
        <v>848</v>
      </c>
      <c r="B59" s="38" t="s">
        <v>2818</v>
      </c>
      <c r="C59" s="49" t="str">
        <f t="shared" si="0"/>
        <v>20170607</v>
      </c>
      <c r="D59" s="49" t="str">
        <f t="shared" si="1"/>
        <v>0050417373</v>
      </c>
      <c r="E59" s="38" t="s">
        <v>2761</v>
      </c>
      <c r="F59" s="38" t="s">
        <v>194</v>
      </c>
      <c r="G59" s="45">
        <v>12</v>
      </c>
      <c r="H59" s="49" t="str">
        <f t="shared" si="2"/>
        <v>621626000001639288912</v>
      </c>
      <c r="I59" s="49" t="e">
        <f>VLOOKUP(H59,银行退汇!G:K,5,FALSE)</f>
        <v>#N/A</v>
      </c>
      <c r="J59" s="49" t="e">
        <f t="shared" si="3"/>
        <v>#N/A</v>
      </c>
      <c r="K59" s="49" t="e">
        <f>VLOOKUP(H59,银行退汇!G:K,2,FALSE)</f>
        <v>#N/A</v>
      </c>
      <c r="L59" s="49" t="e">
        <f>VLOOKUP(H59,网银退汇!C:D,2,FALSE)</f>
        <v>#N/A</v>
      </c>
      <c r="M59" s="49">
        <f>VLOOKUP(D59,自助退!C:F,4,FALSE)</f>
        <v>12</v>
      </c>
      <c r="N59" s="38"/>
      <c r="O59" s="45"/>
      <c r="P59" s="38"/>
      <c r="Q59" s="38"/>
      <c r="R59" s="38"/>
      <c r="S59" s="38"/>
      <c r="T59" s="38"/>
      <c r="U59" s="38"/>
      <c r="V59" s="38"/>
      <c r="W59" s="38"/>
    </row>
    <row r="60" spans="1:23" hidden="1">
      <c r="A60" s="38" t="s">
        <v>850</v>
      </c>
      <c r="B60" s="38" t="s">
        <v>2819</v>
      </c>
      <c r="C60" s="49" t="str">
        <f t="shared" si="0"/>
        <v>20170607</v>
      </c>
      <c r="D60" s="49" t="str">
        <f t="shared" si="1"/>
        <v>0050417481</v>
      </c>
      <c r="E60" s="38" t="s">
        <v>2761</v>
      </c>
      <c r="F60" s="38" t="s">
        <v>194</v>
      </c>
      <c r="G60" s="45">
        <v>48</v>
      </c>
      <c r="H60" s="49" t="str">
        <f t="shared" si="2"/>
        <v>621626000001639288948</v>
      </c>
      <c r="I60" s="49" t="e">
        <f>VLOOKUP(H60,银行退汇!G:K,5,FALSE)</f>
        <v>#N/A</v>
      </c>
      <c r="J60" s="49" t="e">
        <f t="shared" si="3"/>
        <v>#N/A</v>
      </c>
      <c r="K60" s="49" t="e">
        <f>VLOOKUP(H60,银行退汇!G:K,2,FALSE)</f>
        <v>#N/A</v>
      </c>
      <c r="L60" s="49" t="e">
        <f>VLOOKUP(H60,网银退汇!C:D,2,FALSE)</f>
        <v>#N/A</v>
      </c>
      <c r="M60" s="49">
        <f>VLOOKUP(D60,自助退!C:F,4,FALSE)</f>
        <v>48</v>
      </c>
      <c r="N60" s="38"/>
      <c r="O60" s="45"/>
      <c r="P60" s="38"/>
      <c r="Q60" s="38"/>
      <c r="R60" s="38"/>
      <c r="S60" s="38"/>
      <c r="T60" s="38"/>
      <c r="U60" s="38"/>
      <c r="V60" s="38"/>
      <c r="W60" s="38"/>
    </row>
    <row r="61" spans="1:23" hidden="1">
      <c r="A61" s="38" t="s">
        <v>854</v>
      </c>
      <c r="B61" s="38" t="s">
        <v>2820</v>
      </c>
      <c r="C61" s="49" t="str">
        <f t="shared" si="0"/>
        <v>20170607</v>
      </c>
      <c r="D61" s="49" t="str">
        <f t="shared" si="1"/>
        <v>0050418554</v>
      </c>
      <c r="E61" s="38" t="s">
        <v>2761</v>
      </c>
      <c r="F61" s="38" t="s">
        <v>212</v>
      </c>
      <c r="G61" s="45">
        <v>62</v>
      </c>
      <c r="H61" s="49" t="str">
        <f t="shared" si="2"/>
        <v>622848334860433197562</v>
      </c>
      <c r="I61" s="49" t="e">
        <f>VLOOKUP(H61,银行退汇!G:K,5,FALSE)</f>
        <v>#N/A</v>
      </c>
      <c r="J61" s="49" t="e">
        <f t="shared" si="3"/>
        <v>#N/A</v>
      </c>
      <c r="K61" s="49" t="e">
        <f>VLOOKUP(H61,银行退汇!G:K,2,FALSE)</f>
        <v>#N/A</v>
      </c>
      <c r="L61" s="49" t="e">
        <f>VLOOKUP(H61,网银退汇!C:D,2,FALSE)</f>
        <v>#N/A</v>
      </c>
      <c r="M61" s="49">
        <f>VLOOKUP(D61,自助退!C:F,4,FALSE)</f>
        <v>62</v>
      </c>
      <c r="N61" s="38"/>
      <c r="O61" s="45"/>
      <c r="P61" s="38"/>
      <c r="Q61" s="38"/>
      <c r="R61" s="38"/>
      <c r="S61" s="38"/>
      <c r="T61" s="38"/>
      <c r="U61" s="38"/>
      <c r="V61" s="38"/>
      <c r="W61" s="38"/>
    </row>
    <row r="62" spans="1:23" hidden="1">
      <c r="A62" s="38" t="s">
        <v>856</v>
      </c>
      <c r="B62" s="38" t="s">
        <v>2821</v>
      </c>
      <c r="C62" s="49" t="str">
        <f t="shared" si="0"/>
        <v>20170607</v>
      </c>
      <c r="D62" s="49" t="str">
        <f t="shared" si="1"/>
        <v>0050418813</v>
      </c>
      <c r="E62" s="38" t="s">
        <v>2761</v>
      </c>
      <c r="F62" s="38" t="s">
        <v>1286</v>
      </c>
      <c r="G62" s="45">
        <v>100</v>
      </c>
      <c r="H62" s="49" t="str">
        <f t="shared" si="2"/>
        <v>5288560017805255100</v>
      </c>
      <c r="I62" s="49" t="e">
        <f>VLOOKUP(H62,银行退汇!G:K,5,FALSE)</f>
        <v>#N/A</v>
      </c>
      <c r="J62" s="49" t="e">
        <f t="shared" si="3"/>
        <v>#N/A</v>
      </c>
      <c r="K62" s="49" t="e">
        <f>VLOOKUP(H62,银行退汇!G:K,2,FALSE)</f>
        <v>#N/A</v>
      </c>
      <c r="L62" s="49" t="e">
        <f>VLOOKUP(H62,网银退汇!C:D,2,FALSE)</f>
        <v>#N/A</v>
      </c>
      <c r="M62" s="49">
        <f>VLOOKUP(D62,自助退!C:F,4,FALSE)</f>
        <v>100</v>
      </c>
      <c r="N62" s="38"/>
      <c r="O62" s="45"/>
      <c r="P62" s="38"/>
      <c r="Q62" s="38"/>
      <c r="R62" s="38"/>
      <c r="S62" s="38"/>
      <c r="T62" s="38"/>
      <c r="U62" s="38"/>
      <c r="V62" s="38"/>
      <c r="W62" s="38"/>
    </row>
    <row r="63" spans="1:23" hidden="1">
      <c r="A63" s="38" t="s">
        <v>864</v>
      </c>
      <c r="B63" s="38" t="s">
        <v>2822</v>
      </c>
      <c r="C63" s="49" t="str">
        <f t="shared" si="0"/>
        <v>20170607</v>
      </c>
      <c r="D63" s="49" t="str">
        <f t="shared" si="1"/>
        <v>0050419399</v>
      </c>
      <c r="E63" s="38" t="s">
        <v>2761</v>
      </c>
      <c r="F63" s="38" t="s">
        <v>1277</v>
      </c>
      <c r="G63" s="45">
        <v>21</v>
      </c>
      <c r="H63" s="49" t="str">
        <f t="shared" si="2"/>
        <v>621226251300094074221</v>
      </c>
      <c r="I63" s="49" t="e">
        <f>VLOOKUP(H63,银行退汇!G:K,5,FALSE)</f>
        <v>#N/A</v>
      </c>
      <c r="J63" s="49" t="e">
        <f t="shared" si="3"/>
        <v>#N/A</v>
      </c>
      <c r="K63" s="49" t="e">
        <f>VLOOKUP(H63,银行退汇!G:K,2,FALSE)</f>
        <v>#N/A</v>
      </c>
      <c r="L63" s="49" t="e">
        <f>VLOOKUP(H63,网银退汇!C:D,2,FALSE)</f>
        <v>#N/A</v>
      </c>
      <c r="M63" s="49">
        <f>VLOOKUP(D63,自助退!C:F,4,FALSE)</f>
        <v>21</v>
      </c>
      <c r="N63" s="38"/>
      <c r="O63" s="45"/>
      <c r="P63" s="38"/>
      <c r="Q63" s="38"/>
      <c r="R63" s="38"/>
      <c r="S63" s="38"/>
      <c r="T63" s="38"/>
      <c r="U63" s="38"/>
      <c r="V63" s="38"/>
      <c r="W63" s="38"/>
    </row>
    <row r="64" spans="1:23" hidden="1">
      <c r="A64" s="38" t="s">
        <v>866</v>
      </c>
      <c r="B64" s="38" t="s">
        <v>2823</v>
      </c>
      <c r="C64" s="49" t="str">
        <f t="shared" si="0"/>
        <v>20170607</v>
      </c>
      <c r="D64" s="49" t="str">
        <f t="shared" si="1"/>
        <v>0050428001</v>
      </c>
      <c r="E64" s="38" t="s">
        <v>2761</v>
      </c>
      <c r="F64" s="38" t="s">
        <v>1287</v>
      </c>
      <c r="G64" s="45">
        <v>300</v>
      </c>
      <c r="H64" s="49" t="str">
        <f t="shared" si="2"/>
        <v>6212262502008806302300</v>
      </c>
      <c r="I64" s="49" t="e">
        <f>VLOOKUP(H64,银行退汇!G:K,5,FALSE)</f>
        <v>#N/A</v>
      </c>
      <c r="J64" s="49" t="e">
        <f t="shared" si="3"/>
        <v>#N/A</v>
      </c>
      <c r="K64" s="49" t="e">
        <f>VLOOKUP(H64,银行退汇!G:K,2,FALSE)</f>
        <v>#N/A</v>
      </c>
      <c r="L64" s="49" t="e">
        <f>VLOOKUP(H64,网银退汇!C:D,2,FALSE)</f>
        <v>#N/A</v>
      </c>
      <c r="M64" s="49">
        <f>VLOOKUP(D64,自助退!C:F,4,FALSE)</f>
        <v>300</v>
      </c>
      <c r="N64" s="38"/>
      <c r="O64" s="45"/>
      <c r="P64" s="38"/>
      <c r="Q64" s="38"/>
      <c r="R64" s="38"/>
      <c r="S64" s="38"/>
      <c r="T64" s="38"/>
      <c r="U64" s="38"/>
      <c r="V64" s="38"/>
      <c r="W64" s="38"/>
    </row>
    <row r="65" spans="1:23" hidden="1">
      <c r="A65" s="38" t="s">
        <v>868</v>
      </c>
      <c r="B65" s="38" t="s">
        <v>2824</v>
      </c>
      <c r="C65" s="49" t="str">
        <f t="shared" si="0"/>
        <v>20170607</v>
      </c>
      <c r="D65" s="49" t="str">
        <f t="shared" si="1"/>
        <v>0050439575</v>
      </c>
      <c r="E65" s="38" t="s">
        <v>2761</v>
      </c>
      <c r="F65" s="38" t="s">
        <v>1288</v>
      </c>
      <c r="G65" s="45">
        <v>100</v>
      </c>
      <c r="H65" s="49" t="str">
        <f t="shared" si="2"/>
        <v>6236683860000230677100</v>
      </c>
      <c r="I65" s="49" t="e">
        <f>VLOOKUP(H65,银行退汇!G:K,5,FALSE)</f>
        <v>#N/A</v>
      </c>
      <c r="J65" s="49" t="e">
        <f t="shared" si="3"/>
        <v>#N/A</v>
      </c>
      <c r="K65" s="49" t="e">
        <f>VLOOKUP(H65,银行退汇!G:K,2,FALSE)</f>
        <v>#N/A</v>
      </c>
      <c r="L65" s="49" t="e">
        <f>VLOOKUP(H65,网银退汇!C:D,2,FALSE)</f>
        <v>#N/A</v>
      </c>
      <c r="M65" s="49">
        <f>VLOOKUP(D65,自助退!C:F,4,FALSE)</f>
        <v>100</v>
      </c>
      <c r="N65" s="38"/>
      <c r="O65" s="45"/>
      <c r="P65" s="38"/>
      <c r="Q65" s="38"/>
      <c r="R65" s="38"/>
      <c r="S65" s="38"/>
      <c r="T65" s="38"/>
      <c r="U65" s="38"/>
      <c r="V65" s="38"/>
      <c r="W65" s="38"/>
    </row>
    <row r="66" spans="1:23" hidden="1">
      <c r="A66" s="38" t="s">
        <v>873</v>
      </c>
      <c r="B66" s="38" t="s">
        <v>2825</v>
      </c>
      <c r="C66" s="49" t="str">
        <f t="shared" si="0"/>
        <v>20170607</v>
      </c>
      <c r="D66" s="49" t="str">
        <f t="shared" si="1"/>
        <v>0050442988</v>
      </c>
      <c r="E66" s="38" t="s">
        <v>2761</v>
      </c>
      <c r="F66" s="38" t="s">
        <v>1289</v>
      </c>
      <c r="G66" s="45">
        <v>100</v>
      </c>
      <c r="H66" s="49" t="str">
        <f t="shared" si="2"/>
        <v>6222600590005313190100</v>
      </c>
      <c r="I66" s="49" t="e">
        <f>VLOOKUP(H66,银行退汇!G:K,5,FALSE)</f>
        <v>#N/A</v>
      </c>
      <c r="J66" s="49" t="e">
        <f t="shared" si="3"/>
        <v>#N/A</v>
      </c>
      <c r="K66" s="49" t="e">
        <f>VLOOKUP(H66,银行退汇!G:K,2,FALSE)</f>
        <v>#N/A</v>
      </c>
      <c r="L66" s="49" t="e">
        <f>VLOOKUP(H66,网银退汇!C:D,2,FALSE)</f>
        <v>#N/A</v>
      </c>
      <c r="M66" s="49">
        <f>VLOOKUP(D66,自助退!C:F,4,FALSE)</f>
        <v>100</v>
      </c>
      <c r="N66" s="38"/>
      <c r="O66" s="45"/>
      <c r="P66" s="38"/>
      <c r="Q66" s="38"/>
      <c r="R66" s="38"/>
      <c r="S66" s="38"/>
      <c r="T66" s="38"/>
      <c r="U66" s="38"/>
      <c r="V66" s="38"/>
      <c r="W66" s="38"/>
    </row>
    <row r="67" spans="1:23" hidden="1">
      <c r="A67" s="38" t="s">
        <v>875</v>
      </c>
      <c r="B67" s="38" t="s">
        <v>2826</v>
      </c>
      <c r="C67" s="49" t="str">
        <f t="shared" ref="C67:C130" si="4">LEFT(B67,8)</f>
        <v>20170607</v>
      </c>
      <c r="D67" s="49" t="str">
        <f t="shared" ref="D67:D130" si="5">RIGHT(B67,10)</f>
        <v>0050443986</v>
      </c>
      <c r="E67" s="38" t="s">
        <v>2761</v>
      </c>
      <c r="F67" s="38" t="s">
        <v>220</v>
      </c>
      <c r="G67" s="45">
        <v>57</v>
      </c>
      <c r="H67" s="49" t="str">
        <f t="shared" ref="H67:H130" si="6">F67&amp;G67</f>
        <v>622848086866168957057</v>
      </c>
      <c r="I67" s="49">
        <f>VLOOKUP(H67,银行退汇!G:K,5,FALSE)</f>
        <v>57</v>
      </c>
      <c r="J67" s="49">
        <f t="shared" ref="J67:J130" si="7">IF(I67&gt;0,1,"")</f>
        <v>1</v>
      </c>
      <c r="K67" s="49" t="str">
        <f>VLOOKUP(H67,银行退汇!G:K,2,FALSE)</f>
        <v xml:space="preserve">唐君伟                                                                                                                  </v>
      </c>
      <c r="L67" s="49">
        <f>VLOOKUP(H67,网银退汇!C:D,2,FALSE)</f>
        <v>57</v>
      </c>
      <c r="M67" s="49">
        <f>VLOOKUP(D67,自助退!C:F,4,FALSE)</f>
        <v>57</v>
      </c>
      <c r="N67" s="38"/>
      <c r="O67" s="45"/>
      <c r="P67" s="38"/>
      <c r="Q67" s="38"/>
      <c r="R67" s="38"/>
      <c r="S67" s="38"/>
      <c r="T67" s="38"/>
      <c r="U67" s="38"/>
      <c r="V67" s="38"/>
      <c r="W67" s="38"/>
    </row>
    <row r="68" spans="1:23" hidden="1">
      <c r="A68" s="38" t="s">
        <v>877</v>
      </c>
      <c r="B68" s="38" t="s">
        <v>2827</v>
      </c>
      <c r="C68" s="49" t="str">
        <f t="shared" si="4"/>
        <v>20170607</v>
      </c>
      <c r="D68" s="49" t="str">
        <f t="shared" si="5"/>
        <v>0050446853</v>
      </c>
      <c r="E68" s="38" t="s">
        <v>2761</v>
      </c>
      <c r="F68" s="38" t="s">
        <v>216</v>
      </c>
      <c r="G68" s="45">
        <v>500</v>
      </c>
      <c r="H68" s="49" t="str">
        <f t="shared" si="6"/>
        <v>6227601013762488500</v>
      </c>
      <c r="I68" s="49" t="e">
        <f>VLOOKUP(H68,银行退汇!G:K,5,FALSE)</f>
        <v>#N/A</v>
      </c>
      <c r="J68" s="49" t="e">
        <f t="shared" si="7"/>
        <v>#N/A</v>
      </c>
      <c r="K68" s="49" t="e">
        <f>VLOOKUP(H68,银行退汇!G:K,2,FALSE)</f>
        <v>#N/A</v>
      </c>
      <c r="L68" s="49" t="e">
        <f>VLOOKUP(H68,网银退汇!C:D,2,FALSE)</f>
        <v>#N/A</v>
      </c>
      <c r="M68" s="49">
        <f>VLOOKUP(D68,自助退!C:F,4,FALSE)</f>
        <v>500</v>
      </c>
      <c r="N68" s="38"/>
      <c r="O68" s="45"/>
      <c r="P68" s="38"/>
      <c r="Q68" s="38"/>
      <c r="R68" s="38"/>
      <c r="S68" s="38"/>
      <c r="T68" s="38"/>
      <c r="U68" s="38"/>
      <c r="V68" s="38"/>
      <c r="W68" s="38"/>
    </row>
    <row r="69" spans="1:23" hidden="1">
      <c r="A69" s="38" t="s">
        <v>879</v>
      </c>
      <c r="B69" s="38" t="s">
        <v>2828</v>
      </c>
      <c r="C69" s="49" t="str">
        <f t="shared" si="4"/>
        <v>20170607</v>
      </c>
      <c r="D69" s="49" t="str">
        <f t="shared" si="5"/>
        <v>0050447049</v>
      </c>
      <c r="E69" s="38" t="s">
        <v>2761</v>
      </c>
      <c r="F69" s="38" t="s">
        <v>1290</v>
      </c>
      <c r="G69" s="45">
        <v>304</v>
      </c>
      <c r="H69" s="49" t="str">
        <f t="shared" si="6"/>
        <v>6217232507000051407304</v>
      </c>
      <c r="I69" s="49">
        <f>VLOOKUP(H69,银行退汇!G:K,5,FALSE)</f>
        <v>304</v>
      </c>
      <c r="J69" s="49">
        <f t="shared" si="7"/>
        <v>1</v>
      </c>
      <c r="K69" s="49" t="str">
        <f>VLOOKUP(H69,银行退汇!G:K,2,FALSE)</f>
        <v xml:space="preserve">蔡红英                                                                                                                  </v>
      </c>
      <c r="L69" s="49">
        <f>VLOOKUP(H69,网银退汇!C:D,2,FALSE)</f>
        <v>304</v>
      </c>
      <c r="M69" s="49">
        <f>VLOOKUP(D69,自助退!C:F,4,FALSE)</f>
        <v>304</v>
      </c>
      <c r="N69" s="38"/>
      <c r="O69" s="45"/>
      <c r="P69" s="38"/>
      <c r="Q69" s="38"/>
      <c r="R69" s="38"/>
      <c r="S69" s="38"/>
      <c r="T69" s="38"/>
      <c r="U69" s="38"/>
      <c r="V69" s="38"/>
      <c r="W69" s="38"/>
    </row>
    <row r="70" spans="1:23" hidden="1">
      <c r="A70" s="38" t="s">
        <v>881</v>
      </c>
      <c r="B70" s="38" t="s">
        <v>2829</v>
      </c>
      <c r="C70" s="49" t="str">
        <f t="shared" si="4"/>
        <v>20170607</v>
      </c>
      <c r="D70" s="49" t="str">
        <f t="shared" si="5"/>
        <v>0050449448</v>
      </c>
      <c r="E70" s="38" t="s">
        <v>2761</v>
      </c>
      <c r="F70" s="38" t="s">
        <v>226</v>
      </c>
      <c r="G70" s="45">
        <v>374</v>
      </c>
      <c r="H70" s="49" t="str">
        <f t="shared" si="6"/>
        <v>4033928006046242374</v>
      </c>
      <c r="I70" s="49" t="e">
        <f>VLOOKUP(H70,银行退汇!G:K,5,FALSE)</f>
        <v>#N/A</v>
      </c>
      <c r="J70" s="49" t="e">
        <f t="shared" si="7"/>
        <v>#N/A</v>
      </c>
      <c r="K70" s="49" t="e">
        <f>VLOOKUP(H70,银行退汇!G:K,2,FALSE)</f>
        <v>#N/A</v>
      </c>
      <c r="L70" s="49" t="e">
        <f>VLOOKUP(H70,网银退汇!C:D,2,FALSE)</f>
        <v>#N/A</v>
      </c>
      <c r="M70" s="49">
        <f>VLOOKUP(D70,自助退!C:F,4,FALSE)</f>
        <v>374</v>
      </c>
      <c r="N70" s="38"/>
      <c r="O70" s="45"/>
      <c r="P70" s="38"/>
      <c r="Q70" s="38"/>
      <c r="R70" s="38"/>
      <c r="S70" s="38"/>
      <c r="T70" s="38"/>
      <c r="U70" s="38"/>
      <c r="V70" s="38"/>
      <c r="W70" s="38"/>
    </row>
    <row r="71" spans="1:23" hidden="1">
      <c r="A71" s="38" t="s">
        <v>883</v>
      </c>
      <c r="B71" s="38" t="s">
        <v>2830</v>
      </c>
      <c r="C71" s="49" t="str">
        <f t="shared" si="4"/>
        <v>20170607</v>
      </c>
      <c r="D71" s="49" t="str">
        <f t="shared" si="5"/>
        <v>0050482547</v>
      </c>
      <c r="E71" s="38" t="s">
        <v>2761</v>
      </c>
      <c r="F71" s="38" t="s">
        <v>1291</v>
      </c>
      <c r="G71" s="45">
        <v>34</v>
      </c>
      <c r="H71" s="49" t="str">
        <f t="shared" si="6"/>
        <v>622623021440405334</v>
      </c>
      <c r="I71" s="49" t="e">
        <f>VLOOKUP(H71,银行退汇!G:K,5,FALSE)</f>
        <v>#N/A</v>
      </c>
      <c r="J71" s="49" t="e">
        <f t="shared" si="7"/>
        <v>#N/A</v>
      </c>
      <c r="K71" s="49" t="e">
        <f>VLOOKUP(H71,银行退汇!G:K,2,FALSE)</f>
        <v>#N/A</v>
      </c>
      <c r="L71" s="49" t="e">
        <f>VLOOKUP(H71,网银退汇!C:D,2,FALSE)</f>
        <v>#N/A</v>
      </c>
      <c r="M71" s="49">
        <f>VLOOKUP(D71,自助退!C:F,4,FALSE)</f>
        <v>34</v>
      </c>
      <c r="N71" s="38"/>
      <c r="O71" s="45"/>
      <c r="P71" s="38"/>
      <c r="Q71" s="38"/>
      <c r="R71" s="38"/>
      <c r="S71" s="38"/>
      <c r="T71" s="38"/>
      <c r="U71" s="38"/>
      <c r="V71" s="38"/>
      <c r="W71" s="38"/>
    </row>
    <row r="72" spans="1:23" hidden="1">
      <c r="A72" s="38" t="s">
        <v>885</v>
      </c>
      <c r="B72" s="38" t="s">
        <v>2831</v>
      </c>
      <c r="C72" s="49" t="str">
        <f t="shared" si="4"/>
        <v>20170607</v>
      </c>
      <c r="D72" s="49" t="str">
        <f t="shared" si="5"/>
        <v>0050514753</v>
      </c>
      <c r="E72" s="38" t="s">
        <v>2761</v>
      </c>
      <c r="F72" s="38" t="s">
        <v>199</v>
      </c>
      <c r="G72" s="45">
        <v>996</v>
      </c>
      <c r="H72" s="49" t="str">
        <f t="shared" si="6"/>
        <v>6217997300042827231996</v>
      </c>
      <c r="I72" s="49" t="e">
        <f>VLOOKUP(H72,银行退汇!G:K,5,FALSE)</f>
        <v>#N/A</v>
      </c>
      <c r="J72" s="49" t="e">
        <f t="shared" si="7"/>
        <v>#N/A</v>
      </c>
      <c r="K72" s="49" t="e">
        <f>VLOOKUP(H72,银行退汇!G:K,2,FALSE)</f>
        <v>#N/A</v>
      </c>
      <c r="L72" s="49" t="e">
        <f>VLOOKUP(H72,网银退汇!C:D,2,FALSE)</f>
        <v>#N/A</v>
      </c>
      <c r="M72" s="49">
        <f>VLOOKUP(D72,自助退!C:F,4,FALSE)</f>
        <v>996</v>
      </c>
      <c r="N72" s="38"/>
      <c r="O72" s="45"/>
      <c r="P72" s="38"/>
      <c r="Q72" s="38"/>
      <c r="R72" s="38"/>
      <c r="S72" s="38"/>
      <c r="T72" s="38"/>
      <c r="U72" s="38"/>
      <c r="V72" s="38"/>
      <c r="W72" s="38"/>
    </row>
    <row r="73" spans="1:23" hidden="1">
      <c r="A73" s="38" t="s">
        <v>889</v>
      </c>
      <c r="B73" s="38" t="s">
        <v>2832</v>
      </c>
      <c r="C73" s="49" t="str">
        <f t="shared" si="4"/>
        <v>20170607</v>
      </c>
      <c r="D73" s="49" t="str">
        <f t="shared" si="5"/>
        <v>0050539257</v>
      </c>
      <c r="E73" s="38" t="s">
        <v>2761</v>
      </c>
      <c r="F73" s="38" t="s">
        <v>1293</v>
      </c>
      <c r="G73" s="45">
        <v>783</v>
      </c>
      <c r="H73" s="49" t="str">
        <f t="shared" si="6"/>
        <v>6212262507004241784783</v>
      </c>
      <c r="I73" s="49" t="e">
        <f>VLOOKUP(H73,银行退汇!G:K,5,FALSE)</f>
        <v>#N/A</v>
      </c>
      <c r="J73" s="49" t="e">
        <f t="shared" si="7"/>
        <v>#N/A</v>
      </c>
      <c r="K73" s="49" t="e">
        <f>VLOOKUP(H73,银行退汇!G:K,2,FALSE)</f>
        <v>#N/A</v>
      </c>
      <c r="L73" s="49" t="e">
        <f>VLOOKUP(H73,网银退汇!C:D,2,FALSE)</f>
        <v>#N/A</v>
      </c>
      <c r="M73" s="49">
        <f>VLOOKUP(D73,自助退!C:F,4,FALSE)</f>
        <v>783</v>
      </c>
      <c r="N73" s="38"/>
      <c r="O73" s="45"/>
      <c r="P73" s="38"/>
      <c r="Q73" s="38"/>
      <c r="R73" s="38"/>
      <c r="S73" s="38"/>
      <c r="T73" s="38"/>
      <c r="U73" s="38"/>
      <c r="V73" s="38"/>
      <c r="W73" s="38"/>
    </row>
    <row r="74" spans="1:23" hidden="1">
      <c r="A74" s="38" t="s">
        <v>894</v>
      </c>
      <c r="B74" s="38" t="s">
        <v>2833</v>
      </c>
      <c r="C74" s="49" t="str">
        <f t="shared" si="4"/>
        <v>20170607</v>
      </c>
      <c r="D74" s="49" t="str">
        <f t="shared" si="5"/>
        <v>0050568086</v>
      </c>
      <c r="E74" s="38" t="s">
        <v>2761</v>
      </c>
      <c r="F74" s="38" t="s">
        <v>203</v>
      </c>
      <c r="G74" s="45">
        <v>195</v>
      </c>
      <c r="H74" s="49" t="str">
        <f t="shared" si="6"/>
        <v>6228480868679197970195</v>
      </c>
      <c r="I74" s="49" t="e">
        <f>VLOOKUP(H74,银行退汇!G:K,5,FALSE)</f>
        <v>#N/A</v>
      </c>
      <c r="J74" s="49" t="e">
        <f t="shared" si="7"/>
        <v>#N/A</v>
      </c>
      <c r="K74" s="49" t="e">
        <f>VLOOKUP(H74,银行退汇!G:K,2,FALSE)</f>
        <v>#N/A</v>
      </c>
      <c r="L74" s="49" t="e">
        <f>VLOOKUP(H74,网银退汇!C:D,2,FALSE)</f>
        <v>#N/A</v>
      </c>
      <c r="M74" s="49">
        <f>VLOOKUP(D74,自助退!C:F,4,FALSE)</f>
        <v>195</v>
      </c>
      <c r="N74" s="38"/>
      <c r="O74" s="45"/>
      <c r="P74" s="38"/>
      <c r="Q74" s="38"/>
      <c r="R74" s="38"/>
      <c r="S74" s="38"/>
      <c r="T74" s="38"/>
      <c r="U74" s="38"/>
      <c r="V74" s="38"/>
      <c r="W74" s="38"/>
    </row>
    <row r="75" spans="1:23" hidden="1">
      <c r="A75" s="38" t="s">
        <v>896</v>
      </c>
      <c r="B75" s="38" t="s">
        <v>2834</v>
      </c>
      <c r="C75" s="49" t="str">
        <f t="shared" si="4"/>
        <v>20170607</v>
      </c>
      <c r="D75" s="49" t="str">
        <f t="shared" si="5"/>
        <v>0050569114</v>
      </c>
      <c r="E75" s="38" t="s">
        <v>2761</v>
      </c>
      <c r="F75" s="38" t="s">
        <v>1294</v>
      </c>
      <c r="G75" s="45">
        <v>70</v>
      </c>
      <c r="H75" s="49" t="str">
        <f t="shared" si="6"/>
        <v>523959100267888670</v>
      </c>
      <c r="I75" s="49">
        <f>VLOOKUP(H75,银行退汇!G:K,5,FALSE)</f>
        <v>70</v>
      </c>
      <c r="J75" s="49">
        <f t="shared" si="7"/>
        <v>1</v>
      </c>
      <c r="K75" s="49" t="str">
        <f>VLOOKUP(H75,银行退汇!G:K,2,FALSE)</f>
        <v xml:space="preserve">赵立材                                                                                                                  </v>
      </c>
      <c r="L75" s="49">
        <f>VLOOKUP(H75,网银退汇!C:D,2,FALSE)</f>
        <v>70</v>
      </c>
      <c r="M75" s="49">
        <f>VLOOKUP(D75,自助退!C:F,4,FALSE)</f>
        <v>70</v>
      </c>
      <c r="N75" s="38"/>
      <c r="O75" s="45"/>
      <c r="P75" s="38"/>
      <c r="Q75" s="38"/>
      <c r="R75" s="38"/>
      <c r="S75" s="38"/>
      <c r="T75" s="38"/>
      <c r="U75" s="38"/>
      <c r="V75" s="38"/>
      <c r="W75" s="38"/>
    </row>
    <row r="76" spans="1:23" hidden="1">
      <c r="A76" s="38" t="s">
        <v>903</v>
      </c>
      <c r="B76" s="38" t="s">
        <v>2835</v>
      </c>
      <c r="C76" s="49" t="str">
        <f t="shared" si="4"/>
        <v>20170607</v>
      </c>
      <c r="D76" s="49" t="str">
        <f t="shared" si="5"/>
        <v>0050569913</v>
      </c>
      <c r="E76" s="38" t="s">
        <v>2761</v>
      </c>
      <c r="F76" s="47" t="s">
        <v>3745</v>
      </c>
      <c r="G76" s="45">
        <v>2245</v>
      </c>
      <c r="H76" s="49" t="str">
        <f t="shared" si="6"/>
        <v>62170038800002679932245</v>
      </c>
      <c r="I76" s="49" t="e">
        <f>VLOOKUP(H76,银行退汇!G:K,5,FALSE)</f>
        <v>#N/A</v>
      </c>
      <c r="J76" s="49" t="e">
        <f t="shared" si="7"/>
        <v>#N/A</v>
      </c>
      <c r="K76" s="49" t="e">
        <f>VLOOKUP(H76,银行退汇!G:K,2,FALSE)</f>
        <v>#N/A</v>
      </c>
      <c r="L76" s="49" t="e">
        <f>VLOOKUP(H76,网银退汇!C:D,2,FALSE)</f>
        <v>#N/A</v>
      </c>
      <c r="M76" s="49">
        <f>VLOOKUP(D76,自助退!C:F,4,FALSE)</f>
        <v>2245</v>
      </c>
      <c r="N76" s="38"/>
      <c r="O76" s="45"/>
      <c r="P76" s="38"/>
      <c r="Q76" s="38"/>
      <c r="R76" s="38"/>
      <c r="S76" s="38"/>
      <c r="T76" s="38"/>
      <c r="U76" s="38"/>
      <c r="V76" s="38"/>
      <c r="W76" s="38"/>
    </row>
    <row r="77" spans="1:23" hidden="1">
      <c r="A77" s="38" t="s">
        <v>905</v>
      </c>
      <c r="B77" s="38" t="s">
        <v>2836</v>
      </c>
      <c r="C77" s="49" t="str">
        <f t="shared" si="4"/>
        <v>20170607</v>
      </c>
      <c r="D77" s="49" t="str">
        <f t="shared" si="5"/>
        <v>0050570284</v>
      </c>
      <c r="E77" s="38" t="s">
        <v>2761</v>
      </c>
      <c r="F77" s="38" t="s">
        <v>1295</v>
      </c>
      <c r="G77" s="45">
        <v>3500</v>
      </c>
      <c r="H77" s="49" t="str">
        <f t="shared" si="6"/>
        <v>62170038800002679933500</v>
      </c>
      <c r="I77" s="49">
        <f>VLOOKUP(H77,银行退汇!G:K,5,FALSE)</f>
        <v>3500</v>
      </c>
      <c r="J77" s="49">
        <f t="shared" si="7"/>
        <v>1</v>
      </c>
      <c r="K77" s="49" t="str">
        <f>VLOOKUP(H77,银行退汇!G:K,2,FALSE)</f>
        <v xml:space="preserve">许定英                                                                                                                  </v>
      </c>
      <c r="L77" s="49">
        <f>VLOOKUP(H77,网银退汇!C:D,2,FALSE)</f>
        <v>3500</v>
      </c>
      <c r="M77" s="49">
        <f>VLOOKUP(D77,自助退!C:F,4,FALSE)</f>
        <v>3500</v>
      </c>
      <c r="N77" s="38"/>
      <c r="O77" s="45"/>
      <c r="P77" s="38"/>
      <c r="Q77" s="38"/>
      <c r="R77" s="38"/>
      <c r="S77" s="38"/>
      <c r="T77" s="38"/>
      <c r="U77" s="38"/>
      <c r="V77" s="38"/>
      <c r="W77" s="38"/>
    </row>
    <row r="78" spans="1:23" hidden="1">
      <c r="A78" s="38" t="s">
        <v>907</v>
      </c>
      <c r="B78" s="38" t="s">
        <v>2837</v>
      </c>
      <c r="C78" s="49" t="str">
        <f t="shared" si="4"/>
        <v>20170607</v>
      </c>
      <c r="D78" s="49" t="str">
        <f t="shared" si="5"/>
        <v>0050571869</v>
      </c>
      <c r="E78" s="38" t="s">
        <v>2761</v>
      </c>
      <c r="F78" s="38" t="s">
        <v>1296</v>
      </c>
      <c r="G78" s="45">
        <v>187</v>
      </c>
      <c r="H78" s="49" t="str">
        <f t="shared" si="6"/>
        <v>6217003860029990486187</v>
      </c>
      <c r="I78" s="49" t="e">
        <f>VLOOKUP(H78,银行退汇!G:K,5,FALSE)</f>
        <v>#N/A</v>
      </c>
      <c r="J78" s="49" t="e">
        <f t="shared" si="7"/>
        <v>#N/A</v>
      </c>
      <c r="K78" s="49" t="e">
        <f>VLOOKUP(H78,银行退汇!G:K,2,FALSE)</f>
        <v>#N/A</v>
      </c>
      <c r="L78" s="49" t="e">
        <f>VLOOKUP(H78,网银退汇!C:D,2,FALSE)</f>
        <v>#N/A</v>
      </c>
      <c r="M78" s="49">
        <f>VLOOKUP(D78,自助退!C:F,4,FALSE)</f>
        <v>187</v>
      </c>
      <c r="N78" s="38"/>
      <c r="O78" s="45"/>
      <c r="P78" s="38"/>
      <c r="Q78" s="38"/>
      <c r="R78" s="38"/>
      <c r="S78" s="38"/>
      <c r="T78" s="38"/>
      <c r="U78" s="38"/>
      <c r="V78" s="38"/>
      <c r="W78" s="38"/>
    </row>
    <row r="79" spans="1:23" hidden="1">
      <c r="A79" s="38" t="s">
        <v>909</v>
      </c>
      <c r="B79" s="38" t="s">
        <v>2838</v>
      </c>
      <c r="C79" s="49" t="str">
        <f t="shared" si="4"/>
        <v>20170608</v>
      </c>
      <c r="D79" s="49" t="str">
        <f t="shared" si="5"/>
        <v>0050587126</v>
      </c>
      <c r="E79" s="38" t="s">
        <v>2761</v>
      </c>
      <c r="F79" s="38" t="s">
        <v>1297</v>
      </c>
      <c r="G79" s="45">
        <v>94</v>
      </c>
      <c r="H79" s="49" t="str">
        <f t="shared" si="6"/>
        <v>622845344800040687094</v>
      </c>
      <c r="I79" s="49" t="e">
        <f>VLOOKUP(H79,银行退汇!G:K,5,FALSE)</f>
        <v>#N/A</v>
      </c>
      <c r="J79" s="49" t="e">
        <f t="shared" si="7"/>
        <v>#N/A</v>
      </c>
      <c r="K79" s="49" t="e">
        <f>VLOOKUP(H79,银行退汇!G:K,2,FALSE)</f>
        <v>#N/A</v>
      </c>
      <c r="L79" s="49" t="e">
        <f>VLOOKUP(H79,网银退汇!C:D,2,FALSE)</f>
        <v>#N/A</v>
      </c>
      <c r="M79" s="49">
        <f>VLOOKUP(D79,自助退!C:F,4,FALSE)</f>
        <v>94</v>
      </c>
      <c r="N79" s="38"/>
      <c r="O79" s="45"/>
      <c r="P79" s="38"/>
      <c r="Q79" s="38"/>
      <c r="R79" s="38"/>
      <c r="S79" s="38"/>
      <c r="T79" s="38"/>
      <c r="U79" s="38"/>
      <c r="V79" s="38"/>
      <c r="W79" s="38"/>
    </row>
    <row r="80" spans="1:23" hidden="1">
      <c r="A80" s="38" t="s">
        <v>911</v>
      </c>
      <c r="B80" s="38" t="s">
        <v>2839</v>
      </c>
      <c r="C80" s="49" t="str">
        <f t="shared" si="4"/>
        <v>20170608</v>
      </c>
      <c r="D80" s="49" t="str">
        <f t="shared" si="5"/>
        <v>0050587461</v>
      </c>
      <c r="E80" s="38" t="s">
        <v>2761</v>
      </c>
      <c r="F80" s="38" t="s">
        <v>1298</v>
      </c>
      <c r="G80" s="45">
        <v>572</v>
      </c>
      <c r="H80" s="49" t="str">
        <f t="shared" si="6"/>
        <v>6230582000064575205572</v>
      </c>
      <c r="I80" s="49">
        <f>VLOOKUP(H80,银行退汇!G:K,5,FALSE)</f>
        <v>572</v>
      </c>
      <c r="J80" s="49">
        <f t="shared" si="7"/>
        <v>1</v>
      </c>
      <c r="K80" s="49" t="str">
        <f>VLOOKUP(H80,银行退汇!G:K,2,FALSE)</f>
        <v xml:space="preserve">肖仕蓉                                                                                                                  </v>
      </c>
      <c r="L80" s="49">
        <f>VLOOKUP(H80,网银退汇!C:D,2,FALSE)</f>
        <v>572</v>
      </c>
      <c r="M80" s="49">
        <f>VLOOKUP(D80,自助退!C:F,4,FALSE)</f>
        <v>572</v>
      </c>
      <c r="N80" s="38"/>
      <c r="O80" s="45"/>
      <c r="P80" s="38"/>
      <c r="Q80" s="38"/>
      <c r="R80" s="38"/>
      <c r="S80" s="38"/>
      <c r="T80" s="38"/>
      <c r="U80" s="38"/>
      <c r="V80" s="38"/>
      <c r="W80" s="38"/>
    </row>
    <row r="81" spans="1:23" hidden="1">
      <c r="A81" s="38" t="s">
        <v>913</v>
      </c>
      <c r="B81" s="38" t="s">
        <v>2840</v>
      </c>
      <c r="C81" s="49" t="str">
        <f t="shared" si="4"/>
        <v>20170608</v>
      </c>
      <c r="D81" s="49" t="str">
        <f t="shared" si="5"/>
        <v>0050589688</v>
      </c>
      <c r="E81" s="38" t="s">
        <v>2761</v>
      </c>
      <c r="F81" s="38" t="s">
        <v>1299</v>
      </c>
      <c r="G81" s="45">
        <v>400</v>
      </c>
      <c r="H81" s="49" t="str">
        <f t="shared" si="6"/>
        <v>6212262502011903732400</v>
      </c>
      <c r="I81" s="49" t="e">
        <f>VLOOKUP(H81,银行退汇!G:K,5,FALSE)</f>
        <v>#N/A</v>
      </c>
      <c r="J81" s="49" t="e">
        <f t="shared" si="7"/>
        <v>#N/A</v>
      </c>
      <c r="K81" s="49" t="e">
        <f>VLOOKUP(H81,银行退汇!G:K,2,FALSE)</f>
        <v>#N/A</v>
      </c>
      <c r="L81" s="49" t="e">
        <f>VLOOKUP(H81,网银退汇!C:D,2,FALSE)</f>
        <v>#N/A</v>
      </c>
      <c r="M81" s="49">
        <f>VLOOKUP(D81,自助退!C:F,4,FALSE)</f>
        <v>400</v>
      </c>
      <c r="N81" s="38"/>
      <c r="O81" s="45"/>
      <c r="P81" s="38"/>
      <c r="Q81" s="38"/>
      <c r="R81" s="38"/>
      <c r="S81" s="38"/>
      <c r="T81" s="38"/>
      <c r="U81" s="38"/>
      <c r="V81" s="38"/>
      <c r="W81" s="38"/>
    </row>
    <row r="82" spans="1:23" hidden="1">
      <c r="A82" s="38" t="s">
        <v>915</v>
      </c>
      <c r="B82" s="38" t="s">
        <v>2841</v>
      </c>
      <c r="C82" s="49" t="str">
        <f t="shared" si="4"/>
        <v>20170608</v>
      </c>
      <c r="D82" s="49" t="str">
        <f t="shared" si="5"/>
        <v>0050590472</v>
      </c>
      <c r="E82" s="38" t="s">
        <v>2761</v>
      </c>
      <c r="F82" s="38" t="s">
        <v>213</v>
      </c>
      <c r="G82" s="45">
        <v>1606</v>
      </c>
      <c r="H82" s="49" t="str">
        <f t="shared" si="6"/>
        <v>43674800770917111606</v>
      </c>
      <c r="I82" s="49" t="e">
        <f>VLOOKUP(H82,银行退汇!G:K,5,FALSE)</f>
        <v>#N/A</v>
      </c>
      <c r="J82" s="49" t="e">
        <f t="shared" si="7"/>
        <v>#N/A</v>
      </c>
      <c r="K82" s="49" t="e">
        <f>VLOOKUP(H82,银行退汇!G:K,2,FALSE)</f>
        <v>#N/A</v>
      </c>
      <c r="L82" s="49" t="e">
        <f>VLOOKUP(H82,网银退汇!C:D,2,FALSE)</f>
        <v>#N/A</v>
      </c>
      <c r="M82" s="49">
        <f>VLOOKUP(D82,自助退!C:F,4,FALSE)</f>
        <v>1606</v>
      </c>
      <c r="N82" s="38"/>
      <c r="O82" s="45"/>
      <c r="P82" s="38"/>
      <c r="Q82" s="38"/>
      <c r="R82" s="38"/>
      <c r="S82" s="38"/>
      <c r="T82" s="38"/>
      <c r="U82" s="38"/>
      <c r="V82" s="38"/>
      <c r="W82" s="38"/>
    </row>
    <row r="83" spans="1:23" hidden="1">
      <c r="A83" s="38" t="s">
        <v>917</v>
      </c>
      <c r="B83" s="38" t="s">
        <v>2842</v>
      </c>
      <c r="C83" s="49" t="str">
        <f t="shared" si="4"/>
        <v>20170608</v>
      </c>
      <c r="D83" s="49" t="str">
        <f t="shared" si="5"/>
        <v>0050593683</v>
      </c>
      <c r="E83" s="38" t="s">
        <v>2761</v>
      </c>
      <c r="F83" s="38" t="s">
        <v>231</v>
      </c>
      <c r="G83" s="45">
        <v>7</v>
      </c>
      <c r="H83" s="49" t="str">
        <f t="shared" si="6"/>
        <v>62284811987822502797</v>
      </c>
      <c r="I83" s="49" t="e">
        <f>VLOOKUP(H83,银行退汇!G:K,5,FALSE)</f>
        <v>#N/A</v>
      </c>
      <c r="J83" s="49" t="e">
        <f t="shared" si="7"/>
        <v>#N/A</v>
      </c>
      <c r="K83" s="49" t="e">
        <f>VLOOKUP(H83,银行退汇!G:K,2,FALSE)</f>
        <v>#N/A</v>
      </c>
      <c r="L83" s="49" t="e">
        <f>VLOOKUP(H83,网银退汇!C:D,2,FALSE)</f>
        <v>#N/A</v>
      </c>
      <c r="M83" s="49">
        <f>VLOOKUP(D83,自助退!C:F,4,FALSE)</f>
        <v>7</v>
      </c>
      <c r="N83" s="38"/>
      <c r="O83" s="45"/>
      <c r="P83" s="38"/>
      <c r="Q83" s="38"/>
      <c r="R83" s="38"/>
      <c r="S83" s="38"/>
      <c r="T83" s="38"/>
      <c r="U83" s="38"/>
      <c r="V83" s="38"/>
      <c r="W83" s="38"/>
    </row>
    <row r="84" spans="1:23" hidden="1">
      <c r="A84" s="38" t="s">
        <v>919</v>
      </c>
      <c r="B84" s="38" t="s">
        <v>2843</v>
      </c>
      <c r="C84" s="49" t="str">
        <f t="shared" si="4"/>
        <v>20170608</v>
      </c>
      <c r="D84" s="49" t="str">
        <f t="shared" si="5"/>
        <v>0050611126</v>
      </c>
      <c r="E84" s="38" t="s">
        <v>2761</v>
      </c>
      <c r="F84" s="38" t="s">
        <v>196</v>
      </c>
      <c r="G84" s="45">
        <v>4017</v>
      </c>
      <c r="H84" s="49" t="str">
        <f t="shared" si="6"/>
        <v>62215508951345534017</v>
      </c>
      <c r="I84" s="49" t="e">
        <f>VLOOKUP(H84,银行退汇!G:K,5,FALSE)</f>
        <v>#N/A</v>
      </c>
      <c r="J84" s="49" t="e">
        <f t="shared" si="7"/>
        <v>#N/A</v>
      </c>
      <c r="K84" s="49" t="e">
        <f>VLOOKUP(H84,银行退汇!G:K,2,FALSE)</f>
        <v>#N/A</v>
      </c>
      <c r="L84" s="49" t="e">
        <f>VLOOKUP(H84,网银退汇!C:D,2,FALSE)</f>
        <v>#N/A</v>
      </c>
      <c r="M84" s="49">
        <f>VLOOKUP(D84,自助退!C:F,4,FALSE)</f>
        <v>4017</v>
      </c>
      <c r="N84" s="38"/>
      <c r="O84" s="45"/>
      <c r="P84" s="38"/>
      <c r="Q84" s="38"/>
      <c r="R84" s="38"/>
      <c r="S84" s="38"/>
      <c r="T84" s="38"/>
      <c r="U84" s="38"/>
      <c r="V84" s="38"/>
      <c r="W84" s="38"/>
    </row>
    <row r="85" spans="1:23" hidden="1">
      <c r="A85" s="38" t="s">
        <v>921</v>
      </c>
      <c r="B85" s="38" t="s">
        <v>2844</v>
      </c>
      <c r="C85" s="49" t="str">
        <f t="shared" si="4"/>
        <v>20170608</v>
      </c>
      <c r="D85" s="49" t="str">
        <f t="shared" si="5"/>
        <v>0050612698</v>
      </c>
      <c r="E85" s="38" t="s">
        <v>2761</v>
      </c>
      <c r="F85" s="38" t="s">
        <v>232</v>
      </c>
      <c r="G85" s="45">
        <v>296</v>
      </c>
      <c r="H85" s="49" t="str">
        <f t="shared" si="6"/>
        <v>6212262505000773040296</v>
      </c>
      <c r="I85" s="49" t="e">
        <f>VLOOKUP(H85,银行退汇!G:K,5,FALSE)</f>
        <v>#N/A</v>
      </c>
      <c r="J85" s="49" t="e">
        <f t="shared" si="7"/>
        <v>#N/A</v>
      </c>
      <c r="K85" s="49" t="e">
        <f>VLOOKUP(H85,银行退汇!G:K,2,FALSE)</f>
        <v>#N/A</v>
      </c>
      <c r="L85" s="49" t="e">
        <f>VLOOKUP(H85,网银退汇!C:D,2,FALSE)</f>
        <v>#N/A</v>
      </c>
      <c r="M85" s="49">
        <f>VLOOKUP(D85,自助退!C:F,4,FALSE)</f>
        <v>296</v>
      </c>
      <c r="N85" s="38"/>
      <c r="O85" s="45"/>
      <c r="P85" s="38"/>
      <c r="Q85" s="38"/>
      <c r="R85" s="38"/>
      <c r="S85" s="38"/>
      <c r="T85" s="38"/>
      <c r="U85" s="38"/>
      <c r="V85" s="38"/>
      <c r="W85" s="38"/>
    </row>
    <row r="86" spans="1:23" hidden="1">
      <c r="A86" s="38" t="s">
        <v>923</v>
      </c>
      <c r="B86" s="38" t="s">
        <v>2845</v>
      </c>
      <c r="C86" s="49" t="str">
        <f t="shared" si="4"/>
        <v>20170608</v>
      </c>
      <c r="D86" s="49" t="str">
        <f t="shared" si="5"/>
        <v>0050614071</v>
      </c>
      <c r="E86" s="38" t="s">
        <v>2761</v>
      </c>
      <c r="F86" s="38" t="s">
        <v>228</v>
      </c>
      <c r="G86" s="45">
        <v>800</v>
      </c>
      <c r="H86" s="49" t="str">
        <f t="shared" si="6"/>
        <v>6212262502014542743800</v>
      </c>
      <c r="I86" s="49" t="e">
        <f>VLOOKUP(H86,银行退汇!G:K,5,FALSE)</f>
        <v>#N/A</v>
      </c>
      <c r="J86" s="49" t="e">
        <f t="shared" si="7"/>
        <v>#N/A</v>
      </c>
      <c r="K86" s="49" t="e">
        <f>VLOOKUP(H86,银行退汇!G:K,2,FALSE)</f>
        <v>#N/A</v>
      </c>
      <c r="L86" s="49" t="e">
        <f>VLOOKUP(H86,网银退汇!C:D,2,FALSE)</f>
        <v>#N/A</v>
      </c>
      <c r="M86" s="49">
        <f>VLOOKUP(D86,自助退!C:F,4,FALSE)</f>
        <v>800</v>
      </c>
      <c r="N86" s="38"/>
      <c r="O86" s="45"/>
      <c r="P86" s="38"/>
      <c r="Q86" s="38"/>
      <c r="R86" s="38"/>
      <c r="S86" s="38"/>
      <c r="T86" s="38"/>
      <c r="U86" s="38"/>
      <c r="V86" s="38"/>
      <c r="W86" s="38"/>
    </row>
    <row r="87" spans="1:23" hidden="1">
      <c r="A87" s="38" t="s">
        <v>928</v>
      </c>
      <c r="B87" s="38" t="s">
        <v>2846</v>
      </c>
      <c r="C87" s="49" t="str">
        <f t="shared" si="4"/>
        <v>20170608</v>
      </c>
      <c r="D87" s="49" t="str">
        <f t="shared" si="5"/>
        <v>0050617049</v>
      </c>
      <c r="E87" s="38" t="s">
        <v>2761</v>
      </c>
      <c r="F87" s="38" t="s">
        <v>1300</v>
      </c>
      <c r="G87" s="45">
        <v>350</v>
      </c>
      <c r="H87" s="49" t="str">
        <f t="shared" si="6"/>
        <v>6214993860340335350</v>
      </c>
      <c r="I87" s="49" t="e">
        <f>VLOOKUP(H87,银行退汇!G:K,5,FALSE)</f>
        <v>#N/A</v>
      </c>
      <c r="J87" s="49" t="e">
        <f t="shared" si="7"/>
        <v>#N/A</v>
      </c>
      <c r="K87" s="49" t="e">
        <f>VLOOKUP(H87,银行退汇!G:K,2,FALSE)</f>
        <v>#N/A</v>
      </c>
      <c r="L87" s="49" t="e">
        <f>VLOOKUP(H87,网银退汇!C:D,2,FALSE)</f>
        <v>#N/A</v>
      </c>
      <c r="M87" s="49">
        <f>VLOOKUP(D87,自助退!C:F,4,FALSE)</f>
        <v>350</v>
      </c>
      <c r="N87" s="38"/>
      <c r="O87" s="45"/>
      <c r="P87" s="38"/>
      <c r="Q87" s="38"/>
      <c r="R87" s="38"/>
      <c r="S87" s="38"/>
      <c r="T87" s="38"/>
      <c r="U87" s="38"/>
      <c r="V87" s="38"/>
      <c r="W87" s="38"/>
    </row>
    <row r="88" spans="1:23" hidden="1">
      <c r="A88" s="38" t="s">
        <v>930</v>
      </c>
      <c r="B88" s="38" t="s">
        <v>2847</v>
      </c>
      <c r="C88" s="49" t="str">
        <f t="shared" si="4"/>
        <v>20170608</v>
      </c>
      <c r="D88" s="49" t="str">
        <f t="shared" si="5"/>
        <v>0050617485</v>
      </c>
      <c r="E88" s="38" t="s">
        <v>2761</v>
      </c>
      <c r="F88" s="38" t="s">
        <v>1301</v>
      </c>
      <c r="G88" s="45">
        <v>92</v>
      </c>
      <c r="H88" s="49" t="str">
        <f t="shared" si="6"/>
        <v>621723250700008269192</v>
      </c>
      <c r="I88" s="49" t="e">
        <f>VLOOKUP(H88,银行退汇!G:K,5,FALSE)</f>
        <v>#N/A</v>
      </c>
      <c r="J88" s="49" t="e">
        <f t="shared" si="7"/>
        <v>#N/A</v>
      </c>
      <c r="K88" s="49" t="e">
        <f>VLOOKUP(H88,银行退汇!G:K,2,FALSE)</f>
        <v>#N/A</v>
      </c>
      <c r="L88" s="49" t="e">
        <f>VLOOKUP(H88,网银退汇!C:D,2,FALSE)</f>
        <v>#N/A</v>
      </c>
      <c r="M88" s="49">
        <f>VLOOKUP(D88,自助退!C:F,4,FALSE)</f>
        <v>92</v>
      </c>
      <c r="N88" s="38"/>
      <c r="O88" s="45"/>
      <c r="P88" s="38"/>
      <c r="Q88" s="38"/>
      <c r="R88" s="38"/>
      <c r="S88" s="38"/>
      <c r="T88" s="38"/>
      <c r="U88" s="38"/>
      <c r="V88" s="38"/>
      <c r="W88" s="38"/>
    </row>
    <row r="89" spans="1:23" hidden="1">
      <c r="A89" s="38" t="s">
        <v>932</v>
      </c>
      <c r="B89" s="38" t="s">
        <v>2848</v>
      </c>
      <c r="C89" s="49" t="str">
        <f t="shared" si="4"/>
        <v>20170608</v>
      </c>
      <c r="D89" s="49" t="str">
        <f t="shared" si="5"/>
        <v>0050617723</v>
      </c>
      <c r="E89" s="38" t="s">
        <v>2761</v>
      </c>
      <c r="F89" s="38" t="s">
        <v>190</v>
      </c>
      <c r="G89" s="45">
        <v>757</v>
      </c>
      <c r="H89" s="49" t="str">
        <f t="shared" si="6"/>
        <v>6222520599101850757</v>
      </c>
      <c r="I89" s="49" t="e">
        <f>VLOOKUP(H89,银行退汇!G:K,5,FALSE)</f>
        <v>#N/A</v>
      </c>
      <c r="J89" s="49" t="e">
        <f t="shared" si="7"/>
        <v>#N/A</v>
      </c>
      <c r="K89" s="49" t="e">
        <f>VLOOKUP(H89,银行退汇!G:K,2,FALSE)</f>
        <v>#N/A</v>
      </c>
      <c r="L89" s="49" t="e">
        <f>VLOOKUP(H89,网银退汇!C:D,2,FALSE)</f>
        <v>#N/A</v>
      </c>
      <c r="M89" s="49">
        <f>VLOOKUP(D89,自助退!C:F,4,FALSE)</f>
        <v>757</v>
      </c>
      <c r="N89" s="38"/>
      <c r="O89" s="45"/>
      <c r="P89" s="38"/>
      <c r="Q89" s="38"/>
      <c r="R89" s="38"/>
      <c r="S89" s="38"/>
      <c r="T89" s="38"/>
      <c r="U89" s="38"/>
      <c r="V89" s="38"/>
      <c r="W89" s="38"/>
    </row>
    <row r="90" spans="1:23" hidden="1">
      <c r="A90" s="38" t="s">
        <v>934</v>
      </c>
      <c r="B90" s="38" t="s">
        <v>2849</v>
      </c>
      <c r="C90" s="49" t="str">
        <f t="shared" si="4"/>
        <v>20170608</v>
      </c>
      <c r="D90" s="49" t="str">
        <f t="shared" si="5"/>
        <v>0050618536</v>
      </c>
      <c r="E90" s="38" t="s">
        <v>2761</v>
      </c>
      <c r="F90" s="38" t="s">
        <v>1302</v>
      </c>
      <c r="G90" s="45">
        <v>1887</v>
      </c>
      <c r="H90" s="49" t="str">
        <f t="shared" si="6"/>
        <v>62215503690122691887</v>
      </c>
      <c r="I90" s="49" t="e">
        <f>VLOOKUP(H90,银行退汇!G:K,5,FALSE)</f>
        <v>#N/A</v>
      </c>
      <c r="J90" s="49" t="e">
        <f t="shared" si="7"/>
        <v>#N/A</v>
      </c>
      <c r="K90" s="49" t="e">
        <f>VLOOKUP(H90,银行退汇!G:K,2,FALSE)</f>
        <v>#N/A</v>
      </c>
      <c r="L90" s="49" t="e">
        <f>VLOOKUP(H90,网银退汇!C:D,2,FALSE)</f>
        <v>#N/A</v>
      </c>
      <c r="M90" s="49">
        <f>VLOOKUP(D90,自助退!C:F,4,FALSE)</f>
        <v>1887</v>
      </c>
      <c r="N90" s="38"/>
      <c r="O90" s="45"/>
      <c r="P90" s="38"/>
      <c r="Q90" s="38"/>
      <c r="R90" s="38"/>
      <c r="S90" s="38"/>
      <c r="T90" s="38"/>
      <c r="U90" s="38"/>
      <c r="V90" s="38"/>
      <c r="W90" s="38"/>
    </row>
    <row r="91" spans="1:23" hidden="1">
      <c r="A91" s="38" t="s">
        <v>936</v>
      </c>
      <c r="B91" s="38" t="s">
        <v>2850</v>
      </c>
      <c r="C91" s="49" t="str">
        <f t="shared" si="4"/>
        <v>20170608</v>
      </c>
      <c r="D91" s="49" t="str">
        <f t="shared" si="5"/>
        <v>0050618539</v>
      </c>
      <c r="E91" s="38" t="s">
        <v>2761</v>
      </c>
      <c r="F91" s="38" t="s">
        <v>1303</v>
      </c>
      <c r="G91" s="45">
        <v>380</v>
      </c>
      <c r="H91" s="49" t="str">
        <f t="shared" si="6"/>
        <v>6236687170000099247380</v>
      </c>
      <c r="I91" s="49" t="e">
        <f>VLOOKUP(H91,银行退汇!G:K,5,FALSE)</f>
        <v>#N/A</v>
      </c>
      <c r="J91" s="49" t="e">
        <f t="shared" si="7"/>
        <v>#N/A</v>
      </c>
      <c r="K91" s="49" t="e">
        <f>VLOOKUP(H91,银行退汇!G:K,2,FALSE)</f>
        <v>#N/A</v>
      </c>
      <c r="L91" s="49" t="e">
        <f>VLOOKUP(H91,网银退汇!C:D,2,FALSE)</f>
        <v>#N/A</v>
      </c>
      <c r="M91" s="49">
        <f>VLOOKUP(D91,自助退!C:F,4,FALSE)</f>
        <v>380</v>
      </c>
      <c r="N91" s="38"/>
      <c r="O91" s="45"/>
      <c r="P91" s="38"/>
      <c r="Q91" s="38"/>
      <c r="R91" s="38"/>
      <c r="S91" s="38"/>
      <c r="T91" s="38"/>
      <c r="U91" s="38"/>
      <c r="V91" s="38"/>
      <c r="W91" s="38"/>
    </row>
    <row r="92" spans="1:23" hidden="1">
      <c r="A92" s="38" t="s">
        <v>945</v>
      </c>
      <c r="B92" s="38" t="s">
        <v>2851</v>
      </c>
      <c r="C92" s="49" t="str">
        <f t="shared" si="4"/>
        <v>20170608</v>
      </c>
      <c r="D92" s="49" t="str">
        <f t="shared" si="5"/>
        <v>0050621284</v>
      </c>
      <c r="E92" s="38" t="s">
        <v>2761</v>
      </c>
      <c r="F92" s="38" t="s">
        <v>1304</v>
      </c>
      <c r="G92" s="45">
        <v>2700</v>
      </c>
      <c r="H92" s="49" t="str">
        <f t="shared" si="6"/>
        <v>62284808681117731722700</v>
      </c>
      <c r="I92" s="49" t="e">
        <f>VLOOKUP(H92,银行退汇!G:K,5,FALSE)</f>
        <v>#N/A</v>
      </c>
      <c r="J92" s="49" t="e">
        <f t="shared" si="7"/>
        <v>#N/A</v>
      </c>
      <c r="K92" s="49" t="e">
        <f>VLOOKUP(H92,银行退汇!G:K,2,FALSE)</f>
        <v>#N/A</v>
      </c>
      <c r="L92" s="49" t="e">
        <f>VLOOKUP(H92,网银退汇!C:D,2,FALSE)</f>
        <v>#N/A</v>
      </c>
      <c r="M92" s="49">
        <f>VLOOKUP(D92,自助退!C:F,4,FALSE)</f>
        <v>2700</v>
      </c>
      <c r="N92" s="38"/>
      <c r="O92" s="45"/>
      <c r="P92" s="38"/>
      <c r="Q92" s="38"/>
      <c r="R92" s="38"/>
      <c r="S92" s="38"/>
      <c r="T92" s="38"/>
      <c r="U92" s="38"/>
      <c r="V92" s="38"/>
      <c r="W92" s="38"/>
    </row>
    <row r="93" spans="1:23" hidden="1">
      <c r="A93" s="38" t="s">
        <v>947</v>
      </c>
      <c r="B93" s="38" t="s">
        <v>2852</v>
      </c>
      <c r="C93" s="49" t="str">
        <f t="shared" si="4"/>
        <v>20170608</v>
      </c>
      <c r="D93" s="49" t="str">
        <f t="shared" si="5"/>
        <v>0050622379</v>
      </c>
      <c r="E93" s="38" t="s">
        <v>2761</v>
      </c>
      <c r="F93" s="38" t="s">
        <v>1305</v>
      </c>
      <c r="G93" s="45">
        <v>780</v>
      </c>
      <c r="H93" s="49" t="str">
        <f t="shared" si="6"/>
        <v>6228303984042961780</v>
      </c>
      <c r="I93" s="49" t="e">
        <f>VLOOKUP(H93,银行退汇!G:K,5,FALSE)</f>
        <v>#N/A</v>
      </c>
      <c r="J93" s="49" t="e">
        <f t="shared" si="7"/>
        <v>#N/A</v>
      </c>
      <c r="K93" s="49" t="e">
        <f>VLOOKUP(H93,银行退汇!G:K,2,FALSE)</f>
        <v>#N/A</v>
      </c>
      <c r="L93" s="49" t="e">
        <f>VLOOKUP(H93,网银退汇!C:D,2,FALSE)</f>
        <v>#N/A</v>
      </c>
      <c r="M93" s="49">
        <f>VLOOKUP(D93,自助退!C:F,4,FALSE)</f>
        <v>780</v>
      </c>
      <c r="N93" s="38"/>
      <c r="O93" s="45"/>
      <c r="P93" s="38"/>
      <c r="Q93" s="38"/>
      <c r="R93" s="38"/>
      <c r="S93" s="38"/>
      <c r="T93" s="38"/>
      <c r="U93" s="38"/>
      <c r="V93" s="38"/>
      <c r="W93" s="38"/>
    </row>
    <row r="94" spans="1:23" hidden="1">
      <c r="A94" s="38" t="s">
        <v>949</v>
      </c>
      <c r="B94" s="38" t="s">
        <v>2853</v>
      </c>
      <c r="C94" s="49" t="str">
        <f t="shared" si="4"/>
        <v>20170608</v>
      </c>
      <c r="D94" s="49" t="str">
        <f t="shared" si="5"/>
        <v>0050623888</v>
      </c>
      <c r="E94" s="38" t="s">
        <v>2761</v>
      </c>
      <c r="F94" s="38" t="s">
        <v>234</v>
      </c>
      <c r="G94" s="45">
        <v>29</v>
      </c>
      <c r="H94" s="49" t="str">
        <f t="shared" si="6"/>
        <v>622893000108957915929</v>
      </c>
      <c r="I94" s="49" t="e">
        <f>VLOOKUP(H94,银行退汇!G:K,5,FALSE)</f>
        <v>#N/A</v>
      </c>
      <c r="J94" s="49" t="e">
        <f t="shared" si="7"/>
        <v>#N/A</v>
      </c>
      <c r="K94" s="49" t="e">
        <f>VLOOKUP(H94,银行退汇!G:K,2,FALSE)</f>
        <v>#N/A</v>
      </c>
      <c r="L94" s="49" t="e">
        <f>VLOOKUP(H94,网银退汇!C:D,2,FALSE)</f>
        <v>#N/A</v>
      </c>
      <c r="M94" s="49">
        <f>VLOOKUP(D94,自助退!C:F,4,FALSE)</f>
        <v>29</v>
      </c>
      <c r="N94" s="38"/>
      <c r="O94" s="45"/>
      <c r="P94" s="38"/>
      <c r="Q94" s="38"/>
      <c r="R94" s="38"/>
      <c r="S94" s="38"/>
      <c r="T94" s="38"/>
      <c r="U94" s="38"/>
      <c r="V94" s="38"/>
      <c r="W94" s="38"/>
    </row>
    <row r="95" spans="1:23" hidden="1">
      <c r="A95" s="38" t="s">
        <v>951</v>
      </c>
      <c r="B95" s="38" t="s">
        <v>2854</v>
      </c>
      <c r="C95" s="49" t="str">
        <f t="shared" si="4"/>
        <v>20170608</v>
      </c>
      <c r="D95" s="49" t="str">
        <f t="shared" si="5"/>
        <v>0050627225</v>
      </c>
      <c r="E95" s="38" t="s">
        <v>2761</v>
      </c>
      <c r="F95" s="38" t="s">
        <v>1306</v>
      </c>
      <c r="G95" s="45">
        <v>1265</v>
      </c>
      <c r="H95" s="49" t="str">
        <f t="shared" si="6"/>
        <v>62179973000290562671265</v>
      </c>
      <c r="I95" s="49" t="e">
        <f>VLOOKUP(H95,银行退汇!G:K,5,FALSE)</f>
        <v>#N/A</v>
      </c>
      <c r="J95" s="49" t="e">
        <f t="shared" si="7"/>
        <v>#N/A</v>
      </c>
      <c r="K95" s="49" t="e">
        <f>VLOOKUP(H95,银行退汇!G:K,2,FALSE)</f>
        <v>#N/A</v>
      </c>
      <c r="L95" s="49" t="e">
        <f>VLOOKUP(H95,网银退汇!C:D,2,FALSE)</f>
        <v>#N/A</v>
      </c>
      <c r="M95" s="49">
        <f>VLOOKUP(D95,自助退!C:F,4,FALSE)</f>
        <v>1265</v>
      </c>
      <c r="N95" s="38"/>
      <c r="O95" s="45"/>
      <c r="P95" s="38"/>
      <c r="Q95" s="38"/>
      <c r="R95" s="38"/>
      <c r="S95" s="38"/>
      <c r="T95" s="38"/>
      <c r="U95" s="38"/>
      <c r="V95" s="38"/>
      <c r="W95" s="38"/>
    </row>
    <row r="96" spans="1:23" hidden="1">
      <c r="A96" s="38" t="s">
        <v>958</v>
      </c>
      <c r="B96" s="38" t="s">
        <v>2855</v>
      </c>
      <c r="C96" s="49" t="str">
        <f t="shared" si="4"/>
        <v>20170608</v>
      </c>
      <c r="D96" s="49" t="str">
        <f t="shared" si="5"/>
        <v>0050627953</v>
      </c>
      <c r="E96" s="38" t="s">
        <v>2761</v>
      </c>
      <c r="F96" s="38" t="s">
        <v>1307</v>
      </c>
      <c r="G96" s="45">
        <v>654</v>
      </c>
      <c r="H96" s="49" t="str">
        <f t="shared" si="6"/>
        <v>6229014868978100654</v>
      </c>
      <c r="I96" s="49" t="e">
        <f>VLOOKUP(H96,银行退汇!G:K,5,FALSE)</f>
        <v>#N/A</v>
      </c>
      <c r="J96" s="49" t="e">
        <f t="shared" si="7"/>
        <v>#N/A</v>
      </c>
      <c r="K96" s="49" t="e">
        <f>VLOOKUP(H96,银行退汇!G:K,2,FALSE)</f>
        <v>#N/A</v>
      </c>
      <c r="L96" s="49" t="e">
        <f>VLOOKUP(H96,网银退汇!C:D,2,FALSE)</f>
        <v>#N/A</v>
      </c>
      <c r="M96" s="49">
        <f>VLOOKUP(D96,自助退!C:F,4,FALSE)</f>
        <v>654</v>
      </c>
      <c r="N96" s="38"/>
      <c r="O96" s="45"/>
      <c r="P96" s="38"/>
      <c r="Q96" s="38"/>
      <c r="R96" s="38"/>
      <c r="S96" s="38"/>
      <c r="T96" s="38"/>
      <c r="U96" s="38"/>
      <c r="V96" s="38"/>
      <c r="W96" s="38"/>
    </row>
    <row r="97" spans="1:23" hidden="1">
      <c r="A97" s="38" t="s">
        <v>960</v>
      </c>
      <c r="B97" s="38" t="s">
        <v>2856</v>
      </c>
      <c r="C97" s="49" t="str">
        <f t="shared" si="4"/>
        <v>20170608</v>
      </c>
      <c r="D97" s="49" t="str">
        <f t="shared" si="5"/>
        <v>0050628359</v>
      </c>
      <c r="E97" s="38" t="s">
        <v>2761</v>
      </c>
      <c r="F97" s="38" t="s">
        <v>230</v>
      </c>
      <c r="G97" s="45">
        <v>238</v>
      </c>
      <c r="H97" s="49" t="str">
        <f t="shared" si="6"/>
        <v>6222082502007682982238</v>
      </c>
      <c r="I97" s="49">
        <f>VLOOKUP(H97,银行退汇!G:K,5,FALSE)</f>
        <v>238</v>
      </c>
      <c r="J97" s="49">
        <f t="shared" si="7"/>
        <v>1</v>
      </c>
      <c r="K97" s="49" t="str">
        <f>VLOOKUP(H97,银行退汇!G:K,2,FALSE)</f>
        <v xml:space="preserve">范子逸                                                                                                                  </v>
      </c>
      <c r="L97" s="49">
        <f>VLOOKUP(H97,网银退汇!C:D,2,FALSE)</f>
        <v>238</v>
      </c>
      <c r="M97" s="49">
        <f>VLOOKUP(D97,自助退!C:F,4,FALSE)</f>
        <v>238</v>
      </c>
      <c r="N97" s="38"/>
      <c r="O97" s="45"/>
      <c r="P97" s="38"/>
      <c r="Q97" s="38"/>
      <c r="R97" s="38"/>
      <c r="S97" s="38"/>
      <c r="T97" s="38"/>
      <c r="U97" s="38"/>
      <c r="V97" s="38"/>
      <c r="W97" s="38"/>
    </row>
    <row r="98" spans="1:23" hidden="1">
      <c r="A98" s="38" t="s">
        <v>962</v>
      </c>
      <c r="B98" s="38" t="s">
        <v>2857</v>
      </c>
      <c r="C98" s="49" t="str">
        <f t="shared" si="4"/>
        <v>20170608</v>
      </c>
      <c r="D98" s="49" t="str">
        <f t="shared" si="5"/>
        <v>0050628372</v>
      </c>
      <c r="E98" s="38" t="s">
        <v>2761</v>
      </c>
      <c r="F98" s="38" t="s">
        <v>1308</v>
      </c>
      <c r="G98" s="45">
        <v>514</v>
      </c>
      <c r="H98" s="49" t="str">
        <f t="shared" si="6"/>
        <v>6212262502004579333514</v>
      </c>
      <c r="I98" s="49" t="e">
        <f>VLOOKUP(H98,银行退汇!G:K,5,FALSE)</f>
        <v>#N/A</v>
      </c>
      <c r="J98" s="49" t="e">
        <f t="shared" si="7"/>
        <v>#N/A</v>
      </c>
      <c r="K98" s="49" t="e">
        <f>VLOOKUP(H98,银行退汇!G:K,2,FALSE)</f>
        <v>#N/A</v>
      </c>
      <c r="L98" s="49" t="e">
        <f>VLOOKUP(H98,网银退汇!C:D,2,FALSE)</f>
        <v>#N/A</v>
      </c>
      <c r="M98" s="49">
        <f>VLOOKUP(D98,自助退!C:F,4,FALSE)</f>
        <v>514</v>
      </c>
      <c r="N98" s="38"/>
      <c r="O98" s="45"/>
      <c r="P98" s="38"/>
      <c r="Q98" s="38"/>
      <c r="R98" s="38"/>
      <c r="S98" s="38"/>
      <c r="T98" s="38"/>
      <c r="U98" s="38"/>
      <c r="V98" s="38"/>
      <c r="W98" s="38"/>
    </row>
    <row r="99" spans="1:23" hidden="1">
      <c r="A99" s="38" t="s">
        <v>964</v>
      </c>
      <c r="B99" s="38" t="s">
        <v>2858</v>
      </c>
      <c r="C99" s="49" t="str">
        <f t="shared" si="4"/>
        <v>20170608</v>
      </c>
      <c r="D99" s="49" t="str">
        <f t="shared" si="5"/>
        <v>0050628525</v>
      </c>
      <c r="E99" s="38" t="s">
        <v>2761</v>
      </c>
      <c r="F99" s="38" t="s">
        <v>231</v>
      </c>
      <c r="G99" s="45">
        <v>7</v>
      </c>
      <c r="H99" s="49" t="str">
        <f t="shared" si="6"/>
        <v>62284811987822502797</v>
      </c>
      <c r="I99" s="49" t="e">
        <f>VLOOKUP(H99,银行退汇!G:K,5,FALSE)</f>
        <v>#N/A</v>
      </c>
      <c r="J99" s="49" t="e">
        <f t="shared" si="7"/>
        <v>#N/A</v>
      </c>
      <c r="K99" s="49" t="e">
        <f>VLOOKUP(H99,银行退汇!G:K,2,FALSE)</f>
        <v>#N/A</v>
      </c>
      <c r="L99" s="49" t="e">
        <f>VLOOKUP(H99,网银退汇!C:D,2,FALSE)</f>
        <v>#N/A</v>
      </c>
      <c r="M99" s="49">
        <f>VLOOKUP(D99,自助退!C:F,4,FALSE)</f>
        <v>7</v>
      </c>
      <c r="N99" s="38"/>
      <c r="O99" s="45"/>
      <c r="P99" s="38"/>
      <c r="Q99" s="38"/>
      <c r="R99" s="38"/>
      <c r="S99" s="38"/>
      <c r="T99" s="38"/>
      <c r="U99" s="38"/>
      <c r="V99" s="38"/>
      <c r="W99" s="38"/>
    </row>
    <row r="100" spans="1:23" hidden="1">
      <c r="A100" s="38" t="s">
        <v>966</v>
      </c>
      <c r="B100" s="38" t="s">
        <v>2859</v>
      </c>
      <c r="C100" s="49" t="str">
        <f t="shared" si="4"/>
        <v>20170608</v>
      </c>
      <c r="D100" s="49" t="str">
        <f t="shared" si="5"/>
        <v>0050633398</v>
      </c>
      <c r="E100" s="38" t="s">
        <v>2761</v>
      </c>
      <c r="F100" s="38" t="s">
        <v>1309</v>
      </c>
      <c r="G100" s="45">
        <v>102</v>
      </c>
      <c r="H100" s="49" t="str">
        <f t="shared" si="6"/>
        <v>6226230180274076102</v>
      </c>
      <c r="I100" s="49" t="e">
        <f>VLOOKUP(H100,银行退汇!G:K,5,FALSE)</f>
        <v>#N/A</v>
      </c>
      <c r="J100" s="49" t="e">
        <f t="shared" si="7"/>
        <v>#N/A</v>
      </c>
      <c r="K100" s="49" t="e">
        <f>VLOOKUP(H100,银行退汇!G:K,2,FALSE)</f>
        <v>#N/A</v>
      </c>
      <c r="L100" s="49" t="e">
        <f>VLOOKUP(H100,网银退汇!C:D,2,FALSE)</f>
        <v>#N/A</v>
      </c>
      <c r="M100" s="49">
        <f>VLOOKUP(D100,自助退!C:F,4,FALSE)</f>
        <v>102</v>
      </c>
      <c r="N100" s="38"/>
      <c r="O100" s="45"/>
      <c r="P100" s="38"/>
      <c r="Q100" s="38"/>
      <c r="R100" s="38"/>
      <c r="S100" s="38"/>
      <c r="T100" s="38"/>
      <c r="U100" s="38"/>
      <c r="V100" s="38"/>
      <c r="W100" s="38"/>
    </row>
    <row r="101" spans="1:23" hidden="1">
      <c r="A101" s="38" t="s">
        <v>968</v>
      </c>
      <c r="B101" s="38" t="s">
        <v>2860</v>
      </c>
      <c r="C101" s="49" t="str">
        <f t="shared" si="4"/>
        <v>20170608</v>
      </c>
      <c r="D101" s="49" t="str">
        <f t="shared" si="5"/>
        <v>0050636349</v>
      </c>
      <c r="E101" s="38" t="s">
        <v>2761</v>
      </c>
      <c r="F101" s="38" t="s">
        <v>1310</v>
      </c>
      <c r="G101" s="45">
        <v>3000</v>
      </c>
      <c r="H101" s="49" t="str">
        <f t="shared" si="6"/>
        <v>62252588999493823000</v>
      </c>
      <c r="I101" s="49">
        <f>VLOOKUP(H101,银行退汇!G:K,5,FALSE)</f>
        <v>3000</v>
      </c>
      <c r="J101" s="49">
        <f t="shared" si="7"/>
        <v>1</v>
      </c>
      <c r="K101" s="49" t="str">
        <f>VLOOKUP(H101,银行退汇!G:K,2,FALSE)</f>
        <v xml:space="preserve">李双凤                                                                                                                  </v>
      </c>
      <c r="L101" s="49">
        <f>VLOOKUP(H101,网银退汇!C:D,2,FALSE)</f>
        <v>3000</v>
      </c>
      <c r="M101" s="49">
        <f>VLOOKUP(D101,自助退!C:F,4,FALSE)</f>
        <v>3000</v>
      </c>
      <c r="N101" s="38"/>
      <c r="O101" s="45"/>
      <c r="P101" s="38"/>
      <c r="Q101" s="38"/>
      <c r="R101" s="38"/>
      <c r="S101" s="38"/>
      <c r="T101" s="38"/>
      <c r="U101" s="38"/>
      <c r="V101" s="38"/>
      <c r="W101" s="38"/>
    </row>
    <row r="102" spans="1:23" hidden="1">
      <c r="A102" s="38" t="s">
        <v>970</v>
      </c>
      <c r="B102" s="38" t="s">
        <v>2861</v>
      </c>
      <c r="C102" s="49" t="str">
        <f t="shared" si="4"/>
        <v>20170608</v>
      </c>
      <c r="D102" s="49" t="str">
        <f t="shared" si="5"/>
        <v>0050636434</v>
      </c>
      <c r="E102" s="38" t="s">
        <v>2761</v>
      </c>
      <c r="F102" s="38" t="s">
        <v>1310</v>
      </c>
      <c r="G102" s="45">
        <v>3000</v>
      </c>
      <c r="H102" s="49" t="str">
        <f t="shared" si="6"/>
        <v>62252588999493823000</v>
      </c>
      <c r="I102" s="49">
        <f>VLOOKUP(H102,银行退汇!G:K,5,FALSE)</f>
        <v>3000</v>
      </c>
      <c r="J102" s="49">
        <f t="shared" si="7"/>
        <v>1</v>
      </c>
      <c r="K102" s="49" t="str">
        <f>VLOOKUP(H102,银行退汇!G:K,2,FALSE)</f>
        <v xml:space="preserve">李双凤                                                                                                                  </v>
      </c>
      <c r="L102" s="49">
        <f>VLOOKUP(H102,网银退汇!C:D,2,FALSE)</f>
        <v>3000</v>
      </c>
      <c r="M102" s="49">
        <f>VLOOKUP(D102,自助退!C:F,4,FALSE)</f>
        <v>3000</v>
      </c>
      <c r="N102" s="38"/>
      <c r="O102" s="45"/>
      <c r="P102" s="38"/>
      <c r="Q102" s="38"/>
      <c r="R102" s="38"/>
      <c r="S102" s="38"/>
      <c r="T102" s="38"/>
      <c r="U102" s="38"/>
      <c r="V102" s="38"/>
      <c r="W102" s="38"/>
    </row>
    <row r="103" spans="1:23" hidden="1">
      <c r="A103" s="38" t="s">
        <v>981</v>
      </c>
      <c r="B103" s="38" t="s">
        <v>2862</v>
      </c>
      <c r="C103" s="49" t="str">
        <f t="shared" si="4"/>
        <v>20170608</v>
      </c>
      <c r="D103" s="49" t="str">
        <f t="shared" si="5"/>
        <v>0050646902</v>
      </c>
      <c r="E103" s="38" t="s">
        <v>2761</v>
      </c>
      <c r="F103" s="38" t="s">
        <v>215</v>
      </c>
      <c r="G103" s="45">
        <v>1600</v>
      </c>
      <c r="H103" s="49" t="str">
        <f t="shared" si="6"/>
        <v>62289300010879260301600</v>
      </c>
      <c r="I103" s="49" t="e">
        <f>VLOOKUP(H103,银行退汇!G:K,5,FALSE)</f>
        <v>#N/A</v>
      </c>
      <c r="J103" s="49" t="e">
        <f t="shared" si="7"/>
        <v>#N/A</v>
      </c>
      <c r="K103" s="49" t="e">
        <f>VLOOKUP(H103,银行退汇!G:K,2,FALSE)</f>
        <v>#N/A</v>
      </c>
      <c r="L103" s="49" t="e">
        <f>VLOOKUP(H103,网银退汇!C:D,2,FALSE)</f>
        <v>#N/A</v>
      </c>
      <c r="M103" s="49">
        <f>VLOOKUP(D103,自助退!C:F,4,FALSE)</f>
        <v>1600</v>
      </c>
      <c r="N103" s="38"/>
      <c r="O103" s="45"/>
      <c r="P103" s="38"/>
      <c r="Q103" s="38"/>
      <c r="R103" s="38"/>
      <c r="S103" s="38"/>
      <c r="T103" s="38"/>
      <c r="U103" s="38"/>
      <c r="V103" s="38"/>
      <c r="W103" s="38"/>
    </row>
    <row r="104" spans="1:23" hidden="1">
      <c r="A104" s="38" t="s">
        <v>988</v>
      </c>
      <c r="B104" s="38" t="s">
        <v>2863</v>
      </c>
      <c r="C104" s="49" t="str">
        <f t="shared" si="4"/>
        <v>20170608</v>
      </c>
      <c r="D104" s="49" t="str">
        <f t="shared" si="5"/>
        <v>0050647985</v>
      </c>
      <c r="E104" s="38" t="s">
        <v>2761</v>
      </c>
      <c r="F104" s="38" t="s">
        <v>217</v>
      </c>
      <c r="G104" s="45">
        <v>2990</v>
      </c>
      <c r="H104" s="49" t="str">
        <f t="shared" si="6"/>
        <v>62122625020275713092990</v>
      </c>
      <c r="I104" s="49" t="e">
        <f>VLOOKUP(H104,银行退汇!G:K,5,FALSE)</f>
        <v>#N/A</v>
      </c>
      <c r="J104" s="49" t="e">
        <f t="shared" si="7"/>
        <v>#N/A</v>
      </c>
      <c r="K104" s="49" t="e">
        <f>VLOOKUP(H104,银行退汇!G:K,2,FALSE)</f>
        <v>#N/A</v>
      </c>
      <c r="L104" s="49" t="e">
        <f>VLOOKUP(H104,网银退汇!C:D,2,FALSE)</f>
        <v>#N/A</v>
      </c>
      <c r="M104" s="49">
        <f>VLOOKUP(D104,自助退!C:F,4,FALSE)</f>
        <v>2990</v>
      </c>
      <c r="N104" s="38"/>
      <c r="O104" s="45"/>
      <c r="P104" s="38"/>
      <c r="Q104" s="38"/>
      <c r="R104" s="38"/>
      <c r="S104" s="38"/>
      <c r="T104" s="38"/>
      <c r="U104" s="38"/>
      <c r="V104" s="38"/>
      <c r="W104" s="38"/>
    </row>
    <row r="105" spans="1:23" hidden="1">
      <c r="A105" s="38" t="s">
        <v>990</v>
      </c>
      <c r="B105" s="38" t="s">
        <v>2864</v>
      </c>
      <c r="C105" s="49" t="str">
        <f t="shared" si="4"/>
        <v>20170608</v>
      </c>
      <c r="D105" s="49" t="str">
        <f t="shared" si="5"/>
        <v>0050651042</v>
      </c>
      <c r="E105" s="38" t="s">
        <v>2761</v>
      </c>
      <c r="F105" s="38" t="s">
        <v>237</v>
      </c>
      <c r="G105" s="45">
        <v>160</v>
      </c>
      <c r="H105" s="49" t="str">
        <f t="shared" si="6"/>
        <v>6228481921192561815160</v>
      </c>
      <c r="I105" s="49" t="e">
        <f>VLOOKUP(H105,银行退汇!G:K,5,FALSE)</f>
        <v>#N/A</v>
      </c>
      <c r="J105" s="49" t="e">
        <f t="shared" si="7"/>
        <v>#N/A</v>
      </c>
      <c r="K105" s="49" t="e">
        <f>VLOOKUP(H105,银行退汇!G:K,2,FALSE)</f>
        <v>#N/A</v>
      </c>
      <c r="L105" s="49" t="e">
        <f>VLOOKUP(H105,网银退汇!C:D,2,FALSE)</f>
        <v>#N/A</v>
      </c>
      <c r="M105" s="49">
        <f>VLOOKUP(D105,自助退!C:F,4,FALSE)</f>
        <v>160</v>
      </c>
      <c r="N105" s="38"/>
      <c r="O105" s="45"/>
      <c r="P105" s="38"/>
      <c r="Q105" s="38"/>
      <c r="R105" s="38"/>
      <c r="S105" s="38"/>
      <c r="T105" s="38"/>
      <c r="U105" s="38"/>
      <c r="V105" s="38"/>
      <c r="W105" s="38"/>
    </row>
    <row r="106" spans="1:23" hidden="1">
      <c r="A106" s="38" t="s">
        <v>992</v>
      </c>
      <c r="B106" s="38" t="s">
        <v>2865</v>
      </c>
      <c r="C106" s="49" t="str">
        <f t="shared" si="4"/>
        <v>20170608</v>
      </c>
      <c r="D106" s="49" t="str">
        <f t="shared" si="5"/>
        <v>0050651320</v>
      </c>
      <c r="E106" s="38" t="s">
        <v>2761</v>
      </c>
      <c r="F106" s="38" t="s">
        <v>223</v>
      </c>
      <c r="G106" s="45">
        <v>18</v>
      </c>
      <c r="H106" s="49" t="str">
        <f t="shared" si="6"/>
        <v>621700395000212696618</v>
      </c>
      <c r="I106" s="49" t="e">
        <f>VLOOKUP(H106,银行退汇!G:K,5,FALSE)</f>
        <v>#N/A</v>
      </c>
      <c r="J106" s="49" t="e">
        <f t="shared" si="7"/>
        <v>#N/A</v>
      </c>
      <c r="K106" s="49" t="e">
        <f>VLOOKUP(H106,银行退汇!G:K,2,FALSE)</f>
        <v>#N/A</v>
      </c>
      <c r="L106" s="49" t="e">
        <f>VLOOKUP(H106,网银退汇!C:D,2,FALSE)</f>
        <v>#N/A</v>
      </c>
      <c r="M106" s="49">
        <f>VLOOKUP(D106,自助退!C:F,4,FALSE)</f>
        <v>18</v>
      </c>
      <c r="N106" s="38"/>
      <c r="O106" s="45"/>
      <c r="P106" s="38"/>
      <c r="Q106" s="38"/>
      <c r="R106" s="38"/>
      <c r="S106" s="38"/>
      <c r="T106" s="38"/>
      <c r="U106" s="38"/>
      <c r="V106" s="38"/>
      <c r="W106" s="38"/>
    </row>
    <row r="107" spans="1:23" hidden="1">
      <c r="A107" s="38" t="s">
        <v>994</v>
      </c>
      <c r="B107" s="38" t="s">
        <v>2866</v>
      </c>
      <c r="C107" s="49" t="str">
        <f t="shared" si="4"/>
        <v>20170608</v>
      </c>
      <c r="D107" s="49" t="str">
        <f t="shared" si="5"/>
        <v>0050653298</v>
      </c>
      <c r="E107" s="38" t="s">
        <v>2761</v>
      </c>
      <c r="F107" s="38" t="s">
        <v>1311</v>
      </c>
      <c r="G107" s="45">
        <v>849</v>
      </c>
      <c r="H107" s="49" t="str">
        <f t="shared" si="6"/>
        <v>6214663860079353849</v>
      </c>
      <c r="I107" s="49" t="e">
        <f>VLOOKUP(H107,银行退汇!G:K,5,FALSE)</f>
        <v>#N/A</v>
      </c>
      <c r="J107" s="49" t="e">
        <f t="shared" si="7"/>
        <v>#N/A</v>
      </c>
      <c r="K107" s="49" t="e">
        <f>VLOOKUP(H107,银行退汇!G:K,2,FALSE)</f>
        <v>#N/A</v>
      </c>
      <c r="L107" s="49" t="e">
        <f>VLOOKUP(H107,网银退汇!C:D,2,FALSE)</f>
        <v>#N/A</v>
      </c>
      <c r="M107" s="49">
        <f>VLOOKUP(D107,自助退!C:F,4,FALSE)</f>
        <v>849</v>
      </c>
      <c r="N107" s="38"/>
      <c r="O107" s="45"/>
      <c r="P107" s="38"/>
      <c r="Q107" s="38"/>
      <c r="R107" s="38"/>
      <c r="S107" s="38"/>
      <c r="T107" s="38"/>
      <c r="U107" s="38"/>
      <c r="V107" s="38"/>
      <c r="W107" s="38"/>
    </row>
    <row r="108" spans="1:23" hidden="1">
      <c r="A108" s="38" t="s">
        <v>996</v>
      </c>
      <c r="B108" s="38" t="s">
        <v>2867</v>
      </c>
      <c r="C108" s="49" t="str">
        <f t="shared" si="4"/>
        <v>20170608</v>
      </c>
      <c r="D108" s="49" t="str">
        <f t="shared" si="5"/>
        <v>0050654745</v>
      </c>
      <c r="E108" s="38" t="s">
        <v>2761</v>
      </c>
      <c r="F108" s="38" t="s">
        <v>235</v>
      </c>
      <c r="G108" s="45">
        <v>900</v>
      </c>
      <c r="H108" s="49" t="str">
        <f t="shared" si="6"/>
        <v>6229180007646401900</v>
      </c>
      <c r="I108" s="49" t="e">
        <f>VLOOKUP(H108,银行退汇!G:K,5,FALSE)</f>
        <v>#N/A</v>
      </c>
      <c r="J108" s="49" t="e">
        <f t="shared" si="7"/>
        <v>#N/A</v>
      </c>
      <c r="K108" s="49" t="e">
        <f>VLOOKUP(H108,银行退汇!G:K,2,FALSE)</f>
        <v>#N/A</v>
      </c>
      <c r="L108" s="49" t="e">
        <f>VLOOKUP(H108,网银退汇!C:D,2,FALSE)</f>
        <v>#N/A</v>
      </c>
      <c r="M108" s="49">
        <f>VLOOKUP(D108,自助退!C:F,4,FALSE)</f>
        <v>900</v>
      </c>
      <c r="N108" s="38"/>
      <c r="O108" s="45"/>
      <c r="P108" s="38"/>
      <c r="Q108" s="38"/>
      <c r="R108" s="38"/>
      <c r="S108" s="38"/>
      <c r="T108" s="38"/>
      <c r="U108" s="38"/>
      <c r="V108" s="38"/>
      <c r="W108" s="38"/>
    </row>
    <row r="109" spans="1:23" hidden="1">
      <c r="A109" s="38" t="s">
        <v>998</v>
      </c>
      <c r="B109" s="38" t="s">
        <v>2868</v>
      </c>
      <c r="C109" s="49" t="str">
        <f t="shared" si="4"/>
        <v>20170608</v>
      </c>
      <c r="D109" s="49" t="str">
        <f t="shared" si="5"/>
        <v>0050658729</v>
      </c>
      <c r="E109" s="38" t="s">
        <v>2761</v>
      </c>
      <c r="F109" s="38" t="s">
        <v>1312</v>
      </c>
      <c r="G109" s="45">
        <v>900</v>
      </c>
      <c r="H109" s="49" t="str">
        <f t="shared" si="6"/>
        <v>6214623239000000580900</v>
      </c>
      <c r="I109" s="49" t="e">
        <f>VLOOKUP(H109,银行退汇!G:K,5,FALSE)</f>
        <v>#N/A</v>
      </c>
      <c r="J109" s="49" t="e">
        <f t="shared" si="7"/>
        <v>#N/A</v>
      </c>
      <c r="K109" s="49" t="e">
        <f>VLOOKUP(H109,银行退汇!G:K,2,FALSE)</f>
        <v>#N/A</v>
      </c>
      <c r="L109" s="49" t="e">
        <f>VLOOKUP(H109,网银退汇!C:D,2,FALSE)</f>
        <v>#N/A</v>
      </c>
      <c r="M109" s="49">
        <f>VLOOKUP(D109,自助退!C:F,4,FALSE)</f>
        <v>900</v>
      </c>
      <c r="N109" s="38"/>
      <c r="O109" s="45"/>
      <c r="P109" s="38"/>
      <c r="Q109" s="38"/>
      <c r="R109" s="38"/>
      <c r="S109" s="38"/>
      <c r="T109" s="38"/>
      <c r="U109" s="38"/>
      <c r="V109" s="38"/>
      <c r="W109" s="38"/>
    </row>
    <row r="110" spans="1:23" hidden="1">
      <c r="A110" s="38" t="s">
        <v>1000</v>
      </c>
      <c r="B110" s="38" t="s">
        <v>2869</v>
      </c>
      <c r="C110" s="49" t="str">
        <f t="shared" si="4"/>
        <v>20170608</v>
      </c>
      <c r="D110" s="49" t="str">
        <f t="shared" si="5"/>
        <v>0050658788</v>
      </c>
      <c r="E110" s="38" t="s">
        <v>2761</v>
      </c>
      <c r="F110" s="38" t="s">
        <v>1313</v>
      </c>
      <c r="G110" s="45">
        <v>315</v>
      </c>
      <c r="H110" s="49" t="str">
        <f t="shared" si="6"/>
        <v>6228480868128526670315</v>
      </c>
      <c r="I110" s="49" t="e">
        <f>VLOOKUP(H110,银行退汇!G:K,5,FALSE)</f>
        <v>#N/A</v>
      </c>
      <c r="J110" s="49" t="e">
        <f t="shared" si="7"/>
        <v>#N/A</v>
      </c>
      <c r="K110" s="49" t="e">
        <f>VLOOKUP(H110,银行退汇!G:K,2,FALSE)</f>
        <v>#N/A</v>
      </c>
      <c r="L110" s="49" t="e">
        <f>VLOOKUP(H110,网银退汇!C:D,2,FALSE)</f>
        <v>#N/A</v>
      </c>
      <c r="M110" s="49">
        <f>VLOOKUP(D110,自助退!C:F,4,FALSE)</f>
        <v>315</v>
      </c>
      <c r="N110" s="38"/>
      <c r="O110" s="45"/>
      <c r="P110" s="38"/>
      <c r="Q110" s="38"/>
      <c r="R110" s="38"/>
      <c r="S110" s="38"/>
      <c r="T110" s="38"/>
      <c r="U110" s="38"/>
      <c r="V110" s="38"/>
      <c r="W110" s="38"/>
    </row>
    <row r="111" spans="1:23" hidden="1">
      <c r="A111" s="38" t="s">
        <v>1002</v>
      </c>
      <c r="B111" s="38" t="s">
        <v>2870</v>
      </c>
      <c r="C111" s="49" t="str">
        <f t="shared" si="4"/>
        <v>20170608</v>
      </c>
      <c r="D111" s="49" t="str">
        <f t="shared" si="5"/>
        <v>0050667078</v>
      </c>
      <c r="E111" s="38" t="s">
        <v>2761</v>
      </c>
      <c r="F111" s="38" t="s">
        <v>239</v>
      </c>
      <c r="G111" s="45">
        <v>550</v>
      </c>
      <c r="H111" s="49" t="str">
        <f t="shared" si="6"/>
        <v>6282889219008283550</v>
      </c>
      <c r="I111" s="49">
        <f>VLOOKUP(H111,银行退汇!G:K,5,FALSE)</f>
        <v>550</v>
      </c>
      <c r="J111" s="49">
        <f t="shared" si="7"/>
        <v>1</v>
      </c>
      <c r="K111" s="49" t="str">
        <f>VLOOKUP(H111,银行退汇!G:K,2,FALSE)</f>
        <v xml:space="preserve">李卫兰                                                                                                                  </v>
      </c>
      <c r="L111" s="49">
        <f>VLOOKUP(H111,网银退汇!C:D,2,FALSE)</f>
        <v>550</v>
      </c>
      <c r="M111" s="49">
        <f>VLOOKUP(D111,自助退!C:F,4,FALSE)</f>
        <v>550</v>
      </c>
      <c r="N111" s="38"/>
      <c r="O111" s="45"/>
      <c r="P111" s="38"/>
      <c r="Q111" s="38"/>
      <c r="R111" s="38"/>
      <c r="S111" s="38"/>
      <c r="T111" s="38"/>
      <c r="U111" s="38"/>
      <c r="V111" s="38"/>
      <c r="W111" s="38"/>
    </row>
    <row r="112" spans="1:23" hidden="1">
      <c r="A112" s="38" t="s">
        <v>1004</v>
      </c>
      <c r="B112" s="38" t="s">
        <v>2871</v>
      </c>
      <c r="C112" s="49" t="str">
        <f t="shared" si="4"/>
        <v>20170608</v>
      </c>
      <c r="D112" s="49" t="str">
        <f t="shared" si="5"/>
        <v>0050671066</v>
      </c>
      <c r="E112" s="38" t="s">
        <v>2761</v>
      </c>
      <c r="F112" s="38" t="s">
        <v>239</v>
      </c>
      <c r="G112" s="45">
        <v>5000</v>
      </c>
      <c r="H112" s="49" t="str">
        <f t="shared" si="6"/>
        <v>62828892190082835000</v>
      </c>
      <c r="I112" s="49" t="e">
        <f>VLOOKUP(H112,银行退汇!G:K,5,FALSE)</f>
        <v>#N/A</v>
      </c>
      <c r="J112" s="49" t="e">
        <f t="shared" si="7"/>
        <v>#N/A</v>
      </c>
      <c r="K112" s="49" t="e">
        <f>VLOOKUP(H112,银行退汇!G:K,2,FALSE)</f>
        <v>#N/A</v>
      </c>
      <c r="L112" s="49" t="e">
        <f>VLOOKUP(H112,网银退汇!C:D,2,FALSE)</f>
        <v>#N/A</v>
      </c>
      <c r="M112" s="49">
        <f>VLOOKUP(D112,自助退!C:F,4,FALSE)</f>
        <v>5000</v>
      </c>
      <c r="N112" s="38"/>
      <c r="O112" s="45"/>
      <c r="P112" s="38"/>
      <c r="Q112" s="38"/>
      <c r="R112" s="38"/>
      <c r="S112" s="38"/>
      <c r="T112" s="38"/>
      <c r="U112" s="38"/>
      <c r="V112" s="38"/>
      <c r="W112" s="38"/>
    </row>
    <row r="113" spans="1:23" hidden="1">
      <c r="A113" s="38" t="s">
        <v>1006</v>
      </c>
      <c r="B113" s="38" t="s">
        <v>2872</v>
      </c>
      <c r="C113" s="49" t="str">
        <f t="shared" si="4"/>
        <v>20170608</v>
      </c>
      <c r="D113" s="49" t="str">
        <f t="shared" si="5"/>
        <v>0050674177</v>
      </c>
      <c r="E113" s="38" t="s">
        <v>2761</v>
      </c>
      <c r="F113" s="38" t="s">
        <v>1314</v>
      </c>
      <c r="G113" s="45">
        <v>65</v>
      </c>
      <c r="H113" s="49" t="str">
        <f t="shared" si="6"/>
        <v>623091069901374793165</v>
      </c>
      <c r="I113" s="49" t="e">
        <f>VLOOKUP(H113,银行退汇!G:K,5,FALSE)</f>
        <v>#N/A</v>
      </c>
      <c r="J113" s="49" t="e">
        <f t="shared" si="7"/>
        <v>#N/A</v>
      </c>
      <c r="K113" s="49" t="e">
        <f>VLOOKUP(H113,银行退汇!G:K,2,FALSE)</f>
        <v>#N/A</v>
      </c>
      <c r="L113" s="49" t="e">
        <f>VLOOKUP(H113,网银退汇!C:D,2,FALSE)</f>
        <v>#N/A</v>
      </c>
      <c r="M113" s="49">
        <f>VLOOKUP(D113,自助退!C:F,4,FALSE)</f>
        <v>65</v>
      </c>
      <c r="N113" s="38"/>
      <c r="O113" s="45"/>
      <c r="P113" s="38"/>
      <c r="Q113" s="38"/>
      <c r="R113" s="38"/>
      <c r="S113" s="38"/>
      <c r="T113" s="38"/>
      <c r="U113" s="38"/>
      <c r="V113" s="38"/>
      <c r="W113" s="38"/>
    </row>
    <row r="114" spans="1:23" hidden="1">
      <c r="A114" s="38" t="s">
        <v>1008</v>
      </c>
      <c r="B114" s="38" t="s">
        <v>2873</v>
      </c>
      <c r="C114" s="49" t="str">
        <f t="shared" si="4"/>
        <v>20170608</v>
      </c>
      <c r="D114" s="49" t="str">
        <f t="shared" si="5"/>
        <v>0050695654</v>
      </c>
      <c r="E114" s="38" t="s">
        <v>2761</v>
      </c>
      <c r="F114" s="38" t="s">
        <v>239</v>
      </c>
      <c r="G114" s="45">
        <v>750</v>
      </c>
      <c r="H114" s="49" t="str">
        <f t="shared" si="6"/>
        <v>6282889219008283750</v>
      </c>
      <c r="I114" s="49" t="e">
        <f>VLOOKUP(H114,银行退汇!G:K,5,FALSE)</f>
        <v>#N/A</v>
      </c>
      <c r="J114" s="49" t="e">
        <f t="shared" si="7"/>
        <v>#N/A</v>
      </c>
      <c r="K114" s="49" t="e">
        <f>VLOOKUP(H114,银行退汇!G:K,2,FALSE)</f>
        <v>#N/A</v>
      </c>
      <c r="L114" s="49" t="e">
        <f>VLOOKUP(H114,网银退汇!C:D,2,FALSE)</f>
        <v>#N/A</v>
      </c>
      <c r="M114" s="49">
        <f>VLOOKUP(D114,自助退!C:F,4,FALSE)</f>
        <v>750</v>
      </c>
      <c r="N114" s="38"/>
      <c r="O114" s="45"/>
      <c r="P114" s="38"/>
      <c r="Q114" s="38"/>
      <c r="R114" s="38"/>
      <c r="S114" s="38"/>
      <c r="T114" s="38"/>
      <c r="U114" s="38"/>
      <c r="V114" s="38"/>
      <c r="W114" s="38"/>
    </row>
    <row r="115" spans="1:23" hidden="1">
      <c r="A115" s="38" t="s">
        <v>1010</v>
      </c>
      <c r="B115" s="38" t="s">
        <v>2874</v>
      </c>
      <c r="C115" s="49" t="str">
        <f t="shared" si="4"/>
        <v>20170608</v>
      </c>
      <c r="D115" s="49" t="str">
        <f t="shared" si="5"/>
        <v>0050703667</v>
      </c>
      <c r="E115" s="38" t="s">
        <v>2761</v>
      </c>
      <c r="F115" s="38" t="s">
        <v>227</v>
      </c>
      <c r="G115" s="45">
        <v>740</v>
      </c>
      <c r="H115" s="49" t="str">
        <f t="shared" si="6"/>
        <v>6222620590004224766740</v>
      </c>
      <c r="I115" s="49" t="e">
        <f>VLOOKUP(H115,银行退汇!G:K,5,FALSE)</f>
        <v>#N/A</v>
      </c>
      <c r="J115" s="49" t="e">
        <f t="shared" si="7"/>
        <v>#N/A</v>
      </c>
      <c r="K115" s="49" t="e">
        <f>VLOOKUP(H115,银行退汇!G:K,2,FALSE)</f>
        <v>#N/A</v>
      </c>
      <c r="L115" s="49" t="e">
        <f>VLOOKUP(H115,网银退汇!C:D,2,FALSE)</f>
        <v>#N/A</v>
      </c>
      <c r="M115" s="49">
        <f>VLOOKUP(D115,自助退!C:F,4,FALSE)</f>
        <v>740</v>
      </c>
      <c r="N115" s="38"/>
      <c r="O115" s="45"/>
      <c r="P115" s="38"/>
      <c r="Q115" s="38"/>
      <c r="R115" s="38"/>
      <c r="S115" s="38"/>
      <c r="T115" s="38"/>
      <c r="U115" s="38"/>
      <c r="V115" s="38"/>
      <c r="W115" s="38"/>
    </row>
    <row r="116" spans="1:23" hidden="1">
      <c r="A116" s="38" t="s">
        <v>1012</v>
      </c>
      <c r="B116" s="38" t="s">
        <v>2875</v>
      </c>
      <c r="C116" s="49" t="str">
        <f t="shared" si="4"/>
        <v>20170608</v>
      </c>
      <c r="D116" s="49" t="str">
        <f t="shared" si="5"/>
        <v>0050711997</v>
      </c>
      <c r="E116" s="38" t="s">
        <v>2761</v>
      </c>
      <c r="F116" s="38" t="s">
        <v>1315</v>
      </c>
      <c r="G116" s="45">
        <v>200</v>
      </c>
      <c r="H116" s="49" t="str">
        <f t="shared" si="6"/>
        <v>6212262502004595677200</v>
      </c>
      <c r="I116" s="49" t="e">
        <f>VLOOKUP(H116,银行退汇!G:K,5,FALSE)</f>
        <v>#N/A</v>
      </c>
      <c r="J116" s="49" t="e">
        <f t="shared" si="7"/>
        <v>#N/A</v>
      </c>
      <c r="K116" s="49" t="e">
        <f>VLOOKUP(H116,银行退汇!G:K,2,FALSE)</f>
        <v>#N/A</v>
      </c>
      <c r="L116" s="49" t="e">
        <f>VLOOKUP(H116,网银退汇!C:D,2,FALSE)</f>
        <v>#N/A</v>
      </c>
      <c r="M116" s="49">
        <f>VLOOKUP(D116,自助退!C:F,4,FALSE)</f>
        <v>200</v>
      </c>
      <c r="N116" s="38"/>
      <c r="O116" s="45"/>
      <c r="P116" s="38"/>
      <c r="Q116" s="38"/>
      <c r="R116" s="38"/>
      <c r="S116" s="38"/>
      <c r="T116" s="38"/>
      <c r="U116" s="38"/>
      <c r="V116" s="38"/>
      <c r="W116" s="38"/>
    </row>
    <row r="117" spans="1:23" hidden="1">
      <c r="A117" s="38" t="s">
        <v>1014</v>
      </c>
      <c r="B117" s="38" t="s">
        <v>2876</v>
      </c>
      <c r="C117" s="49" t="str">
        <f t="shared" si="4"/>
        <v>20170608</v>
      </c>
      <c r="D117" s="49" t="str">
        <f t="shared" si="5"/>
        <v>0050712870</v>
      </c>
      <c r="E117" s="38" t="s">
        <v>2761</v>
      </c>
      <c r="F117" s="38" t="s">
        <v>1316</v>
      </c>
      <c r="G117" s="45">
        <v>200</v>
      </c>
      <c r="H117" s="49" t="str">
        <f t="shared" si="6"/>
        <v>4033930015779508200</v>
      </c>
      <c r="I117" s="49" t="e">
        <f>VLOOKUP(H117,银行退汇!G:K,5,FALSE)</f>
        <v>#N/A</v>
      </c>
      <c r="J117" s="49" t="e">
        <f t="shared" si="7"/>
        <v>#N/A</v>
      </c>
      <c r="K117" s="49" t="e">
        <f>VLOOKUP(H117,银行退汇!G:K,2,FALSE)</f>
        <v>#N/A</v>
      </c>
      <c r="L117" s="49" t="e">
        <f>VLOOKUP(H117,网银退汇!C:D,2,FALSE)</f>
        <v>#N/A</v>
      </c>
      <c r="M117" s="49">
        <f>VLOOKUP(D117,自助退!C:F,4,FALSE)</f>
        <v>200</v>
      </c>
      <c r="N117" s="38"/>
      <c r="O117" s="45"/>
      <c r="P117" s="38"/>
      <c r="Q117" s="38"/>
      <c r="R117" s="38"/>
      <c r="S117" s="38"/>
      <c r="T117" s="38"/>
      <c r="U117" s="38"/>
      <c r="V117" s="38"/>
      <c r="W117" s="38"/>
    </row>
    <row r="118" spans="1:23" hidden="1">
      <c r="A118" s="38" t="s">
        <v>1016</v>
      </c>
      <c r="B118" s="38" t="s">
        <v>2877</v>
      </c>
      <c r="C118" s="49" t="str">
        <f t="shared" si="4"/>
        <v>20170608</v>
      </c>
      <c r="D118" s="49" t="str">
        <f t="shared" si="5"/>
        <v>0050713342</v>
      </c>
      <c r="E118" s="38" t="s">
        <v>2761</v>
      </c>
      <c r="F118" s="38" t="s">
        <v>1316</v>
      </c>
      <c r="G118" s="45">
        <v>16</v>
      </c>
      <c r="H118" s="49" t="str">
        <f t="shared" si="6"/>
        <v>403393001577950816</v>
      </c>
      <c r="I118" s="49" t="e">
        <f>VLOOKUP(H118,银行退汇!G:K,5,FALSE)</f>
        <v>#N/A</v>
      </c>
      <c r="J118" s="49" t="e">
        <f t="shared" si="7"/>
        <v>#N/A</v>
      </c>
      <c r="K118" s="49" t="e">
        <f>VLOOKUP(H118,银行退汇!G:K,2,FALSE)</f>
        <v>#N/A</v>
      </c>
      <c r="L118" s="49" t="e">
        <f>VLOOKUP(H118,网银退汇!C:D,2,FALSE)</f>
        <v>#N/A</v>
      </c>
      <c r="M118" s="49">
        <f>VLOOKUP(D118,自助退!C:F,4,FALSE)</f>
        <v>16</v>
      </c>
      <c r="N118" s="38"/>
      <c r="O118" s="45"/>
      <c r="P118" s="38"/>
      <c r="Q118" s="38"/>
      <c r="R118" s="38"/>
      <c r="S118" s="38"/>
      <c r="T118" s="38"/>
      <c r="U118" s="38"/>
      <c r="V118" s="38"/>
      <c r="W118" s="38"/>
    </row>
    <row r="119" spans="1:23" hidden="1">
      <c r="A119" s="38" t="s">
        <v>1018</v>
      </c>
      <c r="B119" s="38" t="s">
        <v>2878</v>
      </c>
      <c r="C119" s="49" t="str">
        <f t="shared" si="4"/>
        <v>20170608</v>
      </c>
      <c r="D119" s="49" t="str">
        <f t="shared" si="5"/>
        <v>0050730678</v>
      </c>
      <c r="E119" s="38" t="s">
        <v>2761</v>
      </c>
      <c r="F119" s="38" t="s">
        <v>1317</v>
      </c>
      <c r="G119" s="45">
        <v>500</v>
      </c>
      <c r="H119" s="49" t="str">
        <f t="shared" si="6"/>
        <v>6216912200864745500</v>
      </c>
      <c r="I119" s="49" t="e">
        <f>VLOOKUP(H119,银行退汇!G:K,5,FALSE)</f>
        <v>#N/A</v>
      </c>
      <c r="J119" s="49" t="e">
        <f t="shared" si="7"/>
        <v>#N/A</v>
      </c>
      <c r="K119" s="49" t="e">
        <f>VLOOKUP(H119,银行退汇!G:K,2,FALSE)</f>
        <v>#N/A</v>
      </c>
      <c r="L119" s="49" t="e">
        <f>VLOOKUP(H119,网银退汇!C:D,2,FALSE)</f>
        <v>#N/A</v>
      </c>
      <c r="M119" s="49">
        <f>VLOOKUP(D119,自助退!C:F,4,FALSE)</f>
        <v>500</v>
      </c>
      <c r="N119" s="38"/>
      <c r="O119" s="45"/>
      <c r="P119" s="38"/>
      <c r="Q119" s="38"/>
      <c r="R119" s="38"/>
      <c r="S119" s="38"/>
      <c r="T119" s="38"/>
      <c r="U119" s="38"/>
      <c r="V119" s="38"/>
      <c r="W119" s="38"/>
    </row>
    <row r="120" spans="1:23" hidden="1">
      <c r="A120" s="38" t="s">
        <v>1024</v>
      </c>
      <c r="B120" s="38" t="s">
        <v>2879</v>
      </c>
      <c r="C120" s="49" t="str">
        <f t="shared" si="4"/>
        <v>20170608</v>
      </c>
      <c r="D120" s="49" t="str">
        <f t="shared" si="5"/>
        <v>0050739010</v>
      </c>
      <c r="E120" s="38" t="s">
        <v>2761</v>
      </c>
      <c r="F120" s="38" t="s">
        <v>1318</v>
      </c>
      <c r="G120" s="45">
        <v>157</v>
      </c>
      <c r="H120" s="49" t="str">
        <f t="shared" si="6"/>
        <v>6282880044014091157</v>
      </c>
      <c r="I120" s="49" t="e">
        <f>VLOOKUP(H120,银行退汇!G:K,5,FALSE)</f>
        <v>#N/A</v>
      </c>
      <c r="J120" s="49" t="e">
        <f t="shared" si="7"/>
        <v>#N/A</v>
      </c>
      <c r="K120" s="49" t="e">
        <f>VLOOKUP(H120,银行退汇!G:K,2,FALSE)</f>
        <v>#N/A</v>
      </c>
      <c r="L120" s="49" t="e">
        <f>VLOOKUP(H120,网银退汇!C:D,2,FALSE)</f>
        <v>#N/A</v>
      </c>
      <c r="M120" s="49">
        <f>VLOOKUP(D120,自助退!C:F,4,FALSE)</f>
        <v>157</v>
      </c>
      <c r="N120" s="38"/>
      <c r="O120" s="45"/>
      <c r="P120" s="38"/>
      <c r="Q120" s="38"/>
      <c r="R120" s="38"/>
      <c r="S120" s="38"/>
      <c r="T120" s="38"/>
      <c r="U120" s="38"/>
      <c r="V120" s="38"/>
      <c r="W120" s="38"/>
    </row>
    <row r="121" spans="1:23" hidden="1">
      <c r="A121" s="38" t="s">
        <v>1026</v>
      </c>
      <c r="B121" s="38" t="s">
        <v>2880</v>
      </c>
      <c r="C121" s="49" t="str">
        <f t="shared" si="4"/>
        <v>20170608</v>
      </c>
      <c r="D121" s="49" t="str">
        <f t="shared" si="5"/>
        <v>0050739678</v>
      </c>
      <c r="E121" s="38" t="s">
        <v>2761</v>
      </c>
      <c r="F121" s="38" t="s">
        <v>240</v>
      </c>
      <c r="G121" s="45">
        <v>3996</v>
      </c>
      <c r="H121" s="49" t="str">
        <f t="shared" si="6"/>
        <v>62216810021404703996</v>
      </c>
      <c r="I121" s="49" t="e">
        <f>VLOOKUP(H121,银行退汇!G:K,5,FALSE)</f>
        <v>#N/A</v>
      </c>
      <c r="J121" s="49" t="e">
        <f t="shared" si="7"/>
        <v>#N/A</v>
      </c>
      <c r="K121" s="49" t="e">
        <f>VLOOKUP(H121,银行退汇!G:K,2,FALSE)</f>
        <v>#N/A</v>
      </c>
      <c r="L121" s="49" t="e">
        <f>VLOOKUP(H121,网银退汇!C:D,2,FALSE)</f>
        <v>#N/A</v>
      </c>
      <c r="M121" s="49">
        <f>VLOOKUP(D121,自助退!C:F,4,FALSE)</f>
        <v>3996</v>
      </c>
      <c r="N121" s="38"/>
      <c r="O121" s="45"/>
      <c r="P121" s="38"/>
      <c r="Q121" s="38"/>
      <c r="R121" s="38"/>
      <c r="S121" s="38"/>
      <c r="T121" s="38"/>
      <c r="U121" s="38"/>
      <c r="V121" s="38"/>
      <c r="W121" s="38"/>
    </row>
    <row r="122" spans="1:23" hidden="1">
      <c r="A122" s="38" t="s">
        <v>1028</v>
      </c>
      <c r="B122" s="38" t="s">
        <v>2881</v>
      </c>
      <c r="C122" s="49" t="str">
        <f t="shared" si="4"/>
        <v>20170608</v>
      </c>
      <c r="D122" s="49" t="str">
        <f t="shared" si="5"/>
        <v>0050741050</v>
      </c>
      <c r="E122" s="38" t="s">
        <v>2761</v>
      </c>
      <c r="F122" s="38" t="s">
        <v>233</v>
      </c>
      <c r="G122" s="45">
        <v>1000</v>
      </c>
      <c r="H122" s="49" t="str">
        <f t="shared" si="6"/>
        <v>48959203319159901000</v>
      </c>
      <c r="I122" s="49" t="e">
        <f>VLOOKUP(H122,银行退汇!G:K,5,FALSE)</f>
        <v>#N/A</v>
      </c>
      <c r="J122" s="49" t="e">
        <f t="shared" si="7"/>
        <v>#N/A</v>
      </c>
      <c r="K122" s="49" t="e">
        <f>VLOOKUP(H122,银行退汇!G:K,2,FALSE)</f>
        <v>#N/A</v>
      </c>
      <c r="L122" s="49" t="e">
        <f>VLOOKUP(H122,网银退汇!C:D,2,FALSE)</f>
        <v>#N/A</v>
      </c>
      <c r="M122" s="49">
        <f>VLOOKUP(D122,自助退!C:F,4,FALSE)</f>
        <v>1000</v>
      </c>
      <c r="N122" s="38"/>
      <c r="O122" s="45"/>
      <c r="P122" s="38"/>
      <c r="Q122" s="38"/>
      <c r="R122" s="38"/>
      <c r="S122" s="38"/>
      <c r="T122" s="38"/>
      <c r="U122" s="38"/>
      <c r="V122" s="38"/>
      <c r="W122" s="38"/>
    </row>
    <row r="123" spans="1:23" hidden="1">
      <c r="A123" s="38" t="s">
        <v>1030</v>
      </c>
      <c r="B123" s="38" t="s">
        <v>2882</v>
      </c>
      <c r="C123" s="49" t="str">
        <f t="shared" si="4"/>
        <v>20170608</v>
      </c>
      <c r="D123" s="49" t="str">
        <f t="shared" si="5"/>
        <v>0050741487</v>
      </c>
      <c r="E123" s="38" t="s">
        <v>2761</v>
      </c>
      <c r="F123" s="38" t="s">
        <v>241</v>
      </c>
      <c r="G123" s="45">
        <v>200</v>
      </c>
      <c r="H123" s="49" t="str">
        <f t="shared" si="6"/>
        <v>6217233202008983475200</v>
      </c>
      <c r="I123" s="49" t="e">
        <f>VLOOKUP(H123,银行退汇!G:K,5,FALSE)</f>
        <v>#N/A</v>
      </c>
      <c r="J123" s="49" t="e">
        <f t="shared" si="7"/>
        <v>#N/A</v>
      </c>
      <c r="K123" s="49" t="e">
        <f>VLOOKUP(H123,银行退汇!G:K,2,FALSE)</f>
        <v>#N/A</v>
      </c>
      <c r="L123" s="49" t="e">
        <f>VLOOKUP(H123,网银退汇!C:D,2,FALSE)</f>
        <v>#N/A</v>
      </c>
      <c r="M123" s="49">
        <f>VLOOKUP(D123,自助退!C:F,4,FALSE)</f>
        <v>200</v>
      </c>
      <c r="N123" s="38"/>
      <c r="O123" s="45"/>
      <c r="P123" s="38"/>
      <c r="Q123" s="38"/>
      <c r="R123" s="38"/>
      <c r="S123" s="38"/>
      <c r="T123" s="38"/>
      <c r="U123" s="38"/>
      <c r="V123" s="38"/>
      <c r="W123" s="38"/>
    </row>
    <row r="124" spans="1:23" hidden="1">
      <c r="A124" s="38" t="s">
        <v>1032</v>
      </c>
      <c r="B124" s="38" t="s">
        <v>2883</v>
      </c>
      <c r="C124" s="49" t="str">
        <f t="shared" si="4"/>
        <v>20170608</v>
      </c>
      <c r="D124" s="49" t="str">
        <f t="shared" si="5"/>
        <v>0050746465</v>
      </c>
      <c r="E124" s="38" t="s">
        <v>2761</v>
      </c>
      <c r="F124" s="38" t="s">
        <v>1319</v>
      </c>
      <c r="G124" s="45">
        <v>50</v>
      </c>
      <c r="H124" s="49" t="str">
        <f t="shared" si="6"/>
        <v>625362424031008450</v>
      </c>
      <c r="I124" s="49" t="e">
        <f>VLOOKUP(H124,银行退汇!G:K,5,FALSE)</f>
        <v>#N/A</v>
      </c>
      <c r="J124" s="49" t="e">
        <f t="shared" si="7"/>
        <v>#N/A</v>
      </c>
      <c r="K124" s="49" t="e">
        <f>VLOOKUP(H124,银行退汇!G:K,2,FALSE)</f>
        <v>#N/A</v>
      </c>
      <c r="L124" s="49" t="e">
        <f>VLOOKUP(H124,网银退汇!C:D,2,FALSE)</f>
        <v>#N/A</v>
      </c>
      <c r="M124" s="49">
        <f>VLOOKUP(D124,自助退!C:F,4,FALSE)</f>
        <v>50</v>
      </c>
      <c r="N124" s="38"/>
      <c r="O124" s="45"/>
      <c r="P124" s="38"/>
      <c r="Q124" s="38"/>
      <c r="R124" s="38"/>
      <c r="S124" s="38"/>
      <c r="T124" s="38"/>
      <c r="U124" s="38"/>
      <c r="V124" s="38"/>
      <c r="W124" s="38"/>
    </row>
    <row r="125" spans="1:23" hidden="1">
      <c r="A125" s="38" t="s">
        <v>1034</v>
      </c>
      <c r="B125" s="38" t="s">
        <v>2884</v>
      </c>
      <c r="C125" s="49" t="str">
        <f t="shared" si="4"/>
        <v>20170608</v>
      </c>
      <c r="D125" s="49" t="str">
        <f t="shared" si="5"/>
        <v>0050747150</v>
      </c>
      <c r="E125" s="38" t="s">
        <v>2761</v>
      </c>
      <c r="F125" s="38" t="s">
        <v>1319</v>
      </c>
      <c r="G125" s="45">
        <v>42</v>
      </c>
      <c r="H125" s="49" t="str">
        <f t="shared" si="6"/>
        <v>625362424031008442</v>
      </c>
      <c r="I125" s="49" t="e">
        <f>VLOOKUP(H125,银行退汇!G:K,5,FALSE)</f>
        <v>#N/A</v>
      </c>
      <c r="J125" s="49" t="e">
        <f t="shared" si="7"/>
        <v>#N/A</v>
      </c>
      <c r="K125" s="49" t="e">
        <f>VLOOKUP(H125,银行退汇!G:K,2,FALSE)</f>
        <v>#N/A</v>
      </c>
      <c r="L125" s="49" t="e">
        <f>VLOOKUP(H125,网银退汇!C:D,2,FALSE)</f>
        <v>#N/A</v>
      </c>
      <c r="M125" s="49">
        <f>VLOOKUP(D125,自助退!C:F,4,FALSE)</f>
        <v>42</v>
      </c>
      <c r="N125" s="38"/>
      <c r="O125" s="45"/>
      <c r="P125" s="38"/>
      <c r="Q125" s="38"/>
      <c r="R125" s="38"/>
      <c r="S125" s="38"/>
      <c r="T125" s="38"/>
      <c r="U125" s="38"/>
      <c r="V125" s="38"/>
      <c r="W125" s="38"/>
    </row>
    <row r="126" spans="1:23" hidden="1">
      <c r="A126" s="38" t="s">
        <v>1036</v>
      </c>
      <c r="B126" s="38" t="s">
        <v>2885</v>
      </c>
      <c r="C126" s="49" t="str">
        <f t="shared" si="4"/>
        <v>20170609</v>
      </c>
      <c r="D126" s="49" t="str">
        <f t="shared" si="5"/>
        <v>0050759365</v>
      </c>
      <c r="E126" s="38" t="s">
        <v>2761</v>
      </c>
      <c r="F126" s="38" t="s">
        <v>193</v>
      </c>
      <c r="G126" s="45">
        <v>1337</v>
      </c>
      <c r="H126" s="49" t="str">
        <f t="shared" si="6"/>
        <v>62226205900025960331337</v>
      </c>
      <c r="I126" s="49" t="e">
        <f>VLOOKUP(H126,银行退汇!G:K,5,FALSE)</f>
        <v>#N/A</v>
      </c>
      <c r="J126" s="49" t="e">
        <f t="shared" si="7"/>
        <v>#N/A</v>
      </c>
      <c r="K126" s="49" t="e">
        <f>VLOOKUP(H126,银行退汇!G:K,2,FALSE)</f>
        <v>#N/A</v>
      </c>
      <c r="L126" s="49" t="e">
        <f>VLOOKUP(H126,网银退汇!C:D,2,FALSE)</f>
        <v>#N/A</v>
      </c>
      <c r="M126" s="49">
        <f>VLOOKUP(D126,自助退!C:F,4,FALSE)</f>
        <v>1337</v>
      </c>
      <c r="N126" s="38"/>
      <c r="O126" s="45"/>
      <c r="P126" s="38"/>
      <c r="Q126" s="38"/>
      <c r="R126" s="38"/>
      <c r="S126" s="38"/>
      <c r="T126" s="38"/>
      <c r="U126" s="38"/>
      <c r="V126" s="38"/>
      <c r="W126" s="38"/>
    </row>
    <row r="127" spans="1:23" hidden="1">
      <c r="A127" s="38" t="s">
        <v>1049</v>
      </c>
      <c r="B127" s="38" t="s">
        <v>2886</v>
      </c>
      <c r="C127" s="49" t="str">
        <f t="shared" si="4"/>
        <v>20170609</v>
      </c>
      <c r="D127" s="49" t="str">
        <f t="shared" si="5"/>
        <v>0050765288</v>
      </c>
      <c r="E127" s="38" t="s">
        <v>2761</v>
      </c>
      <c r="F127" s="38" t="s">
        <v>1321</v>
      </c>
      <c r="G127" s="45">
        <v>1994</v>
      </c>
      <c r="H127" s="49" t="str">
        <f t="shared" si="6"/>
        <v>40411700552603541994</v>
      </c>
      <c r="I127" s="49">
        <f>VLOOKUP(H127,银行退汇!G:K,5,FALSE)</f>
        <v>1994</v>
      </c>
      <c r="J127" s="49">
        <f t="shared" si="7"/>
        <v>1</v>
      </c>
      <c r="K127" s="49" t="str">
        <f>VLOOKUP(H127,银行退汇!G:K,2,FALSE)</f>
        <v xml:space="preserve">杨惠                                                                                                                    </v>
      </c>
      <c r="L127" s="49">
        <f>VLOOKUP(H127,网银退汇!C:D,2,FALSE)</f>
        <v>1994</v>
      </c>
      <c r="M127" s="49">
        <f>VLOOKUP(D127,自助退!C:F,4,FALSE)</f>
        <v>1994</v>
      </c>
      <c r="N127" s="38"/>
      <c r="O127" s="45"/>
      <c r="P127" s="38"/>
      <c r="Q127" s="38"/>
      <c r="R127" s="38"/>
      <c r="S127" s="38"/>
      <c r="T127" s="38"/>
      <c r="U127" s="38"/>
      <c r="V127" s="38"/>
      <c r="W127" s="38"/>
    </row>
    <row r="128" spans="1:23" hidden="1">
      <c r="A128" s="38" t="s">
        <v>1051</v>
      </c>
      <c r="B128" s="38" t="s">
        <v>2887</v>
      </c>
      <c r="C128" s="49" t="str">
        <f t="shared" si="4"/>
        <v>20170609</v>
      </c>
      <c r="D128" s="49" t="str">
        <f t="shared" si="5"/>
        <v>0050766084</v>
      </c>
      <c r="E128" s="38" t="s">
        <v>2761</v>
      </c>
      <c r="F128" s="38" t="s">
        <v>1322</v>
      </c>
      <c r="G128" s="45">
        <v>200</v>
      </c>
      <c r="H128" s="49" t="str">
        <f t="shared" si="6"/>
        <v>6217007170000705705200</v>
      </c>
      <c r="I128" s="49" t="e">
        <f>VLOOKUP(H128,银行退汇!G:K,5,FALSE)</f>
        <v>#N/A</v>
      </c>
      <c r="J128" s="49" t="e">
        <f t="shared" si="7"/>
        <v>#N/A</v>
      </c>
      <c r="K128" s="49" t="e">
        <f>VLOOKUP(H128,银行退汇!G:K,2,FALSE)</f>
        <v>#N/A</v>
      </c>
      <c r="L128" s="49" t="e">
        <f>VLOOKUP(H128,网银退汇!C:D,2,FALSE)</f>
        <v>#N/A</v>
      </c>
      <c r="M128" s="49">
        <f>VLOOKUP(D128,自助退!C:F,4,FALSE)</f>
        <v>200</v>
      </c>
      <c r="N128" s="38"/>
      <c r="O128" s="45"/>
      <c r="P128" s="38"/>
      <c r="Q128" s="38"/>
      <c r="R128" s="38"/>
      <c r="S128" s="38"/>
      <c r="T128" s="38"/>
      <c r="U128" s="38"/>
      <c r="V128" s="38"/>
      <c r="W128" s="38"/>
    </row>
    <row r="129" spans="1:23" hidden="1">
      <c r="A129" s="38" t="s">
        <v>1057</v>
      </c>
      <c r="B129" s="38" t="s">
        <v>2888</v>
      </c>
      <c r="C129" s="49" t="str">
        <f t="shared" si="4"/>
        <v>20170609</v>
      </c>
      <c r="D129" s="49" t="str">
        <f t="shared" si="5"/>
        <v>0050768987</v>
      </c>
      <c r="E129" s="38" t="s">
        <v>2761</v>
      </c>
      <c r="F129" s="38" t="s">
        <v>1323</v>
      </c>
      <c r="G129" s="45">
        <v>118</v>
      </c>
      <c r="H129" s="49" t="str">
        <f t="shared" si="6"/>
        <v>6227003861100021737118</v>
      </c>
      <c r="I129" s="49" t="e">
        <f>VLOOKUP(H129,银行退汇!G:K,5,FALSE)</f>
        <v>#N/A</v>
      </c>
      <c r="J129" s="49" t="e">
        <f t="shared" si="7"/>
        <v>#N/A</v>
      </c>
      <c r="K129" s="49" t="e">
        <f>VLOOKUP(H129,银行退汇!G:K,2,FALSE)</f>
        <v>#N/A</v>
      </c>
      <c r="L129" s="49" t="e">
        <f>VLOOKUP(H129,网银退汇!C:D,2,FALSE)</f>
        <v>#N/A</v>
      </c>
      <c r="M129" s="49">
        <f>VLOOKUP(D129,自助退!C:F,4,FALSE)</f>
        <v>118</v>
      </c>
      <c r="N129" s="38"/>
      <c r="O129" s="45"/>
      <c r="P129" s="38"/>
      <c r="Q129" s="38"/>
      <c r="R129" s="38"/>
      <c r="S129" s="38"/>
      <c r="T129" s="38"/>
      <c r="U129" s="38"/>
      <c r="V129" s="38"/>
      <c r="W129" s="38"/>
    </row>
    <row r="130" spans="1:23" hidden="1">
      <c r="A130" s="38" t="s">
        <v>1059</v>
      </c>
      <c r="B130" s="38" t="s">
        <v>2889</v>
      </c>
      <c r="C130" s="49" t="str">
        <f t="shared" si="4"/>
        <v>20170609</v>
      </c>
      <c r="D130" s="49" t="str">
        <f t="shared" si="5"/>
        <v>0050770163</v>
      </c>
      <c r="E130" s="38" t="s">
        <v>2761</v>
      </c>
      <c r="F130" s="38" t="s">
        <v>1324</v>
      </c>
      <c r="G130" s="45">
        <v>1000</v>
      </c>
      <c r="H130" s="49" t="str">
        <f t="shared" si="6"/>
        <v>45812324313801851000</v>
      </c>
      <c r="I130" s="49" t="e">
        <f>VLOOKUP(H130,银行退汇!G:K,5,FALSE)</f>
        <v>#N/A</v>
      </c>
      <c r="J130" s="49" t="e">
        <f t="shared" si="7"/>
        <v>#N/A</v>
      </c>
      <c r="K130" s="49" t="e">
        <f>VLOOKUP(H130,银行退汇!G:K,2,FALSE)</f>
        <v>#N/A</v>
      </c>
      <c r="L130" s="49" t="e">
        <f>VLOOKUP(H130,网银退汇!C:D,2,FALSE)</f>
        <v>#N/A</v>
      </c>
      <c r="M130" s="49">
        <f>VLOOKUP(D130,自助退!C:F,4,FALSE)</f>
        <v>1000</v>
      </c>
      <c r="N130" s="38"/>
      <c r="O130" s="45"/>
      <c r="P130" s="38"/>
      <c r="Q130" s="38"/>
      <c r="R130" s="38"/>
      <c r="S130" s="38"/>
      <c r="T130" s="38"/>
      <c r="U130" s="38"/>
      <c r="V130" s="38"/>
      <c r="W130" s="38"/>
    </row>
    <row r="131" spans="1:23" hidden="1">
      <c r="A131" s="38" t="s">
        <v>1066</v>
      </c>
      <c r="B131" s="38" t="s">
        <v>2890</v>
      </c>
      <c r="C131" s="49" t="str">
        <f t="shared" ref="C131:C194" si="8">LEFT(B131,8)</f>
        <v>20170609</v>
      </c>
      <c r="D131" s="49" t="str">
        <f t="shared" ref="D131:D194" si="9">RIGHT(B131,10)</f>
        <v>0050771813</v>
      </c>
      <c r="E131" s="38" t="s">
        <v>2761</v>
      </c>
      <c r="F131" s="38" t="s">
        <v>218</v>
      </c>
      <c r="G131" s="45">
        <v>3894</v>
      </c>
      <c r="H131" s="49" t="str">
        <f t="shared" ref="H131:H194" si="10">F131&amp;G131</f>
        <v>62284833485893432763894</v>
      </c>
      <c r="I131" s="49" t="e">
        <f>VLOOKUP(H131,银行退汇!G:K,5,FALSE)</f>
        <v>#N/A</v>
      </c>
      <c r="J131" s="49" t="e">
        <f t="shared" ref="J131:J194" si="11">IF(I131&gt;0,1,"")</f>
        <v>#N/A</v>
      </c>
      <c r="K131" s="49" t="e">
        <f>VLOOKUP(H131,银行退汇!G:K,2,FALSE)</f>
        <v>#N/A</v>
      </c>
      <c r="L131" s="49" t="e">
        <f>VLOOKUP(H131,网银退汇!C:D,2,FALSE)</f>
        <v>#N/A</v>
      </c>
      <c r="M131" s="49">
        <f>VLOOKUP(D131,自助退!C:F,4,FALSE)</f>
        <v>3894</v>
      </c>
      <c r="N131" s="38"/>
      <c r="O131" s="45"/>
      <c r="P131" s="38"/>
      <c r="Q131" s="38"/>
      <c r="R131" s="38"/>
      <c r="S131" s="38"/>
      <c r="T131" s="38"/>
      <c r="U131" s="38"/>
      <c r="V131" s="38"/>
      <c r="W131" s="38"/>
    </row>
    <row r="132" spans="1:23" hidden="1">
      <c r="A132" s="38" t="s">
        <v>1068</v>
      </c>
      <c r="B132" s="38" t="s">
        <v>2891</v>
      </c>
      <c r="C132" s="49" t="str">
        <f t="shared" si="8"/>
        <v>20170609</v>
      </c>
      <c r="D132" s="49" t="str">
        <f t="shared" si="9"/>
        <v>0050771952</v>
      </c>
      <c r="E132" s="38" t="s">
        <v>2761</v>
      </c>
      <c r="F132" s="38" t="s">
        <v>1325</v>
      </c>
      <c r="G132" s="45">
        <v>569</v>
      </c>
      <c r="H132" s="49" t="str">
        <f t="shared" si="10"/>
        <v>6225970052485646569</v>
      </c>
      <c r="I132" s="49">
        <f>VLOOKUP(H132,银行退汇!G:K,5,FALSE)</f>
        <v>569</v>
      </c>
      <c r="J132" s="49">
        <f t="shared" si="11"/>
        <v>1</v>
      </c>
      <c r="K132" s="49" t="str">
        <f>VLOOKUP(H132,银行退汇!G:K,2,FALSE)</f>
        <v xml:space="preserve">张娜                                                                                                                    </v>
      </c>
      <c r="L132" s="49">
        <f>VLOOKUP(H132,网银退汇!C:D,2,FALSE)</f>
        <v>569</v>
      </c>
      <c r="M132" s="49">
        <f>VLOOKUP(D132,自助退!C:F,4,FALSE)</f>
        <v>569</v>
      </c>
      <c r="N132" s="38"/>
      <c r="O132" s="45"/>
      <c r="P132" s="38"/>
      <c r="Q132" s="38"/>
      <c r="R132" s="38"/>
      <c r="S132" s="38"/>
      <c r="T132" s="38"/>
      <c r="U132" s="38"/>
      <c r="V132" s="38"/>
      <c r="W132" s="38"/>
    </row>
    <row r="133" spans="1:23" hidden="1">
      <c r="A133" s="38" t="s">
        <v>1070</v>
      </c>
      <c r="B133" s="38" t="s">
        <v>2892</v>
      </c>
      <c r="C133" s="49" t="str">
        <f t="shared" si="8"/>
        <v>20170609</v>
      </c>
      <c r="D133" s="49" t="str">
        <f t="shared" si="9"/>
        <v>0050773167</v>
      </c>
      <c r="E133" s="38" t="s">
        <v>2761</v>
      </c>
      <c r="F133" s="38" t="s">
        <v>1326</v>
      </c>
      <c r="G133" s="45">
        <v>170</v>
      </c>
      <c r="H133" s="49" t="str">
        <f t="shared" si="10"/>
        <v>6222100318006472170</v>
      </c>
      <c r="I133" s="49" t="e">
        <f>VLOOKUP(H133,银行退汇!G:K,5,FALSE)</f>
        <v>#N/A</v>
      </c>
      <c r="J133" s="49" t="e">
        <f t="shared" si="11"/>
        <v>#N/A</v>
      </c>
      <c r="K133" s="49" t="e">
        <f>VLOOKUP(H133,银行退汇!G:K,2,FALSE)</f>
        <v>#N/A</v>
      </c>
      <c r="L133" s="49" t="e">
        <f>VLOOKUP(H133,网银退汇!C:D,2,FALSE)</f>
        <v>#N/A</v>
      </c>
      <c r="M133" s="49">
        <f>VLOOKUP(D133,自助退!C:F,4,FALSE)</f>
        <v>170</v>
      </c>
      <c r="N133" s="38"/>
      <c r="O133" s="45"/>
      <c r="P133" s="38"/>
      <c r="Q133" s="38"/>
      <c r="R133" s="38"/>
      <c r="S133" s="38"/>
      <c r="T133" s="38"/>
      <c r="U133" s="38"/>
      <c r="V133" s="38"/>
      <c r="W133" s="38"/>
    </row>
    <row r="134" spans="1:23" hidden="1">
      <c r="A134" s="38" t="s">
        <v>1072</v>
      </c>
      <c r="B134" s="38" t="s">
        <v>2893</v>
      </c>
      <c r="C134" s="49" t="str">
        <f t="shared" si="8"/>
        <v>20170609</v>
      </c>
      <c r="D134" s="49" t="str">
        <f t="shared" si="9"/>
        <v>0050773349</v>
      </c>
      <c r="E134" s="38" t="s">
        <v>2761</v>
      </c>
      <c r="F134" s="38" t="s">
        <v>1327</v>
      </c>
      <c r="G134" s="45">
        <v>96</v>
      </c>
      <c r="H134" s="49" t="str">
        <f t="shared" si="10"/>
        <v>622230008055072996</v>
      </c>
      <c r="I134" s="49" t="e">
        <f>VLOOKUP(H134,银行退汇!G:K,5,FALSE)</f>
        <v>#N/A</v>
      </c>
      <c r="J134" s="49" t="e">
        <f t="shared" si="11"/>
        <v>#N/A</v>
      </c>
      <c r="K134" s="49" t="e">
        <f>VLOOKUP(H134,银行退汇!G:K,2,FALSE)</f>
        <v>#N/A</v>
      </c>
      <c r="L134" s="49" t="e">
        <f>VLOOKUP(H134,网银退汇!C:D,2,FALSE)</f>
        <v>#N/A</v>
      </c>
      <c r="M134" s="49">
        <f>VLOOKUP(D134,自助退!C:F,4,FALSE)</f>
        <v>96</v>
      </c>
      <c r="N134" s="38"/>
      <c r="O134" s="45"/>
      <c r="P134" s="38"/>
      <c r="Q134" s="38"/>
      <c r="R134" s="38"/>
      <c r="S134" s="38"/>
      <c r="T134" s="38"/>
      <c r="U134" s="38"/>
      <c r="V134" s="38"/>
      <c r="W134" s="38"/>
    </row>
    <row r="135" spans="1:23" hidden="1">
      <c r="A135" s="38" t="s">
        <v>1074</v>
      </c>
      <c r="B135" s="38" t="s">
        <v>2894</v>
      </c>
      <c r="C135" s="49" t="str">
        <f t="shared" si="8"/>
        <v>20170609</v>
      </c>
      <c r="D135" s="49" t="str">
        <f t="shared" si="9"/>
        <v>0050773977</v>
      </c>
      <c r="E135" s="38" t="s">
        <v>2761</v>
      </c>
      <c r="F135" s="38" t="s">
        <v>1328</v>
      </c>
      <c r="G135" s="45">
        <v>370</v>
      </c>
      <c r="H135" s="49" t="str">
        <f t="shared" si="10"/>
        <v>6228483318169213470370</v>
      </c>
      <c r="I135" s="49" t="e">
        <f>VLOOKUP(H135,银行退汇!G:K,5,FALSE)</f>
        <v>#N/A</v>
      </c>
      <c r="J135" s="49" t="e">
        <f t="shared" si="11"/>
        <v>#N/A</v>
      </c>
      <c r="K135" s="49" t="e">
        <f>VLOOKUP(H135,银行退汇!G:K,2,FALSE)</f>
        <v>#N/A</v>
      </c>
      <c r="L135" s="49" t="e">
        <f>VLOOKUP(H135,网银退汇!C:D,2,FALSE)</f>
        <v>#N/A</v>
      </c>
      <c r="M135" s="49">
        <f>VLOOKUP(D135,自助退!C:F,4,FALSE)</f>
        <v>370</v>
      </c>
      <c r="N135" s="38"/>
      <c r="O135" s="45"/>
      <c r="P135" s="38"/>
      <c r="Q135" s="38"/>
      <c r="R135" s="38"/>
      <c r="S135" s="38"/>
      <c r="T135" s="38"/>
      <c r="U135" s="38"/>
      <c r="V135" s="38"/>
      <c r="W135" s="38"/>
    </row>
    <row r="136" spans="1:23" hidden="1">
      <c r="A136" s="38" t="s">
        <v>1076</v>
      </c>
      <c r="B136" s="38" t="s">
        <v>2895</v>
      </c>
      <c r="C136" s="49" t="str">
        <f t="shared" si="8"/>
        <v>20170609</v>
      </c>
      <c r="D136" s="49" t="str">
        <f t="shared" si="9"/>
        <v>0050776592</v>
      </c>
      <c r="E136" s="38" t="s">
        <v>2761</v>
      </c>
      <c r="F136" s="38" t="s">
        <v>1329</v>
      </c>
      <c r="G136" s="45">
        <v>994</v>
      </c>
      <c r="H136" s="49" t="str">
        <f t="shared" si="10"/>
        <v>6228481190593414210994</v>
      </c>
      <c r="I136" s="49" t="e">
        <f>VLOOKUP(H136,银行退汇!G:K,5,FALSE)</f>
        <v>#N/A</v>
      </c>
      <c r="J136" s="49" t="e">
        <f t="shared" si="11"/>
        <v>#N/A</v>
      </c>
      <c r="K136" s="49" t="e">
        <f>VLOOKUP(H136,银行退汇!G:K,2,FALSE)</f>
        <v>#N/A</v>
      </c>
      <c r="L136" s="49" t="e">
        <f>VLOOKUP(H136,网银退汇!C:D,2,FALSE)</f>
        <v>#N/A</v>
      </c>
      <c r="M136" s="49">
        <f>VLOOKUP(D136,自助退!C:F,4,FALSE)</f>
        <v>994</v>
      </c>
      <c r="N136" s="38"/>
      <c r="O136" s="45"/>
      <c r="P136" s="38"/>
      <c r="Q136" s="38"/>
      <c r="R136" s="38"/>
      <c r="S136" s="38"/>
      <c r="T136" s="38"/>
      <c r="U136" s="38"/>
      <c r="V136" s="38"/>
      <c r="W136" s="38"/>
    </row>
    <row r="137" spans="1:23" hidden="1">
      <c r="A137" s="38" t="s">
        <v>1078</v>
      </c>
      <c r="B137" s="38" t="s">
        <v>2896</v>
      </c>
      <c r="C137" s="49" t="str">
        <f t="shared" si="8"/>
        <v>20170609</v>
      </c>
      <c r="D137" s="49" t="str">
        <f t="shared" si="9"/>
        <v>0050778955</v>
      </c>
      <c r="E137" s="38" t="s">
        <v>2761</v>
      </c>
      <c r="F137" s="38" t="s">
        <v>1330</v>
      </c>
      <c r="G137" s="45">
        <v>708</v>
      </c>
      <c r="H137" s="49" t="str">
        <f t="shared" si="10"/>
        <v>6236683860004858119708</v>
      </c>
      <c r="I137" s="49" t="e">
        <f>VLOOKUP(H137,银行退汇!G:K,5,FALSE)</f>
        <v>#N/A</v>
      </c>
      <c r="J137" s="49" t="e">
        <f t="shared" si="11"/>
        <v>#N/A</v>
      </c>
      <c r="K137" s="49" t="e">
        <f>VLOOKUP(H137,银行退汇!G:K,2,FALSE)</f>
        <v>#N/A</v>
      </c>
      <c r="L137" s="49" t="e">
        <f>VLOOKUP(H137,网银退汇!C:D,2,FALSE)</f>
        <v>#N/A</v>
      </c>
      <c r="M137" s="49">
        <f>VLOOKUP(D137,自助退!C:F,4,FALSE)</f>
        <v>708</v>
      </c>
      <c r="N137" s="38"/>
      <c r="O137" s="45"/>
      <c r="P137" s="38"/>
      <c r="Q137" s="38"/>
      <c r="R137" s="38"/>
      <c r="S137" s="38"/>
      <c r="T137" s="38"/>
      <c r="U137" s="38"/>
      <c r="V137" s="38"/>
      <c r="W137" s="38"/>
    </row>
    <row r="138" spans="1:23" hidden="1">
      <c r="A138" s="38" t="s">
        <v>1080</v>
      </c>
      <c r="B138" s="38" t="s">
        <v>2897</v>
      </c>
      <c r="C138" s="49" t="str">
        <f t="shared" si="8"/>
        <v>20170609</v>
      </c>
      <c r="D138" s="49" t="str">
        <f t="shared" si="9"/>
        <v>0050780741</v>
      </c>
      <c r="E138" s="38" t="s">
        <v>2761</v>
      </c>
      <c r="F138" s="38" t="s">
        <v>1331</v>
      </c>
      <c r="G138" s="45">
        <v>600</v>
      </c>
      <c r="H138" s="49" t="str">
        <f t="shared" si="10"/>
        <v>6283660054474842600</v>
      </c>
      <c r="I138" s="49" t="e">
        <f>VLOOKUP(H138,银行退汇!G:K,5,FALSE)</f>
        <v>#N/A</v>
      </c>
      <c r="J138" s="49" t="e">
        <f t="shared" si="11"/>
        <v>#N/A</v>
      </c>
      <c r="K138" s="49" t="e">
        <f>VLOOKUP(H138,银行退汇!G:K,2,FALSE)</f>
        <v>#N/A</v>
      </c>
      <c r="L138" s="49" t="e">
        <f>VLOOKUP(H138,网银退汇!C:D,2,FALSE)</f>
        <v>#N/A</v>
      </c>
      <c r="M138" s="49">
        <f>VLOOKUP(D138,自助退!C:F,4,FALSE)</f>
        <v>600</v>
      </c>
      <c r="N138" s="38"/>
      <c r="O138" s="45"/>
      <c r="P138" s="38"/>
      <c r="Q138" s="38"/>
      <c r="R138" s="38"/>
      <c r="S138" s="38"/>
      <c r="T138" s="38"/>
      <c r="U138" s="38"/>
      <c r="V138" s="38"/>
      <c r="W138" s="38"/>
    </row>
    <row r="139" spans="1:23" hidden="1">
      <c r="A139" s="38" t="s">
        <v>1084</v>
      </c>
      <c r="B139" s="38" t="s">
        <v>2898</v>
      </c>
      <c r="C139" s="49" t="str">
        <f t="shared" si="8"/>
        <v>20170609</v>
      </c>
      <c r="D139" s="49" t="str">
        <f t="shared" si="9"/>
        <v>0050780913</v>
      </c>
      <c r="E139" s="38" t="s">
        <v>2761</v>
      </c>
      <c r="F139" s="38" t="s">
        <v>1332</v>
      </c>
      <c r="G139" s="45">
        <v>499</v>
      </c>
      <c r="H139" s="49" t="str">
        <f t="shared" si="10"/>
        <v>6228480332047931610499</v>
      </c>
      <c r="I139" s="49" t="e">
        <f>VLOOKUP(H139,银行退汇!G:K,5,FALSE)</f>
        <v>#N/A</v>
      </c>
      <c r="J139" s="49" t="e">
        <f t="shared" si="11"/>
        <v>#N/A</v>
      </c>
      <c r="K139" s="49" t="e">
        <f>VLOOKUP(H139,银行退汇!G:K,2,FALSE)</f>
        <v>#N/A</v>
      </c>
      <c r="L139" s="49" t="e">
        <f>VLOOKUP(H139,网银退汇!C:D,2,FALSE)</f>
        <v>#N/A</v>
      </c>
      <c r="M139" s="49">
        <f>VLOOKUP(D139,自助退!C:F,4,FALSE)</f>
        <v>499</v>
      </c>
      <c r="N139" s="38"/>
      <c r="O139" s="45"/>
      <c r="P139" s="38"/>
      <c r="Q139" s="38"/>
      <c r="R139" s="38"/>
      <c r="S139" s="38"/>
      <c r="T139" s="38"/>
      <c r="U139" s="38"/>
      <c r="V139" s="38"/>
      <c r="W139" s="38"/>
    </row>
    <row r="140" spans="1:23" hidden="1">
      <c r="A140" s="38" t="s">
        <v>1088</v>
      </c>
      <c r="B140" s="38" t="s">
        <v>2899</v>
      </c>
      <c r="C140" s="49" t="str">
        <f t="shared" si="8"/>
        <v>20170609</v>
      </c>
      <c r="D140" s="49" t="str">
        <f t="shared" si="9"/>
        <v>0050782567</v>
      </c>
      <c r="E140" s="38" t="s">
        <v>2761</v>
      </c>
      <c r="F140" s="38" t="s">
        <v>1333</v>
      </c>
      <c r="G140" s="45">
        <v>3000</v>
      </c>
      <c r="H140" s="49" t="str">
        <f t="shared" si="10"/>
        <v>62284819211903613173000</v>
      </c>
      <c r="I140" s="49" t="e">
        <f>VLOOKUP(H140,银行退汇!G:K,5,FALSE)</f>
        <v>#N/A</v>
      </c>
      <c r="J140" s="49" t="e">
        <f t="shared" si="11"/>
        <v>#N/A</v>
      </c>
      <c r="K140" s="49" t="e">
        <f>VLOOKUP(H140,银行退汇!G:K,2,FALSE)</f>
        <v>#N/A</v>
      </c>
      <c r="L140" s="49" t="e">
        <f>VLOOKUP(H140,网银退汇!C:D,2,FALSE)</f>
        <v>#N/A</v>
      </c>
      <c r="M140" s="49">
        <f>VLOOKUP(D140,自助退!C:F,4,FALSE)</f>
        <v>3000</v>
      </c>
      <c r="N140" s="38"/>
      <c r="O140" s="45"/>
      <c r="P140" s="38"/>
      <c r="Q140" s="38"/>
      <c r="R140" s="38"/>
      <c r="S140" s="38"/>
      <c r="T140" s="38"/>
      <c r="U140" s="38"/>
      <c r="V140" s="38"/>
      <c r="W140" s="38"/>
    </row>
    <row r="141" spans="1:23" hidden="1">
      <c r="A141" s="38" t="s">
        <v>1090</v>
      </c>
      <c r="B141" s="38" t="s">
        <v>2900</v>
      </c>
      <c r="C141" s="49" t="str">
        <f t="shared" si="8"/>
        <v>20170609</v>
      </c>
      <c r="D141" s="49" t="str">
        <f t="shared" si="9"/>
        <v>0050782616</v>
      </c>
      <c r="E141" s="38" t="s">
        <v>2761</v>
      </c>
      <c r="F141" s="38" t="s">
        <v>236</v>
      </c>
      <c r="G141" s="45">
        <v>2709</v>
      </c>
      <c r="H141" s="49" t="str">
        <f t="shared" si="10"/>
        <v>62177900010022526052709</v>
      </c>
      <c r="I141" s="49">
        <f>VLOOKUP(H141,银行退汇!G:K,5,FALSE)</f>
        <v>2709</v>
      </c>
      <c r="J141" s="49">
        <f t="shared" si="11"/>
        <v>1</v>
      </c>
      <c r="K141" s="49" t="str">
        <f>VLOOKUP(H141,银行退汇!G:K,2,FALSE)</f>
        <v xml:space="preserve">唐本继                                                                                                                  </v>
      </c>
      <c r="L141" s="49">
        <f>VLOOKUP(H141,网银退汇!C:D,2,FALSE)</f>
        <v>2709</v>
      </c>
      <c r="M141" s="49">
        <f>VLOOKUP(D141,自助退!C:F,4,FALSE)</f>
        <v>2709</v>
      </c>
      <c r="N141" s="38"/>
      <c r="O141" s="45"/>
      <c r="P141" s="38"/>
      <c r="Q141" s="38"/>
      <c r="R141" s="38"/>
      <c r="S141" s="38"/>
      <c r="T141" s="38"/>
      <c r="U141" s="38"/>
      <c r="V141" s="38"/>
      <c r="W141" s="38"/>
    </row>
    <row r="142" spans="1:23" hidden="1">
      <c r="A142" s="38" t="s">
        <v>1092</v>
      </c>
      <c r="B142" s="38" t="s">
        <v>2901</v>
      </c>
      <c r="C142" s="49" t="str">
        <f t="shared" si="8"/>
        <v>20170609</v>
      </c>
      <c r="D142" s="49" t="str">
        <f t="shared" si="9"/>
        <v>0050782662</v>
      </c>
      <c r="E142" s="38" t="s">
        <v>2761</v>
      </c>
      <c r="F142" s="38" t="s">
        <v>236</v>
      </c>
      <c r="G142" s="45">
        <v>1615</v>
      </c>
      <c r="H142" s="49" t="str">
        <f t="shared" si="10"/>
        <v>62177900010022526051615</v>
      </c>
      <c r="I142" s="49" t="e">
        <f>VLOOKUP(H142,银行退汇!G:K,5,FALSE)</f>
        <v>#N/A</v>
      </c>
      <c r="J142" s="49" t="e">
        <f t="shared" si="11"/>
        <v>#N/A</v>
      </c>
      <c r="K142" s="49" t="e">
        <f>VLOOKUP(H142,银行退汇!G:K,2,FALSE)</f>
        <v>#N/A</v>
      </c>
      <c r="L142" s="49" t="e">
        <f>VLOOKUP(H142,网银退汇!C:D,2,FALSE)</f>
        <v>#N/A</v>
      </c>
      <c r="M142" s="49">
        <f>VLOOKUP(D142,自助退!C:F,4,FALSE)</f>
        <v>1615</v>
      </c>
      <c r="N142" s="38"/>
      <c r="O142" s="45"/>
      <c r="P142" s="38"/>
      <c r="Q142" s="38"/>
      <c r="R142" s="38"/>
      <c r="S142" s="38"/>
      <c r="T142" s="38"/>
      <c r="U142" s="38"/>
      <c r="V142" s="38"/>
      <c r="W142" s="38"/>
    </row>
    <row r="143" spans="1:23" hidden="1">
      <c r="A143" s="38" t="s">
        <v>1094</v>
      </c>
      <c r="B143" s="38" t="s">
        <v>2902</v>
      </c>
      <c r="C143" s="49" t="str">
        <f t="shared" si="8"/>
        <v>20170609</v>
      </c>
      <c r="D143" s="49" t="str">
        <f t="shared" si="9"/>
        <v>0050783441</v>
      </c>
      <c r="E143" s="38" t="s">
        <v>2761</v>
      </c>
      <c r="F143" s="38" t="s">
        <v>1334</v>
      </c>
      <c r="G143" s="45">
        <v>274</v>
      </c>
      <c r="H143" s="49" t="str">
        <f t="shared" si="10"/>
        <v>6212262406005213621274</v>
      </c>
      <c r="I143" s="49" t="e">
        <f>VLOOKUP(H143,银行退汇!G:K,5,FALSE)</f>
        <v>#N/A</v>
      </c>
      <c r="J143" s="49" t="e">
        <f t="shared" si="11"/>
        <v>#N/A</v>
      </c>
      <c r="K143" s="49" t="e">
        <f>VLOOKUP(H143,银行退汇!G:K,2,FALSE)</f>
        <v>#N/A</v>
      </c>
      <c r="L143" s="49" t="e">
        <f>VLOOKUP(H143,网银退汇!C:D,2,FALSE)</f>
        <v>#N/A</v>
      </c>
      <c r="M143" s="49">
        <f>VLOOKUP(D143,自助退!C:F,4,FALSE)</f>
        <v>274</v>
      </c>
      <c r="N143" s="38"/>
      <c r="O143" s="45"/>
      <c r="P143" s="38"/>
      <c r="Q143" s="38"/>
      <c r="R143" s="38"/>
      <c r="S143" s="38"/>
      <c r="T143" s="38"/>
      <c r="U143" s="38"/>
      <c r="V143" s="38"/>
      <c r="W143" s="38"/>
    </row>
    <row r="144" spans="1:23" hidden="1">
      <c r="A144" s="38" t="s">
        <v>1096</v>
      </c>
      <c r="B144" s="38" t="s">
        <v>2903</v>
      </c>
      <c r="C144" s="49" t="str">
        <f t="shared" si="8"/>
        <v>20170609</v>
      </c>
      <c r="D144" s="49" t="str">
        <f t="shared" si="9"/>
        <v>0050791791</v>
      </c>
      <c r="E144" s="38" t="s">
        <v>2761</v>
      </c>
      <c r="F144" s="38" t="s">
        <v>225</v>
      </c>
      <c r="G144" s="45">
        <v>500</v>
      </c>
      <c r="H144" s="49" t="str">
        <f t="shared" si="10"/>
        <v>6227003860150138979500</v>
      </c>
      <c r="I144" s="49" t="e">
        <f>VLOOKUP(H144,银行退汇!G:K,5,FALSE)</f>
        <v>#N/A</v>
      </c>
      <c r="J144" s="49" t="e">
        <f t="shared" si="11"/>
        <v>#N/A</v>
      </c>
      <c r="K144" s="49" t="e">
        <f>VLOOKUP(H144,银行退汇!G:K,2,FALSE)</f>
        <v>#N/A</v>
      </c>
      <c r="L144" s="49" t="e">
        <f>VLOOKUP(H144,网银退汇!C:D,2,FALSE)</f>
        <v>#N/A</v>
      </c>
      <c r="M144" s="49">
        <f>VLOOKUP(D144,自助退!C:F,4,FALSE)</f>
        <v>500</v>
      </c>
      <c r="N144" s="38"/>
      <c r="O144" s="45"/>
      <c r="P144" s="38"/>
      <c r="Q144" s="38"/>
      <c r="R144" s="38"/>
      <c r="S144" s="38"/>
      <c r="T144" s="38"/>
      <c r="U144" s="38"/>
      <c r="V144" s="38"/>
      <c r="W144" s="38"/>
    </row>
    <row r="145" spans="1:23" hidden="1">
      <c r="A145" s="38" t="s">
        <v>1098</v>
      </c>
      <c r="B145" s="38" t="s">
        <v>2904</v>
      </c>
      <c r="C145" s="49" t="str">
        <f t="shared" si="8"/>
        <v>20170609</v>
      </c>
      <c r="D145" s="49" t="str">
        <f t="shared" si="9"/>
        <v>0050795216</v>
      </c>
      <c r="E145" s="38" t="s">
        <v>2761</v>
      </c>
      <c r="F145" s="38" t="s">
        <v>238</v>
      </c>
      <c r="G145" s="45">
        <v>35</v>
      </c>
      <c r="H145" s="49" t="str">
        <f t="shared" si="10"/>
        <v>621226250400147319735</v>
      </c>
      <c r="I145" s="49" t="e">
        <f>VLOOKUP(H145,银行退汇!G:K,5,FALSE)</f>
        <v>#N/A</v>
      </c>
      <c r="J145" s="49" t="e">
        <f t="shared" si="11"/>
        <v>#N/A</v>
      </c>
      <c r="K145" s="49" t="e">
        <f>VLOOKUP(H145,银行退汇!G:K,2,FALSE)</f>
        <v>#N/A</v>
      </c>
      <c r="L145" s="49" t="e">
        <f>VLOOKUP(H145,网银退汇!C:D,2,FALSE)</f>
        <v>#N/A</v>
      </c>
      <c r="M145" s="49">
        <f>VLOOKUP(D145,自助退!C:F,4,FALSE)</f>
        <v>35</v>
      </c>
      <c r="N145" s="38"/>
      <c r="O145" s="45"/>
      <c r="P145" s="38"/>
      <c r="Q145" s="38"/>
      <c r="R145" s="38"/>
      <c r="S145" s="38"/>
      <c r="T145" s="38"/>
      <c r="U145" s="38"/>
      <c r="V145" s="38"/>
      <c r="W145" s="38"/>
    </row>
    <row r="146" spans="1:23" hidden="1">
      <c r="A146" s="38" t="s">
        <v>1100</v>
      </c>
      <c r="B146" s="38" t="s">
        <v>2905</v>
      </c>
      <c r="C146" s="49" t="str">
        <f t="shared" si="8"/>
        <v>20170609</v>
      </c>
      <c r="D146" s="49" t="str">
        <f t="shared" si="9"/>
        <v>0050798285</v>
      </c>
      <c r="E146" s="38" t="s">
        <v>2761</v>
      </c>
      <c r="F146" s="38" t="s">
        <v>192</v>
      </c>
      <c r="G146" s="45">
        <v>200</v>
      </c>
      <c r="H146" s="49" t="str">
        <f t="shared" si="10"/>
        <v>6217004320000672537200</v>
      </c>
      <c r="I146" s="49" t="e">
        <f>VLOOKUP(H146,银行退汇!G:K,5,FALSE)</f>
        <v>#N/A</v>
      </c>
      <c r="J146" s="49" t="e">
        <f t="shared" si="11"/>
        <v>#N/A</v>
      </c>
      <c r="K146" s="49" t="e">
        <f>VLOOKUP(H146,银行退汇!G:K,2,FALSE)</f>
        <v>#N/A</v>
      </c>
      <c r="L146" s="49" t="e">
        <f>VLOOKUP(H146,网银退汇!C:D,2,FALSE)</f>
        <v>#N/A</v>
      </c>
      <c r="M146" s="49">
        <f>VLOOKUP(D146,自助退!C:F,4,FALSE)</f>
        <v>200</v>
      </c>
      <c r="N146" s="38"/>
      <c r="O146" s="45"/>
      <c r="P146" s="38"/>
      <c r="Q146" s="38"/>
      <c r="R146" s="38"/>
      <c r="S146" s="38"/>
      <c r="T146" s="38"/>
      <c r="U146" s="38"/>
      <c r="V146" s="38"/>
      <c r="W146" s="38"/>
    </row>
    <row r="147" spans="1:23" hidden="1">
      <c r="A147" s="38" t="s">
        <v>1102</v>
      </c>
      <c r="B147" s="38" t="s">
        <v>2906</v>
      </c>
      <c r="C147" s="49" t="str">
        <f t="shared" si="8"/>
        <v>20170609</v>
      </c>
      <c r="D147" s="49" t="str">
        <f t="shared" si="9"/>
        <v>0050811778</v>
      </c>
      <c r="E147" s="38" t="s">
        <v>2761</v>
      </c>
      <c r="F147" s="38" t="s">
        <v>1335</v>
      </c>
      <c r="G147" s="45">
        <v>750</v>
      </c>
      <c r="H147" s="49" t="str">
        <f t="shared" si="10"/>
        <v>6217731900454741750</v>
      </c>
      <c r="I147" s="49" t="e">
        <f>VLOOKUP(H147,银行退汇!G:K,5,FALSE)</f>
        <v>#N/A</v>
      </c>
      <c r="J147" s="49" t="e">
        <f t="shared" si="11"/>
        <v>#N/A</v>
      </c>
      <c r="K147" s="49" t="e">
        <f>VLOOKUP(H147,银行退汇!G:K,2,FALSE)</f>
        <v>#N/A</v>
      </c>
      <c r="L147" s="49" t="e">
        <f>VLOOKUP(H147,网银退汇!C:D,2,FALSE)</f>
        <v>#N/A</v>
      </c>
      <c r="M147" s="49">
        <f>VLOOKUP(D147,自助退!C:F,4,FALSE)</f>
        <v>750</v>
      </c>
      <c r="N147" s="38"/>
      <c r="O147" s="45"/>
      <c r="P147" s="38"/>
      <c r="Q147" s="38"/>
      <c r="R147" s="38"/>
      <c r="S147" s="38"/>
      <c r="T147" s="38"/>
      <c r="U147" s="38"/>
      <c r="V147" s="38"/>
      <c r="W147" s="38"/>
    </row>
    <row r="148" spans="1:23" hidden="1">
      <c r="A148" s="38" t="s">
        <v>1109</v>
      </c>
      <c r="B148" s="38" t="s">
        <v>2907</v>
      </c>
      <c r="C148" s="49" t="str">
        <f t="shared" si="8"/>
        <v>20170609</v>
      </c>
      <c r="D148" s="49" t="str">
        <f t="shared" si="9"/>
        <v>0050817728</v>
      </c>
      <c r="E148" s="38" t="s">
        <v>2761</v>
      </c>
      <c r="F148" s="38" t="s">
        <v>1336</v>
      </c>
      <c r="G148" s="45">
        <v>1800</v>
      </c>
      <c r="H148" s="49" t="str">
        <f t="shared" si="10"/>
        <v>62122625020187727671800</v>
      </c>
      <c r="I148" s="49" t="e">
        <f>VLOOKUP(H148,银行退汇!G:K,5,FALSE)</f>
        <v>#N/A</v>
      </c>
      <c r="J148" s="49" t="e">
        <f t="shared" si="11"/>
        <v>#N/A</v>
      </c>
      <c r="K148" s="49" t="e">
        <f>VLOOKUP(H148,银行退汇!G:K,2,FALSE)</f>
        <v>#N/A</v>
      </c>
      <c r="L148" s="49" t="e">
        <f>VLOOKUP(H148,网银退汇!C:D,2,FALSE)</f>
        <v>#N/A</v>
      </c>
      <c r="M148" s="49">
        <f>VLOOKUP(D148,自助退!C:F,4,FALSE)</f>
        <v>1800</v>
      </c>
      <c r="N148" s="38"/>
      <c r="O148" s="45"/>
      <c r="P148" s="38"/>
      <c r="Q148" s="38"/>
      <c r="R148" s="38"/>
      <c r="S148" s="38"/>
      <c r="T148" s="38"/>
      <c r="U148" s="38"/>
      <c r="V148" s="38"/>
      <c r="W148" s="38"/>
    </row>
    <row r="149" spans="1:23" hidden="1">
      <c r="A149" s="38" t="s">
        <v>1111</v>
      </c>
      <c r="B149" s="38" t="s">
        <v>2908</v>
      </c>
      <c r="C149" s="49" t="str">
        <f t="shared" si="8"/>
        <v>20170609</v>
      </c>
      <c r="D149" s="49" t="str">
        <f t="shared" si="9"/>
        <v>0050823321</v>
      </c>
      <c r="E149" s="38" t="s">
        <v>2761</v>
      </c>
      <c r="F149" s="38" t="s">
        <v>1337</v>
      </c>
      <c r="G149" s="45">
        <v>679</v>
      </c>
      <c r="H149" s="49" t="str">
        <f t="shared" si="10"/>
        <v>6222082502005730155679</v>
      </c>
      <c r="I149" s="49" t="e">
        <f>VLOOKUP(H149,银行退汇!G:K,5,FALSE)</f>
        <v>#N/A</v>
      </c>
      <c r="J149" s="49" t="e">
        <f t="shared" si="11"/>
        <v>#N/A</v>
      </c>
      <c r="K149" s="49" t="e">
        <f>VLOOKUP(H149,银行退汇!G:K,2,FALSE)</f>
        <v>#N/A</v>
      </c>
      <c r="L149" s="49" t="e">
        <f>VLOOKUP(H149,网银退汇!C:D,2,FALSE)</f>
        <v>#N/A</v>
      </c>
      <c r="M149" s="49">
        <f>VLOOKUP(D149,自助退!C:F,4,FALSE)</f>
        <v>679</v>
      </c>
      <c r="N149" s="38"/>
      <c r="O149" s="45"/>
      <c r="P149" s="38"/>
      <c r="Q149" s="38"/>
      <c r="R149" s="38"/>
      <c r="S149" s="38"/>
      <c r="T149" s="38"/>
      <c r="U149" s="38"/>
      <c r="V149" s="38"/>
      <c r="W149" s="38"/>
    </row>
    <row r="150" spans="1:23" hidden="1">
      <c r="A150" s="38" t="s">
        <v>1113</v>
      </c>
      <c r="B150" s="38" t="s">
        <v>2909</v>
      </c>
      <c r="C150" s="49" t="str">
        <f t="shared" si="8"/>
        <v>20170609</v>
      </c>
      <c r="D150" s="49" t="str">
        <f t="shared" si="9"/>
        <v>0050824256</v>
      </c>
      <c r="E150" s="38" t="s">
        <v>2761</v>
      </c>
      <c r="F150" s="38" t="s">
        <v>1338</v>
      </c>
      <c r="G150" s="45">
        <v>200</v>
      </c>
      <c r="H150" s="49" t="str">
        <f t="shared" si="10"/>
        <v>6217902700004396261200</v>
      </c>
      <c r="I150" s="49">
        <f>VLOOKUP(H150,银行退汇!G:K,5,FALSE)</f>
        <v>200</v>
      </c>
      <c r="J150" s="49">
        <f t="shared" si="11"/>
        <v>1</v>
      </c>
      <c r="K150" s="49" t="str">
        <f>VLOOKUP(H150,银行退汇!G:K,2,FALSE)</f>
        <v xml:space="preserve">杨丽香                                                                                                                  </v>
      </c>
      <c r="L150" s="49">
        <f>VLOOKUP(H150,网银退汇!C:D,2,FALSE)</f>
        <v>200</v>
      </c>
      <c r="M150" s="49">
        <f>VLOOKUP(D150,自助退!C:F,4,FALSE)</f>
        <v>200</v>
      </c>
      <c r="N150" s="38"/>
      <c r="O150" s="45"/>
      <c r="P150" s="38"/>
      <c r="Q150" s="38"/>
      <c r="R150" s="38"/>
      <c r="S150" s="38"/>
      <c r="T150" s="38"/>
      <c r="U150" s="38"/>
      <c r="V150" s="38"/>
      <c r="W150" s="38"/>
    </row>
    <row r="151" spans="1:23" hidden="1">
      <c r="A151" s="38" t="s">
        <v>1115</v>
      </c>
      <c r="B151" s="38" t="s">
        <v>2910</v>
      </c>
      <c r="C151" s="49" t="str">
        <f t="shared" si="8"/>
        <v>20170609</v>
      </c>
      <c r="D151" s="49" t="str">
        <f t="shared" si="9"/>
        <v>0050825412</v>
      </c>
      <c r="E151" s="38" t="s">
        <v>2761</v>
      </c>
      <c r="F151" s="38" t="s">
        <v>1339</v>
      </c>
      <c r="G151" s="45">
        <v>100</v>
      </c>
      <c r="H151" s="49" t="str">
        <f t="shared" si="10"/>
        <v>6258600005264869100</v>
      </c>
      <c r="I151" s="49" t="e">
        <f>VLOOKUP(H151,银行退汇!G:K,5,FALSE)</f>
        <v>#N/A</v>
      </c>
      <c r="J151" s="49" t="e">
        <f t="shared" si="11"/>
        <v>#N/A</v>
      </c>
      <c r="K151" s="49" t="e">
        <f>VLOOKUP(H151,银行退汇!G:K,2,FALSE)</f>
        <v>#N/A</v>
      </c>
      <c r="L151" s="49" t="e">
        <f>VLOOKUP(H151,网银退汇!C:D,2,FALSE)</f>
        <v>#N/A</v>
      </c>
      <c r="M151" s="49">
        <f>VLOOKUP(D151,自助退!C:F,4,FALSE)</f>
        <v>100</v>
      </c>
      <c r="N151" s="38"/>
      <c r="O151" s="45"/>
      <c r="P151" s="38"/>
      <c r="Q151" s="38"/>
      <c r="R151" s="38"/>
      <c r="S151" s="38"/>
      <c r="T151" s="38"/>
      <c r="U151" s="38"/>
      <c r="V151" s="38"/>
      <c r="W151" s="38"/>
    </row>
    <row r="152" spans="1:23" hidden="1">
      <c r="A152" s="38" t="s">
        <v>1117</v>
      </c>
      <c r="B152" s="38" t="s">
        <v>2911</v>
      </c>
      <c r="C152" s="49" t="str">
        <f t="shared" si="8"/>
        <v>20170609</v>
      </c>
      <c r="D152" s="49" t="str">
        <f t="shared" si="9"/>
        <v>0050825696</v>
      </c>
      <c r="E152" s="38" t="s">
        <v>2761</v>
      </c>
      <c r="F152" s="38" t="s">
        <v>1340</v>
      </c>
      <c r="G152" s="45">
        <v>496</v>
      </c>
      <c r="H152" s="49" t="str">
        <f t="shared" si="10"/>
        <v>6228480868636927378496</v>
      </c>
      <c r="I152" s="49" t="e">
        <f>VLOOKUP(H152,银行退汇!G:K,5,FALSE)</f>
        <v>#N/A</v>
      </c>
      <c r="J152" s="49" t="e">
        <f t="shared" si="11"/>
        <v>#N/A</v>
      </c>
      <c r="K152" s="49" t="e">
        <f>VLOOKUP(H152,银行退汇!G:K,2,FALSE)</f>
        <v>#N/A</v>
      </c>
      <c r="L152" s="49" t="e">
        <f>VLOOKUP(H152,网银退汇!C:D,2,FALSE)</f>
        <v>#N/A</v>
      </c>
      <c r="M152" s="49">
        <f>VLOOKUP(D152,自助退!C:F,4,FALSE)</f>
        <v>496</v>
      </c>
      <c r="N152" s="38"/>
      <c r="O152" s="45"/>
      <c r="P152" s="38"/>
      <c r="Q152" s="38"/>
      <c r="R152" s="38"/>
      <c r="S152" s="38"/>
      <c r="T152" s="38"/>
      <c r="U152" s="38"/>
      <c r="V152" s="38"/>
      <c r="W152" s="38"/>
    </row>
    <row r="153" spans="1:23" hidden="1">
      <c r="A153" s="38" t="s">
        <v>1119</v>
      </c>
      <c r="B153" s="38" t="s">
        <v>2912</v>
      </c>
      <c r="C153" s="49" t="str">
        <f t="shared" si="8"/>
        <v>20170609</v>
      </c>
      <c r="D153" s="49" t="str">
        <f t="shared" si="9"/>
        <v>0050826662</v>
      </c>
      <c r="E153" s="38" t="s">
        <v>2761</v>
      </c>
      <c r="F153" s="38" t="s">
        <v>1341</v>
      </c>
      <c r="G153" s="45">
        <v>72</v>
      </c>
      <c r="H153" s="49" t="str">
        <f t="shared" si="10"/>
        <v>622200250220024616072</v>
      </c>
      <c r="I153" s="49" t="e">
        <f>VLOOKUP(H153,银行退汇!G:K,5,FALSE)</f>
        <v>#N/A</v>
      </c>
      <c r="J153" s="49" t="e">
        <f t="shared" si="11"/>
        <v>#N/A</v>
      </c>
      <c r="K153" s="49" t="e">
        <f>VLOOKUP(H153,银行退汇!G:K,2,FALSE)</f>
        <v>#N/A</v>
      </c>
      <c r="L153" s="49" t="e">
        <f>VLOOKUP(H153,网银退汇!C:D,2,FALSE)</f>
        <v>#N/A</v>
      </c>
      <c r="M153" s="49">
        <f>VLOOKUP(D153,自助退!C:F,4,FALSE)</f>
        <v>72</v>
      </c>
      <c r="N153" s="38"/>
      <c r="O153" s="45"/>
      <c r="P153" s="38"/>
      <c r="Q153" s="38"/>
      <c r="R153" s="38"/>
      <c r="S153" s="38"/>
      <c r="T153" s="38"/>
      <c r="U153" s="38"/>
      <c r="V153" s="38"/>
      <c r="W153" s="38"/>
    </row>
    <row r="154" spans="1:23" hidden="1">
      <c r="A154" s="38" t="s">
        <v>1121</v>
      </c>
      <c r="B154" s="38" t="s">
        <v>2913</v>
      </c>
      <c r="C154" s="49" t="str">
        <f t="shared" si="8"/>
        <v>20170609</v>
      </c>
      <c r="D154" s="49" t="str">
        <f t="shared" si="9"/>
        <v>0050826730</v>
      </c>
      <c r="E154" s="38" t="s">
        <v>2761</v>
      </c>
      <c r="F154" s="38" t="s">
        <v>1342</v>
      </c>
      <c r="G154" s="45">
        <v>114</v>
      </c>
      <c r="H154" s="49" t="str">
        <f t="shared" si="10"/>
        <v>6216260000018686858114</v>
      </c>
      <c r="I154" s="49" t="e">
        <f>VLOOKUP(H154,银行退汇!G:K,5,FALSE)</f>
        <v>#N/A</v>
      </c>
      <c r="J154" s="49" t="e">
        <f t="shared" si="11"/>
        <v>#N/A</v>
      </c>
      <c r="K154" s="49" t="e">
        <f>VLOOKUP(H154,银行退汇!G:K,2,FALSE)</f>
        <v>#N/A</v>
      </c>
      <c r="L154" s="49" t="e">
        <f>VLOOKUP(H154,网银退汇!C:D,2,FALSE)</f>
        <v>#N/A</v>
      </c>
      <c r="M154" s="49">
        <f>VLOOKUP(D154,自助退!C:F,4,FALSE)</f>
        <v>114</v>
      </c>
      <c r="N154" s="38"/>
      <c r="O154" s="45"/>
      <c r="P154" s="38"/>
      <c r="Q154" s="38"/>
      <c r="R154" s="38"/>
      <c r="S154" s="38"/>
      <c r="T154" s="38"/>
      <c r="U154" s="38"/>
      <c r="V154" s="38"/>
      <c r="W154" s="38"/>
    </row>
    <row r="155" spans="1:23" hidden="1">
      <c r="A155" s="38" t="s">
        <v>1123</v>
      </c>
      <c r="B155" s="38" t="s">
        <v>2914</v>
      </c>
      <c r="C155" s="49" t="str">
        <f t="shared" si="8"/>
        <v>20170609</v>
      </c>
      <c r="D155" s="49" t="str">
        <f t="shared" si="9"/>
        <v>0050829263</v>
      </c>
      <c r="E155" s="38" t="s">
        <v>2761</v>
      </c>
      <c r="F155" s="38" t="s">
        <v>1343</v>
      </c>
      <c r="G155" s="45">
        <v>333</v>
      </c>
      <c r="H155" s="49" t="str">
        <f t="shared" si="10"/>
        <v>6212263100034391255333</v>
      </c>
      <c r="I155" s="49" t="e">
        <f>VLOOKUP(H155,银行退汇!G:K,5,FALSE)</f>
        <v>#N/A</v>
      </c>
      <c r="J155" s="49" t="e">
        <f t="shared" si="11"/>
        <v>#N/A</v>
      </c>
      <c r="K155" s="49" t="e">
        <f>VLOOKUP(H155,银行退汇!G:K,2,FALSE)</f>
        <v>#N/A</v>
      </c>
      <c r="L155" s="49" t="e">
        <f>VLOOKUP(H155,网银退汇!C:D,2,FALSE)</f>
        <v>#N/A</v>
      </c>
      <c r="M155" s="49">
        <f>VLOOKUP(D155,自助退!C:F,4,FALSE)</f>
        <v>333</v>
      </c>
      <c r="N155" s="38"/>
      <c r="O155" s="45"/>
      <c r="P155" s="38"/>
      <c r="Q155" s="38"/>
      <c r="R155" s="38"/>
      <c r="S155" s="38"/>
      <c r="T155" s="38"/>
      <c r="U155" s="38"/>
      <c r="V155" s="38"/>
      <c r="W155" s="38"/>
    </row>
    <row r="156" spans="1:23" hidden="1">
      <c r="A156" s="38" t="s">
        <v>1125</v>
      </c>
      <c r="B156" s="38" t="s">
        <v>2915</v>
      </c>
      <c r="C156" s="49" t="str">
        <f t="shared" si="8"/>
        <v>20170609</v>
      </c>
      <c r="D156" s="49" t="str">
        <f t="shared" si="9"/>
        <v>0050832641</v>
      </c>
      <c r="E156" s="38" t="s">
        <v>2761</v>
      </c>
      <c r="F156" s="38" t="s">
        <v>1344</v>
      </c>
      <c r="G156" s="45">
        <v>390</v>
      </c>
      <c r="H156" s="49" t="str">
        <f t="shared" si="10"/>
        <v>6222602410000773454390</v>
      </c>
      <c r="I156" s="49" t="e">
        <f>VLOOKUP(H156,银行退汇!G:K,5,FALSE)</f>
        <v>#N/A</v>
      </c>
      <c r="J156" s="49" t="e">
        <f t="shared" si="11"/>
        <v>#N/A</v>
      </c>
      <c r="K156" s="49" t="e">
        <f>VLOOKUP(H156,银行退汇!G:K,2,FALSE)</f>
        <v>#N/A</v>
      </c>
      <c r="L156" s="49" t="e">
        <f>VLOOKUP(H156,网银退汇!C:D,2,FALSE)</f>
        <v>#N/A</v>
      </c>
      <c r="M156" s="49">
        <f>VLOOKUP(D156,自助退!C:F,4,FALSE)</f>
        <v>390</v>
      </c>
      <c r="N156" s="38"/>
      <c r="O156" s="45"/>
      <c r="P156" s="38"/>
      <c r="Q156" s="38"/>
      <c r="R156" s="38"/>
      <c r="S156" s="38"/>
      <c r="T156" s="38"/>
      <c r="U156" s="38"/>
      <c r="V156" s="38"/>
      <c r="W156" s="38"/>
    </row>
    <row r="157" spans="1:23" hidden="1">
      <c r="A157" s="38" t="s">
        <v>1131</v>
      </c>
      <c r="B157" s="38" t="s">
        <v>2916</v>
      </c>
      <c r="C157" s="49" t="str">
        <f t="shared" si="8"/>
        <v>20170609</v>
      </c>
      <c r="D157" s="49" t="str">
        <f t="shared" si="9"/>
        <v>0050850903</v>
      </c>
      <c r="E157" s="38" t="s">
        <v>2761</v>
      </c>
      <c r="F157" s="38" t="s">
        <v>1346</v>
      </c>
      <c r="G157" s="45">
        <v>27</v>
      </c>
      <c r="H157" s="49" t="str">
        <f t="shared" si="10"/>
        <v>625958888265422027</v>
      </c>
      <c r="I157" s="49" t="e">
        <f>VLOOKUP(H157,银行退汇!G:K,5,FALSE)</f>
        <v>#N/A</v>
      </c>
      <c r="J157" s="49" t="e">
        <f t="shared" si="11"/>
        <v>#N/A</v>
      </c>
      <c r="K157" s="49" t="e">
        <f>VLOOKUP(H157,银行退汇!G:K,2,FALSE)</f>
        <v>#N/A</v>
      </c>
      <c r="L157" s="49" t="e">
        <f>VLOOKUP(H157,网银退汇!C:D,2,FALSE)</f>
        <v>#N/A</v>
      </c>
      <c r="M157" s="49">
        <f>VLOOKUP(D157,自助退!C:F,4,FALSE)</f>
        <v>27</v>
      </c>
      <c r="N157" s="38"/>
      <c r="O157" s="45"/>
      <c r="P157" s="38"/>
      <c r="Q157" s="38"/>
      <c r="R157" s="38"/>
      <c r="S157" s="38"/>
      <c r="T157" s="38"/>
      <c r="U157" s="38"/>
      <c r="V157" s="38"/>
      <c r="W157" s="38"/>
    </row>
    <row r="158" spans="1:23" hidden="1">
      <c r="A158" s="38" t="s">
        <v>1135</v>
      </c>
      <c r="B158" s="38" t="s">
        <v>2917</v>
      </c>
      <c r="C158" s="49" t="str">
        <f t="shared" si="8"/>
        <v>20170609</v>
      </c>
      <c r="D158" s="49" t="str">
        <f t="shared" si="9"/>
        <v>0050859162</v>
      </c>
      <c r="E158" s="38" t="s">
        <v>2761</v>
      </c>
      <c r="F158" s="38" t="s">
        <v>195</v>
      </c>
      <c r="G158" s="45">
        <v>1742</v>
      </c>
      <c r="H158" s="49" t="str">
        <f t="shared" si="10"/>
        <v>62179969000347912291742</v>
      </c>
      <c r="I158" s="49" t="e">
        <f>VLOOKUP(H158,银行退汇!G:K,5,FALSE)</f>
        <v>#N/A</v>
      </c>
      <c r="J158" s="49" t="e">
        <f t="shared" si="11"/>
        <v>#N/A</v>
      </c>
      <c r="K158" s="49" t="e">
        <f>VLOOKUP(H158,银行退汇!G:K,2,FALSE)</f>
        <v>#N/A</v>
      </c>
      <c r="L158" s="49" t="e">
        <f>VLOOKUP(H158,网银退汇!C:D,2,FALSE)</f>
        <v>#N/A</v>
      </c>
      <c r="M158" s="49">
        <f>VLOOKUP(D158,自助退!C:F,4,FALSE)</f>
        <v>1742</v>
      </c>
      <c r="N158" s="38"/>
      <c r="O158" s="45"/>
      <c r="P158" s="38"/>
      <c r="Q158" s="38"/>
      <c r="R158" s="38"/>
      <c r="S158" s="38"/>
      <c r="T158" s="38"/>
      <c r="U158" s="38"/>
      <c r="V158" s="38"/>
      <c r="W158" s="38"/>
    </row>
    <row r="159" spans="1:23" hidden="1">
      <c r="A159" s="38" t="s">
        <v>1137</v>
      </c>
      <c r="B159" s="38" t="s">
        <v>2918</v>
      </c>
      <c r="C159" s="49" t="str">
        <f t="shared" si="8"/>
        <v>20170609</v>
      </c>
      <c r="D159" s="49" t="str">
        <f t="shared" si="9"/>
        <v>0050882701</v>
      </c>
      <c r="E159" s="38" t="s">
        <v>2761</v>
      </c>
      <c r="F159" s="38" t="s">
        <v>1347</v>
      </c>
      <c r="G159" s="45">
        <v>20</v>
      </c>
      <c r="H159" s="49" t="str">
        <f t="shared" si="10"/>
        <v>625965624017146620</v>
      </c>
      <c r="I159" s="49" t="e">
        <f>VLOOKUP(H159,银行退汇!G:K,5,FALSE)</f>
        <v>#N/A</v>
      </c>
      <c r="J159" s="49" t="e">
        <f t="shared" si="11"/>
        <v>#N/A</v>
      </c>
      <c r="K159" s="49" t="e">
        <f>VLOOKUP(H159,银行退汇!G:K,2,FALSE)</f>
        <v>#N/A</v>
      </c>
      <c r="L159" s="49" t="e">
        <f>VLOOKUP(H159,网银退汇!C:D,2,FALSE)</f>
        <v>#N/A</v>
      </c>
      <c r="M159" s="49">
        <f>VLOOKUP(D159,自助退!C:F,4,FALSE)</f>
        <v>20</v>
      </c>
      <c r="N159" s="38"/>
      <c r="O159" s="45"/>
      <c r="P159" s="38"/>
      <c r="Q159" s="38"/>
      <c r="R159" s="38"/>
      <c r="S159" s="38"/>
      <c r="T159" s="38"/>
      <c r="U159" s="38"/>
      <c r="V159" s="38"/>
      <c r="W159" s="38"/>
    </row>
    <row r="160" spans="1:23" hidden="1">
      <c r="A160" s="38" t="s">
        <v>1139</v>
      </c>
      <c r="B160" s="38" t="s">
        <v>2919</v>
      </c>
      <c r="C160" s="49" t="str">
        <f t="shared" si="8"/>
        <v>20170609</v>
      </c>
      <c r="D160" s="49" t="str">
        <f t="shared" si="9"/>
        <v>0050897190</v>
      </c>
      <c r="E160" s="38" t="s">
        <v>2761</v>
      </c>
      <c r="F160" s="38" t="s">
        <v>1349</v>
      </c>
      <c r="G160" s="45">
        <v>100</v>
      </c>
      <c r="H160" s="49" t="str">
        <f t="shared" si="10"/>
        <v>6212262505002285092100</v>
      </c>
      <c r="I160" s="49" t="e">
        <f>VLOOKUP(H160,银行退汇!G:K,5,FALSE)</f>
        <v>#N/A</v>
      </c>
      <c r="J160" s="49" t="e">
        <f t="shared" si="11"/>
        <v>#N/A</v>
      </c>
      <c r="K160" s="49" t="e">
        <f>VLOOKUP(H160,银行退汇!G:K,2,FALSE)</f>
        <v>#N/A</v>
      </c>
      <c r="L160" s="49" t="e">
        <f>VLOOKUP(H160,网银退汇!C:D,2,FALSE)</f>
        <v>#N/A</v>
      </c>
      <c r="M160" s="49">
        <f>VLOOKUP(D160,自助退!C:F,4,FALSE)</f>
        <v>100</v>
      </c>
      <c r="N160" s="38"/>
      <c r="O160" s="45"/>
      <c r="P160" s="38"/>
      <c r="Q160" s="38"/>
      <c r="R160" s="38"/>
      <c r="S160" s="38"/>
      <c r="T160" s="38"/>
      <c r="U160" s="38"/>
      <c r="V160" s="38"/>
      <c r="W160" s="38"/>
    </row>
    <row r="161" spans="1:23" hidden="1">
      <c r="A161" s="38" t="s">
        <v>1144</v>
      </c>
      <c r="B161" s="38" t="s">
        <v>2920</v>
      </c>
      <c r="C161" s="49" t="str">
        <f t="shared" si="8"/>
        <v>20170609</v>
      </c>
      <c r="D161" s="49" t="str">
        <f t="shared" si="9"/>
        <v>0050911142</v>
      </c>
      <c r="E161" s="38" t="s">
        <v>2761</v>
      </c>
      <c r="F161" s="38" t="s">
        <v>1350</v>
      </c>
      <c r="G161" s="45">
        <v>29</v>
      </c>
      <c r="H161" s="49" t="str">
        <f t="shared" si="10"/>
        <v>436742389013702182229</v>
      </c>
      <c r="I161" s="49" t="e">
        <f>VLOOKUP(H161,银行退汇!G:K,5,FALSE)</f>
        <v>#N/A</v>
      </c>
      <c r="J161" s="49" t="e">
        <f t="shared" si="11"/>
        <v>#N/A</v>
      </c>
      <c r="K161" s="49" t="e">
        <f>VLOOKUP(H161,银行退汇!G:K,2,FALSE)</f>
        <v>#N/A</v>
      </c>
      <c r="L161" s="49" t="e">
        <f>VLOOKUP(H161,网银退汇!C:D,2,FALSE)</f>
        <v>#N/A</v>
      </c>
      <c r="M161" s="49">
        <f>VLOOKUP(D161,自助退!C:F,4,FALSE)</f>
        <v>29</v>
      </c>
      <c r="N161" s="38"/>
      <c r="O161" s="45"/>
      <c r="P161" s="38"/>
      <c r="Q161" s="38"/>
      <c r="R161" s="38"/>
      <c r="S161" s="38"/>
      <c r="T161" s="38"/>
      <c r="U161" s="38"/>
      <c r="V161" s="38"/>
      <c r="W161" s="38"/>
    </row>
    <row r="162" spans="1:23" hidden="1">
      <c r="A162" s="38" t="s">
        <v>1146</v>
      </c>
      <c r="B162" s="38" t="s">
        <v>2921</v>
      </c>
      <c r="C162" s="49" t="str">
        <f t="shared" si="8"/>
        <v>20170609</v>
      </c>
      <c r="D162" s="49" t="str">
        <f t="shared" si="9"/>
        <v>0050920623</v>
      </c>
      <c r="E162" s="38" t="s">
        <v>2761</v>
      </c>
      <c r="F162" s="38" t="s">
        <v>1351</v>
      </c>
      <c r="G162" s="45">
        <v>640</v>
      </c>
      <c r="H162" s="49" t="str">
        <f t="shared" si="10"/>
        <v>6283880222165441640</v>
      </c>
      <c r="I162" s="49" t="e">
        <f>VLOOKUP(H162,银行退汇!G:K,5,FALSE)</f>
        <v>#N/A</v>
      </c>
      <c r="J162" s="49" t="e">
        <f t="shared" si="11"/>
        <v>#N/A</v>
      </c>
      <c r="K162" s="49" t="e">
        <f>VLOOKUP(H162,银行退汇!G:K,2,FALSE)</f>
        <v>#N/A</v>
      </c>
      <c r="L162" s="49" t="e">
        <f>VLOOKUP(H162,网银退汇!C:D,2,FALSE)</f>
        <v>#N/A</v>
      </c>
      <c r="M162" s="49">
        <f>VLOOKUP(D162,自助退!C:F,4,FALSE)</f>
        <v>640</v>
      </c>
      <c r="N162" s="38"/>
      <c r="O162" s="45"/>
      <c r="P162" s="38"/>
      <c r="Q162" s="38"/>
      <c r="R162" s="38"/>
      <c r="S162" s="38"/>
      <c r="T162" s="38"/>
      <c r="U162" s="38"/>
      <c r="V162" s="38"/>
      <c r="W162" s="38"/>
    </row>
    <row r="163" spans="1:23" hidden="1">
      <c r="A163" s="38" t="s">
        <v>1148</v>
      </c>
      <c r="B163" s="38" t="s">
        <v>2922</v>
      </c>
      <c r="C163" s="49" t="str">
        <f t="shared" si="8"/>
        <v>20170609</v>
      </c>
      <c r="D163" s="49" t="str">
        <f t="shared" si="9"/>
        <v>0050927787</v>
      </c>
      <c r="E163" s="38" t="s">
        <v>2761</v>
      </c>
      <c r="F163" s="38" t="s">
        <v>1352</v>
      </c>
      <c r="G163" s="45">
        <v>200</v>
      </c>
      <c r="H163" s="49" t="str">
        <f t="shared" si="10"/>
        <v>6222530590658659200</v>
      </c>
      <c r="I163" s="49" t="e">
        <f>VLOOKUP(H163,银行退汇!G:K,5,FALSE)</f>
        <v>#N/A</v>
      </c>
      <c r="J163" s="49" t="e">
        <f t="shared" si="11"/>
        <v>#N/A</v>
      </c>
      <c r="K163" s="49" t="e">
        <f>VLOOKUP(H163,银行退汇!G:K,2,FALSE)</f>
        <v>#N/A</v>
      </c>
      <c r="L163" s="49" t="e">
        <f>VLOOKUP(H163,网银退汇!C:D,2,FALSE)</f>
        <v>#N/A</v>
      </c>
      <c r="M163" s="49">
        <f>VLOOKUP(D163,自助退!C:F,4,FALSE)</f>
        <v>200</v>
      </c>
      <c r="N163" s="38"/>
      <c r="O163" s="45"/>
      <c r="P163" s="38"/>
      <c r="Q163" s="38"/>
      <c r="R163" s="38"/>
      <c r="S163" s="38"/>
      <c r="T163" s="38"/>
      <c r="U163" s="38"/>
      <c r="V163" s="38"/>
      <c r="W163" s="38"/>
    </row>
    <row r="164" spans="1:23" hidden="1">
      <c r="A164" s="38" t="s">
        <v>1150</v>
      </c>
      <c r="B164" s="38" t="s">
        <v>2923</v>
      </c>
      <c r="C164" s="49" t="str">
        <f t="shared" si="8"/>
        <v>20170609</v>
      </c>
      <c r="D164" s="49" t="str">
        <f t="shared" si="9"/>
        <v>0050941187</v>
      </c>
      <c r="E164" s="38" t="s">
        <v>2761</v>
      </c>
      <c r="F164" s="38" t="s">
        <v>1353</v>
      </c>
      <c r="G164" s="45">
        <v>732</v>
      </c>
      <c r="H164" s="49" t="str">
        <f t="shared" si="10"/>
        <v>4033910021666659732</v>
      </c>
      <c r="I164" s="49">
        <f>VLOOKUP(H164,银行退汇!G:K,5,FALSE)</f>
        <v>732</v>
      </c>
      <c r="J164" s="49">
        <f t="shared" si="11"/>
        <v>1</v>
      </c>
      <c r="K164" s="49" t="str">
        <f>VLOOKUP(H164,银行退汇!G:K,2,FALSE)</f>
        <v xml:space="preserve">金伟                                                                                                                    </v>
      </c>
      <c r="L164" s="49">
        <f>VLOOKUP(H164,网银退汇!C:D,2,FALSE)</f>
        <v>732</v>
      </c>
      <c r="M164" s="49">
        <f>VLOOKUP(D164,自助退!C:F,4,FALSE)</f>
        <v>732</v>
      </c>
      <c r="N164" s="38"/>
      <c r="O164" s="45"/>
      <c r="P164" s="38"/>
      <c r="Q164" s="38"/>
      <c r="R164" s="38"/>
      <c r="S164" s="38"/>
      <c r="T164" s="38"/>
      <c r="U164" s="38"/>
      <c r="V164" s="38"/>
      <c r="W164" s="38"/>
    </row>
    <row r="165" spans="1:23" hidden="1">
      <c r="A165" s="38" t="s">
        <v>1152</v>
      </c>
      <c r="B165" s="38" t="s">
        <v>2924</v>
      </c>
      <c r="C165" s="49" t="str">
        <f t="shared" si="8"/>
        <v>20170609</v>
      </c>
      <c r="D165" s="49" t="str">
        <f t="shared" si="9"/>
        <v>0050948977</v>
      </c>
      <c r="E165" s="38" t="s">
        <v>2761</v>
      </c>
      <c r="F165" s="38" t="s">
        <v>1354</v>
      </c>
      <c r="G165" s="45">
        <v>56</v>
      </c>
      <c r="H165" s="49" t="str">
        <f t="shared" si="10"/>
        <v>622848386843997767656</v>
      </c>
      <c r="I165" s="49" t="e">
        <f>VLOOKUP(H165,银行退汇!G:K,5,FALSE)</f>
        <v>#N/A</v>
      </c>
      <c r="J165" s="49" t="e">
        <f t="shared" si="11"/>
        <v>#N/A</v>
      </c>
      <c r="K165" s="49" t="e">
        <f>VLOOKUP(H165,银行退汇!G:K,2,FALSE)</f>
        <v>#N/A</v>
      </c>
      <c r="L165" s="49" t="e">
        <f>VLOOKUP(H165,网银退汇!C:D,2,FALSE)</f>
        <v>#N/A</v>
      </c>
      <c r="M165" s="49">
        <f>VLOOKUP(D165,自助退!C:F,4,FALSE)</f>
        <v>56</v>
      </c>
      <c r="N165" s="38"/>
      <c r="O165" s="45"/>
      <c r="P165" s="38"/>
      <c r="Q165" s="38"/>
      <c r="R165" s="38"/>
      <c r="S165" s="38"/>
      <c r="T165" s="38"/>
      <c r="U165" s="38"/>
      <c r="V165" s="38"/>
      <c r="W165" s="38"/>
    </row>
    <row r="166" spans="1:23" hidden="1">
      <c r="A166" s="38" t="s">
        <v>1154</v>
      </c>
      <c r="B166" s="38" t="s">
        <v>2925</v>
      </c>
      <c r="C166" s="49" t="str">
        <f t="shared" si="8"/>
        <v>20170609</v>
      </c>
      <c r="D166" s="49" t="str">
        <f t="shared" si="9"/>
        <v>0050978690</v>
      </c>
      <c r="E166" s="38" t="s">
        <v>2761</v>
      </c>
      <c r="F166" s="38" t="s">
        <v>1355</v>
      </c>
      <c r="G166" s="45">
        <v>1400</v>
      </c>
      <c r="H166" s="49" t="str">
        <f t="shared" si="10"/>
        <v>62596202999031041400</v>
      </c>
      <c r="I166" s="49" t="e">
        <f>VLOOKUP(H166,银行退汇!G:K,5,FALSE)</f>
        <v>#N/A</v>
      </c>
      <c r="J166" s="49" t="e">
        <f t="shared" si="11"/>
        <v>#N/A</v>
      </c>
      <c r="K166" s="49" t="e">
        <f>VLOOKUP(H166,银行退汇!G:K,2,FALSE)</f>
        <v>#N/A</v>
      </c>
      <c r="L166" s="49" t="e">
        <f>VLOOKUP(H166,网银退汇!C:D,2,FALSE)</f>
        <v>#N/A</v>
      </c>
      <c r="M166" s="49">
        <f>VLOOKUP(D166,自助退!C:F,4,FALSE)</f>
        <v>1400</v>
      </c>
      <c r="N166" s="38"/>
      <c r="O166" s="45"/>
      <c r="P166" s="38"/>
      <c r="Q166" s="38"/>
      <c r="R166" s="38"/>
      <c r="S166" s="38"/>
      <c r="T166" s="38"/>
      <c r="U166" s="38"/>
      <c r="V166" s="38"/>
      <c r="W166" s="38"/>
    </row>
    <row r="167" spans="1:23" hidden="1">
      <c r="A167" s="38" t="s">
        <v>1161</v>
      </c>
      <c r="B167" s="38" t="s">
        <v>2926</v>
      </c>
      <c r="C167" s="49" t="str">
        <f t="shared" si="8"/>
        <v>20170610</v>
      </c>
      <c r="D167" s="49" t="str">
        <f t="shared" si="9"/>
        <v>0050999783</v>
      </c>
      <c r="E167" s="38" t="s">
        <v>2761</v>
      </c>
      <c r="F167" s="38" t="s">
        <v>1356</v>
      </c>
      <c r="G167" s="45">
        <v>115</v>
      </c>
      <c r="H167" s="49" t="str">
        <f t="shared" si="10"/>
        <v>6217003860009461557115</v>
      </c>
      <c r="I167" s="49" t="e">
        <f>VLOOKUP(H167,银行退汇!G:K,5,FALSE)</f>
        <v>#N/A</v>
      </c>
      <c r="J167" s="49" t="e">
        <f t="shared" si="11"/>
        <v>#N/A</v>
      </c>
      <c r="K167" s="49" t="e">
        <f>VLOOKUP(H167,银行退汇!G:K,2,FALSE)</f>
        <v>#N/A</v>
      </c>
      <c r="L167" s="49" t="e">
        <f>VLOOKUP(H167,网银退汇!C:D,2,FALSE)</f>
        <v>#N/A</v>
      </c>
      <c r="M167" s="49">
        <f>VLOOKUP(D167,自助退!C:F,4,FALSE)</f>
        <v>115</v>
      </c>
      <c r="N167" s="38"/>
      <c r="O167" s="45"/>
      <c r="P167" s="38"/>
      <c r="Q167" s="38"/>
      <c r="R167" s="38"/>
      <c r="S167" s="38"/>
      <c r="T167" s="38"/>
      <c r="U167" s="38"/>
      <c r="V167" s="38"/>
      <c r="W167" s="38"/>
    </row>
    <row r="168" spans="1:23" hidden="1">
      <c r="A168" s="38" t="s">
        <v>1163</v>
      </c>
      <c r="B168" s="38" t="s">
        <v>2927</v>
      </c>
      <c r="C168" s="49" t="str">
        <f t="shared" si="8"/>
        <v>20170610</v>
      </c>
      <c r="D168" s="49" t="str">
        <f t="shared" si="9"/>
        <v>0050999793</v>
      </c>
      <c r="E168" s="38" t="s">
        <v>2761</v>
      </c>
      <c r="F168" s="38" t="s">
        <v>1356</v>
      </c>
      <c r="G168" s="45">
        <v>139</v>
      </c>
      <c r="H168" s="49" t="str">
        <f t="shared" si="10"/>
        <v>6217003860009461557139</v>
      </c>
      <c r="I168" s="49" t="e">
        <f>VLOOKUP(H168,银行退汇!G:K,5,FALSE)</f>
        <v>#N/A</v>
      </c>
      <c r="J168" s="49" t="e">
        <f t="shared" si="11"/>
        <v>#N/A</v>
      </c>
      <c r="K168" s="49" t="e">
        <f>VLOOKUP(H168,银行退汇!G:K,2,FALSE)</f>
        <v>#N/A</v>
      </c>
      <c r="L168" s="49" t="e">
        <f>VLOOKUP(H168,网银退汇!C:D,2,FALSE)</f>
        <v>#N/A</v>
      </c>
      <c r="M168" s="49">
        <f>VLOOKUP(D168,自助退!C:F,4,FALSE)</f>
        <v>139</v>
      </c>
      <c r="N168" s="38"/>
      <c r="O168" s="45"/>
      <c r="P168" s="38"/>
      <c r="Q168" s="38"/>
      <c r="R168" s="38"/>
      <c r="S168" s="38"/>
      <c r="T168" s="38"/>
      <c r="U168" s="38"/>
      <c r="V168" s="38"/>
      <c r="W168" s="38"/>
    </row>
    <row r="169" spans="1:23" hidden="1">
      <c r="A169" s="38" t="s">
        <v>1176</v>
      </c>
      <c r="B169" s="38" t="s">
        <v>2928</v>
      </c>
      <c r="C169" s="49" t="str">
        <f t="shared" si="8"/>
        <v>20170610</v>
      </c>
      <c r="D169" s="49" t="str">
        <f t="shared" si="9"/>
        <v>0051001705</v>
      </c>
      <c r="E169" s="38" t="s">
        <v>2761</v>
      </c>
      <c r="F169" s="38" t="s">
        <v>1357</v>
      </c>
      <c r="G169" s="45">
        <v>503</v>
      </c>
      <c r="H169" s="49" t="str">
        <f t="shared" si="10"/>
        <v>6282880049043053503</v>
      </c>
      <c r="I169" s="49">
        <f>VLOOKUP(H169,银行退汇!G:K,5,FALSE)</f>
        <v>503</v>
      </c>
      <c r="J169" s="49">
        <f t="shared" si="11"/>
        <v>1</v>
      </c>
      <c r="K169" s="49" t="str">
        <f>VLOOKUP(H169,银行退汇!G:K,2,FALSE)</f>
        <v xml:space="preserve">李凤仙                                                                                                                  </v>
      </c>
      <c r="L169" s="49">
        <f>VLOOKUP(H169,网银退汇!C:D,2,FALSE)</f>
        <v>503</v>
      </c>
      <c r="M169" s="49">
        <f>VLOOKUP(D169,自助退!C:F,4,FALSE)</f>
        <v>503</v>
      </c>
      <c r="N169" s="38"/>
      <c r="O169" s="45"/>
      <c r="P169" s="38"/>
      <c r="Q169" s="38"/>
      <c r="R169" s="38"/>
      <c r="S169" s="38"/>
      <c r="T169" s="38"/>
      <c r="U169" s="38"/>
      <c r="V169" s="38"/>
      <c r="W169" s="38"/>
    </row>
    <row r="170" spans="1:23" hidden="1">
      <c r="A170" s="38" t="s">
        <v>1182</v>
      </c>
      <c r="B170" s="38" t="s">
        <v>2929</v>
      </c>
      <c r="C170" s="49" t="str">
        <f t="shared" si="8"/>
        <v>20170610</v>
      </c>
      <c r="D170" s="49" t="str">
        <f t="shared" si="9"/>
        <v>0051001959</v>
      </c>
      <c r="E170" s="38" t="s">
        <v>2761</v>
      </c>
      <c r="F170" s="38" t="s">
        <v>1358</v>
      </c>
      <c r="G170" s="45">
        <v>632</v>
      </c>
      <c r="H170" s="49" t="str">
        <f t="shared" si="10"/>
        <v>6217003920001621069632</v>
      </c>
      <c r="I170" s="49" t="e">
        <f>VLOOKUP(H170,银行退汇!G:K,5,FALSE)</f>
        <v>#N/A</v>
      </c>
      <c r="J170" s="49" t="e">
        <f t="shared" si="11"/>
        <v>#N/A</v>
      </c>
      <c r="K170" s="49" t="e">
        <f>VLOOKUP(H170,银行退汇!G:K,2,FALSE)</f>
        <v>#N/A</v>
      </c>
      <c r="L170" s="49" t="e">
        <f>VLOOKUP(H170,网银退汇!C:D,2,FALSE)</f>
        <v>#N/A</v>
      </c>
      <c r="M170" s="49">
        <f>VLOOKUP(D170,自助退!C:F,4,FALSE)</f>
        <v>632</v>
      </c>
      <c r="N170" s="38"/>
      <c r="O170" s="45"/>
      <c r="P170" s="38"/>
      <c r="Q170" s="38"/>
      <c r="R170" s="38"/>
      <c r="S170" s="38"/>
      <c r="T170" s="38"/>
      <c r="U170" s="38"/>
      <c r="V170" s="38"/>
      <c r="W170" s="38"/>
    </row>
    <row r="171" spans="1:23" hidden="1">
      <c r="A171" s="38" t="s">
        <v>1190</v>
      </c>
      <c r="B171" s="38" t="s">
        <v>2930</v>
      </c>
      <c r="C171" s="49" t="str">
        <f t="shared" si="8"/>
        <v>20170610</v>
      </c>
      <c r="D171" s="49" t="str">
        <f t="shared" si="9"/>
        <v>0051003307</v>
      </c>
      <c r="E171" s="38" t="s">
        <v>2761</v>
      </c>
      <c r="F171" s="38" t="s">
        <v>1359</v>
      </c>
      <c r="G171" s="45">
        <v>950</v>
      </c>
      <c r="H171" s="49" t="str">
        <f t="shared" si="10"/>
        <v>6222022502010472234950</v>
      </c>
      <c r="I171" s="49" t="e">
        <f>VLOOKUP(H171,银行退汇!G:K,5,FALSE)</f>
        <v>#N/A</v>
      </c>
      <c r="J171" s="49" t="e">
        <f t="shared" si="11"/>
        <v>#N/A</v>
      </c>
      <c r="K171" s="49" t="e">
        <f>VLOOKUP(H171,银行退汇!G:K,2,FALSE)</f>
        <v>#N/A</v>
      </c>
      <c r="L171" s="49" t="e">
        <f>VLOOKUP(H171,网银退汇!C:D,2,FALSE)</f>
        <v>#N/A</v>
      </c>
      <c r="M171" s="49">
        <f>VLOOKUP(D171,自助退!C:F,4,FALSE)</f>
        <v>950</v>
      </c>
      <c r="N171" s="38"/>
      <c r="O171" s="45"/>
      <c r="P171" s="38"/>
      <c r="Q171" s="38"/>
      <c r="R171" s="38"/>
      <c r="S171" s="38"/>
      <c r="T171" s="38"/>
      <c r="U171" s="38"/>
      <c r="V171" s="38"/>
      <c r="W171" s="38"/>
    </row>
    <row r="172" spans="1:23" hidden="1">
      <c r="A172" s="38" t="s">
        <v>1192</v>
      </c>
      <c r="B172" s="38" t="s">
        <v>2931</v>
      </c>
      <c r="C172" s="49" t="str">
        <f t="shared" si="8"/>
        <v>20170610</v>
      </c>
      <c r="D172" s="49" t="str">
        <f t="shared" si="9"/>
        <v>0051003475</v>
      </c>
      <c r="E172" s="38" t="s">
        <v>2761</v>
      </c>
      <c r="F172" s="38" t="s">
        <v>202</v>
      </c>
      <c r="G172" s="45">
        <v>9600</v>
      </c>
      <c r="H172" s="49" t="str">
        <f t="shared" si="10"/>
        <v>62178527000139762939600</v>
      </c>
      <c r="I172" s="49" t="e">
        <f>VLOOKUP(H172,银行退汇!G:K,5,FALSE)</f>
        <v>#N/A</v>
      </c>
      <c r="J172" s="49" t="e">
        <f t="shared" si="11"/>
        <v>#N/A</v>
      </c>
      <c r="K172" s="49" t="e">
        <f>VLOOKUP(H172,银行退汇!G:K,2,FALSE)</f>
        <v>#N/A</v>
      </c>
      <c r="L172" s="49" t="e">
        <f>VLOOKUP(H172,网银退汇!C:D,2,FALSE)</f>
        <v>#N/A</v>
      </c>
      <c r="M172" s="49">
        <f>VLOOKUP(D172,自助退!C:F,4,FALSE)</f>
        <v>9600</v>
      </c>
      <c r="N172" s="38"/>
      <c r="O172" s="45"/>
      <c r="P172" s="38"/>
      <c r="Q172" s="38"/>
      <c r="R172" s="38"/>
      <c r="S172" s="38"/>
      <c r="T172" s="38"/>
      <c r="U172" s="38"/>
      <c r="V172" s="38"/>
      <c r="W172" s="38"/>
    </row>
    <row r="173" spans="1:23" hidden="1">
      <c r="A173" s="38" t="s">
        <v>1194</v>
      </c>
      <c r="B173" s="38" t="s">
        <v>2932</v>
      </c>
      <c r="C173" s="49" t="str">
        <f t="shared" si="8"/>
        <v>20170610</v>
      </c>
      <c r="D173" s="49" t="str">
        <f t="shared" si="9"/>
        <v>0051003720</v>
      </c>
      <c r="E173" s="38" t="s">
        <v>2761</v>
      </c>
      <c r="F173" s="38" t="s">
        <v>1360</v>
      </c>
      <c r="G173" s="45">
        <v>100</v>
      </c>
      <c r="H173" s="49" t="str">
        <f t="shared" si="10"/>
        <v>5324580019888618100</v>
      </c>
      <c r="I173" s="49" t="e">
        <f>VLOOKUP(H173,银行退汇!G:K,5,FALSE)</f>
        <v>#N/A</v>
      </c>
      <c r="J173" s="49" t="e">
        <f t="shared" si="11"/>
        <v>#N/A</v>
      </c>
      <c r="K173" s="49" t="e">
        <f>VLOOKUP(H173,银行退汇!G:K,2,FALSE)</f>
        <v>#N/A</v>
      </c>
      <c r="L173" s="49" t="e">
        <f>VLOOKUP(H173,网银退汇!C:D,2,FALSE)</f>
        <v>#N/A</v>
      </c>
      <c r="M173" s="49">
        <f>VLOOKUP(D173,自助退!C:F,4,FALSE)</f>
        <v>100</v>
      </c>
      <c r="N173" s="38"/>
      <c r="O173" s="45"/>
      <c r="P173" s="38"/>
      <c r="Q173" s="38"/>
      <c r="R173" s="38"/>
      <c r="S173" s="38"/>
      <c r="T173" s="38"/>
      <c r="U173" s="38"/>
      <c r="V173" s="38"/>
      <c r="W173" s="38"/>
    </row>
    <row r="174" spans="1:23" hidden="1">
      <c r="A174" s="38" t="s">
        <v>1209</v>
      </c>
      <c r="B174" s="38" t="s">
        <v>2933</v>
      </c>
      <c r="C174" s="49" t="str">
        <f t="shared" si="8"/>
        <v>20170610</v>
      </c>
      <c r="D174" s="49" t="str">
        <f t="shared" si="9"/>
        <v>0051008455</v>
      </c>
      <c r="E174" s="38" t="s">
        <v>2761</v>
      </c>
      <c r="F174" s="38" t="s">
        <v>1361</v>
      </c>
      <c r="G174" s="45">
        <v>400</v>
      </c>
      <c r="H174" s="49" t="str">
        <f t="shared" si="10"/>
        <v>6217997300023930111400</v>
      </c>
      <c r="I174" s="49" t="e">
        <f>VLOOKUP(H174,银行退汇!G:K,5,FALSE)</f>
        <v>#N/A</v>
      </c>
      <c r="J174" s="49" t="e">
        <f t="shared" si="11"/>
        <v>#N/A</v>
      </c>
      <c r="K174" s="49" t="e">
        <f>VLOOKUP(H174,银行退汇!G:K,2,FALSE)</f>
        <v>#N/A</v>
      </c>
      <c r="L174" s="49" t="e">
        <f>VLOOKUP(H174,网银退汇!C:D,2,FALSE)</f>
        <v>#N/A</v>
      </c>
      <c r="M174" s="49">
        <f>VLOOKUP(D174,自助退!C:F,4,FALSE)</f>
        <v>400</v>
      </c>
      <c r="N174" s="38"/>
      <c r="O174" s="45"/>
      <c r="P174" s="38"/>
      <c r="Q174" s="38"/>
      <c r="R174" s="38"/>
      <c r="S174" s="38"/>
      <c r="T174" s="38"/>
      <c r="U174" s="38"/>
      <c r="V174" s="38"/>
      <c r="W174" s="38"/>
    </row>
    <row r="175" spans="1:23" hidden="1">
      <c r="A175" s="38" t="s">
        <v>1211</v>
      </c>
      <c r="B175" s="38" t="s">
        <v>2934</v>
      </c>
      <c r="C175" s="49" t="str">
        <f t="shared" si="8"/>
        <v>20170610</v>
      </c>
      <c r="D175" s="49" t="str">
        <f t="shared" si="9"/>
        <v>0051008830</v>
      </c>
      <c r="E175" s="38" t="s">
        <v>2761</v>
      </c>
      <c r="F175" s="38" t="s">
        <v>1362</v>
      </c>
      <c r="G175" s="45">
        <v>862</v>
      </c>
      <c r="H175" s="49" t="str">
        <f t="shared" si="10"/>
        <v>6217852700006767774862</v>
      </c>
      <c r="I175" s="49" t="e">
        <f>VLOOKUP(H175,银行退汇!G:K,5,FALSE)</f>
        <v>#N/A</v>
      </c>
      <c r="J175" s="49" t="e">
        <f t="shared" si="11"/>
        <v>#N/A</v>
      </c>
      <c r="K175" s="49" t="e">
        <f>VLOOKUP(H175,银行退汇!G:K,2,FALSE)</f>
        <v>#N/A</v>
      </c>
      <c r="L175" s="49" t="e">
        <f>VLOOKUP(H175,网银退汇!C:D,2,FALSE)</f>
        <v>#N/A</v>
      </c>
      <c r="M175" s="49">
        <f>VLOOKUP(D175,自助退!C:F,4,FALSE)</f>
        <v>862</v>
      </c>
      <c r="N175" s="38"/>
      <c r="O175" s="45"/>
      <c r="P175" s="38"/>
      <c r="Q175" s="38"/>
      <c r="R175" s="38"/>
      <c r="S175" s="38"/>
      <c r="T175" s="38"/>
      <c r="U175" s="38"/>
      <c r="V175" s="38"/>
      <c r="W175" s="38"/>
    </row>
    <row r="176" spans="1:23" hidden="1">
      <c r="A176" s="38" t="s">
        <v>1213</v>
      </c>
      <c r="B176" s="38" t="s">
        <v>2935</v>
      </c>
      <c r="C176" s="49" t="str">
        <f t="shared" si="8"/>
        <v>20170610</v>
      </c>
      <c r="D176" s="49" t="str">
        <f t="shared" si="9"/>
        <v>0051008945</v>
      </c>
      <c r="E176" s="38" t="s">
        <v>2761</v>
      </c>
      <c r="F176" s="38" t="s">
        <v>1363</v>
      </c>
      <c r="G176" s="45">
        <v>86</v>
      </c>
      <c r="H176" s="49" t="str">
        <f t="shared" si="10"/>
        <v>622237023537888886</v>
      </c>
      <c r="I176" s="49" t="e">
        <f>VLOOKUP(H176,银行退汇!G:K,5,FALSE)</f>
        <v>#N/A</v>
      </c>
      <c r="J176" s="49" t="e">
        <f t="shared" si="11"/>
        <v>#N/A</v>
      </c>
      <c r="K176" s="49" t="e">
        <f>VLOOKUP(H176,银行退汇!G:K,2,FALSE)</f>
        <v>#N/A</v>
      </c>
      <c r="L176" s="49" t="e">
        <f>VLOOKUP(H176,网银退汇!C:D,2,FALSE)</f>
        <v>#N/A</v>
      </c>
      <c r="M176" s="49">
        <f>VLOOKUP(D176,自助退!C:F,4,FALSE)</f>
        <v>86</v>
      </c>
      <c r="N176" s="38"/>
      <c r="O176" s="45"/>
      <c r="P176" s="38"/>
      <c r="Q176" s="38"/>
      <c r="R176" s="38"/>
      <c r="S176" s="38"/>
      <c r="T176" s="38"/>
      <c r="U176" s="38"/>
      <c r="V176" s="38"/>
      <c r="W176" s="38"/>
    </row>
    <row r="177" spans="1:23" hidden="1">
      <c r="A177" s="38" t="s">
        <v>1215</v>
      </c>
      <c r="B177" s="38" t="s">
        <v>2936</v>
      </c>
      <c r="C177" s="49" t="str">
        <f t="shared" si="8"/>
        <v>20170610</v>
      </c>
      <c r="D177" s="49" t="str">
        <f t="shared" si="9"/>
        <v>0051009385</v>
      </c>
      <c r="E177" s="38" t="s">
        <v>2761</v>
      </c>
      <c r="F177" s="38" t="s">
        <v>1364</v>
      </c>
      <c r="G177" s="45">
        <v>465</v>
      </c>
      <c r="H177" s="49" t="str">
        <f t="shared" si="10"/>
        <v>6221551898672029465</v>
      </c>
      <c r="I177" s="49" t="e">
        <f>VLOOKUP(H177,银行退汇!G:K,5,FALSE)</f>
        <v>#N/A</v>
      </c>
      <c r="J177" s="49" t="e">
        <f t="shared" si="11"/>
        <v>#N/A</v>
      </c>
      <c r="K177" s="49" t="e">
        <f>VLOOKUP(H177,银行退汇!G:K,2,FALSE)</f>
        <v>#N/A</v>
      </c>
      <c r="L177" s="49" t="e">
        <f>VLOOKUP(H177,网银退汇!C:D,2,FALSE)</f>
        <v>#N/A</v>
      </c>
      <c r="M177" s="49">
        <f>VLOOKUP(D177,自助退!C:F,4,FALSE)</f>
        <v>465</v>
      </c>
      <c r="N177" s="38"/>
      <c r="O177" s="45"/>
      <c r="P177" s="38"/>
      <c r="Q177" s="38"/>
      <c r="R177" s="38"/>
      <c r="S177" s="38"/>
      <c r="T177" s="38"/>
      <c r="U177" s="38"/>
      <c r="V177" s="38"/>
      <c r="W177" s="38"/>
    </row>
    <row r="178" spans="1:23" hidden="1">
      <c r="A178" s="38" t="s">
        <v>1222</v>
      </c>
      <c r="B178" s="38" t="s">
        <v>2937</v>
      </c>
      <c r="C178" s="49" t="str">
        <f t="shared" si="8"/>
        <v>20170610</v>
      </c>
      <c r="D178" s="49" t="str">
        <f t="shared" si="9"/>
        <v>0051009579</v>
      </c>
      <c r="E178" s="38" t="s">
        <v>2761</v>
      </c>
      <c r="F178" s="38" t="s">
        <v>1365</v>
      </c>
      <c r="G178" s="45">
        <v>42</v>
      </c>
      <c r="H178" s="49" t="str">
        <f t="shared" si="10"/>
        <v>622845086601388266742</v>
      </c>
      <c r="I178" s="49" t="e">
        <f>VLOOKUP(H178,银行退汇!G:K,5,FALSE)</f>
        <v>#N/A</v>
      </c>
      <c r="J178" s="49" t="e">
        <f t="shared" si="11"/>
        <v>#N/A</v>
      </c>
      <c r="K178" s="49" t="e">
        <f>VLOOKUP(H178,银行退汇!G:K,2,FALSE)</f>
        <v>#N/A</v>
      </c>
      <c r="L178" s="49" t="e">
        <f>VLOOKUP(H178,网银退汇!C:D,2,FALSE)</f>
        <v>#N/A</v>
      </c>
      <c r="M178" s="49">
        <f>VLOOKUP(D178,自助退!C:F,4,FALSE)</f>
        <v>42</v>
      </c>
      <c r="N178" s="38"/>
      <c r="O178" s="45"/>
      <c r="P178" s="38"/>
      <c r="Q178" s="38"/>
      <c r="R178" s="38"/>
      <c r="S178" s="38"/>
      <c r="T178" s="38"/>
      <c r="U178" s="38"/>
      <c r="V178" s="38"/>
      <c r="W178" s="38"/>
    </row>
    <row r="179" spans="1:23" hidden="1">
      <c r="A179" s="38" t="s">
        <v>1224</v>
      </c>
      <c r="B179" s="38" t="s">
        <v>2938</v>
      </c>
      <c r="C179" s="49" t="str">
        <f t="shared" si="8"/>
        <v>20170610</v>
      </c>
      <c r="D179" s="49" t="str">
        <f t="shared" si="9"/>
        <v>0051010950</v>
      </c>
      <c r="E179" s="38" t="s">
        <v>2761</v>
      </c>
      <c r="F179" s="38" t="s">
        <v>188</v>
      </c>
      <c r="G179" s="45">
        <v>700</v>
      </c>
      <c r="H179" s="49" t="str">
        <f t="shared" si="10"/>
        <v>6221550351881333700</v>
      </c>
      <c r="I179" s="49" t="e">
        <f>VLOOKUP(H179,银行退汇!G:K,5,FALSE)</f>
        <v>#N/A</v>
      </c>
      <c r="J179" s="49" t="e">
        <f t="shared" si="11"/>
        <v>#N/A</v>
      </c>
      <c r="K179" s="49" t="e">
        <f>VLOOKUP(H179,银行退汇!G:K,2,FALSE)</f>
        <v>#N/A</v>
      </c>
      <c r="L179" s="49" t="e">
        <f>VLOOKUP(H179,网银退汇!C:D,2,FALSE)</f>
        <v>#N/A</v>
      </c>
      <c r="M179" s="49">
        <f>VLOOKUP(D179,自助退!C:F,4,FALSE)</f>
        <v>700</v>
      </c>
      <c r="N179" s="38"/>
      <c r="O179" s="45"/>
      <c r="P179" s="38"/>
      <c r="Q179" s="38"/>
      <c r="R179" s="38"/>
      <c r="S179" s="38"/>
      <c r="T179" s="38"/>
      <c r="U179" s="38"/>
      <c r="V179" s="38"/>
      <c r="W179" s="38"/>
    </row>
    <row r="180" spans="1:23" hidden="1">
      <c r="A180" s="38" t="s">
        <v>1226</v>
      </c>
      <c r="B180" s="38" t="s">
        <v>2939</v>
      </c>
      <c r="C180" s="49" t="str">
        <f t="shared" si="8"/>
        <v>20170610</v>
      </c>
      <c r="D180" s="49" t="str">
        <f t="shared" si="9"/>
        <v>0051010965</v>
      </c>
      <c r="E180" s="38" t="s">
        <v>2761</v>
      </c>
      <c r="F180" s="38" t="s">
        <v>188</v>
      </c>
      <c r="G180" s="45">
        <v>200</v>
      </c>
      <c r="H180" s="49" t="str">
        <f t="shared" si="10"/>
        <v>6221550351881333200</v>
      </c>
      <c r="I180" s="49" t="e">
        <f>VLOOKUP(H180,银行退汇!G:K,5,FALSE)</f>
        <v>#N/A</v>
      </c>
      <c r="J180" s="49" t="e">
        <f t="shared" si="11"/>
        <v>#N/A</v>
      </c>
      <c r="K180" s="49" t="e">
        <f>VLOOKUP(H180,银行退汇!G:K,2,FALSE)</f>
        <v>#N/A</v>
      </c>
      <c r="L180" s="49" t="e">
        <f>VLOOKUP(H180,网银退汇!C:D,2,FALSE)</f>
        <v>#N/A</v>
      </c>
      <c r="M180" s="49">
        <f>VLOOKUP(D180,自助退!C:F,4,FALSE)</f>
        <v>200</v>
      </c>
      <c r="N180" s="38"/>
      <c r="O180" s="45"/>
      <c r="P180" s="38"/>
      <c r="Q180" s="38"/>
      <c r="R180" s="38"/>
      <c r="S180" s="38"/>
      <c r="T180" s="38"/>
      <c r="U180" s="38"/>
      <c r="V180" s="38"/>
      <c r="W180" s="38"/>
    </row>
    <row r="181" spans="1:23" hidden="1">
      <c r="A181" s="38" t="s">
        <v>1228</v>
      </c>
      <c r="B181" s="38" t="s">
        <v>2940</v>
      </c>
      <c r="C181" s="49" t="str">
        <f t="shared" si="8"/>
        <v>20170610</v>
      </c>
      <c r="D181" s="49" t="str">
        <f t="shared" si="9"/>
        <v>0051010980</v>
      </c>
      <c r="E181" s="38" t="s">
        <v>2761</v>
      </c>
      <c r="F181" s="38" t="s">
        <v>1366</v>
      </c>
      <c r="G181" s="45">
        <v>845</v>
      </c>
      <c r="H181" s="49" t="str">
        <f t="shared" si="10"/>
        <v>6227003862010073289845</v>
      </c>
      <c r="I181" s="49" t="e">
        <f>VLOOKUP(H181,银行退汇!G:K,5,FALSE)</f>
        <v>#N/A</v>
      </c>
      <c r="J181" s="49" t="e">
        <f t="shared" si="11"/>
        <v>#N/A</v>
      </c>
      <c r="K181" s="49" t="e">
        <f>VLOOKUP(H181,银行退汇!G:K,2,FALSE)</f>
        <v>#N/A</v>
      </c>
      <c r="L181" s="49" t="e">
        <f>VLOOKUP(H181,网银退汇!C:D,2,FALSE)</f>
        <v>#N/A</v>
      </c>
      <c r="M181" s="49">
        <f>VLOOKUP(D181,自助退!C:F,4,FALSE)</f>
        <v>845</v>
      </c>
      <c r="N181" s="38"/>
      <c r="O181" s="45"/>
      <c r="P181" s="38"/>
      <c r="Q181" s="38"/>
      <c r="R181" s="38"/>
      <c r="S181" s="38"/>
      <c r="T181" s="38"/>
      <c r="U181" s="38"/>
      <c r="V181" s="38"/>
      <c r="W181" s="38"/>
    </row>
    <row r="182" spans="1:23" hidden="1">
      <c r="A182" s="38" t="s">
        <v>1233</v>
      </c>
      <c r="B182" s="38" t="s">
        <v>2941</v>
      </c>
      <c r="C182" s="49" t="str">
        <f t="shared" si="8"/>
        <v>20170610</v>
      </c>
      <c r="D182" s="49" t="str">
        <f t="shared" si="9"/>
        <v>0051011910</v>
      </c>
      <c r="E182" s="38" t="s">
        <v>2761</v>
      </c>
      <c r="F182" s="38" t="s">
        <v>1367</v>
      </c>
      <c r="G182" s="45">
        <v>595</v>
      </c>
      <c r="H182" s="49" t="str">
        <f t="shared" si="10"/>
        <v>6227003861220141894595</v>
      </c>
      <c r="I182" s="49" t="e">
        <f>VLOOKUP(H182,银行退汇!G:K,5,FALSE)</f>
        <v>#N/A</v>
      </c>
      <c r="J182" s="49" t="e">
        <f t="shared" si="11"/>
        <v>#N/A</v>
      </c>
      <c r="K182" s="49" t="e">
        <f>VLOOKUP(H182,银行退汇!G:K,2,FALSE)</f>
        <v>#N/A</v>
      </c>
      <c r="L182" s="49" t="e">
        <f>VLOOKUP(H182,网银退汇!C:D,2,FALSE)</f>
        <v>#N/A</v>
      </c>
      <c r="M182" s="49">
        <f>VLOOKUP(D182,自助退!C:F,4,FALSE)</f>
        <v>595</v>
      </c>
      <c r="N182" s="38"/>
      <c r="O182" s="45"/>
      <c r="P182" s="38"/>
      <c r="Q182" s="38"/>
      <c r="R182" s="38"/>
      <c r="S182" s="38"/>
      <c r="T182" s="38"/>
      <c r="U182" s="38"/>
      <c r="V182" s="38"/>
      <c r="W182" s="38"/>
    </row>
    <row r="183" spans="1:23" hidden="1">
      <c r="A183" s="38" t="s">
        <v>1236</v>
      </c>
      <c r="B183" s="38" t="s">
        <v>2942</v>
      </c>
      <c r="C183" s="49" t="str">
        <f t="shared" si="8"/>
        <v>20170611</v>
      </c>
      <c r="D183" s="49" t="str">
        <f t="shared" si="9"/>
        <v>0051022310</v>
      </c>
      <c r="E183" s="38" t="s">
        <v>2761</v>
      </c>
      <c r="F183" s="38" t="s">
        <v>1368</v>
      </c>
      <c r="G183" s="45">
        <v>1990</v>
      </c>
      <c r="H183" s="49" t="str">
        <f t="shared" si="10"/>
        <v>62270038602602330331990</v>
      </c>
      <c r="I183" s="49">
        <f>VLOOKUP(H183,银行退汇!G:K,5,FALSE)</f>
        <v>1990</v>
      </c>
      <c r="J183" s="49">
        <f t="shared" si="11"/>
        <v>1</v>
      </c>
      <c r="K183" s="49" t="str">
        <f>VLOOKUP(H183,银行退汇!G:K,2,FALSE)</f>
        <v xml:space="preserve">刘桂仙                                                                                                                  </v>
      </c>
      <c r="L183" s="49">
        <f>VLOOKUP(H183,网银退汇!C:D,2,FALSE)</f>
        <v>1990</v>
      </c>
      <c r="M183" s="49">
        <f>VLOOKUP(D183,自助退!C:F,4,FALSE)</f>
        <v>1990</v>
      </c>
      <c r="N183" s="38"/>
      <c r="O183" s="45"/>
      <c r="P183" s="38"/>
      <c r="Q183" s="38"/>
      <c r="R183" s="38"/>
      <c r="S183" s="38"/>
      <c r="T183" s="38"/>
      <c r="U183" s="38"/>
      <c r="V183" s="38"/>
      <c r="W183" s="38"/>
    </row>
    <row r="184" spans="1:23" hidden="1">
      <c r="A184" s="38" t="s">
        <v>1240</v>
      </c>
      <c r="B184" s="38" t="s">
        <v>2943</v>
      </c>
      <c r="C184" s="49" t="str">
        <f t="shared" si="8"/>
        <v>20170611</v>
      </c>
      <c r="D184" s="49" t="str">
        <f t="shared" si="9"/>
        <v>0051027086</v>
      </c>
      <c r="E184" s="38" t="s">
        <v>2761</v>
      </c>
      <c r="F184" s="38" t="s">
        <v>1369</v>
      </c>
      <c r="G184" s="45">
        <v>65</v>
      </c>
      <c r="H184" s="49" t="str">
        <f t="shared" si="10"/>
        <v>621700386003159796465</v>
      </c>
      <c r="I184" s="49" t="e">
        <f>VLOOKUP(H184,银行退汇!G:K,5,FALSE)</f>
        <v>#N/A</v>
      </c>
      <c r="J184" s="49" t="e">
        <f t="shared" si="11"/>
        <v>#N/A</v>
      </c>
      <c r="K184" s="49" t="e">
        <f>VLOOKUP(H184,银行退汇!G:K,2,FALSE)</f>
        <v>#N/A</v>
      </c>
      <c r="L184" s="49" t="e">
        <f>VLOOKUP(H184,网银退汇!C:D,2,FALSE)</f>
        <v>#N/A</v>
      </c>
      <c r="M184" s="49">
        <f>VLOOKUP(D184,自助退!C:F,4,FALSE)</f>
        <v>65</v>
      </c>
      <c r="N184" s="38"/>
      <c r="O184" s="45"/>
      <c r="P184" s="38"/>
      <c r="Q184" s="38"/>
      <c r="R184" s="38"/>
      <c r="S184" s="38"/>
      <c r="T184" s="38"/>
      <c r="U184" s="38"/>
      <c r="V184" s="38"/>
      <c r="W184" s="38"/>
    </row>
    <row r="185" spans="1:23" hidden="1">
      <c r="A185" s="38" t="s">
        <v>1248</v>
      </c>
      <c r="B185" s="38" t="s">
        <v>2944</v>
      </c>
      <c r="C185" s="49" t="str">
        <f t="shared" si="8"/>
        <v>20170611</v>
      </c>
      <c r="D185" s="49" t="str">
        <f t="shared" si="9"/>
        <v>0051035181</v>
      </c>
      <c r="E185" s="38" t="s">
        <v>2761</v>
      </c>
      <c r="F185" s="38" t="s">
        <v>1370</v>
      </c>
      <c r="G185" s="45">
        <v>611</v>
      </c>
      <c r="H185" s="49" t="str">
        <f t="shared" si="10"/>
        <v>6217003860007845157611</v>
      </c>
      <c r="I185" s="49" t="e">
        <f>VLOOKUP(H185,银行退汇!G:K,5,FALSE)</f>
        <v>#N/A</v>
      </c>
      <c r="J185" s="49" t="e">
        <f t="shared" si="11"/>
        <v>#N/A</v>
      </c>
      <c r="K185" s="49" t="e">
        <f>VLOOKUP(H185,银行退汇!G:K,2,FALSE)</f>
        <v>#N/A</v>
      </c>
      <c r="L185" s="49" t="e">
        <f>VLOOKUP(H185,网银退汇!C:D,2,FALSE)</f>
        <v>#N/A</v>
      </c>
      <c r="M185" s="49">
        <f>VLOOKUP(D185,自助退!C:F,4,FALSE)</f>
        <v>611</v>
      </c>
      <c r="N185" s="38"/>
      <c r="O185" s="45"/>
      <c r="P185" s="38"/>
      <c r="Q185" s="38"/>
      <c r="R185" s="38"/>
      <c r="S185" s="38"/>
      <c r="T185" s="38"/>
      <c r="U185" s="38"/>
      <c r="V185" s="38"/>
      <c r="W185" s="38"/>
    </row>
    <row r="186" spans="1:23" hidden="1">
      <c r="A186" t="s">
        <v>2217</v>
      </c>
      <c r="B186" s="23" t="s">
        <v>2945</v>
      </c>
      <c r="C186" s="49" t="str">
        <f t="shared" si="8"/>
        <v>20170612</v>
      </c>
      <c r="D186" s="49" t="str">
        <f t="shared" si="9"/>
        <v>0051044054</v>
      </c>
      <c r="E186" t="s">
        <v>2761</v>
      </c>
      <c r="F186" s="23" t="s">
        <v>2946</v>
      </c>
      <c r="G186" s="43">
        <v>1000</v>
      </c>
      <c r="H186" s="49" t="str">
        <f t="shared" si="10"/>
        <v>62155825020008962241000</v>
      </c>
      <c r="I186" s="49" t="e">
        <f>VLOOKUP(H186,银行退汇!G:K,5,FALSE)</f>
        <v>#N/A</v>
      </c>
      <c r="J186" s="49" t="e">
        <f t="shared" si="11"/>
        <v>#N/A</v>
      </c>
      <c r="K186" s="49" t="e">
        <f>VLOOKUP(H186,银行退汇!G:K,2,FALSE)</f>
        <v>#N/A</v>
      </c>
      <c r="L186" s="49" t="e">
        <f>VLOOKUP(H186,网银退汇!C:D,2,FALSE)</f>
        <v>#N/A</v>
      </c>
      <c r="M186" s="49">
        <f>VLOOKUP(D186,自助退!C:F,4,FALSE)</f>
        <v>1000</v>
      </c>
    </row>
    <row r="187" spans="1:23" hidden="1">
      <c r="A187" t="s">
        <v>2225</v>
      </c>
      <c r="B187" s="23" t="s">
        <v>2947</v>
      </c>
      <c r="C187" s="49" t="str">
        <f t="shared" si="8"/>
        <v>20170612</v>
      </c>
      <c r="D187" s="49" t="str">
        <f t="shared" si="9"/>
        <v>0051052190</v>
      </c>
      <c r="E187" t="s">
        <v>2761</v>
      </c>
      <c r="F187" s="23" t="s">
        <v>2948</v>
      </c>
      <c r="G187" s="43">
        <v>300</v>
      </c>
      <c r="H187" s="49" t="str">
        <f t="shared" si="10"/>
        <v>6230210070266477300</v>
      </c>
      <c r="I187" s="49" t="e">
        <f>VLOOKUP(H187,银行退汇!G:K,5,FALSE)</f>
        <v>#N/A</v>
      </c>
      <c r="J187" s="49" t="e">
        <f t="shared" si="11"/>
        <v>#N/A</v>
      </c>
      <c r="K187" s="49" t="e">
        <f>VLOOKUP(H187,银行退汇!G:K,2,FALSE)</f>
        <v>#N/A</v>
      </c>
      <c r="L187" s="49" t="e">
        <f>VLOOKUP(H187,网银退汇!C:D,2,FALSE)</f>
        <v>#N/A</v>
      </c>
      <c r="M187" s="49">
        <f>VLOOKUP(D187,自助退!C:F,4,FALSE)</f>
        <v>300</v>
      </c>
    </row>
    <row r="188" spans="1:23" hidden="1">
      <c r="A188" t="s">
        <v>2227</v>
      </c>
      <c r="B188" s="23" t="s">
        <v>2949</v>
      </c>
      <c r="C188" s="49" t="str">
        <f t="shared" si="8"/>
        <v>20170612</v>
      </c>
      <c r="D188" s="49" t="str">
        <f t="shared" si="9"/>
        <v>0051054386</v>
      </c>
      <c r="E188" t="s">
        <v>2761</v>
      </c>
      <c r="F188" s="23" t="s">
        <v>2950</v>
      </c>
      <c r="G188" s="43">
        <v>283</v>
      </c>
      <c r="H188" s="49" t="str">
        <f t="shared" si="10"/>
        <v>6231900000117701231283</v>
      </c>
      <c r="I188" s="49" t="e">
        <f>VLOOKUP(H188,银行退汇!G:K,5,FALSE)</f>
        <v>#N/A</v>
      </c>
      <c r="J188" s="49" t="e">
        <f t="shared" si="11"/>
        <v>#N/A</v>
      </c>
      <c r="K188" s="49" t="e">
        <f>VLOOKUP(H188,银行退汇!G:K,2,FALSE)</f>
        <v>#N/A</v>
      </c>
      <c r="L188" s="49" t="e">
        <f>VLOOKUP(H188,网银退汇!C:D,2,FALSE)</f>
        <v>#N/A</v>
      </c>
      <c r="M188" s="49">
        <f>VLOOKUP(D188,自助退!C:F,4,FALSE)</f>
        <v>283</v>
      </c>
    </row>
    <row r="189" spans="1:23" hidden="1">
      <c r="A189" t="s">
        <v>2229</v>
      </c>
      <c r="B189" s="23" t="s">
        <v>2951</v>
      </c>
      <c r="C189" s="49" t="str">
        <f t="shared" si="8"/>
        <v>20170612</v>
      </c>
      <c r="D189" s="49" t="str">
        <f t="shared" si="9"/>
        <v>0051054540</v>
      </c>
      <c r="E189" t="s">
        <v>2761</v>
      </c>
      <c r="F189" s="23" t="s">
        <v>2952</v>
      </c>
      <c r="G189" s="43">
        <v>1000</v>
      </c>
      <c r="H189" s="49" t="str">
        <f t="shared" si="10"/>
        <v>62319000000241401011000</v>
      </c>
      <c r="I189" s="49" t="e">
        <f>VLOOKUP(H189,银行退汇!G:K,5,FALSE)</f>
        <v>#N/A</v>
      </c>
      <c r="J189" s="49" t="e">
        <f t="shared" si="11"/>
        <v>#N/A</v>
      </c>
      <c r="K189" s="49" t="e">
        <f>VLOOKUP(H189,银行退汇!G:K,2,FALSE)</f>
        <v>#N/A</v>
      </c>
      <c r="L189" s="49" t="e">
        <f>VLOOKUP(H189,网银退汇!C:D,2,FALSE)</f>
        <v>#N/A</v>
      </c>
      <c r="M189" s="49">
        <f>VLOOKUP(D189,自助退!C:F,4,FALSE)</f>
        <v>1000</v>
      </c>
    </row>
    <row r="190" spans="1:23" hidden="1">
      <c r="A190" t="s">
        <v>2231</v>
      </c>
      <c r="B190" s="23" t="s">
        <v>2953</v>
      </c>
      <c r="C190" s="49" t="str">
        <f t="shared" si="8"/>
        <v>20170612</v>
      </c>
      <c r="D190" s="49" t="str">
        <f t="shared" si="9"/>
        <v>0051055906</v>
      </c>
      <c r="E190" t="s">
        <v>2761</v>
      </c>
      <c r="F190" s="23" t="s">
        <v>2954</v>
      </c>
      <c r="G190" s="43">
        <v>800</v>
      </c>
      <c r="H190" s="49" t="str">
        <f t="shared" si="10"/>
        <v>6259960217561844800</v>
      </c>
      <c r="I190" s="49">
        <f>VLOOKUP(H190,银行退汇!G:K,5,FALSE)</f>
        <v>800</v>
      </c>
      <c r="J190" s="49">
        <f t="shared" si="11"/>
        <v>1</v>
      </c>
      <c r="K190" s="49" t="str">
        <f>VLOOKUP(H190,银行退汇!G:K,2,FALSE)</f>
        <v xml:space="preserve">刘家茶                                                                                                                  </v>
      </c>
      <c r="L190" s="49">
        <f>VLOOKUP(H190,网银退汇!C:D,2,FALSE)</f>
        <v>800</v>
      </c>
      <c r="M190" s="49">
        <f>VLOOKUP(D190,自助退!C:F,4,FALSE)</f>
        <v>800</v>
      </c>
    </row>
    <row r="191" spans="1:23" hidden="1">
      <c r="A191" t="s">
        <v>2233</v>
      </c>
      <c r="B191" s="23" t="s">
        <v>2955</v>
      </c>
      <c r="C191" s="49" t="str">
        <f t="shared" si="8"/>
        <v>20170612</v>
      </c>
      <c r="D191" s="49" t="str">
        <f t="shared" si="9"/>
        <v>0051058751</v>
      </c>
      <c r="E191" t="s">
        <v>2761</v>
      </c>
      <c r="F191" s="23" t="s">
        <v>2956</v>
      </c>
      <c r="G191" s="43">
        <v>1004</v>
      </c>
      <c r="H191" s="49" t="str">
        <f t="shared" si="10"/>
        <v>62179027000021226511004</v>
      </c>
      <c r="I191" s="49" t="e">
        <f>VLOOKUP(H191,银行退汇!G:K,5,FALSE)</f>
        <v>#N/A</v>
      </c>
      <c r="J191" s="49" t="e">
        <f t="shared" si="11"/>
        <v>#N/A</v>
      </c>
      <c r="K191" s="49" t="e">
        <f>VLOOKUP(H191,银行退汇!G:K,2,FALSE)</f>
        <v>#N/A</v>
      </c>
      <c r="L191" s="49" t="e">
        <f>VLOOKUP(H191,网银退汇!C:D,2,FALSE)</f>
        <v>#N/A</v>
      </c>
      <c r="M191" s="49">
        <f>VLOOKUP(D191,自助退!C:F,4,FALSE)</f>
        <v>1004</v>
      </c>
    </row>
    <row r="192" spans="1:23" hidden="1">
      <c r="A192" t="s">
        <v>2235</v>
      </c>
      <c r="B192" s="23" t="s">
        <v>2957</v>
      </c>
      <c r="C192" s="49" t="str">
        <f t="shared" si="8"/>
        <v>20170612</v>
      </c>
      <c r="D192" s="49" t="str">
        <f t="shared" si="9"/>
        <v>0051065340</v>
      </c>
      <c r="E192" t="s">
        <v>2761</v>
      </c>
      <c r="F192" s="23" t="s">
        <v>2958</v>
      </c>
      <c r="G192" s="43">
        <v>1158</v>
      </c>
      <c r="H192" s="49" t="str">
        <f t="shared" si="10"/>
        <v>62319000001266013981158</v>
      </c>
      <c r="I192" s="49" t="e">
        <f>VLOOKUP(H192,银行退汇!G:K,5,FALSE)</f>
        <v>#N/A</v>
      </c>
      <c r="J192" s="49" t="e">
        <f t="shared" si="11"/>
        <v>#N/A</v>
      </c>
      <c r="K192" s="49" t="e">
        <f>VLOOKUP(H192,银行退汇!G:K,2,FALSE)</f>
        <v>#N/A</v>
      </c>
      <c r="L192" s="49" t="e">
        <f>VLOOKUP(H192,网银退汇!C:D,2,FALSE)</f>
        <v>#N/A</v>
      </c>
      <c r="M192" s="49">
        <f>VLOOKUP(D192,自助退!C:F,4,FALSE)</f>
        <v>1158</v>
      </c>
    </row>
    <row r="193" spans="1:13" hidden="1">
      <c r="A193" t="s">
        <v>2237</v>
      </c>
      <c r="B193" s="23" t="s">
        <v>2959</v>
      </c>
      <c r="C193" s="49" t="str">
        <f t="shared" si="8"/>
        <v>20170612</v>
      </c>
      <c r="D193" s="49" t="str">
        <f t="shared" si="9"/>
        <v>0051066314</v>
      </c>
      <c r="E193" t="s">
        <v>2761</v>
      </c>
      <c r="F193" s="23" t="s">
        <v>2960</v>
      </c>
      <c r="G193" s="43">
        <v>57</v>
      </c>
      <c r="H193" s="49" t="str">
        <f t="shared" si="10"/>
        <v>623190002000588484057</v>
      </c>
      <c r="I193" s="49" t="e">
        <f>VLOOKUP(H193,银行退汇!G:K,5,FALSE)</f>
        <v>#N/A</v>
      </c>
      <c r="J193" s="49" t="e">
        <f t="shared" si="11"/>
        <v>#N/A</v>
      </c>
      <c r="K193" s="49" t="e">
        <f>VLOOKUP(H193,银行退汇!G:K,2,FALSE)</f>
        <v>#N/A</v>
      </c>
      <c r="L193" s="49" t="e">
        <f>VLOOKUP(H193,网银退汇!C:D,2,FALSE)</f>
        <v>#N/A</v>
      </c>
      <c r="M193" s="49">
        <f>VLOOKUP(D193,自助退!C:F,4,FALSE)</f>
        <v>57</v>
      </c>
    </row>
    <row r="194" spans="1:13" hidden="1">
      <c r="A194" t="s">
        <v>2239</v>
      </c>
      <c r="B194" s="23" t="s">
        <v>2961</v>
      </c>
      <c r="C194" s="49" t="str">
        <f t="shared" si="8"/>
        <v>20170612</v>
      </c>
      <c r="D194" s="49" t="str">
        <f t="shared" si="9"/>
        <v>0051066333</v>
      </c>
      <c r="E194" t="s">
        <v>2761</v>
      </c>
      <c r="F194" s="23" t="s">
        <v>2962</v>
      </c>
      <c r="G194" s="43">
        <v>662</v>
      </c>
      <c r="H194" s="49" t="str">
        <f t="shared" si="10"/>
        <v>6221570000573925662</v>
      </c>
      <c r="I194" s="49">
        <f>VLOOKUP(H194,银行退汇!G:K,5,FALSE)</f>
        <v>662</v>
      </c>
      <c r="J194" s="49">
        <f t="shared" si="11"/>
        <v>1</v>
      </c>
      <c r="K194" s="49" t="str">
        <f>VLOOKUP(H194,银行退汇!G:K,2,FALSE)</f>
        <v xml:space="preserve">何继琼                                                                                                                  </v>
      </c>
      <c r="L194" s="49">
        <f>VLOOKUP(H194,网银退汇!C:D,2,FALSE)</f>
        <v>662</v>
      </c>
      <c r="M194" s="49">
        <f>VLOOKUP(D194,自助退!C:F,4,FALSE)</f>
        <v>662</v>
      </c>
    </row>
    <row r="195" spans="1:13" hidden="1">
      <c r="A195" t="s">
        <v>2241</v>
      </c>
      <c r="B195" s="23" t="s">
        <v>2963</v>
      </c>
      <c r="C195" s="49" t="str">
        <f t="shared" ref="C195:C258" si="12">LEFT(B195,8)</f>
        <v>20170612</v>
      </c>
      <c r="D195" s="49" t="str">
        <f t="shared" ref="D195:D258" si="13">RIGHT(B195,10)</f>
        <v>0051066363</v>
      </c>
      <c r="E195" t="s">
        <v>2761</v>
      </c>
      <c r="F195" s="23" t="s">
        <v>2960</v>
      </c>
      <c r="G195" s="43">
        <v>115</v>
      </c>
      <c r="H195" s="49" t="str">
        <f t="shared" ref="H195:H258" si="14">F195&amp;G195</f>
        <v>6231900020005884840115</v>
      </c>
      <c r="I195" s="49" t="e">
        <f>VLOOKUP(H195,银行退汇!G:K,5,FALSE)</f>
        <v>#N/A</v>
      </c>
      <c r="J195" s="49" t="e">
        <f t="shared" ref="J195:J258" si="15">IF(I195&gt;0,1,"")</f>
        <v>#N/A</v>
      </c>
      <c r="K195" s="49" t="e">
        <f>VLOOKUP(H195,银行退汇!G:K,2,FALSE)</f>
        <v>#N/A</v>
      </c>
      <c r="L195" s="49" t="e">
        <f>VLOOKUP(H195,网银退汇!C:D,2,FALSE)</f>
        <v>#N/A</v>
      </c>
      <c r="M195" s="49">
        <f>VLOOKUP(D195,自助退!C:F,4,FALSE)</f>
        <v>115</v>
      </c>
    </row>
    <row r="196" spans="1:13" hidden="1">
      <c r="A196" t="s">
        <v>2243</v>
      </c>
      <c r="B196" s="23" t="s">
        <v>2964</v>
      </c>
      <c r="C196" s="49" t="str">
        <f t="shared" si="12"/>
        <v>20170612</v>
      </c>
      <c r="D196" s="49" t="str">
        <f t="shared" si="13"/>
        <v>0051066385</v>
      </c>
      <c r="E196" t="s">
        <v>2761</v>
      </c>
      <c r="F196" s="23" t="s">
        <v>2965</v>
      </c>
      <c r="G196" s="43">
        <v>300</v>
      </c>
      <c r="H196" s="49" t="str">
        <f t="shared" si="14"/>
        <v>6228480868654168871300</v>
      </c>
      <c r="I196" s="49">
        <f>VLOOKUP(H196,银行退汇!G:K,5,FALSE)</f>
        <v>300</v>
      </c>
      <c r="J196" s="49">
        <f t="shared" si="15"/>
        <v>1</v>
      </c>
      <c r="K196" s="49" t="str">
        <f>VLOOKUP(H196,银行退汇!G:K,2,FALSE)</f>
        <v xml:space="preserve">陆正美                                                                                                                  </v>
      </c>
      <c r="L196" s="49">
        <f>VLOOKUP(H196,网银退汇!C:D,2,FALSE)</f>
        <v>300</v>
      </c>
      <c r="M196" s="49">
        <f>VLOOKUP(D196,自助退!C:F,4,FALSE)</f>
        <v>300</v>
      </c>
    </row>
    <row r="197" spans="1:13" hidden="1">
      <c r="A197" t="s">
        <v>2245</v>
      </c>
      <c r="B197" s="23" t="s">
        <v>2966</v>
      </c>
      <c r="C197" s="49" t="str">
        <f t="shared" si="12"/>
        <v>20170612</v>
      </c>
      <c r="D197" s="49" t="str">
        <f t="shared" si="13"/>
        <v>0051067078</v>
      </c>
      <c r="E197" t="s">
        <v>2761</v>
      </c>
      <c r="F197" s="23" t="s">
        <v>2967</v>
      </c>
      <c r="G197" s="43">
        <v>69</v>
      </c>
      <c r="H197" s="49" t="str">
        <f t="shared" si="14"/>
        <v>403392002293748869</v>
      </c>
      <c r="I197" s="49" t="e">
        <f>VLOOKUP(H197,银行退汇!G:K,5,FALSE)</f>
        <v>#N/A</v>
      </c>
      <c r="J197" s="49" t="e">
        <f t="shared" si="15"/>
        <v>#N/A</v>
      </c>
      <c r="K197" s="49" t="e">
        <f>VLOOKUP(H197,银行退汇!G:K,2,FALSE)</f>
        <v>#N/A</v>
      </c>
      <c r="L197" s="49" t="e">
        <f>VLOOKUP(H197,网银退汇!C:D,2,FALSE)</f>
        <v>#N/A</v>
      </c>
      <c r="M197" s="49">
        <f>VLOOKUP(D197,自助退!C:F,4,FALSE)</f>
        <v>69</v>
      </c>
    </row>
    <row r="198" spans="1:13" hidden="1">
      <c r="A198" t="s">
        <v>2247</v>
      </c>
      <c r="B198" s="23" t="s">
        <v>2968</v>
      </c>
      <c r="C198" s="49" t="str">
        <f t="shared" si="12"/>
        <v>20170612</v>
      </c>
      <c r="D198" s="49" t="str">
        <f t="shared" si="13"/>
        <v>0051068984</v>
      </c>
      <c r="E198" t="s">
        <v>2761</v>
      </c>
      <c r="F198" s="23" t="s">
        <v>2969</v>
      </c>
      <c r="G198" s="43">
        <v>862</v>
      </c>
      <c r="H198" s="49" t="str">
        <f t="shared" si="14"/>
        <v>6231900000022139808862</v>
      </c>
      <c r="I198" s="49" t="e">
        <f>VLOOKUP(H198,银行退汇!G:K,5,FALSE)</f>
        <v>#N/A</v>
      </c>
      <c r="J198" s="49" t="e">
        <f t="shared" si="15"/>
        <v>#N/A</v>
      </c>
      <c r="K198" s="49" t="e">
        <f>VLOOKUP(H198,银行退汇!G:K,2,FALSE)</f>
        <v>#N/A</v>
      </c>
      <c r="L198" s="49" t="e">
        <f>VLOOKUP(H198,网银退汇!C:D,2,FALSE)</f>
        <v>#N/A</v>
      </c>
      <c r="M198" s="49">
        <f>VLOOKUP(D198,自助退!C:F,4,FALSE)</f>
        <v>862</v>
      </c>
    </row>
    <row r="199" spans="1:13" hidden="1">
      <c r="A199" t="s">
        <v>2249</v>
      </c>
      <c r="B199" s="23" t="s">
        <v>2970</v>
      </c>
      <c r="C199" s="49" t="str">
        <f t="shared" si="12"/>
        <v>20170612</v>
      </c>
      <c r="D199" s="49" t="str">
        <f t="shared" si="13"/>
        <v>0051069708</v>
      </c>
      <c r="E199" t="s">
        <v>2761</v>
      </c>
      <c r="F199" s="23" t="s">
        <v>2971</v>
      </c>
      <c r="G199" s="43">
        <v>736</v>
      </c>
      <c r="H199" s="49" t="str">
        <f t="shared" si="14"/>
        <v>6228461936004119762736</v>
      </c>
      <c r="I199" s="49" t="e">
        <f>VLOOKUP(H199,银行退汇!G:K,5,FALSE)</f>
        <v>#N/A</v>
      </c>
      <c r="J199" s="49" t="e">
        <f t="shared" si="15"/>
        <v>#N/A</v>
      </c>
      <c r="K199" s="49" t="e">
        <f>VLOOKUP(H199,银行退汇!G:K,2,FALSE)</f>
        <v>#N/A</v>
      </c>
      <c r="L199" s="49" t="e">
        <f>VLOOKUP(H199,网银退汇!C:D,2,FALSE)</f>
        <v>#N/A</v>
      </c>
      <c r="M199" s="49">
        <f>VLOOKUP(D199,自助退!C:F,4,FALSE)</f>
        <v>736</v>
      </c>
    </row>
    <row r="200" spans="1:13" hidden="1">
      <c r="A200" t="s">
        <v>2251</v>
      </c>
      <c r="B200" s="23" t="s">
        <v>2972</v>
      </c>
      <c r="C200" s="49" t="str">
        <f t="shared" si="12"/>
        <v>20170612</v>
      </c>
      <c r="D200" s="49" t="str">
        <f t="shared" si="13"/>
        <v>0051070188</v>
      </c>
      <c r="E200" t="s">
        <v>2761</v>
      </c>
      <c r="F200" s="23" t="s">
        <v>2973</v>
      </c>
      <c r="G200" s="43">
        <v>165</v>
      </c>
      <c r="H200" s="49" t="str">
        <f t="shared" si="14"/>
        <v>6212262502013716835165</v>
      </c>
      <c r="I200" s="49" t="e">
        <f>VLOOKUP(H200,银行退汇!G:K,5,FALSE)</f>
        <v>#N/A</v>
      </c>
      <c r="J200" s="49" t="e">
        <f t="shared" si="15"/>
        <v>#N/A</v>
      </c>
      <c r="K200" s="49" t="e">
        <f>VLOOKUP(H200,银行退汇!G:K,2,FALSE)</f>
        <v>#N/A</v>
      </c>
      <c r="L200" s="49" t="e">
        <f>VLOOKUP(H200,网银退汇!C:D,2,FALSE)</f>
        <v>#N/A</v>
      </c>
      <c r="M200" s="49">
        <f>VLOOKUP(D200,自助退!C:F,4,FALSE)</f>
        <v>165</v>
      </c>
    </row>
    <row r="201" spans="1:13" hidden="1">
      <c r="A201" t="s">
        <v>2253</v>
      </c>
      <c r="B201" s="23" t="s">
        <v>2974</v>
      </c>
      <c r="C201" s="49" t="str">
        <f t="shared" si="12"/>
        <v>20170612</v>
      </c>
      <c r="D201" s="49" t="str">
        <f t="shared" si="13"/>
        <v>0051070702</v>
      </c>
      <c r="E201" t="s">
        <v>2761</v>
      </c>
      <c r="F201" s="23" t="s">
        <v>2975</v>
      </c>
      <c r="G201" s="43">
        <v>1211</v>
      </c>
      <c r="H201" s="49" t="str">
        <f t="shared" si="14"/>
        <v>62270071715700680771211</v>
      </c>
      <c r="I201" s="49" t="e">
        <f>VLOOKUP(H201,银行退汇!G:K,5,FALSE)</f>
        <v>#N/A</v>
      </c>
      <c r="J201" s="49" t="e">
        <f t="shared" si="15"/>
        <v>#N/A</v>
      </c>
      <c r="K201" s="49" t="e">
        <f>VLOOKUP(H201,银行退汇!G:K,2,FALSE)</f>
        <v>#N/A</v>
      </c>
      <c r="L201" s="49" t="e">
        <f>VLOOKUP(H201,网银退汇!C:D,2,FALSE)</f>
        <v>#N/A</v>
      </c>
      <c r="M201" s="49">
        <f>VLOOKUP(D201,自助退!C:F,4,FALSE)</f>
        <v>1211</v>
      </c>
    </row>
    <row r="202" spans="1:13" hidden="1">
      <c r="A202" t="s">
        <v>2255</v>
      </c>
      <c r="B202" s="23" t="s">
        <v>2976</v>
      </c>
      <c r="C202" s="49" t="str">
        <f t="shared" si="12"/>
        <v>20170612</v>
      </c>
      <c r="D202" s="49" t="str">
        <f t="shared" si="13"/>
        <v>0051070793</v>
      </c>
      <c r="E202" t="s">
        <v>2761</v>
      </c>
      <c r="F202" s="23" t="s">
        <v>2977</v>
      </c>
      <c r="G202" s="43">
        <v>96</v>
      </c>
      <c r="H202" s="49" t="str">
        <f t="shared" si="14"/>
        <v>622848386858436107296</v>
      </c>
      <c r="I202" s="49" t="e">
        <f>VLOOKUP(H202,银行退汇!G:K,5,FALSE)</f>
        <v>#N/A</v>
      </c>
      <c r="J202" s="49" t="e">
        <f t="shared" si="15"/>
        <v>#N/A</v>
      </c>
      <c r="K202" s="49" t="e">
        <f>VLOOKUP(H202,银行退汇!G:K,2,FALSE)</f>
        <v>#N/A</v>
      </c>
      <c r="L202" s="49" t="e">
        <f>VLOOKUP(H202,网银退汇!C:D,2,FALSE)</f>
        <v>#N/A</v>
      </c>
      <c r="M202" s="49">
        <f>VLOOKUP(D202,自助退!C:F,4,FALSE)</f>
        <v>96</v>
      </c>
    </row>
    <row r="203" spans="1:13" hidden="1">
      <c r="A203" t="s">
        <v>2257</v>
      </c>
      <c r="B203" s="23" t="s">
        <v>2978</v>
      </c>
      <c r="C203" s="49" t="str">
        <f t="shared" si="12"/>
        <v>20170612</v>
      </c>
      <c r="D203" s="49" t="str">
        <f t="shared" si="13"/>
        <v>0051070898</v>
      </c>
      <c r="E203" t="s">
        <v>2761</v>
      </c>
      <c r="F203" s="23" t="s">
        <v>2979</v>
      </c>
      <c r="G203" s="43">
        <v>594</v>
      </c>
      <c r="H203" s="49" t="str">
        <f t="shared" si="14"/>
        <v>6223690929710073594</v>
      </c>
      <c r="I203" s="49" t="e">
        <f>VLOOKUP(H203,银行退汇!G:K,5,FALSE)</f>
        <v>#N/A</v>
      </c>
      <c r="J203" s="49" t="e">
        <f t="shared" si="15"/>
        <v>#N/A</v>
      </c>
      <c r="K203" s="49" t="e">
        <f>VLOOKUP(H203,银行退汇!G:K,2,FALSE)</f>
        <v>#N/A</v>
      </c>
      <c r="L203" s="49" t="e">
        <f>VLOOKUP(H203,网银退汇!C:D,2,FALSE)</f>
        <v>#N/A</v>
      </c>
      <c r="M203" s="49">
        <f>VLOOKUP(D203,自助退!C:F,4,FALSE)</f>
        <v>594</v>
      </c>
    </row>
    <row r="204" spans="1:13" hidden="1">
      <c r="A204" t="s">
        <v>2259</v>
      </c>
      <c r="B204" s="23" t="s">
        <v>2980</v>
      </c>
      <c r="C204" s="49" t="str">
        <f t="shared" si="12"/>
        <v>20170612</v>
      </c>
      <c r="D204" s="49" t="str">
        <f t="shared" si="13"/>
        <v>0051070932</v>
      </c>
      <c r="E204" t="s">
        <v>2761</v>
      </c>
      <c r="F204" s="23" t="s">
        <v>2981</v>
      </c>
      <c r="G204" s="43">
        <v>407</v>
      </c>
      <c r="H204" s="49" t="str">
        <f t="shared" si="14"/>
        <v>6212812502000254506407</v>
      </c>
      <c r="I204" s="49">
        <f>VLOOKUP(H204,银行退汇!G:K,5,FALSE)</f>
        <v>407</v>
      </c>
      <c r="J204" s="49">
        <f t="shared" si="15"/>
        <v>1</v>
      </c>
      <c r="K204" s="49" t="str">
        <f>VLOOKUP(H204,银行退汇!G:K,2,FALSE)</f>
        <v xml:space="preserve">何宣芬                                                                                                                  </v>
      </c>
      <c r="L204" s="49">
        <f>VLOOKUP(H204,网银退汇!C:D,2,FALSE)</f>
        <v>407</v>
      </c>
      <c r="M204" s="49">
        <f>VLOOKUP(D204,自助退!C:F,4,FALSE)</f>
        <v>407</v>
      </c>
    </row>
    <row r="205" spans="1:13" hidden="1">
      <c r="A205" t="s">
        <v>2261</v>
      </c>
      <c r="B205" s="23" t="s">
        <v>2982</v>
      </c>
      <c r="C205" s="49" t="str">
        <f t="shared" si="12"/>
        <v>20170612</v>
      </c>
      <c r="D205" s="49" t="str">
        <f t="shared" si="13"/>
        <v>0051070962</v>
      </c>
      <c r="E205" t="s">
        <v>2761</v>
      </c>
      <c r="F205" s="23" t="s">
        <v>2983</v>
      </c>
      <c r="G205" s="43">
        <v>500</v>
      </c>
      <c r="H205" s="49" t="str">
        <f t="shared" si="14"/>
        <v>6223691136635061500</v>
      </c>
      <c r="I205" s="49" t="e">
        <f>VLOOKUP(H205,银行退汇!G:K,5,FALSE)</f>
        <v>#N/A</v>
      </c>
      <c r="J205" s="49" t="e">
        <f t="shared" si="15"/>
        <v>#N/A</v>
      </c>
      <c r="K205" s="49" t="e">
        <f>VLOOKUP(H205,银行退汇!G:K,2,FALSE)</f>
        <v>#N/A</v>
      </c>
      <c r="L205" s="49" t="e">
        <f>VLOOKUP(H205,网银退汇!C:D,2,FALSE)</f>
        <v>#N/A</v>
      </c>
      <c r="M205" s="49">
        <f>VLOOKUP(D205,自助退!C:F,4,FALSE)</f>
        <v>500</v>
      </c>
    </row>
    <row r="206" spans="1:13" hidden="1">
      <c r="A206" t="s">
        <v>2263</v>
      </c>
      <c r="B206" s="23" t="s">
        <v>2984</v>
      </c>
      <c r="C206" s="49" t="str">
        <f t="shared" si="12"/>
        <v>20170612</v>
      </c>
      <c r="D206" s="49" t="str">
        <f t="shared" si="13"/>
        <v>0051071864</v>
      </c>
      <c r="E206" t="s">
        <v>2761</v>
      </c>
      <c r="F206" s="23" t="s">
        <v>2985</v>
      </c>
      <c r="G206" s="43">
        <v>5000</v>
      </c>
      <c r="H206" s="49" t="str">
        <f t="shared" si="14"/>
        <v>43674238608400791445000</v>
      </c>
      <c r="I206" s="49" t="e">
        <f>VLOOKUP(H206,银行退汇!G:K,5,FALSE)</f>
        <v>#N/A</v>
      </c>
      <c r="J206" s="49" t="e">
        <f t="shared" si="15"/>
        <v>#N/A</v>
      </c>
      <c r="K206" s="49" t="e">
        <f>VLOOKUP(H206,银行退汇!G:K,2,FALSE)</f>
        <v>#N/A</v>
      </c>
      <c r="L206" s="49" t="e">
        <f>VLOOKUP(H206,网银退汇!C:D,2,FALSE)</f>
        <v>#N/A</v>
      </c>
      <c r="M206" s="49">
        <f>VLOOKUP(D206,自助退!C:F,4,FALSE)</f>
        <v>5000</v>
      </c>
    </row>
    <row r="207" spans="1:13" hidden="1">
      <c r="A207" t="s">
        <v>2265</v>
      </c>
      <c r="B207" s="23" t="s">
        <v>2986</v>
      </c>
      <c r="C207" s="49" t="str">
        <f t="shared" si="12"/>
        <v>20170612</v>
      </c>
      <c r="D207" s="49" t="str">
        <f t="shared" si="13"/>
        <v>0051071933</v>
      </c>
      <c r="E207" t="s">
        <v>2761</v>
      </c>
      <c r="F207" s="23" t="s">
        <v>2987</v>
      </c>
      <c r="G207" s="43">
        <v>87</v>
      </c>
      <c r="H207" s="49" t="str">
        <f t="shared" si="14"/>
        <v>622841192302785266187</v>
      </c>
      <c r="I207" s="49" t="e">
        <f>VLOOKUP(H207,银行退汇!G:K,5,FALSE)</f>
        <v>#N/A</v>
      </c>
      <c r="J207" s="49" t="e">
        <f t="shared" si="15"/>
        <v>#N/A</v>
      </c>
      <c r="K207" s="49" t="e">
        <f>VLOOKUP(H207,银行退汇!G:K,2,FALSE)</f>
        <v>#N/A</v>
      </c>
      <c r="L207" s="49" t="e">
        <f>VLOOKUP(H207,网银退汇!C:D,2,FALSE)</f>
        <v>#N/A</v>
      </c>
      <c r="M207" s="49">
        <f>VLOOKUP(D207,自助退!C:F,4,FALSE)</f>
        <v>87</v>
      </c>
    </row>
    <row r="208" spans="1:13" hidden="1">
      <c r="A208" t="s">
        <v>2267</v>
      </c>
      <c r="B208" s="23" t="s">
        <v>2988</v>
      </c>
      <c r="C208" s="49" t="str">
        <f t="shared" si="12"/>
        <v>20170612</v>
      </c>
      <c r="D208" s="49" t="str">
        <f t="shared" si="13"/>
        <v>0051072517</v>
      </c>
      <c r="E208" t="s">
        <v>2761</v>
      </c>
      <c r="F208" s="23" t="s">
        <v>2989</v>
      </c>
      <c r="G208" s="43">
        <v>100</v>
      </c>
      <c r="H208" s="49" t="str">
        <f t="shared" si="14"/>
        <v>6236683860001303739100</v>
      </c>
      <c r="I208" s="49" t="e">
        <f>VLOOKUP(H208,银行退汇!G:K,5,FALSE)</f>
        <v>#N/A</v>
      </c>
      <c r="J208" s="49" t="e">
        <f t="shared" si="15"/>
        <v>#N/A</v>
      </c>
      <c r="K208" s="49" t="e">
        <f>VLOOKUP(H208,银行退汇!G:K,2,FALSE)</f>
        <v>#N/A</v>
      </c>
      <c r="L208" s="49" t="e">
        <f>VLOOKUP(H208,网银退汇!C:D,2,FALSE)</f>
        <v>#N/A</v>
      </c>
      <c r="M208" s="49">
        <f>VLOOKUP(D208,自助退!C:F,4,FALSE)</f>
        <v>100</v>
      </c>
    </row>
    <row r="209" spans="1:13" hidden="1">
      <c r="A209" t="s">
        <v>2269</v>
      </c>
      <c r="B209" s="23" t="s">
        <v>2990</v>
      </c>
      <c r="C209" s="49" t="str">
        <f t="shared" si="12"/>
        <v>20170612</v>
      </c>
      <c r="D209" s="49" t="str">
        <f t="shared" si="13"/>
        <v>0051075888</v>
      </c>
      <c r="E209" t="s">
        <v>2761</v>
      </c>
      <c r="F209" s="23" t="s">
        <v>2991</v>
      </c>
      <c r="G209" s="43">
        <v>405</v>
      </c>
      <c r="H209" s="49" t="str">
        <f t="shared" si="14"/>
        <v>6217003860003702287405</v>
      </c>
      <c r="I209" s="49" t="e">
        <f>VLOOKUP(H209,银行退汇!G:K,5,FALSE)</f>
        <v>#N/A</v>
      </c>
      <c r="J209" s="49" t="e">
        <f t="shared" si="15"/>
        <v>#N/A</v>
      </c>
      <c r="K209" s="49" t="e">
        <f>VLOOKUP(H209,银行退汇!G:K,2,FALSE)</f>
        <v>#N/A</v>
      </c>
      <c r="L209" s="49" t="e">
        <f>VLOOKUP(H209,网银退汇!C:D,2,FALSE)</f>
        <v>#N/A</v>
      </c>
      <c r="M209" s="49">
        <f>VLOOKUP(D209,自助退!C:F,4,FALSE)</f>
        <v>405</v>
      </c>
    </row>
    <row r="210" spans="1:13" hidden="1">
      <c r="A210" t="s">
        <v>2271</v>
      </c>
      <c r="B210" s="23" t="s">
        <v>2992</v>
      </c>
      <c r="C210" s="49" t="str">
        <f t="shared" si="12"/>
        <v>20170612</v>
      </c>
      <c r="D210" s="49" t="str">
        <f t="shared" si="13"/>
        <v>0051077133</v>
      </c>
      <c r="E210" t="s">
        <v>2761</v>
      </c>
      <c r="F210" s="23" t="s">
        <v>2993</v>
      </c>
      <c r="G210" s="43">
        <v>100</v>
      </c>
      <c r="H210" s="49" t="str">
        <f t="shared" si="14"/>
        <v>6013822700103882005100</v>
      </c>
      <c r="I210" s="49" t="e">
        <f>VLOOKUP(H210,银行退汇!G:K,5,FALSE)</f>
        <v>#N/A</v>
      </c>
      <c r="J210" s="49" t="e">
        <f t="shared" si="15"/>
        <v>#N/A</v>
      </c>
      <c r="K210" s="49" t="e">
        <f>VLOOKUP(H210,银行退汇!G:K,2,FALSE)</f>
        <v>#N/A</v>
      </c>
      <c r="L210" s="49" t="e">
        <f>VLOOKUP(H210,网银退汇!C:D,2,FALSE)</f>
        <v>#N/A</v>
      </c>
      <c r="M210" s="49">
        <f>VLOOKUP(D210,自助退!C:F,4,FALSE)</f>
        <v>100</v>
      </c>
    </row>
    <row r="211" spans="1:13" hidden="1">
      <c r="A211" t="s">
        <v>2273</v>
      </c>
      <c r="B211" s="23" t="s">
        <v>2994</v>
      </c>
      <c r="C211" s="49" t="str">
        <f t="shared" si="12"/>
        <v>20170612</v>
      </c>
      <c r="D211" s="49" t="str">
        <f t="shared" si="13"/>
        <v>0051078719</v>
      </c>
      <c r="E211" t="s">
        <v>2761</v>
      </c>
      <c r="F211" s="23" t="s">
        <v>2995</v>
      </c>
      <c r="G211" s="43">
        <v>20</v>
      </c>
      <c r="H211" s="49" t="str">
        <f t="shared" si="14"/>
        <v>622369086860768620</v>
      </c>
      <c r="I211" s="49" t="e">
        <f>VLOOKUP(H211,银行退汇!G:K,5,FALSE)</f>
        <v>#N/A</v>
      </c>
      <c r="J211" s="49" t="e">
        <f t="shared" si="15"/>
        <v>#N/A</v>
      </c>
      <c r="K211" s="49" t="e">
        <f>VLOOKUP(H211,银行退汇!G:K,2,FALSE)</f>
        <v>#N/A</v>
      </c>
      <c r="L211" s="49" t="e">
        <f>VLOOKUP(H211,网银退汇!C:D,2,FALSE)</f>
        <v>#N/A</v>
      </c>
      <c r="M211" s="49">
        <f>VLOOKUP(D211,自助退!C:F,4,FALSE)</f>
        <v>20</v>
      </c>
    </row>
    <row r="212" spans="1:13" hidden="1">
      <c r="A212" t="s">
        <v>2275</v>
      </c>
      <c r="B212" s="23" t="s">
        <v>2996</v>
      </c>
      <c r="C212" s="49" t="str">
        <f t="shared" si="12"/>
        <v>20170612</v>
      </c>
      <c r="D212" s="49" t="str">
        <f t="shared" si="13"/>
        <v>0051083684</v>
      </c>
      <c r="E212" t="s">
        <v>2761</v>
      </c>
      <c r="F212" s="23" t="s">
        <v>2997</v>
      </c>
      <c r="G212" s="43">
        <v>235</v>
      </c>
      <c r="H212" s="49" t="str">
        <f t="shared" si="14"/>
        <v>4367455175992408235</v>
      </c>
      <c r="I212" s="49" t="e">
        <f>VLOOKUP(H212,银行退汇!G:K,5,FALSE)</f>
        <v>#N/A</v>
      </c>
      <c r="J212" s="49" t="e">
        <f t="shared" si="15"/>
        <v>#N/A</v>
      </c>
      <c r="K212" s="49" t="e">
        <f>VLOOKUP(H212,银行退汇!G:K,2,FALSE)</f>
        <v>#N/A</v>
      </c>
      <c r="L212" s="49" t="e">
        <f>VLOOKUP(H212,网银退汇!C:D,2,FALSE)</f>
        <v>#N/A</v>
      </c>
      <c r="M212" s="49">
        <f>VLOOKUP(D212,自助退!C:F,4,FALSE)</f>
        <v>235</v>
      </c>
    </row>
    <row r="213" spans="1:13" hidden="1">
      <c r="A213" t="s">
        <v>2277</v>
      </c>
      <c r="B213" s="23" t="s">
        <v>2998</v>
      </c>
      <c r="C213" s="49" t="str">
        <f t="shared" si="12"/>
        <v>20170612</v>
      </c>
      <c r="D213" s="49" t="str">
        <f t="shared" si="13"/>
        <v>0051083886</v>
      </c>
      <c r="E213" t="s">
        <v>2761</v>
      </c>
      <c r="F213" s="23" t="s">
        <v>2999</v>
      </c>
      <c r="G213" s="43">
        <v>10</v>
      </c>
      <c r="H213" s="49" t="str">
        <f t="shared" si="14"/>
        <v>458123059698203510</v>
      </c>
      <c r="I213" s="49" t="e">
        <f>VLOOKUP(H213,银行退汇!G:K,5,FALSE)</f>
        <v>#N/A</v>
      </c>
      <c r="J213" s="49" t="e">
        <f t="shared" si="15"/>
        <v>#N/A</v>
      </c>
      <c r="K213" s="49" t="e">
        <f>VLOOKUP(H213,银行退汇!G:K,2,FALSE)</f>
        <v>#N/A</v>
      </c>
      <c r="L213" s="49" t="e">
        <f>VLOOKUP(H213,网银退汇!C:D,2,FALSE)</f>
        <v>#N/A</v>
      </c>
      <c r="M213" s="49">
        <f>VLOOKUP(D213,自助退!C:F,4,FALSE)</f>
        <v>10</v>
      </c>
    </row>
    <row r="214" spans="1:13" hidden="1">
      <c r="A214" t="s">
        <v>2279</v>
      </c>
      <c r="B214" s="23" t="s">
        <v>3000</v>
      </c>
      <c r="C214" s="49" t="str">
        <f t="shared" si="12"/>
        <v>20170612</v>
      </c>
      <c r="D214" s="49" t="str">
        <f t="shared" si="13"/>
        <v>0051084195</v>
      </c>
      <c r="E214" t="s">
        <v>2761</v>
      </c>
      <c r="F214" s="23" t="s">
        <v>3001</v>
      </c>
      <c r="G214" s="43">
        <v>500</v>
      </c>
      <c r="H214" s="49" t="str">
        <f t="shared" si="14"/>
        <v>6231900000059189288500</v>
      </c>
      <c r="I214" s="49">
        <f>VLOOKUP(H214,银行退汇!G:K,5,FALSE)</f>
        <v>500</v>
      </c>
      <c r="J214" s="49">
        <f t="shared" si="15"/>
        <v>1</v>
      </c>
      <c r="K214" s="49" t="str">
        <f>VLOOKUP(H214,银行退汇!G:K,2,FALSE)</f>
        <v xml:space="preserve">王扬                                                                                                                    </v>
      </c>
      <c r="L214" s="49">
        <f>VLOOKUP(H214,网银退汇!C:D,2,FALSE)</f>
        <v>500</v>
      </c>
      <c r="M214" s="49">
        <f>VLOOKUP(D214,自助退!C:F,4,FALSE)</f>
        <v>500</v>
      </c>
    </row>
    <row r="215" spans="1:13" hidden="1">
      <c r="A215" t="s">
        <v>2281</v>
      </c>
      <c r="B215" s="23" t="s">
        <v>3002</v>
      </c>
      <c r="C215" s="49" t="str">
        <f t="shared" si="12"/>
        <v>20170612</v>
      </c>
      <c r="D215" s="49" t="str">
        <f t="shared" si="13"/>
        <v>0051084583</v>
      </c>
      <c r="E215" t="s">
        <v>2761</v>
      </c>
      <c r="F215" s="23" t="s">
        <v>3003</v>
      </c>
      <c r="G215" s="43">
        <v>70</v>
      </c>
      <c r="H215" s="49" t="str">
        <f t="shared" si="14"/>
        <v>622369082400487970</v>
      </c>
      <c r="I215" s="49" t="e">
        <f>VLOOKUP(H215,银行退汇!G:K,5,FALSE)</f>
        <v>#N/A</v>
      </c>
      <c r="J215" s="49" t="e">
        <f t="shared" si="15"/>
        <v>#N/A</v>
      </c>
      <c r="K215" s="49" t="e">
        <f>VLOOKUP(H215,银行退汇!G:K,2,FALSE)</f>
        <v>#N/A</v>
      </c>
      <c r="L215" s="49" t="e">
        <f>VLOOKUP(H215,网银退汇!C:D,2,FALSE)</f>
        <v>#N/A</v>
      </c>
      <c r="M215" s="49">
        <f>VLOOKUP(D215,自助退!C:F,4,FALSE)</f>
        <v>70</v>
      </c>
    </row>
    <row r="216" spans="1:13" hidden="1">
      <c r="A216" t="s">
        <v>2283</v>
      </c>
      <c r="B216" s="23" t="s">
        <v>3004</v>
      </c>
      <c r="C216" s="49" t="str">
        <f t="shared" si="12"/>
        <v>20170612</v>
      </c>
      <c r="D216" s="49" t="str">
        <f t="shared" si="13"/>
        <v>0051085009</v>
      </c>
      <c r="E216" t="s">
        <v>2761</v>
      </c>
      <c r="F216" s="23" t="s">
        <v>3005</v>
      </c>
      <c r="G216" s="43">
        <v>332</v>
      </c>
      <c r="H216" s="49" t="str">
        <f t="shared" si="14"/>
        <v>6259055320530016332</v>
      </c>
      <c r="I216" s="49" t="e">
        <f>VLOOKUP(H216,银行退汇!G:K,5,FALSE)</f>
        <v>#N/A</v>
      </c>
      <c r="J216" s="49" t="e">
        <f t="shared" si="15"/>
        <v>#N/A</v>
      </c>
      <c r="K216" s="49" t="e">
        <f>VLOOKUP(H216,银行退汇!G:K,2,FALSE)</f>
        <v>#N/A</v>
      </c>
      <c r="L216" s="49" t="e">
        <f>VLOOKUP(H216,网银退汇!C:D,2,FALSE)</f>
        <v>#N/A</v>
      </c>
      <c r="M216" s="49">
        <f>VLOOKUP(D216,自助退!C:F,4,FALSE)</f>
        <v>332</v>
      </c>
    </row>
    <row r="217" spans="1:13" hidden="1">
      <c r="A217" t="s">
        <v>2285</v>
      </c>
      <c r="B217" s="23" t="s">
        <v>3006</v>
      </c>
      <c r="C217" s="49" t="str">
        <f t="shared" si="12"/>
        <v>20170612</v>
      </c>
      <c r="D217" s="49" t="str">
        <f t="shared" si="13"/>
        <v>0051085522</v>
      </c>
      <c r="E217" t="s">
        <v>2761</v>
      </c>
      <c r="F217" s="23" t="s">
        <v>3007</v>
      </c>
      <c r="G217" s="43">
        <v>72</v>
      </c>
      <c r="H217" s="49" t="str">
        <f t="shared" si="14"/>
        <v>622700710293021114972</v>
      </c>
      <c r="I217" s="49" t="e">
        <f>VLOOKUP(H217,银行退汇!G:K,5,FALSE)</f>
        <v>#N/A</v>
      </c>
      <c r="J217" s="49" t="e">
        <f t="shared" si="15"/>
        <v>#N/A</v>
      </c>
      <c r="K217" s="49" t="e">
        <f>VLOOKUP(H217,银行退汇!G:K,2,FALSE)</f>
        <v>#N/A</v>
      </c>
      <c r="L217" s="49" t="e">
        <f>VLOOKUP(H217,网银退汇!C:D,2,FALSE)</f>
        <v>#N/A</v>
      </c>
      <c r="M217" s="49">
        <f>VLOOKUP(D217,自助退!C:F,4,FALSE)</f>
        <v>72</v>
      </c>
    </row>
    <row r="218" spans="1:13" hidden="1">
      <c r="A218" t="s">
        <v>2287</v>
      </c>
      <c r="B218" s="23" t="s">
        <v>3008</v>
      </c>
      <c r="C218" s="49" t="str">
        <f t="shared" si="12"/>
        <v>20170612</v>
      </c>
      <c r="D218" s="49" t="str">
        <f t="shared" si="13"/>
        <v>0051092173</v>
      </c>
      <c r="E218" t="s">
        <v>2761</v>
      </c>
      <c r="F218" s="23" t="s">
        <v>3009</v>
      </c>
      <c r="G218" s="43">
        <v>194</v>
      </c>
      <c r="H218" s="49" t="str">
        <f t="shared" si="14"/>
        <v>6222520645207693194</v>
      </c>
      <c r="I218" s="49">
        <f>VLOOKUP(H218,银行退汇!G:K,5,FALSE)</f>
        <v>194</v>
      </c>
      <c r="J218" s="49">
        <f t="shared" si="15"/>
        <v>1</v>
      </c>
      <c r="K218" s="49" t="str">
        <f>VLOOKUP(H218,银行退汇!G:K,2,FALSE)</f>
        <v xml:space="preserve">马志婷                                                                                                                  </v>
      </c>
      <c r="L218" s="49">
        <f>VLOOKUP(H218,网银退汇!C:D,2,FALSE)</f>
        <v>194</v>
      </c>
      <c r="M218" s="49">
        <f>VLOOKUP(D218,自助退!C:F,4,FALSE)</f>
        <v>194</v>
      </c>
    </row>
    <row r="219" spans="1:13" hidden="1">
      <c r="A219" t="s">
        <v>2289</v>
      </c>
      <c r="B219" s="23" t="s">
        <v>3010</v>
      </c>
      <c r="C219" s="49" t="str">
        <f t="shared" si="12"/>
        <v>20170612</v>
      </c>
      <c r="D219" s="49" t="str">
        <f t="shared" si="13"/>
        <v>0051093512</v>
      </c>
      <c r="E219" t="s">
        <v>2761</v>
      </c>
      <c r="F219" s="23" t="s">
        <v>3011</v>
      </c>
      <c r="G219" s="43">
        <v>909</v>
      </c>
      <c r="H219" s="49" t="str">
        <f t="shared" si="14"/>
        <v>6222082410002499099909</v>
      </c>
      <c r="I219" s="49" t="e">
        <f>VLOOKUP(H219,银行退汇!G:K,5,FALSE)</f>
        <v>#N/A</v>
      </c>
      <c r="J219" s="49" t="e">
        <f t="shared" si="15"/>
        <v>#N/A</v>
      </c>
      <c r="K219" s="49" t="e">
        <f>VLOOKUP(H219,银行退汇!G:K,2,FALSE)</f>
        <v>#N/A</v>
      </c>
      <c r="L219" s="49" t="e">
        <f>VLOOKUP(H219,网银退汇!C:D,2,FALSE)</f>
        <v>#N/A</v>
      </c>
      <c r="M219" s="49">
        <f>VLOOKUP(D219,自助退!C:F,4,FALSE)</f>
        <v>909</v>
      </c>
    </row>
    <row r="220" spans="1:13" hidden="1">
      <c r="A220" t="s">
        <v>2291</v>
      </c>
      <c r="B220" s="23" t="s">
        <v>3012</v>
      </c>
      <c r="C220" s="49" t="str">
        <f t="shared" si="12"/>
        <v>20170612</v>
      </c>
      <c r="D220" s="49" t="str">
        <f t="shared" si="13"/>
        <v>0051094056</v>
      </c>
      <c r="E220" t="s">
        <v>2761</v>
      </c>
      <c r="F220" s="23" t="s">
        <v>3013</v>
      </c>
      <c r="G220" s="43">
        <v>129</v>
      </c>
      <c r="H220" s="49" t="str">
        <f t="shared" si="14"/>
        <v>6228480868424933273129</v>
      </c>
      <c r="I220" s="49">
        <f>VLOOKUP(H220,银行退汇!G:K,5,FALSE)</f>
        <v>129</v>
      </c>
      <c r="J220" s="49">
        <f t="shared" si="15"/>
        <v>1</v>
      </c>
      <c r="K220" s="49" t="str">
        <f>VLOOKUP(H220,银行退汇!G:K,2,FALSE)</f>
        <v xml:space="preserve">任萍萍                                                                                                                  </v>
      </c>
      <c r="L220" s="49">
        <f>VLOOKUP(H220,网银退汇!C:D,2,FALSE)</f>
        <v>129</v>
      </c>
      <c r="M220" s="49">
        <f>VLOOKUP(D220,自助退!C:F,4,FALSE)</f>
        <v>129</v>
      </c>
    </row>
    <row r="221" spans="1:13" hidden="1">
      <c r="A221" t="s">
        <v>2293</v>
      </c>
      <c r="B221" s="23" t="s">
        <v>3014</v>
      </c>
      <c r="C221" s="49" t="str">
        <f t="shared" si="12"/>
        <v>20170612</v>
      </c>
      <c r="D221" s="49" t="str">
        <f t="shared" si="13"/>
        <v>0051094531</v>
      </c>
      <c r="E221" t="s">
        <v>2761</v>
      </c>
      <c r="F221" s="23" t="s">
        <v>3015</v>
      </c>
      <c r="G221" s="43">
        <v>1094</v>
      </c>
      <c r="H221" s="49" t="str">
        <f t="shared" si="14"/>
        <v>62284833410810360191094</v>
      </c>
      <c r="I221" s="49" t="e">
        <f>VLOOKUP(H221,银行退汇!G:K,5,FALSE)</f>
        <v>#N/A</v>
      </c>
      <c r="J221" s="49" t="e">
        <f t="shared" si="15"/>
        <v>#N/A</v>
      </c>
      <c r="K221" s="49" t="e">
        <f>VLOOKUP(H221,银行退汇!G:K,2,FALSE)</f>
        <v>#N/A</v>
      </c>
      <c r="L221" s="49" t="e">
        <f>VLOOKUP(H221,网银退汇!C:D,2,FALSE)</f>
        <v>#N/A</v>
      </c>
      <c r="M221" s="49">
        <f>VLOOKUP(D221,自助退!C:F,4,FALSE)</f>
        <v>1094</v>
      </c>
    </row>
    <row r="222" spans="1:13" hidden="1">
      <c r="A222" t="s">
        <v>2295</v>
      </c>
      <c r="B222" s="23" t="s">
        <v>3016</v>
      </c>
      <c r="C222" s="49" t="str">
        <f t="shared" si="12"/>
        <v>20170612</v>
      </c>
      <c r="D222" s="49" t="str">
        <f t="shared" si="13"/>
        <v>0051094718</v>
      </c>
      <c r="E222" t="s">
        <v>2761</v>
      </c>
      <c r="F222" s="23" t="s">
        <v>3017</v>
      </c>
      <c r="G222" s="43">
        <v>3652</v>
      </c>
      <c r="H222" s="49" t="str">
        <f t="shared" si="14"/>
        <v>62284838781372481713652</v>
      </c>
      <c r="I222" s="49" t="e">
        <f>VLOOKUP(H222,银行退汇!G:K,5,FALSE)</f>
        <v>#N/A</v>
      </c>
      <c r="J222" s="49" t="e">
        <f t="shared" si="15"/>
        <v>#N/A</v>
      </c>
      <c r="K222" s="49" t="e">
        <f>VLOOKUP(H222,银行退汇!G:K,2,FALSE)</f>
        <v>#N/A</v>
      </c>
      <c r="L222" s="49" t="e">
        <f>VLOOKUP(H222,网银退汇!C:D,2,FALSE)</f>
        <v>#N/A</v>
      </c>
      <c r="M222" s="49">
        <f>VLOOKUP(D222,自助退!C:F,4,FALSE)</f>
        <v>3652</v>
      </c>
    </row>
    <row r="223" spans="1:13" hidden="1">
      <c r="A223" t="s">
        <v>2297</v>
      </c>
      <c r="B223" s="23" t="s">
        <v>3018</v>
      </c>
      <c r="C223" s="49" t="str">
        <f t="shared" si="12"/>
        <v>20170612</v>
      </c>
      <c r="D223" s="49" t="str">
        <f t="shared" si="13"/>
        <v>0051095402</v>
      </c>
      <c r="E223" t="s">
        <v>2761</v>
      </c>
      <c r="F223" s="23" t="s">
        <v>3019</v>
      </c>
      <c r="G223" s="43">
        <v>500</v>
      </c>
      <c r="H223" s="49" t="str">
        <f t="shared" si="14"/>
        <v>6223691953722950500</v>
      </c>
      <c r="I223" s="49" t="e">
        <f>VLOOKUP(H223,银行退汇!G:K,5,FALSE)</f>
        <v>#N/A</v>
      </c>
      <c r="J223" s="49" t="e">
        <f t="shared" si="15"/>
        <v>#N/A</v>
      </c>
      <c r="K223" s="49" t="e">
        <f>VLOOKUP(H223,银行退汇!G:K,2,FALSE)</f>
        <v>#N/A</v>
      </c>
      <c r="L223" s="49" t="e">
        <f>VLOOKUP(H223,网银退汇!C:D,2,FALSE)</f>
        <v>#N/A</v>
      </c>
      <c r="M223" s="49">
        <f>VLOOKUP(D223,自助退!C:F,4,FALSE)</f>
        <v>500</v>
      </c>
    </row>
    <row r="224" spans="1:13" hidden="1">
      <c r="A224" t="s">
        <v>2299</v>
      </c>
      <c r="B224" s="23" t="s">
        <v>3020</v>
      </c>
      <c r="C224" s="49" t="str">
        <f t="shared" si="12"/>
        <v>20170612</v>
      </c>
      <c r="D224" s="49" t="str">
        <f t="shared" si="13"/>
        <v>0051096954</v>
      </c>
      <c r="E224" t="s">
        <v>2761</v>
      </c>
      <c r="F224" s="23" t="s">
        <v>3021</v>
      </c>
      <c r="G224" s="43">
        <v>830</v>
      </c>
      <c r="H224" s="49" t="str">
        <f t="shared" si="14"/>
        <v>6283174240764934830</v>
      </c>
      <c r="I224" s="49" t="e">
        <f>VLOOKUP(H224,银行退汇!G:K,5,FALSE)</f>
        <v>#N/A</v>
      </c>
      <c r="J224" s="49" t="e">
        <f t="shared" si="15"/>
        <v>#N/A</v>
      </c>
      <c r="K224" s="49" t="e">
        <f>VLOOKUP(H224,银行退汇!G:K,2,FALSE)</f>
        <v>#N/A</v>
      </c>
      <c r="L224" s="49" t="e">
        <f>VLOOKUP(H224,网银退汇!C:D,2,FALSE)</f>
        <v>#N/A</v>
      </c>
      <c r="M224" s="49">
        <f>VLOOKUP(D224,自助退!C:F,4,FALSE)</f>
        <v>830</v>
      </c>
    </row>
    <row r="225" spans="1:13" hidden="1">
      <c r="A225" t="s">
        <v>2301</v>
      </c>
      <c r="B225" s="23" t="s">
        <v>3022</v>
      </c>
      <c r="C225" s="49" t="str">
        <f t="shared" si="12"/>
        <v>20170612</v>
      </c>
      <c r="D225" s="49" t="str">
        <f t="shared" si="13"/>
        <v>0051102855</v>
      </c>
      <c r="E225" t="s">
        <v>2761</v>
      </c>
      <c r="F225" s="23" t="s">
        <v>3023</v>
      </c>
      <c r="G225" s="43">
        <v>342</v>
      </c>
      <c r="H225" s="49" t="str">
        <f t="shared" si="14"/>
        <v>6214157312904127306342</v>
      </c>
      <c r="I225" s="49" t="e">
        <f>VLOOKUP(H225,银行退汇!G:K,5,FALSE)</f>
        <v>#N/A</v>
      </c>
      <c r="J225" s="49" t="e">
        <f t="shared" si="15"/>
        <v>#N/A</v>
      </c>
      <c r="K225" s="49" t="e">
        <f>VLOOKUP(H225,银行退汇!G:K,2,FALSE)</f>
        <v>#N/A</v>
      </c>
      <c r="L225" s="49" t="e">
        <f>VLOOKUP(H225,网银退汇!C:D,2,FALSE)</f>
        <v>#N/A</v>
      </c>
      <c r="M225" s="49">
        <f>VLOOKUP(D225,自助退!C:F,4,FALSE)</f>
        <v>342</v>
      </c>
    </row>
    <row r="226" spans="1:13" hidden="1">
      <c r="A226" t="s">
        <v>2303</v>
      </c>
      <c r="B226" s="23" t="s">
        <v>3024</v>
      </c>
      <c r="C226" s="49" t="str">
        <f t="shared" si="12"/>
        <v>20170612</v>
      </c>
      <c r="D226" s="49" t="str">
        <f t="shared" si="13"/>
        <v>0051103097</v>
      </c>
      <c r="E226" t="s">
        <v>2761</v>
      </c>
      <c r="F226" s="23" t="s">
        <v>3025</v>
      </c>
      <c r="G226" s="43">
        <v>500</v>
      </c>
      <c r="H226" s="49" t="str">
        <f t="shared" si="14"/>
        <v>6217359901020698205500</v>
      </c>
      <c r="I226" s="49">
        <f>VLOOKUP(H226,银行退汇!G:K,5,FALSE)</f>
        <v>500</v>
      </c>
      <c r="J226" s="49">
        <f t="shared" si="15"/>
        <v>1</v>
      </c>
      <c r="K226" s="49" t="str">
        <f>VLOOKUP(H226,银行退汇!G:K,2,FALSE)</f>
        <v xml:space="preserve">汪祥孝                                                                                                                  </v>
      </c>
      <c r="L226" s="49">
        <f>VLOOKUP(H226,网银退汇!C:D,2,FALSE)</f>
        <v>500</v>
      </c>
      <c r="M226" s="49">
        <f>VLOOKUP(D226,自助退!C:F,4,FALSE)</f>
        <v>500</v>
      </c>
    </row>
    <row r="227" spans="1:13" hidden="1">
      <c r="A227" t="s">
        <v>2305</v>
      </c>
      <c r="B227" s="23" t="s">
        <v>3026</v>
      </c>
      <c r="C227" s="49" t="str">
        <f t="shared" si="12"/>
        <v>20170612</v>
      </c>
      <c r="D227" s="49" t="str">
        <f t="shared" si="13"/>
        <v>0051103175</v>
      </c>
      <c r="E227" t="s">
        <v>2761</v>
      </c>
      <c r="F227" s="23" t="s">
        <v>3025</v>
      </c>
      <c r="G227" s="43">
        <v>2700</v>
      </c>
      <c r="H227" s="49" t="str">
        <f t="shared" si="14"/>
        <v>62173599010206982052700</v>
      </c>
      <c r="I227" s="49" t="e">
        <f>VLOOKUP(H227,银行退汇!G:K,5,FALSE)</f>
        <v>#N/A</v>
      </c>
      <c r="J227" s="49" t="e">
        <f t="shared" si="15"/>
        <v>#N/A</v>
      </c>
      <c r="K227" s="49" t="e">
        <f>VLOOKUP(H227,银行退汇!G:K,2,FALSE)</f>
        <v>#N/A</v>
      </c>
      <c r="L227" s="49" t="e">
        <f>VLOOKUP(H227,网银退汇!C:D,2,FALSE)</f>
        <v>#N/A</v>
      </c>
      <c r="M227" s="49">
        <f>VLOOKUP(D227,自助退!C:F,4,FALSE)</f>
        <v>2700</v>
      </c>
    </row>
    <row r="228" spans="1:13" hidden="1">
      <c r="A228" t="s">
        <v>2307</v>
      </c>
      <c r="B228" s="23" t="s">
        <v>3027</v>
      </c>
      <c r="C228" s="49" t="str">
        <f t="shared" si="12"/>
        <v>20170612</v>
      </c>
      <c r="D228" s="49" t="str">
        <f t="shared" si="13"/>
        <v>0051103277</v>
      </c>
      <c r="E228" t="s">
        <v>2761</v>
      </c>
      <c r="F228" s="23" t="s">
        <v>3028</v>
      </c>
      <c r="G228" s="43">
        <v>100</v>
      </c>
      <c r="H228" s="49" t="str">
        <f t="shared" si="14"/>
        <v>4581236148483083100</v>
      </c>
      <c r="I228" s="49" t="e">
        <f>VLOOKUP(H228,银行退汇!G:K,5,FALSE)</f>
        <v>#N/A</v>
      </c>
      <c r="J228" s="49" t="e">
        <f t="shared" si="15"/>
        <v>#N/A</v>
      </c>
      <c r="K228" s="49" t="e">
        <f>VLOOKUP(H228,银行退汇!G:K,2,FALSE)</f>
        <v>#N/A</v>
      </c>
      <c r="L228" s="49" t="e">
        <f>VLOOKUP(H228,网银退汇!C:D,2,FALSE)</f>
        <v>#N/A</v>
      </c>
      <c r="M228" s="49">
        <f>VLOOKUP(D228,自助退!C:F,4,FALSE)</f>
        <v>100</v>
      </c>
    </row>
    <row r="229" spans="1:13" hidden="1">
      <c r="A229" t="s">
        <v>2309</v>
      </c>
      <c r="B229" s="23" t="s">
        <v>3029</v>
      </c>
      <c r="C229" s="49" t="str">
        <f t="shared" si="12"/>
        <v>20170612</v>
      </c>
      <c r="D229" s="49" t="str">
        <f t="shared" si="13"/>
        <v>0051103806</v>
      </c>
      <c r="E229" t="s">
        <v>2761</v>
      </c>
      <c r="F229" s="23" t="s">
        <v>3030</v>
      </c>
      <c r="G229" s="43">
        <v>500</v>
      </c>
      <c r="H229" s="49" t="str">
        <f t="shared" si="14"/>
        <v>5502130041408110500</v>
      </c>
      <c r="I229" s="49" t="e">
        <f>VLOOKUP(H229,银行退汇!G:K,5,FALSE)</f>
        <v>#N/A</v>
      </c>
      <c r="J229" s="49" t="e">
        <f t="shared" si="15"/>
        <v>#N/A</v>
      </c>
      <c r="K229" s="49" t="e">
        <f>VLOOKUP(H229,银行退汇!G:K,2,FALSE)</f>
        <v>#N/A</v>
      </c>
      <c r="L229" s="49" t="e">
        <f>VLOOKUP(H229,网银退汇!C:D,2,FALSE)</f>
        <v>#N/A</v>
      </c>
      <c r="M229" s="49">
        <f>VLOOKUP(D229,自助退!C:F,4,FALSE)</f>
        <v>500</v>
      </c>
    </row>
    <row r="230" spans="1:13" hidden="1">
      <c r="A230" t="s">
        <v>2311</v>
      </c>
      <c r="B230" s="23" t="s">
        <v>3031</v>
      </c>
      <c r="C230" s="49" t="str">
        <f t="shared" si="12"/>
        <v>20170612</v>
      </c>
      <c r="D230" s="49" t="str">
        <f t="shared" si="13"/>
        <v>0051104800</v>
      </c>
      <c r="E230" t="s">
        <v>2761</v>
      </c>
      <c r="F230" s="23" t="s">
        <v>3032</v>
      </c>
      <c r="G230" s="43">
        <v>137</v>
      </c>
      <c r="H230" s="49" t="str">
        <f t="shared" si="14"/>
        <v>6231900000107565513137</v>
      </c>
      <c r="I230" s="49" t="e">
        <f>VLOOKUP(H230,银行退汇!G:K,5,FALSE)</f>
        <v>#N/A</v>
      </c>
      <c r="J230" s="49" t="e">
        <f t="shared" si="15"/>
        <v>#N/A</v>
      </c>
      <c r="K230" s="49" t="e">
        <f>VLOOKUP(H230,银行退汇!G:K,2,FALSE)</f>
        <v>#N/A</v>
      </c>
      <c r="L230" s="49" t="e">
        <f>VLOOKUP(H230,网银退汇!C:D,2,FALSE)</f>
        <v>#N/A</v>
      </c>
      <c r="M230" s="49">
        <f>VLOOKUP(D230,自助退!C:F,4,FALSE)</f>
        <v>137</v>
      </c>
    </row>
    <row r="231" spans="1:13" hidden="1">
      <c r="A231" t="s">
        <v>2313</v>
      </c>
      <c r="B231" s="23" t="s">
        <v>3033</v>
      </c>
      <c r="C231" s="49" t="str">
        <f t="shared" si="12"/>
        <v>20170612</v>
      </c>
      <c r="D231" s="49" t="str">
        <f t="shared" si="13"/>
        <v>0051104959</v>
      </c>
      <c r="E231" t="s">
        <v>2761</v>
      </c>
      <c r="F231" s="23" t="s">
        <v>3034</v>
      </c>
      <c r="G231" s="43">
        <v>1594</v>
      </c>
      <c r="H231" s="49" t="str">
        <f t="shared" si="14"/>
        <v>62270071715100760991594</v>
      </c>
      <c r="I231" s="49" t="e">
        <f>VLOOKUP(H231,银行退汇!G:K,5,FALSE)</f>
        <v>#N/A</v>
      </c>
      <c r="J231" s="49" t="e">
        <f t="shared" si="15"/>
        <v>#N/A</v>
      </c>
      <c r="K231" s="49" t="e">
        <f>VLOOKUP(H231,银行退汇!G:K,2,FALSE)</f>
        <v>#N/A</v>
      </c>
      <c r="L231" s="49" t="e">
        <f>VLOOKUP(H231,网银退汇!C:D,2,FALSE)</f>
        <v>#N/A</v>
      </c>
      <c r="M231" s="49">
        <f>VLOOKUP(D231,自助退!C:F,4,FALSE)</f>
        <v>1594</v>
      </c>
    </row>
    <row r="232" spans="1:13" hidden="1">
      <c r="A232" t="s">
        <v>2315</v>
      </c>
      <c r="B232" s="23" t="s">
        <v>3035</v>
      </c>
      <c r="C232" s="49" t="str">
        <f t="shared" si="12"/>
        <v>20170612</v>
      </c>
      <c r="D232" s="49" t="str">
        <f t="shared" si="13"/>
        <v>0051105453</v>
      </c>
      <c r="E232" t="s">
        <v>2761</v>
      </c>
      <c r="F232" s="23" t="s">
        <v>3036</v>
      </c>
      <c r="G232" s="43">
        <v>492</v>
      </c>
      <c r="H232" s="49" t="str">
        <f t="shared" si="14"/>
        <v>4563512700118096998492</v>
      </c>
      <c r="I232" s="49" t="e">
        <f>VLOOKUP(H232,银行退汇!G:K,5,FALSE)</f>
        <v>#N/A</v>
      </c>
      <c r="J232" s="49" t="e">
        <f t="shared" si="15"/>
        <v>#N/A</v>
      </c>
      <c r="K232" s="49" t="e">
        <f>VLOOKUP(H232,银行退汇!G:K,2,FALSE)</f>
        <v>#N/A</v>
      </c>
      <c r="L232" s="49" t="e">
        <f>VLOOKUP(H232,网银退汇!C:D,2,FALSE)</f>
        <v>#N/A</v>
      </c>
      <c r="M232" s="49">
        <f>VLOOKUP(D232,自助退!C:F,4,FALSE)</f>
        <v>492</v>
      </c>
    </row>
    <row r="233" spans="1:13" hidden="1">
      <c r="A233" t="s">
        <v>2317</v>
      </c>
      <c r="B233" s="23" t="s">
        <v>3037</v>
      </c>
      <c r="C233" s="49" t="str">
        <f t="shared" si="12"/>
        <v>20170612</v>
      </c>
      <c r="D233" s="49" t="str">
        <f t="shared" si="13"/>
        <v>0051109912</v>
      </c>
      <c r="E233" t="s">
        <v>2761</v>
      </c>
      <c r="F233" s="23" t="s">
        <v>3038</v>
      </c>
      <c r="G233" s="43">
        <v>500</v>
      </c>
      <c r="H233" s="49" t="str">
        <f t="shared" si="14"/>
        <v>6228453616007888262500</v>
      </c>
      <c r="I233" s="49" t="e">
        <f>VLOOKUP(H233,银行退汇!G:K,5,FALSE)</f>
        <v>#N/A</v>
      </c>
      <c r="J233" s="49" t="e">
        <f t="shared" si="15"/>
        <v>#N/A</v>
      </c>
      <c r="K233" s="49" t="e">
        <f>VLOOKUP(H233,银行退汇!G:K,2,FALSE)</f>
        <v>#N/A</v>
      </c>
      <c r="L233" s="49" t="e">
        <f>VLOOKUP(H233,网银退汇!C:D,2,FALSE)</f>
        <v>#N/A</v>
      </c>
      <c r="M233" s="49">
        <f>VLOOKUP(D233,自助退!C:F,4,FALSE)</f>
        <v>500</v>
      </c>
    </row>
    <row r="234" spans="1:13" hidden="1">
      <c r="A234" t="s">
        <v>2319</v>
      </c>
      <c r="B234" s="23" t="s">
        <v>3039</v>
      </c>
      <c r="C234" s="49" t="str">
        <f t="shared" si="12"/>
        <v>20170612</v>
      </c>
      <c r="D234" s="49" t="str">
        <f t="shared" si="13"/>
        <v>0051114786</v>
      </c>
      <c r="E234" t="s">
        <v>2761</v>
      </c>
      <c r="F234" s="23" t="s">
        <v>2975</v>
      </c>
      <c r="G234" s="43">
        <v>565</v>
      </c>
      <c r="H234" s="49" t="str">
        <f t="shared" si="14"/>
        <v>6227007171570068077565</v>
      </c>
      <c r="I234" s="49" t="e">
        <f>VLOOKUP(H234,银行退汇!G:K,5,FALSE)</f>
        <v>#N/A</v>
      </c>
      <c r="J234" s="49" t="e">
        <f t="shared" si="15"/>
        <v>#N/A</v>
      </c>
      <c r="K234" s="49" t="e">
        <f>VLOOKUP(H234,银行退汇!G:K,2,FALSE)</f>
        <v>#N/A</v>
      </c>
      <c r="L234" s="49" t="e">
        <f>VLOOKUP(H234,网银退汇!C:D,2,FALSE)</f>
        <v>#N/A</v>
      </c>
      <c r="M234" s="49">
        <f>VLOOKUP(D234,自助退!C:F,4,FALSE)</f>
        <v>565</v>
      </c>
    </row>
    <row r="235" spans="1:13" hidden="1">
      <c r="A235" t="s">
        <v>2321</v>
      </c>
      <c r="B235" s="23" t="s">
        <v>3040</v>
      </c>
      <c r="C235" s="49" t="str">
        <f t="shared" si="12"/>
        <v>20170612</v>
      </c>
      <c r="D235" s="49" t="str">
        <f t="shared" si="13"/>
        <v>0051120790</v>
      </c>
      <c r="E235" t="s">
        <v>2761</v>
      </c>
      <c r="F235" s="23" t="s">
        <v>3041</v>
      </c>
      <c r="G235" s="43">
        <v>989</v>
      </c>
      <c r="H235" s="49" t="str">
        <f t="shared" si="14"/>
        <v>6222082508000060142989</v>
      </c>
      <c r="I235" s="49" t="e">
        <f>VLOOKUP(H235,银行退汇!G:K,5,FALSE)</f>
        <v>#N/A</v>
      </c>
      <c r="J235" s="49" t="e">
        <f t="shared" si="15"/>
        <v>#N/A</v>
      </c>
      <c r="K235" s="49" t="e">
        <f>VLOOKUP(H235,银行退汇!G:K,2,FALSE)</f>
        <v>#N/A</v>
      </c>
      <c r="L235" s="49" t="e">
        <f>VLOOKUP(H235,网银退汇!C:D,2,FALSE)</f>
        <v>#N/A</v>
      </c>
      <c r="M235" s="49">
        <f>VLOOKUP(D235,自助退!C:F,4,FALSE)</f>
        <v>989</v>
      </c>
    </row>
    <row r="236" spans="1:13" hidden="1">
      <c r="A236" t="s">
        <v>2323</v>
      </c>
      <c r="B236" s="23" t="s">
        <v>3042</v>
      </c>
      <c r="C236" s="49" t="str">
        <f t="shared" si="12"/>
        <v>20170612</v>
      </c>
      <c r="D236" s="49" t="str">
        <f t="shared" si="13"/>
        <v>0051148369</v>
      </c>
      <c r="E236" t="s">
        <v>2761</v>
      </c>
      <c r="F236" s="23" t="s">
        <v>3043</v>
      </c>
      <c r="G236" s="43">
        <v>623</v>
      </c>
      <c r="H236" s="49" t="str">
        <f t="shared" si="14"/>
        <v>6228481198041431272623</v>
      </c>
      <c r="I236" s="49" t="e">
        <f>VLOOKUP(H236,银行退汇!G:K,5,FALSE)</f>
        <v>#N/A</v>
      </c>
      <c r="J236" s="49" t="e">
        <f t="shared" si="15"/>
        <v>#N/A</v>
      </c>
      <c r="K236" s="49" t="e">
        <f>VLOOKUP(H236,银行退汇!G:K,2,FALSE)</f>
        <v>#N/A</v>
      </c>
      <c r="L236" s="49" t="e">
        <f>VLOOKUP(H236,网银退汇!C:D,2,FALSE)</f>
        <v>#N/A</v>
      </c>
      <c r="M236" s="49">
        <f>VLOOKUP(D236,自助退!C:F,4,FALSE)</f>
        <v>623</v>
      </c>
    </row>
    <row r="237" spans="1:13" hidden="1">
      <c r="A237" t="s">
        <v>2325</v>
      </c>
      <c r="B237" s="23" t="s">
        <v>3044</v>
      </c>
      <c r="C237" s="49" t="str">
        <f t="shared" si="12"/>
        <v>20170612</v>
      </c>
      <c r="D237" s="49" t="str">
        <f t="shared" si="13"/>
        <v>0051151817</v>
      </c>
      <c r="E237" t="s">
        <v>2761</v>
      </c>
      <c r="F237" s="23" t="s">
        <v>3045</v>
      </c>
      <c r="G237" s="43">
        <v>406</v>
      </c>
      <c r="H237" s="49" t="str">
        <f t="shared" si="14"/>
        <v>6228481938590581476406</v>
      </c>
      <c r="I237" s="49" t="e">
        <f>VLOOKUP(H237,银行退汇!G:K,5,FALSE)</f>
        <v>#N/A</v>
      </c>
      <c r="J237" s="49" t="e">
        <f t="shared" si="15"/>
        <v>#N/A</v>
      </c>
      <c r="K237" s="49" t="e">
        <f>VLOOKUP(H237,银行退汇!G:K,2,FALSE)</f>
        <v>#N/A</v>
      </c>
      <c r="L237" s="49" t="e">
        <f>VLOOKUP(H237,网银退汇!C:D,2,FALSE)</f>
        <v>#N/A</v>
      </c>
      <c r="M237" s="49">
        <f>VLOOKUP(D237,自助退!C:F,4,FALSE)</f>
        <v>406</v>
      </c>
    </row>
    <row r="238" spans="1:13" hidden="1">
      <c r="A238" t="s">
        <v>2327</v>
      </c>
      <c r="B238" s="23" t="s">
        <v>3046</v>
      </c>
      <c r="C238" s="49" t="str">
        <f t="shared" si="12"/>
        <v>20170612</v>
      </c>
      <c r="D238" s="49" t="str">
        <f t="shared" si="13"/>
        <v>0051152701</v>
      </c>
      <c r="E238" t="s">
        <v>2761</v>
      </c>
      <c r="F238" s="23" t="s">
        <v>3047</v>
      </c>
      <c r="G238" s="43">
        <v>22</v>
      </c>
      <c r="H238" s="49" t="str">
        <f t="shared" si="14"/>
        <v>621700391000615739122</v>
      </c>
      <c r="I238" s="49" t="e">
        <f>VLOOKUP(H238,银行退汇!G:K,5,FALSE)</f>
        <v>#N/A</v>
      </c>
      <c r="J238" s="49" t="e">
        <f t="shared" si="15"/>
        <v>#N/A</v>
      </c>
      <c r="K238" s="49" t="e">
        <f>VLOOKUP(H238,银行退汇!G:K,2,FALSE)</f>
        <v>#N/A</v>
      </c>
      <c r="L238" s="49" t="e">
        <f>VLOOKUP(H238,网银退汇!C:D,2,FALSE)</f>
        <v>#N/A</v>
      </c>
      <c r="M238" s="49">
        <f>VLOOKUP(D238,自助退!C:F,4,FALSE)</f>
        <v>22</v>
      </c>
    </row>
    <row r="239" spans="1:13" hidden="1">
      <c r="A239" t="s">
        <v>2329</v>
      </c>
      <c r="B239" s="23" t="s">
        <v>3048</v>
      </c>
      <c r="C239" s="49" t="str">
        <f t="shared" si="12"/>
        <v>20170612</v>
      </c>
      <c r="D239" s="49" t="str">
        <f t="shared" si="13"/>
        <v>0051156143</v>
      </c>
      <c r="E239" t="s">
        <v>2761</v>
      </c>
      <c r="F239" s="23" t="s">
        <v>3049</v>
      </c>
      <c r="G239" s="43">
        <v>500</v>
      </c>
      <c r="H239" s="49" t="str">
        <f t="shared" si="14"/>
        <v>6224690113419100500</v>
      </c>
      <c r="I239" s="49" t="e">
        <f>VLOOKUP(H239,银行退汇!G:K,5,FALSE)</f>
        <v>#N/A</v>
      </c>
      <c r="J239" s="49" t="e">
        <f t="shared" si="15"/>
        <v>#N/A</v>
      </c>
      <c r="K239" s="49" t="e">
        <f>VLOOKUP(H239,银行退汇!G:K,2,FALSE)</f>
        <v>#N/A</v>
      </c>
      <c r="L239" s="49" t="e">
        <f>VLOOKUP(H239,网银退汇!C:D,2,FALSE)</f>
        <v>#N/A</v>
      </c>
      <c r="M239" s="49">
        <f>VLOOKUP(D239,自助退!C:F,4,FALSE)</f>
        <v>500</v>
      </c>
    </row>
    <row r="240" spans="1:13" hidden="1">
      <c r="A240" t="s">
        <v>2331</v>
      </c>
      <c r="B240" s="23" t="s">
        <v>3050</v>
      </c>
      <c r="C240" s="49" t="str">
        <f t="shared" si="12"/>
        <v>20170612</v>
      </c>
      <c r="D240" s="49" t="str">
        <f t="shared" si="13"/>
        <v>0051157428</v>
      </c>
      <c r="E240" t="s">
        <v>2761</v>
      </c>
      <c r="F240" s="23" t="s">
        <v>3051</v>
      </c>
      <c r="G240" s="43">
        <v>64</v>
      </c>
      <c r="H240" s="49" t="str">
        <f t="shared" si="14"/>
        <v>622848414858580597464</v>
      </c>
      <c r="I240" s="49" t="e">
        <f>VLOOKUP(H240,银行退汇!G:K,5,FALSE)</f>
        <v>#N/A</v>
      </c>
      <c r="J240" s="49" t="e">
        <f t="shared" si="15"/>
        <v>#N/A</v>
      </c>
      <c r="K240" s="49" t="e">
        <f>VLOOKUP(H240,银行退汇!G:K,2,FALSE)</f>
        <v>#N/A</v>
      </c>
      <c r="L240" s="49" t="e">
        <f>VLOOKUP(H240,网银退汇!C:D,2,FALSE)</f>
        <v>#N/A</v>
      </c>
      <c r="M240" s="49">
        <f>VLOOKUP(D240,自助退!C:F,4,FALSE)</f>
        <v>64</v>
      </c>
    </row>
    <row r="241" spans="1:13" hidden="1">
      <c r="A241" t="s">
        <v>2333</v>
      </c>
      <c r="B241" s="23" t="s">
        <v>3052</v>
      </c>
      <c r="C241" s="49" t="str">
        <f t="shared" si="12"/>
        <v>20170612</v>
      </c>
      <c r="D241" s="49" t="str">
        <f t="shared" si="13"/>
        <v>0051158170</v>
      </c>
      <c r="E241" t="s">
        <v>2761</v>
      </c>
      <c r="F241" s="23" t="s">
        <v>3053</v>
      </c>
      <c r="G241" s="43">
        <v>4000</v>
      </c>
      <c r="H241" s="49" t="str">
        <f t="shared" si="14"/>
        <v>62284833161913664644000</v>
      </c>
      <c r="I241" s="49">
        <f>VLOOKUP(H241,银行退汇!G:K,5,FALSE)</f>
        <v>4000</v>
      </c>
      <c r="J241" s="49">
        <f t="shared" si="15"/>
        <v>1</v>
      </c>
      <c r="K241" s="49" t="str">
        <f>VLOOKUP(H241,银行退汇!G:K,2,FALSE)</f>
        <v xml:space="preserve">董丽霞                                                                                                                  </v>
      </c>
      <c r="L241" s="49">
        <f>VLOOKUP(H241,网银退汇!C:D,2,FALSE)</f>
        <v>4000</v>
      </c>
      <c r="M241" s="49">
        <f>VLOOKUP(D241,自助退!C:F,4,FALSE)</f>
        <v>4000</v>
      </c>
    </row>
    <row r="242" spans="1:13" hidden="1">
      <c r="A242" t="s">
        <v>2335</v>
      </c>
      <c r="B242" s="23" t="s">
        <v>3054</v>
      </c>
      <c r="C242" s="49" t="str">
        <f t="shared" si="12"/>
        <v>20170612</v>
      </c>
      <c r="D242" s="49" t="str">
        <f t="shared" si="13"/>
        <v>0051162479</v>
      </c>
      <c r="E242" t="s">
        <v>2761</v>
      </c>
      <c r="F242" s="23" t="s">
        <v>3055</v>
      </c>
      <c r="G242" s="43">
        <v>691</v>
      </c>
      <c r="H242" s="49" t="str">
        <f t="shared" si="14"/>
        <v>6217790001085862395691</v>
      </c>
      <c r="I242" s="49" t="e">
        <f>VLOOKUP(H242,银行退汇!G:K,5,FALSE)</f>
        <v>#N/A</v>
      </c>
      <c r="J242" s="49" t="e">
        <f t="shared" si="15"/>
        <v>#N/A</v>
      </c>
      <c r="K242" s="49" t="e">
        <f>VLOOKUP(H242,银行退汇!G:K,2,FALSE)</f>
        <v>#N/A</v>
      </c>
      <c r="L242" s="49" t="e">
        <f>VLOOKUP(H242,网银退汇!C:D,2,FALSE)</f>
        <v>#N/A</v>
      </c>
      <c r="M242" s="49">
        <f>VLOOKUP(D242,自助退!C:F,4,FALSE)</f>
        <v>691</v>
      </c>
    </row>
    <row r="243" spans="1:13" hidden="1">
      <c r="A243" t="s">
        <v>2337</v>
      </c>
      <c r="B243" s="23" t="s">
        <v>3056</v>
      </c>
      <c r="C243" s="49" t="str">
        <f t="shared" si="12"/>
        <v>20170612</v>
      </c>
      <c r="D243" s="49" t="str">
        <f t="shared" si="13"/>
        <v>0051169253</v>
      </c>
      <c r="E243" t="s">
        <v>2761</v>
      </c>
      <c r="F243" s="23" t="s">
        <v>3057</v>
      </c>
      <c r="G243" s="43">
        <v>83</v>
      </c>
      <c r="H243" s="49" t="str">
        <f t="shared" si="14"/>
        <v>621226250200996260983</v>
      </c>
      <c r="I243" s="49" t="e">
        <f>VLOOKUP(H243,银行退汇!G:K,5,FALSE)</f>
        <v>#N/A</v>
      </c>
      <c r="J243" s="49" t="e">
        <f t="shared" si="15"/>
        <v>#N/A</v>
      </c>
      <c r="K243" s="49" t="e">
        <f>VLOOKUP(H243,银行退汇!G:K,2,FALSE)</f>
        <v>#N/A</v>
      </c>
      <c r="L243" s="49" t="e">
        <f>VLOOKUP(H243,网银退汇!C:D,2,FALSE)</f>
        <v>#N/A</v>
      </c>
      <c r="M243" s="49">
        <f>VLOOKUP(D243,自助退!C:F,4,FALSE)</f>
        <v>83</v>
      </c>
    </row>
    <row r="244" spans="1:13" hidden="1">
      <c r="A244" t="s">
        <v>2339</v>
      </c>
      <c r="B244" s="23" t="s">
        <v>3058</v>
      </c>
      <c r="C244" s="49" t="str">
        <f t="shared" si="12"/>
        <v>20170612</v>
      </c>
      <c r="D244" s="49" t="str">
        <f t="shared" si="13"/>
        <v>0051186788</v>
      </c>
      <c r="E244" t="s">
        <v>2761</v>
      </c>
      <c r="F244" s="23" t="s">
        <v>3059</v>
      </c>
      <c r="G244" s="43">
        <v>700</v>
      </c>
      <c r="H244" s="49" t="str">
        <f t="shared" si="14"/>
        <v>6221550379966926700</v>
      </c>
      <c r="I244" s="49" t="e">
        <f>VLOOKUP(H244,银行退汇!G:K,5,FALSE)</f>
        <v>#N/A</v>
      </c>
      <c r="J244" s="49" t="e">
        <f t="shared" si="15"/>
        <v>#N/A</v>
      </c>
      <c r="K244" s="49" t="e">
        <f>VLOOKUP(H244,银行退汇!G:K,2,FALSE)</f>
        <v>#N/A</v>
      </c>
      <c r="L244" s="49" t="e">
        <f>VLOOKUP(H244,网银退汇!C:D,2,FALSE)</f>
        <v>#N/A</v>
      </c>
      <c r="M244" s="49">
        <f>VLOOKUP(D244,自助退!C:F,4,FALSE)</f>
        <v>700</v>
      </c>
    </row>
    <row r="245" spans="1:13" hidden="1">
      <c r="A245" t="s">
        <v>2341</v>
      </c>
      <c r="B245" s="23" t="s">
        <v>3060</v>
      </c>
      <c r="C245" s="49" t="str">
        <f t="shared" si="12"/>
        <v>20170612</v>
      </c>
      <c r="D245" s="49" t="str">
        <f t="shared" si="13"/>
        <v>0051195363</v>
      </c>
      <c r="E245" t="s">
        <v>2761</v>
      </c>
      <c r="F245" s="23" t="s">
        <v>3061</v>
      </c>
      <c r="G245" s="43">
        <v>95</v>
      </c>
      <c r="H245" s="49" t="str">
        <f t="shared" si="14"/>
        <v>621700386001328705595</v>
      </c>
      <c r="I245" s="49" t="e">
        <f>VLOOKUP(H245,银行退汇!G:K,5,FALSE)</f>
        <v>#N/A</v>
      </c>
      <c r="J245" s="49" t="e">
        <f t="shared" si="15"/>
        <v>#N/A</v>
      </c>
      <c r="K245" s="49" t="e">
        <f>VLOOKUP(H245,银行退汇!G:K,2,FALSE)</f>
        <v>#N/A</v>
      </c>
      <c r="L245" s="49" t="e">
        <f>VLOOKUP(H245,网银退汇!C:D,2,FALSE)</f>
        <v>#N/A</v>
      </c>
      <c r="M245" s="49">
        <f>VLOOKUP(D245,自助退!C:F,4,FALSE)</f>
        <v>95</v>
      </c>
    </row>
    <row r="246" spans="1:13" hidden="1">
      <c r="A246" t="s">
        <v>2344</v>
      </c>
      <c r="B246" s="23" t="s">
        <v>3062</v>
      </c>
      <c r="C246" s="49" t="str">
        <f t="shared" si="12"/>
        <v>20170612</v>
      </c>
      <c r="D246" s="49" t="str">
        <f t="shared" si="13"/>
        <v>0051195475</v>
      </c>
      <c r="E246" t="s">
        <v>2761</v>
      </c>
      <c r="F246" s="23" t="s">
        <v>3063</v>
      </c>
      <c r="G246" s="43">
        <v>1200</v>
      </c>
      <c r="H246" s="49" t="str">
        <f t="shared" si="14"/>
        <v>62172325070005253501200</v>
      </c>
      <c r="I246" s="49" t="e">
        <f>VLOOKUP(H246,银行退汇!G:K,5,FALSE)</f>
        <v>#N/A</v>
      </c>
      <c r="J246" s="49" t="e">
        <f t="shared" si="15"/>
        <v>#N/A</v>
      </c>
      <c r="K246" s="49" t="e">
        <f>VLOOKUP(H246,银行退汇!G:K,2,FALSE)</f>
        <v>#N/A</v>
      </c>
      <c r="L246" s="49" t="e">
        <f>VLOOKUP(H246,网银退汇!C:D,2,FALSE)</f>
        <v>#N/A</v>
      </c>
      <c r="M246" s="49">
        <f>VLOOKUP(D246,自助退!C:F,4,FALSE)</f>
        <v>1200</v>
      </c>
    </row>
    <row r="247" spans="1:13" hidden="1">
      <c r="A247" t="s">
        <v>2346</v>
      </c>
      <c r="B247" s="23" t="s">
        <v>3064</v>
      </c>
      <c r="C247" s="49" t="str">
        <f t="shared" si="12"/>
        <v>20170612</v>
      </c>
      <c r="D247" s="49" t="str">
        <f t="shared" si="13"/>
        <v>0051200365</v>
      </c>
      <c r="E247" t="s">
        <v>2761</v>
      </c>
      <c r="F247" s="23" t="s">
        <v>3065</v>
      </c>
      <c r="G247" s="43">
        <v>77</v>
      </c>
      <c r="H247" s="49" t="str">
        <f t="shared" si="14"/>
        <v>622845086601834426777</v>
      </c>
      <c r="I247" s="49" t="e">
        <f>VLOOKUP(H247,银行退汇!G:K,5,FALSE)</f>
        <v>#N/A</v>
      </c>
      <c r="J247" s="49" t="e">
        <f t="shared" si="15"/>
        <v>#N/A</v>
      </c>
      <c r="K247" s="49" t="e">
        <f>VLOOKUP(H247,银行退汇!G:K,2,FALSE)</f>
        <v>#N/A</v>
      </c>
      <c r="L247" s="49" t="e">
        <f>VLOOKUP(H247,网银退汇!C:D,2,FALSE)</f>
        <v>#N/A</v>
      </c>
      <c r="M247" s="49">
        <f>VLOOKUP(D247,自助退!C:F,4,FALSE)</f>
        <v>77</v>
      </c>
    </row>
    <row r="248" spans="1:13" hidden="1">
      <c r="A248" t="s">
        <v>2348</v>
      </c>
      <c r="B248" s="23" t="s">
        <v>3066</v>
      </c>
      <c r="C248" s="49" t="str">
        <f t="shared" si="12"/>
        <v>20170612</v>
      </c>
      <c r="D248" s="49" t="str">
        <f t="shared" si="13"/>
        <v>0051209077</v>
      </c>
      <c r="E248" t="s">
        <v>2761</v>
      </c>
      <c r="F248" s="23" t="s">
        <v>3067</v>
      </c>
      <c r="G248" s="43">
        <v>58</v>
      </c>
      <c r="H248" s="49" t="str">
        <f t="shared" si="14"/>
        <v>621700386000155728758</v>
      </c>
      <c r="I248" s="49">
        <f>VLOOKUP(H248,银行退汇!G:K,5,FALSE)</f>
        <v>58</v>
      </c>
      <c r="J248" s="49">
        <f t="shared" si="15"/>
        <v>1</v>
      </c>
      <c r="K248" s="49" t="str">
        <f>VLOOKUP(H248,银行退汇!G:K,2,FALSE)</f>
        <v xml:space="preserve">丁康有                                                                                                                  </v>
      </c>
      <c r="L248" s="49">
        <f>VLOOKUP(H248,网银退汇!C:D,2,FALSE)</f>
        <v>58</v>
      </c>
      <c r="M248" s="49">
        <f>VLOOKUP(D248,自助退!C:F,4,FALSE)</f>
        <v>58</v>
      </c>
    </row>
    <row r="249" spans="1:13" hidden="1">
      <c r="A249" t="s">
        <v>2350</v>
      </c>
      <c r="B249" s="23" t="s">
        <v>3068</v>
      </c>
      <c r="C249" s="49" t="str">
        <f t="shared" si="12"/>
        <v>20170612</v>
      </c>
      <c r="D249" s="49" t="str">
        <f t="shared" si="13"/>
        <v>0051227430</v>
      </c>
      <c r="E249" t="s">
        <v>2761</v>
      </c>
      <c r="F249" s="23" t="s">
        <v>3069</v>
      </c>
      <c r="G249" s="43">
        <v>57</v>
      </c>
      <c r="H249" s="49" t="str">
        <f t="shared" si="14"/>
        <v>621700386003324246057</v>
      </c>
      <c r="I249" s="49" t="e">
        <f>VLOOKUP(H249,银行退汇!G:K,5,FALSE)</f>
        <v>#N/A</v>
      </c>
      <c r="J249" s="49" t="e">
        <f t="shared" si="15"/>
        <v>#N/A</v>
      </c>
      <c r="K249" s="49" t="e">
        <f>VLOOKUP(H249,银行退汇!G:K,2,FALSE)</f>
        <v>#N/A</v>
      </c>
      <c r="L249" s="49" t="e">
        <f>VLOOKUP(H249,网银退汇!C:D,2,FALSE)</f>
        <v>#N/A</v>
      </c>
      <c r="M249" s="49">
        <f>VLOOKUP(D249,自助退!C:F,4,FALSE)</f>
        <v>57</v>
      </c>
    </row>
    <row r="250" spans="1:13" hidden="1">
      <c r="A250" t="s">
        <v>2352</v>
      </c>
      <c r="B250" s="23" t="s">
        <v>3070</v>
      </c>
      <c r="C250" s="49" t="str">
        <f t="shared" si="12"/>
        <v>20170612</v>
      </c>
      <c r="D250" s="49" t="str">
        <f t="shared" si="13"/>
        <v>0051227969</v>
      </c>
      <c r="E250" t="s">
        <v>2761</v>
      </c>
      <c r="F250" s="23" t="s">
        <v>3071</v>
      </c>
      <c r="G250" s="43">
        <v>455</v>
      </c>
      <c r="H250" s="49" t="str">
        <f t="shared" si="14"/>
        <v>6231900000009916483455</v>
      </c>
      <c r="I250" s="49" t="e">
        <f>VLOOKUP(H250,银行退汇!G:K,5,FALSE)</f>
        <v>#N/A</v>
      </c>
      <c r="J250" s="49" t="e">
        <f t="shared" si="15"/>
        <v>#N/A</v>
      </c>
      <c r="K250" s="49" t="e">
        <f>VLOOKUP(H250,银行退汇!G:K,2,FALSE)</f>
        <v>#N/A</v>
      </c>
      <c r="L250" s="49" t="e">
        <f>VLOOKUP(H250,网银退汇!C:D,2,FALSE)</f>
        <v>#N/A</v>
      </c>
      <c r="M250" s="49">
        <f>VLOOKUP(D250,自助退!C:F,4,FALSE)</f>
        <v>455</v>
      </c>
    </row>
    <row r="251" spans="1:13" hidden="1">
      <c r="A251" t="s">
        <v>2354</v>
      </c>
      <c r="B251" s="23" t="s">
        <v>3072</v>
      </c>
      <c r="C251" s="49" t="str">
        <f t="shared" si="12"/>
        <v>20170612</v>
      </c>
      <c r="D251" s="49" t="str">
        <f t="shared" si="13"/>
        <v>0051231271</v>
      </c>
      <c r="E251" t="s">
        <v>2761</v>
      </c>
      <c r="F251" s="23" t="s">
        <v>3073</v>
      </c>
      <c r="G251" s="43">
        <v>650</v>
      </c>
      <c r="H251" s="49" t="str">
        <f t="shared" si="14"/>
        <v>6231900000057163269650</v>
      </c>
      <c r="I251" s="49">
        <f>VLOOKUP(H251,银行退汇!G:K,5,FALSE)</f>
        <v>650</v>
      </c>
      <c r="J251" s="49">
        <f t="shared" si="15"/>
        <v>1</v>
      </c>
      <c r="K251" s="49" t="str">
        <f>VLOOKUP(H251,银行退汇!G:K,2,FALSE)</f>
        <v xml:space="preserve">王兴丽                                                                                                                  </v>
      </c>
      <c r="L251" s="49">
        <f>VLOOKUP(H251,网银退汇!C:D,2,FALSE)</f>
        <v>650</v>
      </c>
      <c r="M251" s="49">
        <f>VLOOKUP(D251,自助退!C:F,4,FALSE)</f>
        <v>650</v>
      </c>
    </row>
    <row r="252" spans="1:13" hidden="1">
      <c r="A252" t="s">
        <v>2356</v>
      </c>
      <c r="B252" s="23" t="s">
        <v>3074</v>
      </c>
      <c r="C252" s="49" t="str">
        <f t="shared" si="12"/>
        <v>20170612</v>
      </c>
      <c r="D252" s="49" t="str">
        <f t="shared" si="13"/>
        <v>0051264306</v>
      </c>
      <c r="E252" t="s">
        <v>2761</v>
      </c>
      <c r="F252" s="23" t="s">
        <v>1370</v>
      </c>
      <c r="G252" s="43">
        <v>744</v>
      </c>
      <c r="H252" s="49" t="str">
        <f t="shared" si="14"/>
        <v>6217003860007845157744</v>
      </c>
      <c r="I252" s="49" t="e">
        <f>VLOOKUP(H252,银行退汇!G:K,5,FALSE)</f>
        <v>#N/A</v>
      </c>
      <c r="J252" s="49" t="e">
        <f t="shared" si="15"/>
        <v>#N/A</v>
      </c>
      <c r="K252" s="49" t="e">
        <f>VLOOKUP(H252,银行退汇!G:K,2,FALSE)</f>
        <v>#N/A</v>
      </c>
      <c r="L252" s="49" t="e">
        <f>VLOOKUP(H252,网银退汇!C:D,2,FALSE)</f>
        <v>#N/A</v>
      </c>
      <c r="M252" s="49">
        <f>VLOOKUP(D252,自助退!C:F,4,FALSE)</f>
        <v>744</v>
      </c>
    </row>
    <row r="253" spans="1:13" hidden="1">
      <c r="A253" t="s">
        <v>2358</v>
      </c>
      <c r="B253" s="23" t="s">
        <v>3075</v>
      </c>
      <c r="C253" s="49" t="str">
        <f t="shared" si="12"/>
        <v>20170612</v>
      </c>
      <c r="D253" s="49" t="str">
        <f t="shared" si="13"/>
        <v>0051264408</v>
      </c>
      <c r="E253" t="s">
        <v>2761</v>
      </c>
      <c r="F253" s="23" t="s">
        <v>3076</v>
      </c>
      <c r="G253" s="43">
        <v>52</v>
      </c>
      <c r="H253" s="49" t="str">
        <f t="shared" si="14"/>
        <v>621700386000853855352</v>
      </c>
      <c r="I253" s="49" t="e">
        <f>VLOOKUP(H253,银行退汇!G:K,5,FALSE)</f>
        <v>#N/A</v>
      </c>
      <c r="J253" s="49" t="e">
        <f t="shared" si="15"/>
        <v>#N/A</v>
      </c>
      <c r="K253" s="49" t="e">
        <f>VLOOKUP(H253,银行退汇!G:K,2,FALSE)</f>
        <v>#N/A</v>
      </c>
      <c r="L253" s="49" t="e">
        <f>VLOOKUP(H253,网银退汇!C:D,2,FALSE)</f>
        <v>#N/A</v>
      </c>
      <c r="M253" s="49">
        <f>VLOOKUP(D253,自助退!C:F,4,FALSE)</f>
        <v>52</v>
      </c>
    </row>
    <row r="254" spans="1:13" hidden="1">
      <c r="A254" t="s">
        <v>2360</v>
      </c>
      <c r="B254" s="23" t="s">
        <v>3077</v>
      </c>
      <c r="C254" s="49" t="str">
        <f t="shared" si="12"/>
        <v>20170612</v>
      </c>
      <c r="D254" s="49" t="str">
        <f t="shared" si="13"/>
        <v>0051281457</v>
      </c>
      <c r="E254" t="s">
        <v>2761</v>
      </c>
      <c r="F254" s="23" t="s">
        <v>3078</v>
      </c>
      <c r="G254" s="43">
        <v>5000</v>
      </c>
      <c r="H254" s="49" t="str">
        <f t="shared" si="14"/>
        <v>62170038600257589785000</v>
      </c>
      <c r="I254" s="49" t="e">
        <f>VLOOKUP(H254,银行退汇!G:K,5,FALSE)</f>
        <v>#N/A</v>
      </c>
      <c r="J254" s="49" t="e">
        <f t="shared" si="15"/>
        <v>#N/A</v>
      </c>
      <c r="K254" s="49" t="e">
        <f>VLOOKUP(H254,银行退汇!G:K,2,FALSE)</f>
        <v>#N/A</v>
      </c>
      <c r="L254" s="49" t="e">
        <f>VLOOKUP(H254,网银退汇!C:D,2,FALSE)</f>
        <v>#N/A</v>
      </c>
      <c r="M254" s="49">
        <f>VLOOKUP(D254,自助退!C:F,4,FALSE)</f>
        <v>5000</v>
      </c>
    </row>
    <row r="255" spans="1:13" hidden="1">
      <c r="A255" t="s">
        <v>2362</v>
      </c>
      <c r="B255" s="23" t="s">
        <v>3079</v>
      </c>
      <c r="C255" s="49" t="str">
        <f t="shared" si="12"/>
        <v>20170612</v>
      </c>
      <c r="D255" s="49" t="str">
        <f t="shared" si="13"/>
        <v>0051283388</v>
      </c>
      <c r="E255" t="s">
        <v>2761</v>
      </c>
      <c r="F255" s="23" t="s">
        <v>3080</v>
      </c>
      <c r="G255" s="43">
        <v>400</v>
      </c>
      <c r="H255" s="49" t="str">
        <f t="shared" si="14"/>
        <v>6222370212257782400</v>
      </c>
      <c r="I255" s="49" t="e">
        <f>VLOOKUP(H255,银行退汇!G:K,5,FALSE)</f>
        <v>#N/A</v>
      </c>
      <c r="J255" s="49" t="e">
        <f t="shared" si="15"/>
        <v>#N/A</v>
      </c>
      <c r="K255" s="49" t="e">
        <f>VLOOKUP(H255,银行退汇!G:K,2,FALSE)</f>
        <v>#N/A</v>
      </c>
      <c r="L255" s="49" t="e">
        <f>VLOOKUP(H255,网银退汇!C:D,2,FALSE)</f>
        <v>#N/A</v>
      </c>
      <c r="M255" s="49">
        <f>VLOOKUP(D255,自助退!C:F,4,FALSE)</f>
        <v>400</v>
      </c>
    </row>
    <row r="256" spans="1:13" hidden="1">
      <c r="A256" t="s">
        <v>2364</v>
      </c>
      <c r="B256" s="23" t="s">
        <v>3081</v>
      </c>
      <c r="C256" s="49" t="str">
        <f t="shared" si="12"/>
        <v>20170612</v>
      </c>
      <c r="D256" s="49" t="str">
        <f t="shared" si="13"/>
        <v>0051323360</v>
      </c>
      <c r="E256" t="s">
        <v>2761</v>
      </c>
      <c r="F256" s="23" t="s">
        <v>3082</v>
      </c>
      <c r="G256" s="43">
        <v>252</v>
      </c>
      <c r="H256" s="49" t="str">
        <f t="shared" si="14"/>
        <v>6250870456641109252</v>
      </c>
      <c r="I256" s="49" t="e">
        <f>VLOOKUP(H256,银行退汇!G:K,5,FALSE)</f>
        <v>#N/A</v>
      </c>
      <c r="J256" s="49" t="e">
        <f t="shared" si="15"/>
        <v>#N/A</v>
      </c>
      <c r="K256" s="49" t="e">
        <f>VLOOKUP(H256,银行退汇!G:K,2,FALSE)</f>
        <v>#N/A</v>
      </c>
      <c r="L256" s="49" t="e">
        <f>VLOOKUP(H256,网银退汇!C:D,2,FALSE)</f>
        <v>#N/A</v>
      </c>
      <c r="M256" s="49">
        <f>VLOOKUP(D256,自助退!C:F,4,FALSE)</f>
        <v>252</v>
      </c>
    </row>
    <row r="257" spans="1:13" hidden="1">
      <c r="A257" t="s">
        <v>2366</v>
      </c>
      <c r="B257" s="23" t="s">
        <v>3083</v>
      </c>
      <c r="C257" s="49" t="str">
        <f t="shared" si="12"/>
        <v>20170612</v>
      </c>
      <c r="D257" s="49" t="str">
        <f t="shared" si="13"/>
        <v>0051323644</v>
      </c>
      <c r="E257" t="s">
        <v>2761</v>
      </c>
      <c r="F257" s="23" t="s">
        <v>3084</v>
      </c>
      <c r="G257" s="43">
        <v>214</v>
      </c>
      <c r="H257" s="49" t="str">
        <f t="shared" si="14"/>
        <v>6215582502000551332214</v>
      </c>
      <c r="I257" s="49" t="e">
        <f>VLOOKUP(H257,银行退汇!G:K,5,FALSE)</f>
        <v>#N/A</v>
      </c>
      <c r="J257" s="49" t="e">
        <f t="shared" si="15"/>
        <v>#N/A</v>
      </c>
      <c r="K257" s="49" t="e">
        <f>VLOOKUP(H257,银行退汇!G:K,2,FALSE)</f>
        <v>#N/A</v>
      </c>
      <c r="L257" s="49" t="e">
        <f>VLOOKUP(H257,网银退汇!C:D,2,FALSE)</f>
        <v>#N/A</v>
      </c>
      <c r="M257" s="49">
        <f>VLOOKUP(D257,自助退!C:F,4,FALSE)</f>
        <v>214</v>
      </c>
    </row>
    <row r="258" spans="1:13" hidden="1">
      <c r="A258" t="s">
        <v>2368</v>
      </c>
      <c r="B258" s="23" t="s">
        <v>3085</v>
      </c>
      <c r="C258" s="49" t="str">
        <f t="shared" si="12"/>
        <v>20170612</v>
      </c>
      <c r="D258" s="49" t="str">
        <f t="shared" si="13"/>
        <v>0051326273</v>
      </c>
      <c r="E258" t="s">
        <v>2761</v>
      </c>
      <c r="F258" s="23" t="s">
        <v>3086</v>
      </c>
      <c r="G258" s="43">
        <v>555</v>
      </c>
      <c r="H258" s="49" t="str">
        <f t="shared" si="14"/>
        <v>6228480868657895371555</v>
      </c>
      <c r="I258" s="49">
        <f>VLOOKUP(H258,银行退汇!G:K,5,FALSE)</f>
        <v>555</v>
      </c>
      <c r="J258" s="49">
        <f t="shared" si="15"/>
        <v>1</v>
      </c>
      <c r="K258" s="49" t="str">
        <f>VLOOKUP(H258,银行退汇!G:K,2,FALSE)</f>
        <v xml:space="preserve">张开二                                                                                                                  </v>
      </c>
      <c r="L258" s="49">
        <f>VLOOKUP(H258,网银退汇!C:D,2,FALSE)</f>
        <v>555</v>
      </c>
      <c r="M258" s="49">
        <f>VLOOKUP(D258,自助退!C:F,4,FALSE)</f>
        <v>555</v>
      </c>
    </row>
    <row r="259" spans="1:13" hidden="1">
      <c r="A259" t="s">
        <v>2370</v>
      </c>
      <c r="B259" s="23" t="s">
        <v>3087</v>
      </c>
      <c r="C259" s="49" t="str">
        <f t="shared" ref="C259:C322" si="16">LEFT(B259,8)</f>
        <v>20170612</v>
      </c>
      <c r="D259" s="49" t="str">
        <f t="shared" ref="D259:D322" si="17">RIGHT(B259,10)</f>
        <v>0051326313</v>
      </c>
      <c r="E259" t="s">
        <v>2761</v>
      </c>
      <c r="F259" s="23" t="s">
        <v>3088</v>
      </c>
      <c r="G259" s="43">
        <v>43</v>
      </c>
      <c r="H259" s="49" t="str">
        <f t="shared" ref="H259:H322" si="18">F259&amp;G259</f>
        <v>622262059000522341143</v>
      </c>
      <c r="I259" s="49" t="e">
        <f>VLOOKUP(H259,银行退汇!G:K,5,FALSE)</f>
        <v>#N/A</v>
      </c>
      <c r="J259" s="49" t="e">
        <f t="shared" ref="J259:J322" si="19">IF(I259&gt;0,1,"")</f>
        <v>#N/A</v>
      </c>
      <c r="K259" s="49" t="e">
        <f>VLOOKUP(H259,银行退汇!G:K,2,FALSE)</f>
        <v>#N/A</v>
      </c>
      <c r="L259" s="49" t="e">
        <f>VLOOKUP(H259,网银退汇!C:D,2,FALSE)</f>
        <v>#N/A</v>
      </c>
      <c r="M259" s="49">
        <f>VLOOKUP(D259,自助退!C:F,4,FALSE)</f>
        <v>43</v>
      </c>
    </row>
    <row r="260" spans="1:13" hidden="1">
      <c r="A260" t="s">
        <v>2372</v>
      </c>
      <c r="B260" s="23" t="s">
        <v>3089</v>
      </c>
      <c r="C260" s="49" t="str">
        <f t="shared" si="16"/>
        <v>20170612</v>
      </c>
      <c r="D260" s="49" t="str">
        <f t="shared" si="17"/>
        <v>0051326385</v>
      </c>
      <c r="E260" t="s">
        <v>2761</v>
      </c>
      <c r="F260" s="23" t="s">
        <v>3090</v>
      </c>
      <c r="G260" s="43">
        <v>247</v>
      </c>
      <c r="H260" s="49" t="str">
        <f t="shared" si="18"/>
        <v>6228480860601881813247</v>
      </c>
      <c r="I260" s="49" t="e">
        <f>VLOOKUP(H260,银行退汇!G:K,5,FALSE)</f>
        <v>#N/A</v>
      </c>
      <c r="J260" s="49" t="e">
        <f t="shared" si="19"/>
        <v>#N/A</v>
      </c>
      <c r="K260" s="49" t="e">
        <f>VLOOKUP(H260,银行退汇!G:K,2,FALSE)</f>
        <v>#N/A</v>
      </c>
      <c r="L260" s="49" t="e">
        <f>VLOOKUP(H260,网银退汇!C:D,2,FALSE)</f>
        <v>#N/A</v>
      </c>
      <c r="M260" s="49">
        <f>VLOOKUP(D260,自助退!C:F,4,FALSE)</f>
        <v>247</v>
      </c>
    </row>
    <row r="261" spans="1:13" hidden="1">
      <c r="A261" t="s">
        <v>2375</v>
      </c>
      <c r="B261" s="23" t="s">
        <v>3091</v>
      </c>
      <c r="C261" s="49" t="str">
        <f t="shared" si="16"/>
        <v>20170612</v>
      </c>
      <c r="D261" s="49" t="str">
        <f t="shared" si="17"/>
        <v>0051328039</v>
      </c>
      <c r="E261" t="s">
        <v>2761</v>
      </c>
      <c r="F261" s="23" t="s">
        <v>3092</v>
      </c>
      <c r="G261" s="43">
        <v>497</v>
      </c>
      <c r="H261" s="49" t="str">
        <f t="shared" si="18"/>
        <v>6222370182043261497</v>
      </c>
      <c r="I261" s="49" t="e">
        <f>VLOOKUP(H261,银行退汇!G:K,5,FALSE)</f>
        <v>#N/A</v>
      </c>
      <c r="J261" s="49" t="e">
        <f t="shared" si="19"/>
        <v>#N/A</v>
      </c>
      <c r="K261" s="49" t="e">
        <f>VLOOKUP(H261,银行退汇!G:K,2,FALSE)</f>
        <v>#N/A</v>
      </c>
      <c r="L261" s="49" t="e">
        <f>VLOOKUP(H261,网银退汇!C:D,2,FALSE)</f>
        <v>#N/A</v>
      </c>
      <c r="M261" s="49">
        <f>VLOOKUP(D261,自助退!C:F,4,FALSE)</f>
        <v>497</v>
      </c>
    </row>
    <row r="262" spans="1:13" hidden="1">
      <c r="A262" t="s">
        <v>2377</v>
      </c>
      <c r="B262" s="23" t="s">
        <v>3093</v>
      </c>
      <c r="C262" s="49" t="str">
        <f t="shared" si="16"/>
        <v>20170612</v>
      </c>
      <c r="D262" s="49" t="str">
        <f t="shared" si="17"/>
        <v>0051330974</v>
      </c>
      <c r="E262" t="s">
        <v>2761</v>
      </c>
      <c r="F262" s="23" t="s">
        <v>3094</v>
      </c>
      <c r="G262" s="43">
        <v>491</v>
      </c>
      <c r="H262" s="49" t="str">
        <f t="shared" si="18"/>
        <v>6217003860016521344491</v>
      </c>
      <c r="I262" s="49" t="e">
        <f>VLOOKUP(H262,银行退汇!G:K,5,FALSE)</f>
        <v>#N/A</v>
      </c>
      <c r="J262" s="49" t="e">
        <f t="shared" si="19"/>
        <v>#N/A</v>
      </c>
      <c r="K262" s="49" t="e">
        <f>VLOOKUP(H262,银行退汇!G:K,2,FALSE)</f>
        <v>#N/A</v>
      </c>
      <c r="L262" s="49" t="e">
        <f>VLOOKUP(H262,网银退汇!C:D,2,FALSE)</f>
        <v>#N/A</v>
      </c>
      <c r="M262" s="49">
        <f>VLOOKUP(D262,自助退!C:F,4,FALSE)</f>
        <v>491</v>
      </c>
    </row>
    <row r="263" spans="1:13" hidden="1">
      <c r="A263" t="s">
        <v>2379</v>
      </c>
      <c r="B263" s="23" t="s">
        <v>3095</v>
      </c>
      <c r="C263" s="49" t="str">
        <f t="shared" si="16"/>
        <v>20170613</v>
      </c>
      <c r="D263" s="49" t="str">
        <f t="shared" si="17"/>
        <v>0051346263</v>
      </c>
      <c r="E263" t="s">
        <v>2761</v>
      </c>
      <c r="F263" s="23" t="s">
        <v>3096</v>
      </c>
      <c r="G263" s="43">
        <v>1000</v>
      </c>
      <c r="H263" s="49" t="str">
        <f t="shared" si="18"/>
        <v>62226205900000398201000</v>
      </c>
      <c r="I263" s="49" t="e">
        <f>VLOOKUP(H263,银行退汇!G:K,5,FALSE)</f>
        <v>#N/A</v>
      </c>
      <c r="J263" s="49" t="e">
        <f t="shared" si="19"/>
        <v>#N/A</v>
      </c>
      <c r="K263" s="49" t="e">
        <f>VLOOKUP(H263,银行退汇!G:K,2,FALSE)</f>
        <v>#N/A</v>
      </c>
      <c r="L263" s="49" t="e">
        <f>VLOOKUP(H263,网银退汇!C:D,2,FALSE)</f>
        <v>#N/A</v>
      </c>
      <c r="M263" s="49">
        <f>VLOOKUP(D263,自助退!C:F,4,FALSE)</f>
        <v>1000</v>
      </c>
    </row>
    <row r="264" spans="1:13" hidden="1">
      <c r="A264" t="s">
        <v>2381</v>
      </c>
      <c r="B264" s="23" t="s">
        <v>3097</v>
      </c>
      <c r="C264" s="49" t="str">
        <f t="shared" si="16"/>
        <v>20170613</v>
      </c>
      <c r="D264" s="49" t="str">
        <f t="shared" si="17"/>
        <v>0051347187</v>
      </c>
      <c r="E264" t="s">
        <v>2761</v>
      </c>
      <c r="F264" s="23" t="s">
        <v>3098</v>
      </c>
      <c r="G264" s="43">
        <v>96</v>
      </c>
      <c r="H264" s="49" t="str">
        <f t="shared" si="18"/>
        <v>621756270000087730796</v>
      </c>
      <c r="I264" s="49" t="e">
        <f>VLOOKUP(H264,银行退汇!G:K,5,FALSE)</f>
        <v>#N/A</v>
      </c>
      <c r="J264" s="49" t="e">
        <f t="shared" si="19"/>
        <v>#N/A</v>
      </c>
      <c r="K264" s="49" t="e">
        <f>VLOOKUP(H264,银行退汇!G:K,2,FALSE)</f>
        <v>#N/A</v>
      </c>
      <c r="L264" s="49" t="e">
        <f>VLOOKUP(H264,网银退汇!C:D,2,FALSE)</f>
        <v>#N/A</v>
      </c>
      <c r="M264" s="49">
        <f>VLOOKUP(D264,自助退!C:F,4,FALSE)</f>
        <v>96</v>
      </c>
    </row>
    <row r="265" spans="1:13" hidden="1">
      <c r="A265" t="s">
        <v>2383</v>
      </c>
      <c r="B265" s="23" t="s">
        <v>3099</v>
      </c>
      <c r="C265" s="49" t="str">
        <f t="shared" si="16"/>
        <v>20170613</v>
      </c>
      <c r="D265" s="49" t="str">
        <f t="shared" si="17"/>
        <v>0051347599</v>
      </c>
      <c r="E265" t="s">
        <v>2761</v>
      </c>
      <c r="F265" s="23" t="s">
        <v>3100</v>
      </c>
      <c r="G265" s="43">
        <v>1684</v>
      </c>
      <c r="H265" s="49" t="str">
        <f t="shared" si="18"/>
        <v>62319000000746851381684</v>
      </c>
      <c r="I265" s="49">
        <f>VLOOKUP(H265,银行退汇!G:K,5,FALSE)</f>
        <v>1684</v>
      </c>
      <c r="J265" s="49">
        <f t="shared" si="19"/>
        <v>1</v>
      </c>
      <c r="K265" s="49" t="str">
        <f>VLOOKUP(H265,银行退汇!G:K,2,FALSE)</f>
        <v xml:space="preserve">张如换                                                                                                                  </v>
      </c>
      <c r="L265" s="49">
        <f>VLOOKUP(H265,网银退汇!C:D,2,FALSE)</f>
        <v>1684</v>
      </c>
      <c r="M265" s="49">
        <f>VLOOKUP(D265,自助退!C:F,4,FALSE)</f>
        <v>1684</v>
      </c>
    </row>
    <row r="266" spans="1:13" hidden="1">
      <c r="A266" t="s">
        <v>2385</v>
      </c>
      <c r="B266" s="23" t="s">
        <v>3101</v>
      </c>
      <c r="C266" s="49" t="str">
        <f t="shared" si="16"/>
        <v>20170613</v>
      </c>
      <c r="D266" s="49" t="str">
        <f t="shared" si="17"/>
        <v>0051348274</v>
      </c>
      <c r="E266" t="s">
        <v>2761</v>
      </c>
      <c r="F266" s="23" t="s">
        <v>3102</v>
      </c>
      <c r="G266" s="43">
        <v>65</v>
      </c>
      <c r="H266" s="49" t="str">
        <f t="shared" si="18"/>
        <v>621700386002006444865</v>
      </c>
      <c r="I266" s="49">
        <f>VLOOKUP(H266,银行退汇!G:K,5,FALSE)</f>
        <v>65</v>
      </c>
      <c r="J266" s="49">
        <f t="shared" si="19"/>
        <v>1</v>
      </c>
      <c r="K266" s="49" t="str">
        <f>VLOOKUP(H266,银行退汇!G:K,2,FALSE)</f>
        <v xml:space="preserve">刘增进                                                                                                                  </v>
      </c>
      <c r="L266" s="49">
        <f>VLOOKUP(H266,网银退汇!C:D,2,FALSE)</f>
        <v>65</v>
      </c>
      <c r="M266" s="49">
        <f>VLOOKUP(D266,自助退!C:F,4,FALSE)</f>
        <v>65</v>
      </c>
    </row>
    <row r="267" spans="1:13" hidden="1">
      <c r="A267" t="s">
        <v>2387</v>
      </c>
      <c r="B267" s="23" t="s">
        <v>3103</v>
      </c>
      <c r="C267" s="49" t="str">
        <f t="shared" si="16"/>
        <v>20170613</v>
      </c>
      <c r="D267" s="49" t="str">
        <f t="shared" si="17"/>
        <v>0051348776</v>
      </c>
      <c r="E267" t="s">
        <v>2761</v>
      </c>
      <c r="F267" s="23" t="s">
        <v>3104</v>
      </c>
      <c r="G267" s="43">
        <v>450</v>
      </c>
      <c r="H267" s="49" t="str">
        <f t="shared" si="18"/>
        <v>6228482898597805774450</v>
      </c>
      <c r="I267" s="49" t="e">
        <f>VLOOKUP(H267,银行退汇!G:K,5,FALSE)</f>
        <v>#N/A</v>
      </c>
      <c r="J267" s="49" t="e">
        <f t="shared" si="19"/>
        <v>#N/A</v>
      </c>
      <c r="K267" s="49" t="e">
        <f>VLOOKUP(H267,银行退汇!G:K,2,FALSE)</f>
        <v>#N/A</v>
      </c>
      <c r="L267" s="49" t="e">
        <f>VLOOKUP(H267,网银退汇!C:D,2,FALSE)</f>
        <v>#N/A</v>
      </c>
      <c r="M267" s="49">
        <f>VLOOKUP(D267,自助退!C:F,4,FALSE)</f>
        <v>450</v>
      </c>
    </row>
    <row r="268" spans="1:13" hidden="1">
      <c r="A268" t="s">
        <v>2389</v>
      </c>
      <c r="B268" s="23" t="s">
        <v>3105</v>
      </c>
      <c r="C268" s="49" t="str">
        <f t="shared" si="16"/>
        <v>20170613</v>
      </c>
      <c r="D268" s="49" t="str">
        <f t="shared" si="17"/>
        <v>0051351056</v>
      </c>
      <c r="E268" t="s">
        <v>2761</v>
      </c>
      <c r="F268" s="23" t="s">
        <v>3106</v>
      </c>
      <c r="G268" s="43">
        <v>349</v>
      </c>
      <c r="H268" s="49" t="str">
        <f t="shared" si="18"/>
        <v>6221507300010812467349</v>
      </c>
      <c r="I268" s="49">
        <f>VLOOKUP(H268,银行退汇!G:K,5,FALSE)</f>
        <v>349</v>
      </c>
      <c r="J268" s="49">
        <f t="shared" si="19"/>
        <v>1</v>
      </c>
      <c r="K268" s="49" t="str">
        <f>VLOOKUP(H268,银行退汇!G:K,2,FALSE)</f>
        <v xml:space="preserve">严艳                                                                                                                    </v>
      </c>
      <c r="L268" s="49">
        <f>VLOOKUP(H268,网银退汇!C:D,2,FALSE)</f>
        <v>349</v>
      </c>
      <c r="M268" s="49">
        <f>VLOOKUP(D268,自助退!C:F,4,FALSE)</f>
        <v>349</v>
      </c>
    </row>
    <row r="269" spans="1:13" hidden="1">
      <c r="A269" t="s">
        <v>2391</v>
      </c>
      <c r="B269" s="23" t="s">
        <v>3107</v>
      </c>
      <c r="C269" s="49" t="str">
        <f t="shared" si="16"/>
        <v>20170613</v>
      </c>
      <c r="D269" s="49" t="str">
        <f t="shared" si="17"/>
        <v>0051351145</v>
      </c>
      <c r="E269" t="s">
        <v>2761</v>
      </c>
      <c r="F269" s="23" t="s">
        <v>3108</v>
      </c>
      <c r="G269" s="43">
        <v>1000</v>
      </c>
      <c r="H269" s="49" t="str">
        <f t="shared" si="18"/>
        <v>62170038600067833591000</v>
      </c>
      <c r="I269" s="49" t="e">
        <f>VLOOKUP(H269,银行退汇!G:K,5,FALSE)</f>
        <v>#N/A</v>
      </c>
      <c r="J269" s="49" t="e">
        <f t="shared" si="19"/>
        <v>#N/A</v>
      </c>
      <c r="K269" s="49" t="e">
        <f>VLOOKUP(H269,银行退汇!G:K,2,FALSE)</f>
        <v>#N/A</v>
      </c>
      <c r="L269" s="49" t="e">
        <f>VLOOKUP(H269,网银退汇!C:D,2,FALSE)</f>
        <v>#N/A</v>
      </c>
      <c r="M269" s="49">
        <f>VLOOKUP(D269,自助退!C:F,4,FALSE)</f>
        <v>1000</v>
      </c>
    </row>
    <row r="270" spans="1:13" hidden="1">
      <c r="A270" t="s">
        <v>2393</v>
      </c>
      <c r="B270" s="23" t="s">
        <v>3109</v>
      </c>
      <c r="C270" s="49" t="str">
        <f t="shared" si="16"/>
        <v>20170613</v>
      </c>
      <c r="D270" s="49" t="str">
        <f t="shared" si="17"/>
        <v>0051352471</v>
      </c>
      <c r="E270" t="s">
        <v>2761</v>
      </c>
      <c r="F270" s="23" t="s">
        <v>3110</v>
      </c>
      <c r="G270" s="43">
        <v>5084</v>
      </c>
      <c r="H270" s="49" t="str">
        <f t="shared" si="18"/>
        <v>62319000001013430655084</v>
      </c>
      <c r="I270" s="49" t="e">
        <f>VLOOKUP(H270,银行退汇!G:K,5,FALSE)</f>
        <v>#N/A</v>
      </c>
      <c r="J270" s="49" t="e">
        <f t="shared" si="19"/>
        <v>#N/A</v>
      </c>
      <c r="K270" s="49" t="e">
        <f>VLOOKUP(H270,银行退汇!G:K,2,FALSE)</f>
        <v>#N/A</v>
      </c>
      <c r="L270" s="49" t="e">
        <f>VLOOKUP(H270,网银退汇!C:D,2,FALSE)</f>
        <v>#N/A</v>
      </c>
      <c r="M270" s="49">
        <f>VLOOKUP(D270,自助退!C:F,4,FALSE)</f>
        <v>5084</v>
      </c>
    </row>
    <row r="271" spans="1:13" hidden="1">
      <c r="A271" t="s">
        <v>2395</v>
      </c>
      <c r="B271" s="23" t="s">
        <v>3111</v>
      </c>
      <c r="C271" s="49" t="str">
        <f t="shared" si="16"/>
        <v>20170613</v>
      </c>
      <c r="D271" s="49" t="str">
        <f t="shared" si="17"/>
        <v>0051352845</v>
      </c>
      <c r="E271" t="s">
        <v>2761</v>
      </c>
      <c r="F271" s="23" t="s">
        <v>3112</v>
      </c>
      <c r="G271" s="43">
        <v>412</v>
      </c>
      <c r="H271" s="49" t="str">
        <f t="shared" si="18"/>
        <v>6231900000019259130412</v>
      </c>
      <c r="I271" s="49">
        <f>VLOOKUP(H271,银行退汇!G:K,5,FALSE)</f>
        <v>412</v>
      </c>
      <c r="J271" s="49">
        <f t="shared" si="19"/>
        <v>1</v>
      </c>
      <c r="K271" s="49" t="str">
        <f>VLOOKUP(H271,银行退汇!G:K,2,FALSE)</f>
        <v xml:space="preserve">何锦玲                                                                                                                  </v>
      </c>
      <c r="L271" s="49">
        <f>VLOOKUP(H271,网银退汇!C:D,2,FALSE)</f>
        <v>412</v>
      </c>
      <c r="M271" s="49">
        <f>VLOOKUP(D271,自助退!C:F,4,FALSE)</f>
        <v>412</v>
      </c>
    </row>
    <row r="272" spans="1:13" hidden="1">
      <c r="A272" t="s">
        <v>2397</v>
      </c>
      <c r="B272" s="23" t="s">
        <v>3113</v>
      </c>
      <c r="C272" s="49" t="str">
        <f t="shared" si="16"/>
        <v>20170613</v>
      </c>
      <c r="D272" s="49" t="str">
        <f t="shared" si="17"/>
        <v>0051353276</v>
      </c>
      <c r="E272" t="s">
        <v>2761</v>
      </c>
      <c r="F272" s="23" t="s">
        <v>3114</v>
      </c>
      <c r="G272" s="43">
        <v>493</v>
      </c>
      <c r="H272" s="49" t="str">
        <f t="shared" si="18"/>
        <v>6217852700010603098493</v>
      </c>
      <c r="I272" s="49" t="e">
        <f>VLOOKUP(H272,银行退汇!G:K,5,FALSE)</f>
        <v>#N/A</v>
      </c>
      <c r="J272" s="49" t="e">
        <f t="shared" si="19"/>
        <v>#N/A</v>
      </c>
      <c r="K272" s="49" t="e">
        <f>VLOOKUP(H272,银行退汇!G:K,2,FALSE)</f>
        <v>#N/A</v>
      </c>
      <c r="L272" s="49" t="e">
        <f>VLOOKUP(H272,网银退汇!C:D,2,FALSE)</f>
        <v>#N/A</v>
      </c>
      <c r="M272" s="49">
        <f>VLOOKUP(D272,自助退!C:F,4,FALSE)</f>
        <v>493</v>
      </c>
    </row>
    <row r="273" spans="1:13" hidden="1">
      <c r="A273" t="s">
        <v>2399</v>
      </c>
      <c r="B273" s="23" t="s">
        <v>3115</v>
      </c>
      <c r="C273" s="49" t="str">
        <f t="shared" si="16"/>
        <v>20170613</v>
      </c>
      <c r="D273" s="49" t="str">
        <f t="shared" si="17"/>
        <v>0051358067</v>
      </c>
      <c r="E273" t="s">
        <v>2761</v>
      </c>
      <c r="F273" s="23" t="s">
        <v>3116</v>
      </c>
      <c r="G273" s="43">
        <v>320</v>
      </c>
      <c r="H273" s="49" t="str">
        <f t="shared" si="18"/>
        <v>6221887300043543162320</v>
      </c>
      <c r="I273" s="49" t="e">
        <f>VLOOKUP(H273,银行退汇!G:K,5,FALSE)</f>
        <v>#N/A</v>
      </c>
      <c r="J273" s="49" t="e">
        <f t="shared" si="19"/>
        <v>#N/A</v>
      </c>
      <c r="K273" s="49" t="e">
        <f>VLOOKUP(H273,银行退汇!G:K,2,FALSE)</f>
        <v>#N/A</v>
      </c>
      <c r="L273" s="49" t="e">
        <f>VLOOKUP(H273,网银退汇!C:D,2,FALSE)</f>
        <v>#N/A</v>
      </c>
      <c r="M273" s="49">
        <f>VLOOKUP(D273,自助退!C:F,4,FALSE)</f>
        <v>320</v>
      </c>
    </row>
    <row r="274" spans="1:13" hidden="1">
      <c r="A274" t="s">
        <v>2401</v>
      </c>
      <c r="B274" s="23" t="s">
        <v>3117</v>
      </c>
      <c r="C274" s="49" t="str">
        <f t="shared" si="16"/>
        <v>20170613</v>
      </c>
      <c r="D274" s="49" t="str">
        <f t="shared" si="17"/>
        <v>0051358296</v>
      </c>
      <c r="E274" t="s">
        <v>2761</v>
      </c>
      <c r="F274" s="23" t="s">
        <v>3118</v>
      </c>
      <c r="G274" s="43">
        <v>255</v>
      </c>
      <c r="H274" s="49" t="str">
        <f t="shared" si="18"/>
        <v>4349100596480780255</v>
      </c>
      <c r="I274" s="49" t="e">
        <f>VLOOKUP(H274,银行退汇!G:K,5,FALSE)</f>
        <v>#N/A</v>
      </c>
      <c r="J274" s="49" t="e">
        <f t="shared" si="19"/>
        <v>#N/A</v>
      </c>
      <c r="K274" s="49" t="e">
        <f>VLOOKUP(H274,银行退汇!G:K,2,FALSE)</f>
        <v>#N/A</v>
      </c>
      <c r="L274" s="49" t="e">
        <f>VLOOKUP(H274,网银退汇!C:D,2,FALSE)</f>
        <v>#N/A</v>
      </c>
      <c r="M274" s="49">
        <f>VLOOKUP(D274,自助退!C:F,4,FALSE)</f>
        <v>255</v>
      </c>
    </row>
    <row r="275" spans="1:13" hidden="1">
      <c r="A275" t="s">
        <v>2403</v>
      </c>
      <c r="B275" s="23" t="s">
        <v>3119</v>
      </c>
      <c r="C275" s="49" t="str">
        <f t="shared" si="16"/>
        <v>20170613</v>
      </c>
      <c r="D275" s="49" t="str">
        <f t="shared" si="17"/>
        <v>0051359156</v>
      </c>
      <c r="E275" t="s">
        <v>2761</v>
      </c>
      <c r="F275" s="23" t="s">
        <v>3120</v>
      </c>
      <c r="G275" s="43">
        <v>279</v>
      </c>
      <c r="H275" s="49" t="str">
        <f t="shared" si="18"/>
        <v>6226370007920756279</v>
      </c>
      <c r="I275" s="49" t="e">
        <f>VLOOKUP(H275,银行退汇!G:K,5,FALSE)</f>
        <v>#N/A</v>
      </c>
      <c r="J275" s="49" t="e">
        <f t="shared" si="19"/>
        <v>#N/A</v>
      </c>
      <c r="K275" s="49" t="e">
        <f>VLOOKUP(H275,银行退汇!G:K,2,FALSE)</f>
        <v>#N/A</v>
      </c>
      <c r="L275" s="49" t="e">
        <f>VLOOKUP(H275,网银退汇!C:D,2,FALSE)</f>
        <v>#N/A</v>
      </c>
      <c r="M275" s="49">
        <f>VLOOKUP(D275,自助退!C:F,4,FALSE)</f>
        <v>279</v>
      </c>
    </row>
    <row r="276" spans="1:13" hidden="1">
      <c r="A276" t="s">
        <v>2405</v>
      </c>
      <c r="B276" s="23" t="s">
        <v>3121</v>
      </c>
      <c r="C276" s="49" t="str">
        <f t="shared" si="16"/>
        <v>20170613</v>
      </c>
      <c r="D276" s="49" t="str">
        <f t="shared" si="17"/>
        <v>0051363078</v>
      </c>
      <c r="E276" t="s">
        <v>2761</v>
      </c>
      <c r="F276" s="23" t="s">
        <v>3122</v>
      </c>
      <c r="G276" s="43">
        <v>470</v>
      </c>
      <c r="H276" s="49" t="str">
        <f t="shared" si="18"/>
        <v>6217232409000737657470</v>
      </c>
      <c r="I276" s="49">
        <f>VLOOKUP(H276,银行退汇!G:K,5,FALSE)</f>
        <v>470</v>
      </c>
      <c r="J276" s="49">
        <f t="shared" si="19"/>
        <v>1</v>
      </c>
      <c r="K276" s="49" t="str">
        <f>VLOOKUP(H276,银行退汇!G:K,2,FALSE)</f>
        <v xml:space="preserve">雷焱                                                                                                                    </v>
      </c>
      <c r="L276" s="49">
        <f>VLOOKUP(H276,网银退汇!C:D,2,FALSE)</f>
        <v>470</v>
      </c>
      <c r="M276" s="49">
        <f>VLOOKUP(D276,自助退!C:F,4,FALSE)</f>
        <v>470</v>
      </c>
    </row>
    <row r="277" spans="1:13" hidden="1">
      <c r="A277" t="s">
        <v>2407</v>
      </c>
      <c r="B277" s="23" t="s">
        <v>3123</v>
      </c>
      <c r="C277" s="49" t="str">
        <f t="shared" si="16"/>
        <v>20170613</v>
      </c>
      <c r="D277" s="49" t="str">
        <f t="shared" si="17"/>
        <v>0051363489</v>
      </c>
      <c r="E277" t="s">
        <v>2761</v>
      </c>
      <c r="F277" s="23" t="s">
        <v>3124</v>
      </c>
      <c r="G277" s="43">
        <v>247</v>
      </c>
      <c r="H277" s="49" t="str">
        <f t="shared" si="18"/>
        <v>6222350091461176247</v>
      </c>
      <c r="I277" s="49" t="e">
        <f>VLOOKUP(H277,银行退汇!G:K,5,FALSE)</f>
        <v>#N/A</v>
      </c>
      <c r="J277" s="49" t="e">
        <f t="shared" si="19"/>
        <v>#N/A</v>
      </c>
      <c r="K277" s="49" t="e">
        <f>VLOOKUP(H277,银行退汇!G:K,2,FALSE)</f>
        <v>#N/A</v>
      </c>
      <c r="L277" s="49" t="e">
        <f>VLOOKUP(H277,网银退汇!C:D,2,FALSE)</f>
        <v>#N/A</v>
      </c>
      <c r="M277" s="49">
        <f>VLOOKUP(D277,自助退!C:F,4,FALSE)</f>
        <v>247</v>
      </c>
    </row>
    <row r="278" spans="1:13" hidden="1">
      <c r="A278" t="s">
        <v>2409</v>
      </c>
      <c r="B278" s="23" t="s">
        <v>3125</v>
      </c>
      <c r="C278" s="49" t="str">
        <f t="shared" si="16"/>
        <v>20170613</v>
      </c>
      <c r="D278" s="49" t="str">
        <f t="shared" si="17"/>
        <v>0051366663</v>
      </c>
      <c r="E278" t="s">
        <v>2761</v>
      </c>
      <c r="F278" s="23" t="s">
        <v>3126</v>
      </c>
      <c r="G278" s="43">
        <v>24</v>
      </c>
      <c r="H278" s="49" t="str">
        <f t="shared" si="18"/>
        <v>520169059318850524</v>
      </c>
      <c r="I278" s="49">
        <f>VLOOKUP(H278,银行退汇!G:K,5,FALSE)</f>
        <v>24</v>
      </c>
      <c r="J278" s="49">
        <f t="shared" si="19"/>
        <v>1</v>
      </c>
      <c r="K278" s="49" t="str">
        <f>VLOOKUP(H278,银行退汇!G:K,2,FALSE)</f>
        <v xml:space="preserve">班正玲                                                                                                                  </v>
      </c>
      <c r="L278" s="49">
        <f>VLOOKUP(H278,网银退汇!C:D,2,FALSE)</f>
        <v>24</v>
      </c>
      <c r="M278" s="49">
        <f>VLOOKUP(D278,自助退!C:F,4,FALSE)</f>
        <v>24</v>
      </c>
    </row>
    <row r="279" spans="1:13" hidden="1">
      <c r="A279" t="s">
        <v>2411</v>
      </c>
      <c r="B279" s="23" t="s">
        <v>3127</v>
      </c>
      <c r="C279" s="49" t="str">
        <f t="shared" si="16"/>
        <v>20170613</v>
      </c>
      <c r="D279" s="49" t="str">
        <f t="shared" si="17"/>
        <v>0051368049</v>
      </c>
      <c r="E279" t="s">
        <v>2761</v>
      </c>
      <c r="F279" s="23" t="s">
        <v>3128</v>
      </c>
      <c r="G279" s="43">
        <v>7706</v>
      </c>
      <c r="H279" s="49" t="str">
        <f t="shared" si="18"/>
        <v>62319000000545134907706</v>
      </c>
      <c r="I279" s="49" t="e">
        <f>VLOOKUP(H279,银行退汇!G:K,5,FALSE)</f>
        <v>#N/A</v>
      </c>
      <c r="J279" s="49" t="e">
        <f t="shared" si="19"/>
        <v>#N/A</v>
      </c>
      <c r="K279" s="49" t="e">
        <f>VLOOKUP(H279,银行退汇!G:K,2,FALSE)</f>
        <v>#N/A</v>
      </c>
      <c r="L279" s="49" t="e">
        <f>VLOOKUP(H279,网银退汇!C:D,2,FALSE)</f>
        <v>#N/A</v>
      </c>
      <c r="M279" s="49">
        <f>VLOOKUP(D279,自助退!C:F,4,FALSE)</f>
        <v>7706</v>
      </c>
    </row>
    <row r="280" spans="1:13" hidden="1">
      <c r="A280" t="s">
        <v>2413</v>
      </c>
      <c r="B280" s="23" t="s">
        <v>3129</v>
      </c>
      <c r="C280" s="49" t="str">
        <f t="shared" si="16"/>
        <v>20170613</v>
      </c>
      <c r="D280" s="49" t="str">
        <f t="shared" si="17"/>
        <v>0051370988</v>
      </c>
      <c r="E280" t="s">
        <v>2761</v>
      </c>
      <c r="F280" s="23" t="s">
        <v>3130</v>
      </c>
      <c r="G280" s="43">
        <v>900</v>
      </c>
      <c r="H280" s="49" t="str">
        <f t="shared" si="18"/>
        <v>6228480868609110473900</v>
      </c>
      <c r="I280" s="49" t="e">
        <f>VLOOKUP(H280,银行退汇!G:K,5,FALSE)</f>
        <v>#N/A</v>
      </c>
      <c r="J280" s="49" t="e">
        <f t="shared" si="19"/>
        <v>#N/A</v>
      </c>
      <c r="K280" s="49" t="e">
        <f>VLOOKUP(H280,银行退汇!G:K,2,FALSE)</f>
        <v>#N/A</v>
      </c>
      <c r="L280" s="49" t="e">
        <f>VLOOKUP(H280,网银退汇!C:D,2,FALSE)</f>
        <v>#N/A</v>
      </c>
      <c r="M280" s="49">
        <f>VLOOKUP(D280,自助退!C:F,4,FALSE)</f>
        <v>900</v>
      </c>
    </row>
    <row r="281" spans="1:13" hidden="1">
      <c r="A281" t="s">
        <v>2415</v>
      </c>
      <c r="B281" s="23" t="s">
        <v>3131</v>
      </c>
      <c r="C281" s="49" t="str">
        <f t="shared" si="16"/>
        <v>20170613</v>
      </c>
      <c r="D281" s="49" t="str">
        <f t="shared" si="17"/>
        <v>0051372270</v>
      </c>
      <c r="E281" t="s">
        <v>2761</v>
      </c>
      <c r="F281" s="23" t="s">
        <v>1264</v>
      </c>
      <c r="G281" s="43">
        <v>529</v>
      </c>
      <c r="H281" s="49" t="str">
        <f t="shared" si="18"/>
        <v>6214978800056992529</v>
      </c>
      <c r="I281" s="49">
        <f>VLOOKUP(H281,银行退汇!G:K,5,FALSE)</f>
        <v>529</v>
      </c>
      <c r="J281" s="49">
        <f t="shared" si="19"/>
        <v>1</v>
      </c>
      <c r="K281" s="49" t="str">
        <f>VLOOKUP(H281,银行退汇!G:K,2,FALSE)</f>
        <v xml:space="preserve">高双娥                                                                                                                  </v>
      </c>
      <c r="L281" s="49">
        <f>VLOOKUP(H281,网银退汇!C:D,2,FALSE)</f>
        <v>529</v>
      </c>
      <c r="M281" s="49">
        <f>VLOOKUP(D281,自助退!C:F,4,FALSE)</f>
        <v>529</v>
      </c>
    </row>
    <row r="282" spans="1:13" hidden="1">
      <c r="A282" t="s">
        <v>2417</v>
      </c>
      <c r="B282" s="23" t="s">
        <v>3132</v>
      </c>
      <c r="C282" s="49" t="str">
        <f t="shared" si="16"/>
        <v>20170613</v>
      </c>
      <c r="D282" s="49" t="str">
        <f t="shared" si="17"/>
        <v>0051373721</v>
      </c>
      <c r="E282" t="s">
        <v>2761</v>
      </c>
      <c r="F282" s="23" t="s">
        <v>3133</v>
      </c>
      <c r="G282" s="43">
        <v>80</v>
      </c>
      <c r="H282" s="49" t="str">
        <f t="shared" si="18"/>
        <v>625996024368084080</v>
      </c>
      <c r="I282" s="49">
        <f>VLOOKUP(H282,银行退汇!G:K,5,FALSE)</f>
        <v>80</v>
      </c>
      <c r="J282" s="49">
        <f t="shared" si="19"/>
        <v>1</v>
      </c>
      <c r="K282" s="49" t="str">
        <f>VLOOKUP(H282,银行退汇!G:K,2,FALSE)</f>
        <v xml:space="preserve">周江                                                                                                                    </v>
      </c>
      <c r="L282" s="49">
        <f>VLOOKUP(H282,网银退汇!C:D,2,FALSE)</f>
        <v>80</v>
      </c>
      <c r="M282" s="49">
        <f>VLOOKUP(D282,自助退!C:F,4,FALSE)</f>
        <v>80</v>
      </c>
    </row>
    <row r="283" spans="1:13" hidden="1">
      <c r="A283" t="s">
        <v>2419</v>
      </c>
      <c r="B283" s="23" t="s">
        <v>3134</v>
      </c>
      <c r="C283" s="49" t="str">
        <f t="shared" si="16"/>
        <v>20170613</v>
      </c>
      <c r="D283" s="49" t="str">
        <f t="shared" si="17"/>
        <v>0051373818</v>
      </c>
      <c r="E283" t="s">
        <v>2761</v>
      </c>
      <c r="F283" s="23" t="s">
        <v>3135</v>
      </c>
      <c r="G283" s="43">
        <v>127</v>
      </c>
      <c r="H283" s="49" t="str">
        <f t="shared" si="18"/>
        <v>6230910499014506695127</v>
      </c>
      <c r="I283" s="49" t="e">
        <f>VLOOKUP(H283,银行退汇!G:K,5,FALSE)</f>
        <v>#N/A</v>
      </c>
      <c r="J283" s="49" t="e">
        <f t="shared" si="19"/>
        <v>#N/A</v>
      </c>
      <c r="K283" s="49" t="e">
        <f>VLOOKUP(H283,银行退汇!G:K,2,FALSE)</f>
        <v>#N/A</v>
      </c>
      <c r="L283" s="49" t="e">
        <f>VLOOKUP(H283,网银退汇!C:D,2,FALSE)</f>
        <v>#N/A</v>
      </c>
      <c r="M283" s="49">
        <f>VLOOKUP(D283,自助退!C:F,4,FALSE)</f>
        <v>127</v>
      </c>
    </row>
    <row r="284" spans="1:13" hidden="1">
      <c r="A284" t="s">
        <v>2421</v>
      </c>
      <c r="B284" s="23" t="s">
        <v>3136</v>
      </c>
      <c r="C284" s="49" t="str">
        <f t="shared" si="16"/>
        <v>20170613</v>
      </c>
      <c r="D284" s="49" t="str">
        <f t="shared" si="17"/>
        <v>0051374451</v>
      </c>
      <c r="E284" t="s">
        <v>2761</v>
      </c>
      <c r="F284" s="23" t="s">
        <v>3137</v>
      </c>
      <c r="G284" s="43">
        <v>3807</v>
      </c>
      <c r="H284" s="49" t="str">
        <f t="shared" si="18"/>
        <v>62284801281060029743807</v>
      </c>
      <c r="I284" s="49" t="e">
        <f>VLOOKUP(H284,银行退汇!G:K,5,FALSE)</f>
        <v>#N/A</v>
      </c>
      <c r="J284" s="49" t="e">
        <f t="shared" si="19"/>
        <v>#N/A</v>
      </c>
      <c r="K284" s="49" t="e">
        <f>VLOOKUP(H284,银行退汇!G:K,2,FALSE)</f>
        <v>#N/A</v>
      </c>
      <c r="L284" s="49" t="e">
        <f>VLOOKUP(H284,网银退汇!C:D,2,FALSE)</f>
        <v>#N/A</v>
      </c>
      <c r="M284" s="49">
        <f>VLOOKUP(D284,自助退!C:F,4,FALSE)</f>
        <v>3807</v>
      </c>
    </row>
    <row r="285" spans="1:13" hidden="1">
      <c r="A285" t="s">
        <v>2423</v>
      </c>
      <c r="B285" s="23" t="s">
        <v>3138</v>
      </c>
      <c r="C285" s="49" t="str">
        <f t="shared" si="16"/>
        <v>20170613</v>
      </c>
      <c r="D285" s="49" t="str">
        <f t="shared" si="17"/>
        <v>0051381056</v>
      </c>
      <c r="E285" t="s">
        <v>2761</v>
      </c>
      <c r="F285" s="23" t="s">
        <v>3139</v>
      </c>
      <c r="G285" s="43">
        <v>104</v>
      </c>
      <c r="H285" s="49" t="str">
        <f t="shared" si="18"/>
        <v>6217003980001728447104</v>
      </c>
      <c r="I285" s="49" t="e">
        <f>VLOOKUP(H285,银行退汇!G:K,5,FALSE)</f>
        <v>#N/A</v>
      </c>
      <c r="J285" s="49" t="e">
        <f t="shared" si="19"/>
        <v>#N/A</v>
      </c>
      <c r="K285" s="49" t="e">
        <f>VLOOKUP(H285,银行退汇!G:K,2,FALSE)</f>
        <v>#N/A</v>
      </c>
      <c r="L285" s="49" t="e">
        <f>VLOOKUP(H285,网银退汇!C:D,2,FALSE)</f>
        <v>#N/A</v>
      </c>
      <c r="M285" s="49">
        <f>VLOOKUP(D285,自助退!C:F,4,FALSE)</f>
        <v>104</v>
      </c>
    </row>
    <row r="286" spans="1:13" hidden="1">
      <c r="A286" t="s">
        <v>2425</v>
      </c>
      <c r="B286" s="23" t="s">
        <v>3140</v>
      </c>
      <c r="C286" s="49" t="str">
        <f t="shared" si="16"/>
        <v>20170613</v>
      </c>
      <c r="D286" s="49" t="str">
        <f t="shared" si="17"/>
        <v>0051381454</v>
      </c>
      <c r="E286" t="s">
        <v>2761</v>
      </c>
      <c r="F286" s="23" t="s">
        <v>3141</v>
      </c>
      <c r="G286" s="43">
        <v>89</v>
      </c>
      <c r="H286" s="49" t="str">
        <f t="shared" si="18"/>
        <v>621700011000868207389</v>
      </c>
      <c r="I286" s="49" t="e">
        <f>VLOOKUP(H286,银行退汇!G:K,5,FALSE)</f>
        <v>#N/A</v>
      </c>
      <c r="J286" s="49" t="e">
        <f t="shared" si="19"/>
        <v>#N/A</v>
      </c>
      <c r="K286" s="49" t="e">
        <f>VLOOKUP(H286,银行退汇!G:K,2,FALSE)</f>
        <v>#N/A</v>
      </c>
      <c r="L286" s="49" t="e">
        <f>VLOOKUP(H286,网银退汇!C:D,2,FALSE)</f>
        <v>#N/A</v>
      </c>
      <c r="M286" s="49">
        <f>VLOOKUP(D286,自助退!C:F,4,FALSE)</f>
        <v>89</v>
      </c>
    </row>
    <row r="287" spans="1:13" hidden="1">
      <c r="A287" t="s">
        <v>2427</v>
      </c>
      <c r="B287" s="23" t="s">
        <v>3142</v>
      </c>
      <c r="C287" s="49" t="str">
        <f t="shared" si="16"/>
        <v>20170613</v>
      </c>
      <c r="D287" s="49" t="str">
        <f t="shared" si="17"/>
        <v>0051383995</v>
      </c>
      <c r="E287" t="s">
        <v>2761</v>
      </c>
      <c r="F287" s="23" t="s">
        <v>3143</v>
      </c>
      <c r="G287" s="43">
        <v>12</v>
      </c>
      <c r="H287" s="49" t="str">
        <f t="shared" si="18"/>
        <v>622848086811262277412</v>
      </c>
      <c r="I287" s="49" t="e">
        <f>VLOOKUP(H287,银行退汇!G:K,5,FALSE)</f>
        <v>#N/A</v>
      </c>
      <c r="J287" s="49" t="e">
        <f t="shared" si="19"/>
        <v>#N/A</v>
      </c>
      <c r="K287" s="49" t="e">
        <f>VLOOKUP(H287,银行退汇!G:K,2,FALSE)</f>
        <v>#N/A</v>
      </c>
      <c r="L287" s="49" t="e">
        <f>VLOOKUP(H287,网银退汇!C:D,2,FALSE)</f>
        <v>#N/A</v>
      </c>
      <c r="M287" s="49">
        <f>VLOOKUP(D287,自助退!C:F,4,FALSE)</f>
        <v>12</v>
      </c>
    </row>
    <row r="288" spans="1:13" hidden="1">
      <c r="A288" t="s">
        <v>2429</v>
      </c>
      <c r="B288" s="23" t="s">
        <v>3144</v>
      </c>
      <c r="C288" s="49" t="str">
        <f t="shared" si="16"/>
        <v>20170613</v>
      </c>
      <c r="D288" s="49" t="str">
        <f t="shared" si="17"/>
        <v>0051385920</v>
      </c>
      <c r="E288" t="s">
        <v>2761</v>
      </c>
      <c r="F288" s="23" t="s">
        <v>3145</v>
      </c>
      <c r="G288" s="43">
        <v>115</v>
      </c>
      <c r="H288" s="49" t="str">
        <f t="shared" si="18"/>
        <v>6228480351653656816115</v>
      </c>
      <c r="I288" s="49" t="e">
        <f>VLOOKUP(H288,银行退汇!G:K,5,FALSE)</f>
        <v>#N/A</v>
      </c>
      <c r="J288" s="49" t="e">
        <f t="shared" si="19"/>
        <v>#N/A</v>
      </c>
      <c r="K288" s="49" t="e">
        <f>VLOOKUP(H288,银行退汇!G:K,2,FALSE)</f>
        <v>#N/A</v>
      </c>
      <c r="L288" s="49" t="e">
        <f>VLOOKUP(H288,网银退汇!C:D,2,FALSE)</f>
        <v>#N/A</v>
      </c>
      <c r="M288" s="49">
        <f>VLOOKUP(D288,自助退!C:F,4,FALSE)</f>
        <v>115</v>
      </c>
    </row>
    <row r="289" spans="1:13" hidden="1">
      <c r="A289" t="s">
        <v>2431</v>
      </c>
      <c r="B289" s="23" t="s">
        <v>3146</v>
      </c>
      <c r="C289" s="49" t="str">
        <f t="shared" si="16"/>
        <v>20170613</v>
      </c>
      <c r="D289" s="49" t="str">
        <f t="shared" si="17"/>
        <v>0051388953</v>
      </c>
      <c r="E289" t="s">
        <v>2761</v>
      </c>
      <c r="F289" s="23" t="s">
        <v>3147</v>
      </c>
      <c r="G289" s="43">
        <v>2126</v>
      </c>
      <c r="H289" s="49" t="str">
        <f t="shared" si="18"/>
        <v>62313577115014045252126</v>
      </c>
      <c r="I289" s="49" t="e">
        <f>VLOOKUP(H289,银行退汇!G:K,5,FALSE)</f>
        <v>#N/A</v>
      </c>
      <c r="J289" s="49" t="e">
        <f t="shared" si="19"/>
        <v>#N/A</v>
      </c>
      <c r="K289" s="49" t="e">
        <f>VLOOKUP(H289,银行退汇!G:K,2,FALSE)</f>
        <v>#N/A</v>
      </c>
      <c r="L289" s="49" t="e">
        <f>VLOOKUP(H289,网银退汇!C:D,2,FALSE)</f>
        <v>#N/A</v>
      </c>
      <c r="M289" s="49">
        <f>VLOOKUP(D289,自助退!C:F,4,FALSE)</f>
        <v>2126</v>
      </c>
    </row>
    <row r="290" spans="1:13" hidden="1">
      <c r="A290" t="s">
        <v>2433</v>
      </c>
      <c r="B290" s="23" t="s">
        <v>3148</v>
      </c>
      <c r="C290" s="49" t="str">
        <f t="shared" si="16"/>
        <v>20170613</v>
      </c>
      <c r="D290" s="49" t="str">
        <f t="shared" si="17"/>
        <v>0051390380</v>
      </c>
      <c r="E290" t="s">
        <v>2761</v>
      </c>
      <c r="F290" s="23" t="s">
        <v>3149</v>
      </c>
      <c r="G290" s="43">
        <v>148</v>
      </c>
      <c r="H290" s="49" t="str">
        <f t="shared" si="18"/>
        <v>6228480868443073077148</v>
      </c>
      <c r="I290" s="49" t="e">
        <f>VLOOKUP(H290,银行退汇!G:K,5,FALSE)</f>
        <v>#N/A</v>
      </c>
      <c r="J290" s="49" t="e">
        <f t="shared" si="19"/>
        <v>#N/A</v>
      </c>
      <c r="K290" s="49" t="e">
        <f>VLOOKUP(H290,银行退汇!G:K,2,FALSE)</f>
        <v>#N/A</v>
      </c>
      <c r="L290" s="49" t="e">
        <f>VLOOKUP(H290,网银退汇!C:D,2,FALSE)</f>
        <v>#N/A</v>
      </c>
      <c r="M290" s="49">
        <f>VLOOKUP(D290,自助退!C:F,4,FALSE)</f>
        <v>148</v>
      </c>
    </row>
    <row r="291" spans="1:13" hidden="1">
      <c r="A291" t="s">
        <v>2435</v>
      </c>
      <c r="B291" s="23" t="s">
        <v>3150</v>
      </c>
      <c r="C291" s="49" t="str">
        <f t="shared" si="16"/>
        <v>20170613</v>
      </c>
      <c r="D291" s="49" t="str">
        <f t="shared" si="17"/>
        <v>0051390991</v>
      </c>
      <c r="E291" t="s">
        <v>2761</v>
      </c>
      <c r="F291" s="23" t="s">
        <v>3151</v>
      </c>
      <c r="G291" s="43">
        <v>255</v>
      </c>
      <c r="H291" s="49" t="str">
        <f t="shared" si="18"/>
        <v>6230910799038035708255</v>
      </c>
      <c r="I291" s="49" t="e">
        <f>VLOOKUP(H291,银行退汇!G:K,5,FALSE)</f>
        <v>#N/A</v>
      </c>
      <c r="J291" s="49" t="e">
        <f t="shared" si="19"/>
        <v>#N/A</v>
      </c>
      <c r="K291" s="49" t="e">
        <f>VLOOKUP(H291,银行退汇!G:K,2,FALSE)</f>
        <v>#N/A</v>
      </c>
      <c r="L291" s="49" t="e">
        <f>VLOOKUP(H291,网银退汇!C:D,2,FALSE)</f>
        <v>#N/A</v>
      </c>
      <c r="M291" s="49">
        <f>VLOOKUP(D291,自助退!C:F,4,FALSE)</f>
        <v>255</v>
      </c>
    </row>
    <row r="292" spans="1:13" hidden="1">
      <c r="A292" t="s">
        <v>2437</v>
      </c>
      <c r="B292" s="23" t="s">
        <v>3152</v>
      </c>
      <c r="C292" s="49" t="str">
        <f t="shared" si="16"/>
        <v>20170613</v>
      </c>
      <c r="D292" s="49" t="str">
        <f t="shared" si="17"/>
        <v>0051391287</v>
      </c>
      <c r="E292" t="s">
        <v>2761</v>
      </c>
      <c r="F292" s="23" t="s">
        <v>3153</v>
      </c>
      <c r="G292" s="43">
        <v>294</v>
      </c>
      <c r="H292" s="49" t="str">
        <f t="shared" si="18"/>
        <v>6230523970000960772294</v>
      </c>
      <c r="I292" s="49">
        <f>VLOOKUP(H292,银行退汇!G:K,5,FALSE)</f>
        <v>294</v>
      </c>
      <c r="J292" s="49">
        <f t="shared" si="19"/>
        <v>1</v>
      </c>
      <c r="K292" s="49" t="str">
        <f>VLOOKUP(H292,银行退汇!G:K,2,FALSE)</f>
        <v xml:space="preserve">李春琴                                                                                                                  </v>
      </c>
      <c r="L292" s="49">
        <f>VLOOKUP(H292,网银退汇!C:D,2,FALSE)</f>
        <v>294</v>
      </c>
      <c r="M292" s="49">
        <f>VLOOKUP(D292,自助退!C:F,4,FALSE)</f>
        <v>294</v>
      </c>
    </row>
    <row r="293" spans="1:13" hidden="1">
      <c r="A293" t="s">
        <v>2439</v>
      </c>
      <c r="B293" s="23" t="s">
        <v>3154</v>
      </c>
      <c r="C293" s="49" t="str">
        <f t="shared" si="16"/>
        <v>20170613</v>
      </c>
      <c r="D293" s="49" t="str">
        <f t="shared" si="17"/>
        <v>0051391390</v>
      </c>
      <c r="E293" t="s">
        <v>2761</v>
      </c>
      <c r="F293" s="23" t="s">
        <v>3155</v>
      </c>
      <c r="G293" s="43">
        <v>900</v>
      </c>
      <c r="H293" s="49" t="str">
        <f t="shared" si="18"/>
        <v>6282318800352447900</v>
      </c>
      <c r="I293" s="49" t="e">
        <f>VLOOKUP(H293,银行退汇!G:K,5,FALSE)</f>
        <v>#N/A</v>
      </c>
      <c r="J293" s="49" t="e">
        <f t="shared" si="19"/>
        <v>#N/A</v>
      </c>
      <c r="K293" s="49" t="e">
        <f>VLOOKUP(H293,银行退汇!G:K,2,FALSE)</f>
        <v>#N/A</v>
      </c>
      <c r="L293" s="49" t="e">
        <f>VLOOKUP(H293,网银退汇!C:D,2,FALSE)</f>
        <v>#N/A</v>
      </c>
      <c r="M293" s="49">
        <f>VLOOKUP(D293,自助退!C:F,4,FALSE)</f>
        <v>900</v>
      </c>
    </row>
    <row r="294" spans="1:13" hidden="1">
      <c r="A294" t="s">
        <v>2441</v>
      </c>
      <c r="B294" s="23" t="s">
        <v>3156</v>
      </c>
      <c r="C294" s="49" t="str">
        <f t="shared" si="16"/>
        <v>20170613</v>
      </c>
      <c r="D294" s="49" t="str">
        <f t="shared" si="17"/>
        <v>0051397926</v>
      </c>
      <c r="E294" t="s">
        <v>2761</v>
      </c>
      <c r="F294" s="23" t="s">
        <v>3157</v>
      </c>
      <c r="G294" s="43">
        <v>362</v>
      </c>
      <c r="H294" s="49" t="str">
        <f t="shared" si="18"/>
        <v>6228480866103918862362</v>
      </c>
      <c r="I294" s="49" t="e">
        <f>VLOOKUP(H294,银行退汇!G:K,5,FALSE)</f>
        <v>#N/A</v>
      </c>
      <c r="J294" s="49" t="e">
        <f t="shared" si="19"/>
        <v>#N/A</v>
      </c>
      <c r="K294" s="49" t="e">
        <f>VLOOKUP(H294,银行退汇!G:K,2,FALSE)</f>
        <v>#N/A</v>
      </c>
      <c r="L294" s="49" t="e">
        <f>VLOOKUP(H294,网银退汇!C:D,2,FALSE)</f>
        <v>#N/A</v>
      </c>
      <c r="M294" s="49">
        <f>VLOOKUP(D294,自助退!C:F,4,FALSE)</f>
        <v>362</v>
      </c>
    </row>
    <row r="295" spans="1:13" hidden="1">
      <c r="A295" t="s">
        <v>2443</v>
      </c>
      <c r="B295" s="23" t="s">
        <v>3158</v>
      </c>
      <c r="C295" s="49" t="str">
        <f t="shared" si="16"/>
        <v>20170613</v>
      </c>
      <c r="D295" s="49" t="str">
        <f t="shared" si="17"/>
        <v>0051404597</v>
      </c>
      <c r="E295" t="s">
        <v>2761</v>
      </c>
      <c r="F295" s="23" t="s">
        <v>3159</v>
      </c>
      <c r="G295" s="43">
        <v>1000</v>
      </c>
      <c r="H295" s="49" t="str">
        <f t="shared" si="18"/>
        <v>62177900010214934121000</v>
      </c>
      <c r="I295" s="49" t="e">
        <f>VLOOKUP(H295,银行退汇!G:K,5,FALSE)</f>
        <v>#N/A</v>
      </c>
      <c r="J295" s="49" t="e">
        <f t="shared" si="19"/>
        <v>#N/A</v>
      </c>
      <c r="K295" s="49" t="e">
        <f>VLOOKUP(H295,银行退汇!G:K,2,FALSE)</f>
        <v>#N/A</v>
      </c>
      <c r="L295" s="49" t="e">
        <f>VLOOKUP(H295,网银退汇!C:D,2,FALSE)</f>
        <v>#N/A</v>
      </c>
      <c r="M295" s="49">
        <f>VLOOKUP(D295,自助退!C:F,4,FALSE)</f>
        <v>1000</v>
      </c>
    </row>
    <row r="296" spans="1:13" hidden="1">
      <c r="A296" t="s">
        <v>2445</v>
      </c>
      <c r="B296" s="23" t="s">
        <v>3160</v>
      </c>
      <c r="C296" s="49" t="str">
        <f t="shared" si="16"/>
        <v>20170613</v>
      </c>
      <c r="D296" s="49" t="str">
        <f t="shared" si="17"/>
        <v>0051405190</v>
      </c>
      <c r="E296" t="s">
        <v>2761</v>
      </c>
      <c r="F296" s="23" t="s">
        <v>3161</v>
      </c>
      <c r="G296" s="43">
        <v>16</v>
      </c>
      <c r="H296" s="49" t="str">
        <f t="shared" si="18"/>
        <v>622901751973110916</v>
      </c>
      <c r="I296" s="49" t="e">
        <f>VLOOKUP(H296,银行退汇!G:K,5,FALSE)</f>
        <v>#N/A</v>
      </c>
      <c r="J296" s="49" t="e">
        <f t="shared" si="19"/>
        <v>#N/A</v>
      </c>
      <c r="K296" s="49" t="e">
        <f>VLOOKUP(H296,银行退汇!G:K,2,FALSE)</f>
        <v>#N/A</v>
      </c>
      <c r="L296" s="49" t="e">
        <f>VLOOKUP(H296,网银退汇!C:D,2,FALSE)</f>
        <v>#N/A</v>
      </c>
      <c r="M296" s="49">
        <f>VLOOKUP(D296,自助退!C:F,4,FALSE)</f>
        <v>16</v>
      </c>
    </row>
    <row r="297" spans="1:13" hidden="1">
      <c r="A297" t="s">
        <v>2447</v>
      </c>
      <c r="B297" s="23" t="s">
        <v>3162</v>
      </c>
      <c r="C297" s="49" t="str">
        <f t="shared" si="16"/>
        <v>20170613</v>
      </c>
      <c r="D297" s="49" t="str">
        <f t="shared" si="17"/>
        <v>0051419103</v>
      </c>
      <c r="E297" t="s">
        <v>2761</v>
      </c>
      <c r="F297" s="23" t="s">
        <v>3163</v>
      </c>
      <c r="G297" s="43">
        <v>2000</v>
      </c>
      <c r="H297" s="49" t="str">
        <f t="shared" si="18"/>
        <v>62284833083396656752000</v>
      </c>
      <c r="I297" s="49" t="e">
        <f>VLOOKUP(H297,银行退汇!G:K,5,FALSE)</f>
        <v>#N/A</v>
      </c>
      <c r="J297" s="49" t="e">
        <f t="shared" si="19"/>
        <v>#N/A</v>
      </c>
      <c r="K297" s="49" t="e">
        <f>VLOOKUP(H297,银行退汇!G:K,2,FALSE)</f>
        <v>#N/A</v>
      </c>
      <c r="L297" s="49" t="e">
        <f>VLOOKUP(H297,网银退汇!C:D,2,FALSE)</f>
        <v>#N/A</v>
      </c>
      <c r="M297" s="49">
        <f>VLOOKUP(D297,自助退!C:F,4,FALSE)</f>
        <v>2000</v>
      </c>
    </row>
    <row r="298" spans="1:13" hidden="1">
      <c r="A298" t="s">
        <v>2449</v>
      </c>
      <c r="B298" s="23" t="s">
        <v>3164</v>
      </c>
      <c r="C298" s="49" t="str">
        <f t="shared" si="16"/>
        <v>20170613</v>
      </c>
      <c r="D298" s="49" t="str">
        <f t="shared" si="17"/>
        <v>0051420121</v>
      </c>
      <c r="E298" t="s">
        <v>2761</v>
      </c>
      <c r="F298" s="23" t="s">
        <v>3163</v>
      </c>
      <c r="G298" s="43">
        <v>2000</v>
      </c>
      <c r="H298" s="49" t="str">
        <f t="shared" si="18"/>
        <v>62284833083396656752000</v>
      </c>
      <c r="I298" s="49" t="e">
        <f>VLOOKUP(H298,银行退汇!G:K,5,FALSE)</f>
        <v>#N/A</v>
      </c>
      <c r="J298" s="49" t="e">
        <f t="shared" si="19"/>
        <v>#N/A</v>
      </c>
      <c r="K298" s="49" t="e">
        <f>VLOOKUP(H298,银行退汇!G:K,2,FALSE)</f>
        <v>#N/A</v>
      </c>
      <c r="L298" s="49" t="e">
        <f>VLOOKUP(H298,网银退汇!C:D,2,FALSE)</f>
        <v>#N/A</v>
      </c>
      <c r="M298" s="49">
        <f>VLOOKUP(D298,自助退!C:F,4,FALSE)</f>
        <v>2000</v>
      </c>
    </row>
    <row r="299" spans="1:13" hidden="1">
      <c r="A299" t="s">
        <v>2451</v>
      </c>
      <c r="B299" s="23" t="s">
        <v>3165</v>
      </c>
      <c r="C299" s="49" t="str">
        <f t="shared" si="16"/>
        <v>20170613</v>
      </c>
      <c r="D299" s="49" t="str">
        <f t="shared" si="17"/>
        <v>0051422987</v>
      </c>
      <c r="E299" t="s">
        <v>2761</v>
      </c>
      <c r="F299" s="23" t="s">
        <v>3166</v>
      </c>
      <c r="G299" s="43">
        <v>494</v>
      </c>
      <c r="H299" s="49" t="str">
        <f t="shared" si="18"/>
        <v>6228480868657108676494</v>
      </c>
      <c r="I299" s="49" t="e">
        <f>VLOOKUP(H299,银行退汇!G:K,5,FALSE)</f>
        <v>#N/A</v>
      </c>
      <c r="J299" s="49" t="e">
        <f t="shared" si="19"/>
        <v>#N/A</v>
      </c>
      <c r="K299" s="49" t="e">
        <f>VLOOKUP(H299,银行退汇!G:K,2,FALSE)</f>
        <v>#N/A</v>
      </c>
      <c r="L299" s="49" t="e">
        <f>VLOOKUP(H299,网银退汇!C:D,2,FALSE)</f>
        <v>#N/A</v>
      </c>
      <c r="M299" s="49">
        <f>VLOOKUP(D299,自助退!C:F,4,FALSE)</f>
        <v>494</v>
      </c>
    </row>
    <row r="300" spans="1:13" hidden="1">
      <c r="A300" t="s">
        <v>2453</v>
      </c>
      <c r="B300" s="23" t="s">
        <v>3167</v>
      </c>
      <c r="C300" s="49" t="str">
        <f t="shared" si="16"/>
        <v>20170613</v>
      </c>
      <c r="D300" s="49" t="str">
        <f t="shared" si="17"/>
        <v>0051427457</v>
      </c>
      <c r="E300" t="s">
        <v>2761</v>
      </c>
      <c r="F300" s="23" t="s">
        <v>3168</v>
      </c>
      <c r="G300" s="43">
        <v>170</v>
      </c>
      <c r="H300" s="49" t="str">
        <f t="shared" si="18"/>
        <v>6217790001039704537170</v>
      </c>
      <c r="I300" s="49" t="e">
        <f>VLOOKUP(H300,银行退汇!G:K,5,FALSE)</f>
        <v>#N/A</v>
      </c>
      <c r="J300" s="49" t="e">
        <f t="shared" si="19"/>
        <v>#N/A</v>
      </c>
      <c r="K300" s="49" t="e">
        <f>VLOOKUP(H300,银行退汇!G:K,2,FALSE)</f>
        <v>#N/A</v>
      </c>
      <c r="L300" s="49" t="e">
        <f>VLOOKUP(H300,网银退汇!C:D,2,FALSE)</f>
        <v>#N/A</v>
      </c>
      <c r="M300" s="49">
        <f>VLOOKUP(D300,自助退!C:F,4,FALSE)</f>
        <v>170</v>
      </c>
    </row>
    <row r="301" spans="1:13" hidden="1">
      <c r="A301" t="s">
        <v>2455</v>
      </c>
      <c r="B301" s="23" t="s">
        <v>3169</v>
      </c>
      <c r="C301" s="49" t="str">
        <f t="shared" si="16"/>
        <v>20170613</v>
      </c>
      <c r="D301" s="49" t="str">
        <f t="shared" si="17"/>
        <v>0051428973</v>
      </c>
      <c r="E301" t="s">
        <v>2761</v>
      </c>
      <c r="F301" s="23" t="s">
        <v>3170</v>
      </c>
      <c r="G301" s="43">
        <v>312</v>
      </c>
      <c r="H301" s="49" t="str">
        <f t="shared" si="18"/>
        <v>6217004050002727704312</v>
      </c>
      <c r="I301" s="49" t="e">
        <f>VLOOKUP(H301,银行退汇!G:K,5,FALSE)</f>
        <v>#N/A</v>
      </c>
      <c r="J301" s="49" t="e">
        <f t="shared" si="19"/>
        <v>#N/A</v>
      </c>
      <c r="K301" s="49" t="e">
        <f>VLOOKUP(H301,银行退汇!G:K,2,FALSE)</f>
        <v>#N/A</v>
      </c>
      <c r="L301" s="49" t="e">
        <f>VLOOKUP(H301,网银退汇!C:D,2,FALSE)</f>
        <v>#N/A</v>
      </c>
      <c r="M301" s="49">
        <f>VLOOKUP(D301,自助退!C:F,4,FALSE)</f>
        <v>312</v>
      </c>
    </row>
    <row r="302" spans="1:13" hidden="1">
      <c r="A302" t="s">
        <v>2457</v>
      </c>
      <c r="B302" s="23" t="s">
        <v>3171</v>
      </c>
      <c r="C302" s="49" t="str">
        <f t="shared" si="16"/>
        <v>20170613</v>
      </c>
      <c r="D302" s="49" t="str">
        <f t="shared" si="17"/>
        <v>0051430112</v>
      </c>
      <c r="E302" t="s">
        <v>2761</v>
      </c>
      <c r="F302" s="23" t="s">
        <v>3172</v>
      </c>
      <c r="G302" s="43">
        <v>500</v>
      </c>
      <c r="H302" s="49" t="str">
        <f t="shared" si="18"/>
        <v>6228480861199181210500</v>
      </c>
      <c r="I302" s="49" t="e">
        <f>VLOOKUP(H302,银行退汇!G:K,5,FALSE)</f>
        <v>#N/A</v>
      </c>
      <c r="J302" s="49" t="e">
        <f t="shared" si="19"/>
        <v>#N/A</v>
      </c>
      <c r="K302" s="49" t="e">
        <f>VLOOKUP(H302,银行退汇!G:K,2,FALSE)</f>
        <v>#N/A</v>
      </c>
      <c r="L302" s="49" t="e">
        <f>VLOOKUP(H302,网银退汇!C:D,2,FALSE)</f>
        <v>#N/A</v>
      </c>
      <c r="M302" s="49">
        <f>VLOOKUP(D302,自助退!C:F,4,FALSE)</f>
        <v>500</v>
      </c>
    </row>
    <row r="303" spans="1:13" hidden="1">
      <c r="A303" t="s">
        <v>2459</v>
      </c>
      <c r="B303" s="23" t="s">
        <v>3173</v>
      </c>
      <c r="C303" s="49" t="str">
        <f t="shared" si="16"/>
        <v>20170613</v>
      </c>
      <c r="D303" s="49" t="str">
        <f t="shared" si="17"/>
        <v>0051433246</v>
      </c>
      <c r="E303" t="s">
        <v>2761</v>
      </c>
      <c r="F303" s="23" t="s">
        <v>3174</v>
      </c>
      <c r="G303" s="43">
        <v>373</v>
      </c>
      <c r="H303" s="49" t="str">
        <f t="shared" si="18"/>
        <v>6259980001536653373</v>
      </c>
      <c r="I303" s="49">
        <f>VLOOKUP(H303,银行退汇!G:K,5,FALSE)</f>
        <v>373</v>
      </c>
      <c r="J303" s="49">
        <f t="shared" si="19"/>
        <v>1</v>
      </c>
      <c r="K303" s="49" t="str">
        <f>VLOOKUP(H303,银行退汇!G:K,2,FALSE)</f>
        <v xml:space="preserve">余红梅                                                                                                                  </v>
      </c>
      <c r="L303" s="49">
        <f>VLOOKUP(H303,网银退汇!C:D,2,FALSE)</f>
        <v>373</v>
      </c>
      <c r="M303" s="49">
        <f>VLOOKUP(D303,自助退!C:F,4,FALSE)</f>
        <v>373</v>
      </c>
    </row>
    <row r="304" spans="1:13" hidden="1">
      <c r="A304" t="s">
        <v>2461</v>
      </c>
      <c r="B304" s="23" t="s">
        <v>3175</v>
      </c>
      <c r="C304" s="49" t="str">
        <f t="shared" si="16"/>
        <v>20170613</v>
      </c>
      <c r="D304" s="49" t="str">
        <f t="shared" si="17"/>
        <v>0051433328</v>
      </c>
      <c r="E304" t="s">
        <v>2761</v>
      </c>
      <c r="F304" s="23" t="s">
        <v>3176</v>
      </c>
      <c r="G304" s="43">
        <v>1350</v>
      </c>
      <c r="H304" s="49" t="str">
        <f t="shared" si="18"/>
        <v>62319000000026398011350</v>
      </c>
      <c r="I304" s="49" t="e">
        <f>VLOOKUP(H304,银行退汇!G:K,5,FALSE)</f>
        <v>#N/A</v>
      </c>
      <c r="J304" s="49" t="e">
        <f t="shared" si="19"/>
        <v>#N/A</v>
      </c>
      <c r="K304" s="49" t="e">
        <f>VLOOKUP(H304,银行退汇!G:K,2,FALSE)</f>
        <v>#N/A</v>
      </c>
      <c r="L304" s="49" t="e">
        <f>VLOOKUP(H304,网银退汇!C:D,2,FALSE)</f>
        <v>#N/A</v>
      </c>
      <c r="M304" s="49">
        <f>VLOOKUP(D304,自助退!C:F,4,FALSE)</f>
        <v>1350</v>
      </c>
    </row>
    <row r="305" spans="1:13" hidden="1">
      <c r="A305" t="s">
        <v>2463</v>
      </c>
      <c r="B305" s="23" t="s">
        <v>3177</v>
      </c>
      <c r="C305" s="49" t="str">
        <f t="shared" si="16"/>
        <v>20170613</v>
      </c>
      <c r="D305" s="49" t="str">
        <f t="shared" si="17"/>
        <v>0051434321</v>
      </c>
      <c r="E305" t="s">
        <v>2761</v>
      </c>
      <c r="F305" s="23" t="s">
        <v>3178</v>
      </c>
      <c r="G305" s="43">
        <v>20</v>
      </c>
      <c r="H305" s="49" t="str">
        <f t="shared" si="18"/>
        <v>625996006284555720</v>
      </c>
      <c r="I305" s="49">
        <f>VLOOKUP(H305,银行退汇!G:K,5,FALSE)</f>
        <v>20</v>
      </c>
      <c r="J305" s="49">
        <f t="shared" si="19"/>
        <v>1</v>
      </c>
      <c r="K305" s="49" t="str">
        <f>VLOOKUP(H305,银行退汇!G:K,2,FALSE)</f>
        <v xml:space="preserve">孙正楷                                                                                                                  </v>
      </c>
      <c r="L305" s="49">
        <f>VLOOKUP(H305,网银退汇!C:D,2,FALSE)</f>
        <v>20</v>
      </c>
      <c r="M305" s="49">
        <f>VLOOKUP(D305,自助退!C:F,4,FALSE)</f>
        <v>20</v>
      </c>
    </row>
    <row r="306" spans="1:13" hidden="1">
      <c r="A306" t="s">
        <v>2465</v>
      </c>
      <c r="B306" s="23" t="s">
        <v>3179</v>
      </c>
      <c r="C306" s="49" t="str">
        <f t="shared" si="16"/>
        <v>20170613</v>
      </c>
      <c r="D306" s="49" t="str">
        <f t="shared" si="17"/>
        <v>0051435109</v>
      </c>
      <c r="E306" t="s">
        <v>2761</v>
      </c>
      <c r="F306" s="23" t="s">
        <v>3180</v>
      </c>
      <c r="G306" s="43">
        <v>250</v>
      </c>
      <c r="H306" s="49" t="str">
        <f t="shared" si="18"/>
        <v>6231900020002082265250</v>
      </c>
      <c r="I306" s="49" t="e">
        <f>VLOOKUP(H306,银行退汇!G:K,5,FALSE)</f>
        <v>#N/A</v>
      </c>
      <c r="J306" s="49" t="e">
        <f t="shared" si="19"/>
        <v>#N/A</v>
      </c>
      <c r="K306" s="49" t="e">
        <f>VLOOKUP(H306,银行退汇!G:K,2,FALSE)</f>
        <v>#N/A</v>
      </c>
      <c r="L306" s="49" t="e">
        <f>VLOOKUP(H306,网银退汇!C:D,2,FALSE)</f>
        <v>#N/A</v>
      </c>
      <c r="M306" s="49">
        <f>VLOOKUP(D306,自助退!C:F,4,FALSE)</f>
        <v>250</v>
      </c>
    </row>
    <row r="307" spans="1:13" hidden="1">
      <c r="A307" t="s">
        <v>2467</v>
      </c>
      <c r="B307" s="23" t="s">
        <v>3181</v>
      </c>
      <c r="C307" s="49" t="str">
        <f t="shared" si="16"/>
        <v>20170613</v>
      </c>
      <c r="D307" s="49" t="str">
        <f t="shared" si="17"/>
        <v>0051436169</v>
      </c>
      <c r="E307" t="s">
        <v>2761</v>
      </c>
      <c r="F307" s="23" t="s">
        <v>3182</v>
      </c>
      <c r="G307" s="43">
        <v>96</v>
      </c>
      <c r="H307" s="49" t="str">
        <f t="shared" si="18"/>
        <v>621226250202722099896</v>
      </c>
      <c r="I307" s="49" t="e">
        <f>VLOOKUP(H307,银行退汇!G:K,5,FALSE)</f>
        <v>#N/A</v>
      </c>
      <c r="J307" s="49" t="e">
        <f t="shared" si="19"/>
        <v>#N/A</v>
      </c>
      <c r="K307" s="49" t="e">
        <f>VLOOKUP(H307,银行退汇!G:K,2,FALSE)</f>
        <v>#N/A</v>
      </c>
      <c r="L307" s="49" t="e">
        <f>VLOOKUP(H307,网银退汇!C:D,2,FALSE)</f>
        <v>#N/A</v>
      </c>
      <c r="M307" s="49">
        <f>VLOOKUP(D307,自助退!C:F,4,FALSE)</f>
        <v>96</v>
      </c>
    </row>
    <row r="308" spans="1:13" hidden="1">
      <c r="A308" t="s">
        <v>2469</v>
      </c>
      <c r="B308" s="23" t="s">
        <v>3183</v>
      </c>
      <c r="C308" s="49" t="str">
        <f t="shared" si="16"/>
        <v>20170613</v>
      </c>
      <c r="D308" s="49" t="str">
        <f t="shared" si="17"/>
        <v>0051436641</v>
      </c>
      <c r="E308" t="s">
        <v>2761</v>
      </c>
      <c r="F308" s="23" t="s">
        <v>3184</v>
      </c>
      <c r="G308" s="43">
        <v>92</v>
      </c>
      <c r="H308" s="49" t="str">
        <f t="shared" si="18"/>
        <v>622893000115793546592</v>
      </c>
      <c r="I308" s="49" t="e">
        <f>VLOOKUP(H308,银行退汇!G:K,5,FALSE)</f>
        <v>#N/A</v>
      </c>
      <c r="J308" s="49" t="e">
        <f t="shared" si="19"/>
        <v>#N/A</v>
      </c>
      <c r="K308" s="49" t="e">
        <f>VLOOKUP(H308,银行退汇!G:K,2,FALSE)</f>
        <v>#N/A</v>
      </c>
      <c r="L308" s="49" t="e">
        <f>VLOOKUP(H308,网银退汇!C:D,2,FALSE)</f>
        <v>#N/A</v>
      </c>
      <c r="M308" s="49">
        <f>VLOOKUP(D308,自助退!C:F,4,FALSE)</f>
        <v>92</v>
      </c>
    </row>
    <row r="309" spans="1:13" hidden="1">
      <c r="A309" t="s">
        <v>2471</v>
      </c>
      <c r="B309" s="23" t="s">
        <v>3185</v>
      </c>
      <c r="C309" s="49" t="str">
        <f t="shared" si="16"/>
        <v>20170613</v>
      </c>
      <c r="D309" s="49" t="str">
        <f t="shared" si="17"/>
        <v>0051439085</v>
      </c>
      <c r="E309" t="s">
        <v>2761</v>
      </c>
      <c r="F309" s="23" t="s">
        <v>3186</v>
      </c>
      <c r="G309" s="43">
        <v>834</v>
      </c>
      <c r="H309" s="49" t="str">
        <f t="shared" si="18"/>
        <v>6231900020011708900834</v>
      </c>
      <c r="I309" s="49" t="e">
        <f>VLOOKUP(H309,银行退汇!G:K,5,FALSE)</f>
        <v>#N/A</v>
      </c>
      <c r="J309" s="49" t="e">
        <f t="shared" si="19"/>
        <v>#N/A</v>
      </c>
      <c r="K309" s="49" t="e">
        <f>VLOOKUP(H309,银行退汇!G:K,2,FALSE)</f>
        <v>#N/A</v>
      </c>
      <c r="L309" s="49" t="e">
        <f>VLOOKUP(H309,网银退汇!C:D,2,FALSE)</f>
        <v>#N/A</v>
      </c>
      <c r="M309" s="49">
        <f>VLOOKUP(D309,自助退!C:F,4,FALSE)</f>
        <v>834</v>
      </c>
    </row>
    <row r="310" spans="1:13" hidden="1">
      <c r="A310" t="s">
        <v>2473</v>
      </c>
      <c r="B310" s="23" t="s">
        <v>3187</v>
      </c>
      <c r="C310" s="49" t="str">
        <f t="shared" si="16"/>
        <v>20170613</v>
      </c>
      <c r="D310" s="49" t="str">
        <f t="shared" si="17"/>
        <v>0051440827</v>
      </c>
      <c r="E310" t="s">
        <v>2761</v>
      </c>
      <c r="F310" s="23" t="s">
        <v>3163</v>
      </c>
      <c r="G310" s="43">
        <v>1569</v>
      </c>
      <c r="H310" s="49" t="str">
        <f t="shared" si="18"/>
        <v>62284833083396656751569</v>
      </c>
      <c r="I310" s="49" t="e">
        <f>VLOOKUP(H310,银行退汇!G:K,5,FALSE)</f>
        <v>#N/A</v>
      </c>
      <c r="J310" s="49" t="e">
        <f t="shared" si="19"/>
        <v>#N/A</v>
      </c>
      <c r="K310" s="49" t="e">
        <f>VLOOKUP(H310,银行退汇!G:K,2,FALSE)</f>
        <v>#N/A</v>
      </c>
      <c r="L310" s="49" t="e">
        <f>VLOOKUP(H310,网银退汇!C:D,2,FALSE)</f>
        <v>#N/A</v>
      </c>
      <c r="M310" s="49">
        <f>VLOOKUP(D310,自助退!C:F,4,FALSE)</f>
        <v>1569</v>
      </c>
    </row>
    <row r="311" spans="1:13" hidden="1">
      <c r="A311" t="s">
        <v>2475</v>
      </c>
      <c r="B311" s="23" t="s">
        <v>3188</v>
      </c>
      <c r="C311" s="49" t="str">
        <f t="shared" si="16"/>
        <v>20170613</v>
      </c>
      <c r="D311" s="49" t="str">
        <f t="shared" si="17"/>
        <v>0051441750</v>
      </c>
      <c r="E311" t="s">
        <v>2761</v>
      </c>
      <c r="F311" s="23" t="s">
        <v>3189</v>
      </c>
      <c r="G311" s="43">
        <v>1214</v>
      </c>
      <c r="H311" s="49" t="str">
        <f t="shared" si="18"/>
        <v>62215503441799511214</v>
      </c>
      <c r="I311" s="49" t="e">
        <f>VLOOKUP(H311,银行退汇!G:K,5,FALSE)</f>
        <v>#N/A</v>
      </c>
      <c r="J311" s="49" t="e">
        <f t="shared" si="19"/>
        <v>#N/A</v>
      </c>
      <c r="K311" s="49" t="e">
        <f>VLOOKUP(H311,银行退汇!G:K,2,FALSE)</f>
        <v>#N/A</v>
      </c>
      <c r="L311" s="49" t="e">
        <f>VLOOKUP(H311,网银退汇!C:D,2,FALSE)</f>
        <v>#N/A</v>
      </c>
      <c r="M311" s="49">
        <f>VLOOKUP(D311,自助退!C:F,4,FALSE)</f>
        <v>1214</v>
      </c>
    </row>
    <row r="312" spans="1:13" hidden="1">
      <c r="A312" t="s">
        <v>2477</v>
      </c>
      <c r="B312" s="23" t="s">
        <v>3190</v>
      </c>
      <c r="C312" s="49" t="str">
        <f t="shared" si="16"/>
        <v>20170613</v>
      </c>
      <c r="D312" s="49" t="str">
        <f t="shared" si="17"/>
        <v>0051450442</v>
      </c>
      <c r="E312" t="s">
        <v>2761</v>
      </c>
      <c r="F312" s="23" t="s">
        <v>3191</v>
      </c>
      <c r="G312" s="43">
        <v>257</v>
      </c>
      <c r="H312" s="49" t="str">
        <f t="shared" si="18"/>
        <v>6214600180003484859257</v>
      </c>
      <c r="I312" s="49" t="e">
        <f>VLOOKUP(H312,银行退汇!G:K,5,FALSE)</f>
        <v>#N/A</v>
      </c>
      <c r="J312" s="49" t="e">
        <f t="shared" si="19"/>
        <v>#N/A</v>
      </c>
      <c r="K312" s="49" t="e">
        <f>VLOOKUP(H312,银行退汇!G:K,2,FALSE)</f>
        <v>#N/A</v>
      </c>
      <c r="L312" s="49" t="e">
        <f>VLOOKUP(H312,网银退汇!C:D,2,FALSE)</f>
        <v>#N/A</v>
      </c>
      <c r="M312" s="49">
        <f>VLOOKUP(D312,自助退!C:F,4,FALSE)</f>
        <v>257</v>
      </c>
    </row>
    <row r="313" spans="1:13" hidden="1">
      <c r="A313" t="s">
        <v>2479</v>
      </c>
      <c r="B313" s="23" t="s">
        <v>3192</v>
      </c>
      <c r="C313" s="49" t="str">
        <f t="shared" si="16"/>
        <v>20170613</v>
      </c>
      <c r="D313" s="49" t="str">
        <f t="shared" si="17"/>
        <v>0051488985</v>
      </c>
      <c r="E313" t="s">
        <v>2761</v>
      </c>
      <c r="F313" s="23" t="s">
        <v>3193</v>
      </c>
      <c r="G313" s="43">
        <v>547</v>
      </c>
      <c r="H313" s="49" t="str">
        <f t="shared" si="18"/>
        <v>6231900000016675908547</v>
      </c>
      <c r="I313" s="49" t="e">
        <f>VLOOKUP(H313,银行退汇!G:K,5,FALSE)</f>
        <v>#N/A</v>
      </c>
      <c r="J313" s="49" t="e">
        <f t="shared" si="19"/>
        <v>#N/A</v>
      </c>
      <c r="K313" s="49" t="e">
        <f>VLOOKUP(H313,银行退汇!G:K,2,FALSE)</f>
        <v>#N/A</v>
      </c>
      <c r="L313" s="49" t="e">
        <f>VLOOKUP(H313,网银退汇!C:D,2,FALSE)</f>
        <v>#N/A</v>
      </c>
      <c r="M313" s="49">
        <f>VLOOKUP(D313,自助退!C:F,4,FALSE)</f>
        <v>547</v>
      </c>
    </row>
    <row r="314" spans="1:13" hidden="1">
      <c r="A314" t="s">
        <v>2481</v>
      </c>
      <c r="B314" s="23" t="s">
        <v>3194</v>
      </c>
      <c r="C314" s="49" t="str">
        <f t="shared" si="16"/>
        <v>20170613</v>
      </c>
      <c r="D314" s="49" t="str">
        <f t="shared" si="17"/>
        <v>0051489550</v>
      </c>
      <c r="E314" t="s">
        <v>2761</v>
      </c>
      <c r="F314" s="23" t="s">
        <v>3195</v>
      </c>
      <c r="G314" s="43">
        <v>986</v>
      </c>
      <c r="H314" s="49" t="str">
        <f t="shared" si="18"/>
        <v>6217003860033632017986</v>
      </c>
      <c r="I314" s="49" t="e">
        <f>VLOOKUP(H314,银行退汇!G:K,5,FALSE)</f>
        <v>#N/A</v>
      </c>
      <c r="J314" s="49" t="e">
        <f t="shared" si="19"/>
        <v>#N/A</v>
      </c>
      <c r="K314" s="49" t="e">
        <f>VLOOKUP(H314,银行退汇!G:K,2,FALSE)</f>
        <v>#N/A</v>
      </c>
      <c r="L314" s="49" t="e">
        <f>VLOOKUP(H314,网银退汇!C:D,2,FALSE)</f>
        <v>#N/A</v>
      </c>
      <c r="M314" s="49">
        <f>VLOOKUP(D314,自助退!C:F,4,FALSE)</f>
        <v>986</v>
      </c>
    </row>
    <row r="315" spans="1:13" hidden="1">
      <c r="A315" t="s">
        <v>2483</v>
      </c>
      <c r="B315" s="23" t="s">
        <v>3196</v>
      </c>
      <c r="C315" s="49" t="str">
        <f t="shared" si="16"/>
        <v>20170613</v>
      </c>
      <c r="D315" s="49" t="str">
        <f t="shared" si="17"/>
        <v>0051489763</v>
      </c>
      <c r="E315" t="s">
        <v>2761</v>
      </c>
      <c r="F315" s="23" t="s">
        <v>3197</v>
      </c>
      <c r="G315" s="43">
        <v>204</v>
      </c>
      <c r="H315" s="49" t="str">
        <f t="shared" si="18"/>
        <v>6223692532995406204</v>
      </c>
      <c r="I315" s="49" t="e">
        <f>VLOOKUP(H315,银行退汇!G:K,5,FALSE)</f>
        <v>#N/A</v>
      </c>
      <c r="J315" s="49" t="e">
        <f t="shared" si="19"/>
        <v>#N/A</v>
      </c>
      <c r="K315" s="49" t="e">
        <f>VLOOKUP(H315,银行退汇!G:K,2,FALSE)</f>
        <v>#N/A</v>
      </c>
      <c r="L315" s="49" t="e">
        <f>VLOOKUP(H315,网银退汇!C:D,2,FALSE)</f>
        <v>#N/A</v>
      </c>
      <c r="M315" s="49">
        <f>VLOOKUP(D315,自助退!C:F,4,FALSE)</f>
        <v>204</v>
      </c>
    </row>
    <row r="316" spans="1:13" hidden="1">
      <c r="A316" t="s">
        <v>2485</v>
      </c>
      <c r="B316" s="23" t="s">
        <v>3198</v>
      </c>
      <c r="C316" s="49" t="str">
        <f t="shared" si="16"/>
        <v>20170613</v>
      </c>
      <c r="D316" s="49" t="str">
        <f t="shared" si="17"/>
        <v>0051504798</v>
      </c>
      <c r="E316" t="s">
        <v>2761</v>
      </c>
      <c r="F316" s="23" t="s">
        <v>3199</v>
      </c>
      <c r="G316" s="43">
        <v>7</v>
      </c>
      <c r="H316" s="49" t="str">
        <f t="shared" si="18"/>
        <v>62179833000007056497</v>
      </c>
      <c r="I316" s="49">
        <f>VLOOKUP(H316,银行退汇!G:K,5,FALSE)</f>
        <v>7</v>
      </c>
      <c r="J316" s="49">
        <f t="shared" si="19"/>
        <v>1</v>
      </c>
      <c r="K316" s="49" t="str">
        <f>VLOOKUP(H316,银行退汇!G:K,2,FALSE)</f>
        <v xml:space="preserve">徐水平                                                                                                                  </v>
      </c>
      <c r="L316" s="49">
        <f>VLOOKUP(H316,网银退汇!C:D,2,FALSE)</f>
        <v>7</v>
      </c>
      <c r="M316" s="49">
        <f>VLOOKUP(D316,自助退!C:F,4,FALSE)</f>
        <v>7</v>
      </c>
    </row>
    <row r="317" spans="1:13" hidden="1">
      <c r="A317" t="s">
        <v>2487</v>
      </c>
      <c r="B317" s="23" t="s">
        <v>3200</v>
      </c>
      <c r="C317" s="49" t="str">
        <f t="shared" si="16"/>
        <v>20170613</v>
      </c>
      <c r="D317" s="49" t="str">
        <f t="shared" si="17"/>
        <v>0051524766</v>
      </c>
      <c r="E317" t="s">
        <v>2761</v>
      </c>
      <c r="F317" s="23" t="s">
        <v>3201</v>
      </c>
      <c r="G317" s="43">
        <v>646</v>
      </c>
      <c r="H317" s="49" t="str">
        <f t="shared" si="18"/>
        <v>6231900000127340731646</v>
      </c>
      <c r="I317" s="49" t="e">
        <f>VLOOKUP(H317,银行退汇!G:K,5,FALSE)</f>
        <v>#N/A</v>
      </c>
      <c r="J317" s="49" t="e">
        <f t="shared" si="19"/>
        <v>#N/A</v>
      </c>
      <c r="K317" s="49" t="e">
        <f>VLOOKUP(H317,银行退汇!G:K,2,FALSE)</f>
        <v>#N/A</v>
      </c>
      <c r="L317" s="49" t="e">
        <f>VLOOKUP(H317,网银退汇!C:D,2,FALSE)</f>
        <v>#N/A</v>
      </c>
      <c r="M317" s="49">
        <f>VLOOKUP(D317,自助退!C:F,4,FALSE)</f>
        <v>646</v>
      </c>
    </row>
    <row r="318" spans="1:13" hidden="1">
      <c r="A318" t="s">
        <v>2489</v>
      </c>
      <c r="B318" s="23" t="s">
        <v>3202</v>
      </c>
      <c r="C318" s="49" t="str">
        <f t="shared" si="16"/>
        <v>20170613</v>
      </c>
      <c r="D318" s="49" t="str">
        <f t="shared" si="17"/>
        <v>0051536496</v>
      </c>
      <c r="E318" t="s">
        <v>2761</v>
      </c>
      <c r="F318" s="23" t="s">
        <v>3203</v>
      </c>
      <c r="G318" s="43">
        <v>492</v>
      </c>
      <c r="H318" s="49" t="str">
        <f t="shared" si="18"/>
        <v>6222082502005001060492</v>
      </c>
      <c r="I318" s="49" t="e">
        <f>VLOOKUP(H318,银行退汇!G:K,5,FALSE)</f>
        <v>#N/A</v>
      </c>
      <c r="J318" s="49" t="e">
        <f t="shared" si="19"/>
        <v>#N/A</v>
      </c>
      <c r="K318" s="49" t="e">
        <f>VLOOKUP(H318,银行退汇!G:K,2,FALSE)</f>
        <v>#N/A</v>
      </c>
      <c r="L318" s="49" t="e">
        <f>VLOOKUP(H318,网银退汇!C:D,2,FALSE)</f>
        <v>#N/A</v>
      </c>
      <c r="M318" s="49">
        <f>VLOOKUP(D318,自助退!C:F,4,FALSE)</f>
        <v>492</v>
      </c>
    </row>
    <row r="319" spans="1:13" hidden="1">
      <c r="A319" t="s">
        <v>2491</v>
      </c>
      <c r="B319" s="23" t="s">
        <v>3204</v>
      </c>
      <c r="C319" s="49" t="str">
        <f t="shared" si="16"/>
        <v>20170613</v>
      </c>
      <c r="D319" s="49" t="str">
        <f t="shared" si="17"/>
        <v>0051565407</v>
      </c>
      <c r="E319" t="s">
        <v>2761</v>
      </c>
      <c r="F319" s="23" t="s">
        <v>3205</v>
      </c>
      <c r="G319" s="43">
        <v>500</v>
      </c>
      <c r="H319" s="49" t="str">
        <f t="shared" si="18"/>
        <v>6217003860004444509500</v>
      </c>
      <c r="I319" s="49" t="e">
        <f>VLOOKUP(H319,银行退汇!G:K,5,FALSE)</f>
        <v>#N/A</v>
      </c>
      <c r="J319" s="49" t="e">
        <f t="shared" si="19"/>
        <v>#N/A</v>
      </c>
      <c r="K319" s="49" t="e">
        <f>VLOOKUP(H319,银行退汇!G:K,2,FALSE)</f>
        <v>#N/A</v>
      </c>
      <c r="L319" s="49" t="e">
        <f>VLOOKUP(H319,网银退汇!C:D,2,FALSE)</f>
        <v>#N/A</v>
      </c>
      <c r="M319" s="49">
        <f>VLOOKUP(D319,自助退!C:F,4,FALSE)</f>
        <v>500</v>
      </c>
    </row>
    <row r="320" spans="1:13" hidden="1">
      <c r="A320" t="s">
        <v>2493</v>
      </c>
      <c r="B320" s="23" t="s">
        <v>3206</v>
      </c>
      <c r="C320" s="49" t="str">
        <f t="shared" si="16"/>
        <v>20170613</v>
      </c>
      <c r="D320" s="49" t="str">
        <f t="shared" si="17"/>
        <v>0051598959</v>
      </c>
      <c r="E320" t="s">
        <v>2761</v>
      </c>
      <c r="F320" s="23" t="s">
        <v>3207</v>
      </c>
      <c r="G320" s="43">
        <v>133</v>
      </c>
      <c r="H320" s="49" t="str">
        <f t="shared" si="18"/>
        <v>6228481190716220916133</v>
      </c>
      <c r="I320" s="49">
        <f>VLOOKUP(H320,银行退汇!G:K,5,FALSE)</f>
        <v>133</v>
      </c>
      <c r="J320" s="49">
        <f t="shared" si="19"/>
        <v>1</v>
      </c>
      <c r="K320" s="49" t="str">
        <f>VLOOKUP(H320,银行退汇!G:K,2,FALSE)</f>
        <v xml:space="preserve">蒋良永                                                                                                                  </v>
      </c>
      <c r="L320" s="49">
        <f>VLOOKUP(H320,网银退汇!C:D,2,FALSE)</f>
        <v>133</v>
      </c>
      <c r="M320" s="49">
        <f>VLOOKUP(D320,自助退!C:F,4,FALSE)</f>
        <v>133</v>
      </c>
    </row>
    <row r="321" spans="1:13" hidden="1">
      <c r="A321" t="s">
        <v>2495</v>
      </c>
      <c r="B321" s="23" t="s">
        <v>3208</v>
      </c>
      <c r="C321" s="49" t="str">
        <f t="shared" si="16"/>
        <v>20170613</v>
      </c>
      <c r="D321" s="49" t="str">
        <f t="shared" si="17"/>
        <v>0051604630</v>
      </c>
      <c r="E321" t="s">
        <v>2761</v>
      </c>
      <c r="F321" s="23" t="s">
        <v>3209</v>
      </c>
      <c r="G321" s="43">
        <v>1500</v>
      </c>
      <c r="H321" s="49" t="str">
        <f t="shared" si="18"/>
        <v>62284801194377385761500</v>
      </c>
      <c r="I321" s="49">
        <f>VLOOKUP(H321,银行退汇!G:K,5,FALSE)</f>
        <v>1500</v>
      </c>
      <c r="J321" s="49">
        <f t="shared" si="19"/>
        <v>1</v>
      </c>
      <c r="K321" s="49" t="str">
        <f>VLOOKUP(H321,银行退汇!G:K,2,FALSE)</f>
        <v xml:space="preserve">李均华                                                                                                                  </v>
      </c>
      <c r="L321" s="49">
        <f>VLOOKUP(H321,网银退汇!C:D,2,FALSE)</f>
        <v>1500</v>
      </c>
      <c r="M321" s="49">
        <f>VLOOKUP(D321,自助退!C:F,4,FALSE)</f>
        <v>1500</v>
      </c>
    </row>
    <row r="322" spans="1:13" hidden="1">
      <c r="A322" t="s">
        <v>2497</v>
      </c>
      <c r="B322" s="23" t="s">
        <v>3210</v>
      </c>
      <c r="C322" s="49" t="str">
        <f t="shared" si="16"/>
        <v>20170613</v>
      </c>
      <c r="D322" s="49" t="str">
        <f t="shared" si="17"/>
        <v>0051604817</v>
      </c>
      <c r="E322" t="s">
        <v>2761</v>
      </c>
      <c r="F322" s="23" t="s">
        <v>3211</v>
      </c>
      <c r="G322" s="43">
        <v>102</v>
      </c>
      <c r="H322" s="49" t="str">
        <f t="shared" si="18"/>
        <v>6212262502021871804102</v>
      </c>
      <c r="I322" s="49" t="e">
        <f>VLOOKUP(H322,银行退汇!G:K,5,FALSE)</f>
        <v>#N/A</v>
      </c>
      <c r="J322" s="49" t="e">
        <f t="shared" si="19"/>
        <v>#N/A</v>
      </c>
      <c r="K322" s="49" t="e">
        <f>VLOOKUP(H322,银行退汇!G:K,2,FALSE)</f>
        <v>#N/A</v>
      </c>
      <c r="L322" s="49" t="e">
        <f>VLOOKUP(H322,网银退汇!C:D,2,FALSE)</f>
        <v>#N/A</v>
      </c>
      <c r="M322" s="49">
        <f>VLOOKUP(D322,自助退!C:F,4,FALSE)</f>
        <v>102</v>
      </c>
    </row>
    <row r="323" spans="1:13" hidden="1">
      <c r="A323" t="s">
        <v>2499</v>
      </c>
      <c r="B323" s="23" t="s">
        <v>3212</v>
      </c>
      <c r="C323" s="49" t="str">
        <f t="shared" ref="C323:C386" si="20">LEFT(B323,8)</f>
        <v>20170613</v>
      </c>
      <c r="D323" s="49" t="str">
        <f t="shared" ref="D323:D386" si="21">RIGHT(B323,10)</f>
        <v>0051604820</v>
      </c>
      <c r="E323" t="s">
        <v>2761</v>
      </c>
      <c r="F323" s="23" t="s">
        <v>3213</v>
      </c>
      <c r="G323" s="43">
        <v>91</v>
      </c>
      <c r="H323" s="49" t="str">
        <f t="shared" ref="H323:H386" si="22">F323&amp;G323</f>
        <v>621756270000027160091</v>
      </c>
      <c r="I323" s="49" t="e">
        <f>VLOOKUP(H323,银行退汇!G:K,5,FALSE)</f>
        <v>#N/A</v>
      </c>
      <c r="J323" s="49" t="e">
        <f t="shared" ref="J323:J386" si="23">IF(I323&gt;0,1,"")</f>
        <v>#N/A</v>
      </c>
      <c r="K323" s="49" t="e">
        <f>VLOOKUP(H323,银行退汇!G:K,2,FALSE)</f>
        <v>#N/A</v>
      </c>
      <c r="L323" s="49" t="e">
        <f>VLOOKUP(H323,网银退汇!C:D,2,FALSE)</f>
        <v>#N/A</v>
      </c>
      <c r="M323" s="49">
        <f>VLOOKUP(D323,自助退!C:F,4,FALSE)</f>
        <v>91</v>
      </c>
    </row>
    <row r="324" spans="1:13" hidden="1">
      <c r="A324" t="s">
        <v>2501</v>
      </c>
      <c r="B324" s="23" t="s">
        <v>3214</v>
      </c>
      <c r="C324" s="49" t="str">
        <f t="shared" si="20"/>
        <v>20170613</v>
      </c>
      <c r="D324" s="49" t="str">
        <f t="shared" si="21"/>
        <v>0051609179</v>
      </c>
      <c r="E324" t="s">
        <v>2761</v>
      </c>
      <c r="F324" s="23" t="s">
        <v>3215</v>
      </c>
      <c r="G324" s="43">
        <v>1005</v>
      </c>
      <c r="H324" s="49" t="str">
        <f t="shared" si="22"/>
        <v>62284836162644493641005</v>
      </c>
      <c r="I324" s="49" t="e">
        <f>VLOOKUP(H324,银行退汇!G:K,5,FALSE)</f>
        <v>#N/A</v>
      </c>
      <c r="J324" s="49" t="e">
        <f t="shared" si="23"/>
        <v>#N/A</v>
      </c>
      <c r="K324" s="49" t="e">
        <f>VLOOKUP(H324,银行退汇!G:K,2,FALSE)</f>
        <v>#N/A</v>
      </c>
      <c r="L324" s="49" t="e">
        <f>VLOOKUP(H324,网银退汇!C:D,2,FALSE)</f>
        <v>#N/A</v>
      </c>
      <c r="M324" s="49">
        <f>VLOOKUP(D324,自助退!C:F,4,FALSE)</f>
        <v>1005</v>
      </c>
    </row>
    <row r="325" spans="1:13" hidden="1">
      <c r="A325" t="s">
        <v>2503</v>
      </c>
      <c r="B325" s="23" t="s">
        <v>3216</v>
      </c>
      <c r="C325" s="49" t="str">
        <f t="shared" si="20"/>
        <v>20170613</v>
      </c>
      <c r="D325" s="49" t="str">
        <f t="shared" si="21"/>
        <v>0051613202</v>
      </c>
      <c r="E325" t="s">
        <v>2761</v>
      </c>
      <c r="F325" s="23" t="s">
        <v>3217</v>
      </c>
      <c r="G325" s="43">
        <v>1759</v>
      </c>
      <c r="H325" s="49" t="str">
        <f t="shared" si="22"/>
        <v>62291800018337991759</v>
      </c>
      <c r="I325" s="49" t="e">
        <f>VLOOKUP(H325,银行退汇!G:K,5,FALSE)</f>
        <v>#N/A</v>
      </c>
      <c r="J325" s="49" t="e">
        <f t="shared" si="23"/>
        <v>#N/A</v>
      </c>
      <c r="K325" s="49" t="e">
        <f>VLOOKUP(H325,银行退汇!G:K,2,FALSE)</f>
        <v>#N/A</v>
      </c>
      <c r="L325" s="49" t="e">
        <f>VLOOKUP(H325,网银退汇!C:D,2,FALSE)</f>
        <v>#N/A</v>
      </c>
      <c r="M325" s="49">
        <f>VLOOKUP(D325,自助退!C:F,4,FALSE)</f>
        <v>1759</v>
      </c>
    </row>
    <row r="326" spans="1:13" hidden="1">
      <c r="A326" t="s">
        <v>2505</v>
      </c>
      <c r="B326" s="23" t="s">
        <v>3218</v>
      </c>
      <c r="C326" s="49" t="str">
        <f t="shared" si="20"/>
        <v>20170614</v>
      </c>
      <c r="D326" s="49" t="str">
        <f t="shared" si="21"/>
        <v>0051624862</v>
      </c>
      <c r="E326" t="s">
        <v>2761</v>
      </c>
      <c r="F326" s="23" t="s">
        <v>3219</v>
      </c>
      <c r="G326" s="43">
        <v>90</v>
      </c>
      <c r="H326" s="49" t="str">
        <f t="shared" si="22"/>
        <v>623190000010735789590</v>
      </c>
      <c r="I326" s="49" t="e">
        <f>VLOOKUP(H326,银行退汇!G:K,5,FALSE)</f>
        <v>#N/A</v>
      </c>
      <c r="J326" s="49" t="e">
        <f t="shared" si="23"/>
        <v>#N/A</v>
      </c>
      <c r="K326" s="49" t="e">
        <f>VLOOKUP(H326,银行退汇!G:K,2,FALSE)</f>
        <v>#N/A</v>
      </c>
      <c r="L326" s="49" t="e">
        <f>VLOOKUP(H326,网银退汇!C:D,2,FALSE)</f>
        <v>#N/A</v>
      </c>
      <c r="M326" s="49">
        <f>VLOOKUP(D326,自助退!C:F,4,FALSE)</f>
        <v>90</v>
      </c>
    </row>
    <row r="327" spans="1:13" hidden="1">
      <c r="A327" t="s">
        <v>2507</v>
      </c>
      <c r="B327" s="23" t="s">
        <v>3220</v>
      </c>
      <c r="C327" s="49" t="str">
        <f t="shared" si="20"/>
        <v>20170614</v>
      </c>
      <c r="D327" s="49" t="str">
        <f t="shared" si="21"/>
        <v>0051628864</v>
      </c>
      <c r="E327" t="s">
        <v>2761</v>
      </c>
      <c r="F327" s="23" t="s">
        <v>3221</v>
      </c>
      <c r="G327" s="43">
        <v>700</v>
      </c>
      <c r="H327" s="49" t="str">
        <f t="shared" si="22"/>
        <v>6236681460007957141700</v>
      </c>
      <c r="I327" s="49">
        <f>VLOOKUP(H327,银行退汇!G:K,5,FALSE)</f>
        <v>700</v>
      </c>
      <c r="J327" s="49">
        <f t="shared" si="23"/>
        <v>1</v>
      </c>
      <c r="K327" s="49" t="str">
        <f>VLOOKUP(H327,银行退汇!G:K,2,FALSE)</f>
        <v xml:space="preserve">潘红                                                                                                                    </v>
      </c>
      <c r="L327" s="49">
        <f>VLOOKUP(H327,网银退汇!C:D,2,FALSE)</f>
        <v>700</v>
      </c>
      <c r="M327" s="49">
        <f>VLOOKUP(D327,自助退!C:F,4,FALSE)</f>
        <v>700</v>
      </c>
    </row>
    <row r="328" spans="1:13" hidden="1">
      <c r="A328" t="s">
        <v>2509</v>
      </c>
      <c r="B328" s="23" t="s">
        <v>3222</v>
      </c>
      <c r="C328" s="49" t="str">
        <f t="shared" si="20"/>
        <v>20170614</v>
      </c>
      <c r="D328" s="49" t="str">
        <f t="shared" si="21"/>
        <v>0051629072</v>
      </c>
      <c r="E328" t="s">
        <v>2761</v>
      </c>
      <c r="F328" s="23" t="s">
        <v>3223</v>
      </c>
      <c r="G328" s="43">
        <v>148</v>
      </c>
      <c r="H328" s="49" t="str">
        <f t="shared" si="22"/>
        <v>6231900000054662552148</v>
      </c>
      <c r="I328" s="49" t="e">
        <f>VLOOKUP(H328,银行退汇!G:K,5,FALSE)</f>
        <v>#N/A</v>
      </c>
      <c r="J328" s="49" t="e">
        <f t="shared" si="23"/>
        <v>#N/A</v>
      </c>
      <c r="K328" s="49" t="e">
        <f>VLOOKUP(H328,银行退汇!G:K,2,FALSE)</f>
        <v>#N/A</v>
      </c>
      <c r="L328" s="49" t="e">
        <f>VLOOKUP(H328,网银退汇!C:D,2,FALSE)</f>
        <v>#N/A</v>
      </c>
      <c r="M328" s="49">
        <f>VLOOKUP(D328,自助退!C:F,4,FALSE)</f>
        <v>148</v>
      </c>
    </row>
    <row r="329" spans="1:13" hidden="1">
      <c r="A329" t="s">
        <v>2511</v>
      </c>
      <c r="B329" s="23" t="s">
        <v>3224</v>
      </c>
      <c r="C329" s="49" t="str">
        <f t="shared" si="20"/>
        <v>20170614</v>
      </c>
      <c r="D329" s="49" t="str">
        <f t="shared" si="21"/>
        <v>0051629825</v>
      </c>
      <c r="E329" t="s">
        <v>2761</v>
      </c>
      <c r="F329" s="23" t="s">
        <v>3122</v>
      </c>
      <c r="G329" s="43">
        <v>105</v>
      </c>
      <c r="H329" s="49" t="str">
        <f t="shared" si="22"/>
        <v>6217232409000737657105</v>
      </c>
      <c r="I329" s="49" t="e">
        <f>VLOOKUP(H329,银行退汇!G:K,5,FALSE)</f>
        <v>#N/A</v>
      </c>
      <c r="J329" s="49" t="e">
        <f t="shared" si="23"/>
        <v>#N/A</v>
      </c>
      <c r="K329" s="49" t="e">
        <f>VLOOKUP(H329,银行退汇!G:K,2,FALSE)</f>
        <v>#N/A</v>
      </c>
      <c r="L329" s="49" t="e">
        <f>VLOOKUP(H329,网银退汇!C:D,2,FALSE)</f>
        <v>#N/A</v>
      </c>
      <c r="M329" s="49">
        <f>VLOOKUP(D329,自助退!C:F,4,FALSE)</f>
        <v>105</v>
      </c>
    </row>
    <row r="330" spans="1:13" hidden="1">
      <c r="A330" t="s">
        <v>2513</v>
      </c>
      <c r="B330" s="23" t="s">
        <v>3225</v>
      </c>
      <c r="C330" s="49" t="str">
        <f t="shared" si="20"/>
        <v>20170614</v>
      </c>
      <c r="D330" s="49" t="str">
        <f t="shared" si="21"/>
        <v>0051630941</v>
      </c>
      <c r="E330" t="s">
        <v>2761</v>
      </c>
      <c r="F330" s="23" t="s">
        <v>3226</v>
      </c>
      <c r="G330" s="43">
        <v>139</v>
      </c>
      <c r="H330" s="49" t="str">
        <f t="shared" si="22"/>
        <v>6212262507000926750139</v>
      </c>
      <c r="I330" s="49" t="e">
        <f>VLOOKUP(H330,银行退汇!G:K,5,FALSE)</f>
        <v>#N/A</v>
      </c>
      <c r="J330" s="49" t="e">
        <f t="shared" si="23"/>
        <v>#N/A</v>
      </c>
      <c r="K330" s="49" t="e">
        <f>VLOOKUP(H330,银行退汇!G:K,2,FALSE)</f>
        <v>#N/A</v>
      </c>
      <c r="L330" s="49" t="e">
        <f>VLOOKUP(H330,网银退汇!C:D,2,FALSE)</f>
        <v>#N/A</v>
      </c>
      <c r="M330" s="49">
        <f>VLOOKUP(D330,自助退!C:F,4,FALSE)</f>
        <v>139</v>
      </c>
    </row>
    <row r="331" spans="1:13" hidden="1">
      <c r="A331" t="s">
        <v>2515</v>
      </c>
      <c r="B331" s="23" t="s">
        <v>3227</v>
      </c>
      <c r="C331" s="49" t="str">
        <f t="shared" si="20"/>
        <v>20170614</v>
      </c>
      <c r="D331" s="49" t="str">
        <f t="shared" si="21"/>
        <v>0051631275</v>
      </c>
      <c r="E331" t="s">
        <v>2761</v>
      </c>
      <c r="F331" s="23" t="s">
        <v>3228</v>
      </c>
      <c r="G331" s="43">
        <v>4000</v>
      </c>
      <c r="H331" s="49" t="str">
        <f t="shared" si="22"/>
        <v>62319000001026982024000</v>
      </c>
      <c r="I331" s="49">
        <f>VLOOKUP(H331,银行退汇!G:K,5,FALSE)</f>
        <v>4000</v>
      </c>
      <c r="J331" s="49">
        <f t="shared" si="23"/>
        <v>1</v>
      </c>
      <c r="K331" s="49" t="str">
        <f>VLOOKUP(H331,银行退汇!G:K,2,FALSE)</f>
        <v xml:space="preserve">王忠兰                                                                                                                  </v>
      </c>
      <c r="L331" s="49">
        <f>VLOOKUP(H331,网银退汇!C:D,2,FALSE)</f>
        <v>4000</v>
      </c>
      <c r="M331" s="49">
        <f>VLOOKUP(D331,自助退!C:F,4,FALSE)</f>
        <v>4000</v>
      </c>
    </row>
    <row r="332" spans="1:13" hidden="1">
      <c r="A332" t="s">
        <v>2517</v>
      </c>
      <c r="B332" s="23" t="s">
        <v>3229</v>
      </c>
      <c r="C332" s="49" t="str">
        <f t="shared" si="20"/>
        <v>20170614</v>
      </c>
      <c r="D332" s="49" t="str">
        <f t="shared" si="21"/>
        <v>0051632735</v>
      </c>
      <c r="E332" t="s">
        <v>2761</v>
      </c>
      <c r="F332" s="23" t="s">
        <v>3230</v>
      </c>
      <c r="G332" s="43">
        <v>1500</v>
      </c>
      <c r="H332" s="49" t="str">
        <f t="shared" si="22"/>
        <v>48959203274813611500</v>
      </c>
      <c r="I332" s="49" t="e">
        <f>VLOOKUP(H332,银行退汇!G:K,5,FALSE)</f>
        <v>#N/A</v>
      </c>
      <c r="J332" s="49" t="e">
        <f t="shared" si="23"/>
        <v>#N/A</v>
      </c>
      <c r="K332" s="49" t="e">
        <f>VLOOKUP(H332,银行退汇!G:K,2,FALSE)</f>
        <v>#N/A</v>
      </c>
      <c r="L332" s="49" t="e">
        <f>VLOOKUP(H332,网银退汇!C:D,2,FALSE)</f>
        <v>#N/A</v>
      </c>
      <c r="M332" s="49">
        <f>VLOOKUP(D332,自助退!C:F,4,FALSE)</f>
        <v>1500</v>
      </c>
    </row>
    <row r="333" spans="1:13" hidden="1">
      <c r="A333" t="s">
        <v>2519</v>
      </c>
      <c r="B333" s="23" t="s">
        <v>3231</v>
      </c>
      <c r="C333" s="49" t="str">
        <f t="shared" si="20"/>
        <v>20170614</v>
      </c>
      <c r="D333" s="49" t="str">
        <f t="shared" si="21"/>
        <v>0051633041</v>
      </c>
      <c r="E333" t="s">
        <v>2761</v>
      </c>
      <c r="F333" s="23" t="s">
        <v>3230</v>
      </c>
      <c r="G333" s="43">
        <v>2000</v>
      </c>
      <c r="H333" s="49" t="str">
        <f t="shared" si="22"/>
        <v>48959203274813612000</v>
      </c>
      <c r="I333" s="49" t="e">
        <f>VLOOKUP(H333,银行退汇!G:K,5,FALSE)</f>
        <v>#N/A</v>
      </c>
      <c r="J333" s="49" t="e">
        <f t="shared" si="23"/>
        <v>#N/A</v>
      </c>
      <c r="K333" s="49" t="e">
        <f>VLOOKUP(H333,银行退汇!G:K,2,FALSE)</f>
        <v>#N/A</v>
      </c>
      <c r="L333" s="49" t="e">
        <f>VLOOKUP(H333,网银退汇!C:D,2,FALSE)</f>
        <v>#N/A</v>
      </c>
      <c r="M333" s="49">
        <f>VLOOKUP(D333,自助退!C:F,4,FALSE)</f>
        <v>2000</v>
      </c>
    </row>
    <row r="334" spans="1:13" hidden="1">
      <c r="A334" t="s">
        <v>2521</v>
      </c>
      <c r="B334" s="23" t="s">
        <v>3232</v>
      </c>
      <c r="C334" s="49" t="str">
        <f t="shared" si="20"/>
        <v>20170614</v>
      </c>
      <c r="D334" s="49" t="str">
        <f t="shared" si="21"/>
        <v>0051633724</v>
      </c>
      <c r="E334" t="s">
        <v>2761</v>
      </c>
      <c r="F334" s="23" t="s">
        <v>3233</v>
      </c>
      <c r="G334" s="43">
        <v>943</v>
      </c>
      <c r="H334" s="49" t="str">
        <f t="shared" si="22"/>
        <v>6217007170005407166943</v>
      </c>
      <c r="I334" s="49">
        <f>VLOOKUP(H334,银行退汇!G:K,5,FALSE)</f>
        <v>943</v>
      </c>
      <c r="J334" s="49">
        <f t="shared" si="23"/>
        <v>1</v>
      </c>
      <c r="K334" s="49" t="str">
        <f>VLOOKUP(H334,银行退汇!G:K,2,FALSE)</f>
        <v xml:space="preserve">段国亮                                                                                                                  </v>
      </c>
      <c r="L334" s="49">
        <f>VLOOKUP(H334,网银退汇!C:D,2,FALSE)</f>
        <v>943</v>
      </c>
      <c r="M334" s="49">
        <f>VLOOKUP(D334,自助退!C:F,4,FALSE)</f>
        <v>943</v>
      </c>
    </row>
    <row r="335" spans="1:13" hidden="1">
      <c r="A335" t="s">
        <v>2523</v>
      </c>
      <c r="B335" s="23" t="s">
        <v>3234</v>
      </c>
      <c r="C335" s="49" t="str">
        <f t="shared" si="20"/>
        <v>20170614</v>
      </c>
      <c r="D335" s="49" t="str">
        <f t="shared" si="21"/>
        <v>0051634682</v>
      </c>
      <c r="E335" t="s">
        <v>2761</v>
      </c>
      <c r="F335" s="23" t="s">
        <v>3233</v>
      </c>
      <c r="G335" s="43">
        <v>263</v>
      </c>
      <c r="H335" s="49" t="str">
        <f t="shared" si="22"/>
        <v>6217007170005407166263</v>
      </c>
      <c r="I335" s="49">
        <f>VLOOKUP(H335,银行退汇!G:K,5,FALSE)</f>
        <v>263</v>
      </c>
      <c r="J335" s="49">
        <f t="shared" si="23"/>
        <v>1</v>
      </c>
      <c r="K335" s="49" t="str">
        <f>VLOOKUP(H335,银行退汇!G:K,2,FALSE)</f>
        <v xml:space="preserve">段家军                                                                                                                  </v>
      </c>
      <c r="L335" s="49">
        <f>VLOOKUP(H335,网银退汇!C:D,2,FALSE)</f>
        <v>263</v>
      </c>
      <c r="M335" s="49">
        <f>VLOOKUP(D335,自助退!C:F,4,FALSE)</f>
        <v>263</v>
      </c>
    </row>
    <row r="336" spans="1:13" hidden="1">
      <c r="A336" t="s">
        <v>2525</v>
      </c>
      <c r="B336" s="23" t="s">
        <v>3235</v>
      </c>
      <c r="C336" s="49" t="str">
        <f t="shared" si="20"/>
        <v>20170614</v>
      </c>
      <c r="D336" s="49" t="str">
        <f t="shared" si="21"/>
        <v>0051634789</v>
      </c>
      <c r="E336" t="s">
        <v>2761</v>
      </c>
      <c r="F336" s="23" t="s">
        <v>3236</v>
      </c>
      <c r="G336" s="43">
        <v>192</v>
      </c>
      <c r="H336" s="49" t="str">
        <f t="shared" si="22"/>
        <v>6258600049901906192</v>
      </c>
      <c r="I336" s="49" t="e">
        <f>VLOOKUP(H336,银行退汇!G:K,5,FALSE)</f>
        <v>#N/A</v>
      </c>
      <c r="J336" s="49" t="e">
        <f t="shared" si="23"/>
        <v>#N/A</v>
      </c>
      <c r="K336" s="49" t="e">
        <f>VLOOKUP(H336,银行退汇!G:K,2,FALSE)</f>
        <v>#N/A</v>
      </c>
      <c r="L336" s="49" t="e">
        <f>VLOOKUP(H336,网银退汇!C:D,2,FALSE)</f>
        <v>#N/A</v>
      </c>
      <c r="M336" s="49">
        <f>VLOOKUP(D336,自助退!C:F,4,FALSE)</f>
        <v>192</v>
      </c>
    </row>
    <row r="337" spans="1:13" hidden="1">
      <c r="A337" t="s">
        <v>2527</v>
      </c>
      <c r="B337" s="23" t="s">
        <v>3237</v>
      </c>
      <c r="C337" s="49" t="str">
        <f t="shared" si="20"/>
        <v>20170614</v>
      </c>
      <c r="D337" s="49" t="str">
        <f t="shared" si="21"/>
        <v>0051640424</v>
      </c>
      <c r="E337" t="s">
        <v>2761</v>
      </c>
      <c r="F337" s="23" t="s">
        <v>3238</v>
      </c>
      <c r="G337" s="43">
        <v>1800</v>
      </c>
      <c r="H337" s="49" t="str">
        <f t="shared" si="22"/>
        <v>62319000000785258271800</v>
      </c>
      <c r="I337" s="49" t="e">
        <f>VLOOKUP(H337,银行退汇!G:K,5,FALSE)</f>
        <v>#N/A</v>
      </c>
      <c r="J337" s="49" t="e">
        <f t="shared" si="23"/>
        <v>#N/A</v>
      </c>
      <c r="K337" s="49" t="e">
        <f>VLOOKUP(H337,银行退汇!G:K,2,FALSE)</f>
        <v>#N/A</v>
      </c>
      <c r="L337" s="49" t="e">
        <f>VLOOKUP(H337,网银退汇!C:D,2,FALSE)</f>
        <v>#N/A</v>
      </c>
      <c r="M337" s="49">
        <f>VLOOKUP(D337,自助退!C:F,4,FALSE)</f>
        <v>1800</v>
      </c>
    </row>
    <row r="338" spans="1:13" hidden="1">
      <c r="A338" t="s">
        <v>2529</v>
      </c>
      <c r="B338" s="23" t="s">
        <v>3239</v>
      </c>
      <c r="C338" s="49" t="str">
        <f t="shared" si="20"/>
        <v>20170614</v>
      </c>
      <c r="D338" s="49" t="str">
        <f t="shared" si="21"/>
        <v>0051643478</v>
      </c>
      <c r="E338" t="s">
        <v>2761</v>
      </c>
      <c r="F338" s="23" t="s">
        <v>3240</v>
      </c>
      <c r="G338" s="43">
        <v>96</v>
      </c>
      <c r="H338" s="49" t="str">
        <f t="shared" si="22"/>
        <v>622155031135594996</v>
      </c>
      <c r="I338" s="49">
        <f>VLOOKUP(H338,银行退汇!G:K,5,FALSE)</f>
        <v>96</v>
      </c>
      <c r="J338" s="49">
        <f t="shared" si="23"/>
        <v>1</v>
      </c>
      <c r="K338" s="49" t="str">
        <f>VLOOKUP(H338,银行退汇!G:K,2,FALSE)</f>
        <v xml:space="preserve">罗承美                                                                                                                  </v>
      </c>
      <c r="L338" s="49">
        <f>VLOOKUP(H338,网银退汇!C:D,2,FALSE)</f>
        <v>96</v>
      </c>
      <c r="M338" s="49">
        <f>VLOOKUP(D338,自助退!C:F,4,FALSE)</f>
        <v>96</v>
      </c>
    </row>
    <row r="339" spans="1:13" hidden="1">
      <c r="A339" t="s">
        <v>2531</v>
      </c>
      <c r="B339" s="23" t="s">
        <v>3241</v>
      </c>
      <c r="C339" s="49" t="str">
        <f t="shared" si="20"/>
        <v>20170614</v>
      </c>
      <c r="D339" s="49" t="str">
        <f t="shared" si="21"/>
        <v>0051644519</v>
      </c>
      <c r="E339" t="s">
        <v>2761</v>
      </c>
      <c r="F339" s="23" t="s">
        <v>3242</v>
      </c>
      <c r="G339" s="43">
        <v>500</v>
      </c>
      <c r="H339" s="49" t="str">
        <f t="shared" si="22"/>
        <v>6223691584848984500</v>
      </c>
      <c r="I339" s="49" t="e">
        <f>VLOOKUP(H339,银行退汇!G:K,5,FALSE)</f>
        <v>#N/A</v>
      </c>
      <c r="J339" s="49" t="e">
        <f t="shared" si="23"/>
        <v>#N/A</v>
      </c>
      <c r="K339" s="49" t="e">
        <f>VLOOKUP(H339,银行退汇!G:K,2,FALSE)</f>
        <v>#N/A</v>
      </c>
      <c r="L339" s="49" t="e">
        <f>VLOOKUP(H339,网银退汇!C:D,2,FALSE)</f>
        <v>#N/A</v>
      </c>
      <c r="M339" s="49">
        <f>VLOOKUP(D339,自助退!C:F,4,FALSE)</f>
        <v>500</v>
      </c>
    </row>
    <row r="340" spans="1:13" hidden="1">
      <c r="A340" t="s">
        <v>2533</v>
      </c>
      <c r="B340" s="23" t="s">
        <v>3243</v>
      </c>
      <c r="C340" s="49" t="str">
        <f t="shared" si="20"/>
        <v>20170614</v>
      </c>
      <c r="D340" s="49" t="str">
        <f t="shared" si="21"/>
        <v>0051654898</v>
      </c>
      <c r="E340" t="s">
        <v>2761</v>
      </c>
      <c r="F340" s="23" t="s">
        <v>3244</v>
      </c>
      <c r="G340" s="43">
        <v>341</v>
      </c>
      <c r="H340" s="49" t="str">
        <f t="shared" si="22"/>
        <v>6214600180000636188341</v>
      </c>
      <c r="I340" s="49" t="e">
        <f>VLOOKUP(H340,银行退汇!G:K,5,FALSE)</f>
        <v>#N/A</v>
      </c>
      <c r="J340" s="49" t="e">
        <f t="shared" si="23"/>
        <v>#N/A</v>
      </c>
      <c r="K340" s="49" t="e">
        <f>VLOOKUP(H340,银行退汇!G:K,2,FALSE)</f>
        <v>#N/A</v>
      </c>
      <c r="L340" s="49" t="e">
        <f>VLOOKUP(H340,网银退汇!C:D,2,FALSE)</f>
        <v>#N/A</v>
      </c>
      <c r="M340" s="49">
        <f>VLOOKUP(D340,自助退!C:F,4,FALSE)</f>
        <v>341</v>
      </c>
    </row>
    <row r="341" spans="1:13" hidden="1">
      <c r="A341" t="s">
        <v>2535</v>
      </c>
      <c r="B341" s="23" t="s">
        <v>3245</v>
      </c>
      <c r="C341" s="49" t="str">
        <f t="shared" si="20"/>
        <v>20170614</v>
      </c>
      <c r="D341" s="49" t="str">
        <f t="shared" si="21"/>
        <v>0051660293</v>
      </c>
      <c r="E341" t="s">
        <v>2761</v>
      </c>
      <c r="F341" s="23" t="s">
        <v>3246</v>
      </c>
      <c r="G341" s="43">
        <v>480</v>
      </c>
      <c r="H341" s="49" t="str">
        <f t="shared" si="22"/>
        <v>4563512700123027616480</v>
      </c>
      <c r="I341" s="49" t="e">
        <f>VLOOKUP(H341,银行退汇!G:K,5,FALSE)</f>
        <v>#N/A</v>
      </c>
      <c r="J341" s="49" t="e">
        <f t="shared" si="23"/>
        <v>#N/A</v>
      </c>
      <c r="K341" s="49" t="e">
        <f>VLOOKUP(H341,银行退汇!G:K,2,FALSE)</f>
        <v>#N/A</v>
      </c>
      <c r="L341" s="49" t="e">
        <f>VLOOKUP(H341,网银退汇!C:D,2,FALSE)</f>
        <v>#N/A</v>
      </c>
      <c r="M341" s="49">
        <f>VLOOKUP(D341,自助退!C:F,4,FALSE)</f>
        <v>480</v>
      </c>
    </row>
    <row r="342" spans="1:13" hidden="1">
      <c r="A342" t="s">
        <v>2537</v>
      </c>
      <c r="B342" s="23" t="s">
        <v>3247</v>
      </c>
      <c r="C342" s="49" t="str">
        <f t="shared" si="20"/>
        <v>20170614</v>
      </c>
      <c r="D342" s="49" t="str">
        <f t="shared" si="21"/>
        <v>0051662501</v>
      </c>
      <c r="E342" t="s">
        <v>2761</v>
      </c>
      <c r="F342" s="23" t="s">
        <v>3248</v>
      </c>
      <c r="G342" s="43">
        <v>118</v>
      </c>
      <c r="H342" s="49" t="str">
        <f t="shared" si="22"/>
        <v>6231900000026342614118</v>
      </c>
      <c r="I342" s="49" t="e">
        <f>VLOOKUP(H342,银行退汇!G:K,5,FALSE)</f>
        <v>#N/A</v>
      </c>
      <c r="J342" s="49" t="e">
        <f t="shared" si="23"/>
        <v>#N/A</v>
      </c>
      <c r="K342" s="49" t="e">
        <f>VLOOKUP(H342,银行退汇!G:K,2,FALSE)</f>
        <v>#N/A</v>
      </c>
      <c r="L342" s="49" t="e">
        <f>VLOOKUP(H342,网银退汇!C:D,2,FALSE)</f>
        <v>#N/A</v>
      </c>
      <c r="M342" s="49">
        <f>VLOOKUP(D342,自助退!C:F,4,FALSE)</f>
        <v>118</v>
      </c>
    </row>
    <row r="343" spans="1:13" hidden="1">
      <c r="A343" t="s">
        <v>2539</v>
      </c>
      <c r="B343" s="23" t="s">
        <v>3249</v>
      </c>
      <c r="C343" s="49" t="str">
        <f t="shared" si="20"/>
        <v>20170614</v>
      </c>
      <c r="D343" s="49" t="str">
        <f t="shared" si="21"/>
        <v>0051664283</v>
      </c>
      <c r="E343" t="s">
        <v>2761</v>
      </c>
      <c r="F343" s="23" t="s">
        <v>205</v>
      </c>
      <c r="G343" s="43">
        <v>79</v>
      </c>
      <c r="H343" s="49" t="str">
        <f t="shared" si="22"/>
        <v>621700386002676927179</v>
      </c>
      <c r="I343" s="49" t="e">
        <f>VLOOKUP(H343,银行退汇!G:K,5,FALSE)</f>
        <v>#N/A</v>
      </c>
      <c r="J343" s="49" t="e">
        <f t="shared" si="23"/>
        <v>#N/A</v>
      </c>
      <c r="K343" s="49" t="e">
        <f>VLOOKUP(H343,银行退汇!G:K,2,FALSE)</f>
        <v>#N/A</v>
      </c>
      <c r="L343" s="49" t="e">
        <f>VLOOKUP(H343,网银退汇!C:D,2,FALSE)</f>
        <v>#N/A</v>
      </c>
      <c r="M343" s="49">
        <f>VLOOKUP(D343,自助退!C:F,4,FALSE)</f>
        <v>79</v>
      </c>
    </row>
    <row r="344" spans="1:13" hidden="1">
      <c r="A344" t="s">
        <v>2541</v>
      </c>
      <c r="B344" s="23" t="s">
        <v>3250</v>
      </c>
      <c r="C344" s="49" t="str">
        <f t="shared" si="20"/>
        <v>20170614</v>
      </c>
      <c r="D344" s="49" t="str">
        <f t="shared" si="21"/>
        <v>0051664895</v>
      </c>
      <c r="E344" t="s">
        <v>2761</v>
      </c>
      <c r="F344" s="23" t="s">
        <v>3251</v>
      </c>
      <c r="G344" s="43">
        <v>4015</v>
      </c>
      <c r="H344" s="49" t="str">
        <f t="shared" si="22"/>
        <v>62170038900037857194015</v>
      </c>
      <c r="I344" s="49" t="e">
        <f>VLOOKUP(H344,银行退汇!G:K,5,FALSE)</f>
        <v>#N/A</v>
      </c>
      <c r="J344" s="49" t="e">
        <f t="shared" si="23"/>
        <v>#N/A</v>
      </c>
      <c r="K344" s="49" t="e">
        <f>VLOOKUP(H344,银行退汇!G:K,2,FALSE)</f>
        <v>#N/A</v>
      </c>
      <c r="L344" s="49" t="e">
        <f>VLOOKUP(H344,网银退汇!C:D,2,FALSE)</f>
        <v>#N/A</v>
      </c>
      <c r="M344" s="49">
        <f>VLOOKUP(D344,自助退!C:F,4,FALSE)</f>
        <v>4015</v>
      </c>
    </row>
    <row r="345" spans="1:13" hidden="1">
      <c r="A345" t="s">
        <v>2543</v>
      </c>
      <c r="B345" s="23" t="s">
        <v>3252</v>
      </c>
      <c r="C345" s="49" t="str">
        <f t="shared" si="20"/>
        <v>20170614</v>
      </c>
      <c r="D345" s="49" t="str">
        <f t="shared" si="21"/>
        <v>0051666080</v>
      </c>
      <c r="E345" t="s">
        <v>2761</v>
      </c>
      <c r="F345" s="23" t="s">
        <v>3253</v>
      </c>
      <c r="G345" s="43">
        <v>41</v>
      </c>
      <c r="H345" s="49" t="str">
        <f t="shared" si="22"/>
        <v>622848331827002167141</v>
      </c>
      <c r="I345" s="49">
        <f>VLOOKUP(H345,银行退汇!G:K,5,FALSE)</f>
        <v>41</v>
      </c>
      <c r="J345" s="49">
        <f t="shared" si="23"/>
        <v>1</v>
      </c>
      <c r="K345" s="49" t="str">
        <f>VLOOKUP(H345,银行退汇!G:K,2,FALSE)</f>
        <v xml:space="preserve">赵蓉                                                                                                                    </v>
      </c>
      <c r="L345" s="49">
        <f>VLOOKUP(H345,网银退汇!C:D,2,FALSE)</f>
        <v>41</v>
      </c>
      <c r="M345" s="49">
        <f>VLOOKUP(D345,自助退!C:F,4,FALSE)</f>
        <v>41</v>
      </c>
    </row>
    <row r="346" spans="1:13" hidden="1">
      <c r="A346" t="s">
        <v>2545</v>
      </c>
      <c r="B346" s="23" t="s">
        <v>3254</v>
      </c>
      <c r="C346" s="49" t="str">
        <f t="shared" si="20"/>
        <v>20170614</v>
      </c>
      <c r="D346" s="49" t="str">
        <f t="shared" si="21"/>
        <v>0051666539</v>
      </c>
      <c r="E346" t="s">
        <v>2761</v>
      </c>
      <c r="F346" s="23" t="s">
        <v>3255</v>
      </c>
      <c r="G346" s="43">
        <v>323</v>
      </c>
      <c r="H346" s="49" t="str">
        <f t="shared" si="22"/>
        <v>6231900000000772299323</v>
      </c>
      <c r="I346" s="49" t="e">
        <f>VLOOKUP(H346,银行退汇!G:K,5,FALSE)</f>
        <v>#N/A</v>
      </c>
      <c r="J346" s="49" t="e">
        <f t="shared" si="23"/>
        <v>#N/A</v>
      </c>
      <c r="K346" s="49" t="e">
        <f>VLOOKUP(H346,银行退汇!G:K,2,FALSE)</f>
        <v>#N/A</v>
      </c>
      <c r="L346" s="49" t="e">
        <f>VLOOKUP(H346,网银退汇!C:D,2,FALSE)</f>
        <v>#N/A</v>
      </c>
      <c r="M346" s="49">
        <f>VLOOKUP(D346,自助退!C:F,4,FALSE)</f>
        <v>323</v>
      </c>
    </row>
    <row r="347" spans="1:13" hidden="1">
      <c r="A347" t="s">
        <v>2547</v>
      </c>
      <c r="B347" s="23" t="s">
        <v>3256</v>
      </c>
      <c r="C347" s="49" t="str">
        <f t="shared" si="20"/>
        <v>20170614</v>
      </c>
      <c r="D347" s="49" t="str">
        <f t="shared" si="21"/>
        <v>0051666867</v>
      </c>
      <c r="E347" t="s">
        <v>2761</v>
      </c>
      <c r="F347" s="23" t="s">
        <v>3257</v>
      </c>
      <c r="G347" s="43">
        <v>500</v>
      </c>
      <c r="H347" s="49" t="str">
        <f t="shared" si="22"/>
        <v>5218990594759218500</v>
      </c>
      <c r="I347" s="49" t="e">
        <f>VLOOKUP(H347,银行退汇!G:K,5,FALSE)</f>
        <v>#N/A</v>
      </c>
      <c r="J347" s="49" t="e">
        <f t="shared" si="23"/>
        <v>#N/A</v>
      </c>
      <c r="K347" s="49" t="e">
        <f>VLOOKUP(H347,银行退汇!G:K,2,FALSE)</f>
        <v>#N/A</v>
      </c>
      <c r="L347" s="49" t="e">
        <f>VLOOKUP(H347,网银退汇!C:D,2,FALSE)</f>
        <v>#N/A</v>
      </c>
      <c r="M347" s="49">
        <f>VLOOKUP(D347,自助退!C:F,4,FALSE)</f>
        <v>500</v>
      </c>
    </row>
    <row r="348" spans="1:13" hidden="1">
      <c r="A348" t="s">
        <v>2549</v>
      </c>
      <c r="B348" s="23" t="s">
        <v>3258</v>
      </c>
      <c r="C348" s="49" t="str">
        <f t="shared" si="20"/>
        <v>20170614</v>
      </c>
      <c r="D348" s="49" t="str">
        <f t="shared" si="21"/>
        <v>0051666906</v>
      </c>
      <c r="E348" t="s">
        <v>2761</v>
      </c>
      <c r="F348" s="23" t="s">
        <v>3257</v>
      </c>
      <c r="G348" s="43">
        <v>500</v>
      </c>
      <c r="H348" s="49" t="str">
        <f t="shared" si="22"/>
        <v>5218990594759218500</v>
      </c>
      <c r="I348" s="49" t="e">
        <f>VLOOKUP(H348,银行退汇!G:K,5,FALSE)</f>
        <v>#N/A</v>
      </c>
      <c r="J348" s="49" t="e">
        <f t="shared" si="23"/>
        <v>#N/A</v>
      </c>
      <c r="K348" s="49" t="e">
        <f>VLOOKUP(H348,银行退汇!G:K,2,FALSE)</f>
        <v>#N/A</v>
      </c>
      <c r="L348" s="49" t="e">
        <f>VLOOKUP(H348,网银退汇!C:D,2,FALSE)</f>
        <v>#N/A</v>
      </c>
      <c r="M348" s="49">
        <f>VLOOKUP(D348,自助退!C:F,4,FALSE)</f>
        <v>500</v>
      </c>
    </row>
    <row r="349" spans="1:13" hidden="1">
      <c r="A349" t="s">
        <v>2551</v>
      </c>
      <c r="B349" s="23" t="s">
        <v>3259</v>
      </c>
      <c r="C349" s="49" t="str">
        <f t="shared" si="20"/>
        <v>20170614</v>
      </c>
      <c r="D349" s="49" t="str">
        <f t="shared" si="21"/>
        <v>0051671632</v>
      </c>
      <c r="E349" t="s">
        <v>2761</v>
      </c>
      <c r="F349" s="23" t="s">
        <v>3260</v>
      </c>
      <c r="G349" s="43">
        <v>380</v>
      </c>
      <c r="H349" s="49" t="str">
        <f t="shared" si="22"/>
        <v>6217852700014922296380</v>
      </c>
      <c r="I349" s="49" t="e">
        <f>VLOOKUP(H349,银行退汇!G:K,5,FALSE)</f>
        <v>#N/A</v>
      </c>
      <c r="J349" s="49" t="e">
        <f t="shared" si="23"/>
        <v>#N/A</v>
      </c>
      <c r="K349" s="49" t="e">
        <f>VLOOKUP(H349,银行退汇!G:K,2,FALSE)</f>
        <v>#N/A</v>
      </c>
      <c r="L349" s="49" t="e">
        <f>VLOOKUP(H349,网银退汇!C:D,2,FALSE)</f>
        <v>#N/A</v>
      </c>
      <c r="M349" s="49">
        <f>VLOOKUP(D349,自助退!C:F,4,FALSE)</f>
        <v>380</v>
      </c>
    </row>
    <row r="350" spans="1:13" hidden="1">
      <c r="A350" t="s">
        <v>2553</v>
      </c>
      <c r="B350" s="23" t="s">
        <v>3261</v>
      </c>
      <c r="C350" s="49" t="str">
        <f t="shared" si="20"/>
        <v>20170614</v>
      </c>
      <c r="D350" s="49" t="str">
        <f t="shared" si="21"/>
        <v>0051672286</v>
      </c>
      <c r="E350" t="s">
        <v>2761</v>
      </c>
      <c r="F350" s="23" t="s">
        <v>3262</v>
      </c>
      <c r="G350" s="43">
        <v>200</v>
      </c>
      <c r="H350" s="49" t="str">
        <f t="shared" si="22"/>
        <v>6227602529789742200</v>
      </c>
      <c r="I350" s="49" t="e">
        <f>VLOOKUP(H350,银行退汇!G:K,5,FALSE)</f>
        <v>#N/A</v>
      </c>
      <c r="J350" s="49" t="e">
        <f t="shared" si="23"/>
        <v>#N/A</v>
      </c>
      <c r="K350" s="49" t="e">
        <f>VLOOKUP(H350,银行退汇!G:K,2,FALSE)</f>
        <v>#N/A</v>
      </c>
      <c r="L350" s="49" t="e">
        <f>VLOOKUP(H350,网银退汇!C:D,2,FALSE)</f>
        <v>#N/A</v>
      </c>
      <c r="M350" s="49">
        <f>VLOOKUP(D350,自助退!C:F,4,FALSE)</f>
        <v>200</v>
      </c>
    </row>
    <row r="351" spans="1:13" hidden="1">
      <c r="A351" t="s">
        <v>2555</v>
      </c>
      <c r="B351" s="23" t="s">
        <v>3263</v>
      </c>
      <c r="C351" s="49" t="str">
        <f t="shared" si="20"/>
        <v>20170614</v>
      </c>
      <c r="D351" s="49" t="str">
        <f t="shared" si="21"/>
        <v>0051672330</v>
      </c>
      <c r="E351" t="s">
        <v>2761</v>
      </c>
      <c r="F351" s="23" t="s">
        <v>3262</v>
      </c>
      <c r="G351" s="43">
        <v>200</v>
      </c>
      <c r="H351" s="49" t="str">
        <f t="shared" si="22"/>
        <v>6227602529789742200</v>
      </c>
      <c r="I351" s="49" t="e">
        <f>VLOOKUP(H351,银行退汇!G:K,5,FALSE)</f>
        <v>#N/A</v>
      </c>
      <c r="J351" s="49" t="e">
        <f t="shared" si="23"/>
        <v>#N/A</v>
      </c>
      <c r="K351" s="49" t="e">
        <f>VLOOKUP(H351,银行退汇!G:K,2,FALSE)</f>
        <v>#N/A</v>
      </c>
      <c r="L351" s="49" t="e">
        <f>VLOOKUP(H351,网银退汇!C:D,2,FALSE)</f>
        <v>#N/A</v>
      </c>
      <c r="M351" s="49">
        <f>VLOOKUP(D351,自助退!C:F,4,FALSE)</f>
        <v>200</v>
      </c>
    </row>
    <row r="352" spans="1:13" hidden="1">
      <c r="A352" t="s">
        <v>2557</v>
      </c>
      <c r="B352" s="23" t="s">
        <v>3264</v>
      </c>
      <c r="C352" s="49" t="str">
        <f t="shared" si="20"/>
        <v>20170614</v>
      </c>
      <c r="D352" s="49" t="str">
        <f t="shared" si="21"/>
        <v>0051672683</v>
      </c>
      <c r="E352" t="s">
        <v>2761</v>
      </c>
      <c r="F352" s="23" t="s">
        <v>3265</v>
      </c>
      <c r="G352" s="43">
        <v>1092</v>
      </c>
      <c r="H352" s="49" t="str">
        <f t="shared" si="22"/>
        <v>62302100708201411092</v>
      </c>
      <c r="I352" s="49">
        <f>VLOOKUP(H352,银行退汇!G:K,5,FALSE)</f>
        <v>1092</v>
      </c>
      <c r="J352" s="49">
        <f t="shared" si="23"/>
        <v>1</v>
      </c>
      <c r="K352" s="49" t="str">
        <f>VLOOKUP(H352,银行退汇!G:K,2,FALSE)</f>
        <v xml:space="preserve">冯培明                                                                                                                  </v>
      </c>
      <c r="L352" s="49">
        <f>VLOOKUP(H352,网银退汇!C:D,2,FALSE)</f>
        <v>1092</v>
      </c>
      <c r="M352" s="49">
        <f>VLOOKUP(D352,自助退!C:F,4,FALSE)</f>
        <v>1092</v>
      </c>
    </row>
    <row r="353" spans="1:13" hidden="1">
      <c r="A353" t="s">
        <v>2559</v>
      </c>
      <c r="B353" s="23" t="s">
        <v>3266</v>
      </c>
      <c r="C353" s="49" t="str">
        <f t="shared" si="20"/>
        <v>20170614</v>
      </c>
      <c r="D353" s="49" t="str">
        <f t="shared" si="21"/>
        <v>0051672856</v>
      </c>
      <c r="E353" t="s">
        <v>2761</v>
      </c>
      <c r="F353" s="23" t="s">
        <v>3267</v>
      </c>
      <c r="G353" s="43">
        <v>137</v>
      </c>
      <c r="H353" s="49" t="str">
        <f t="shared" si="22"/>
        <v>6231900000136007198137</v>
      </c>
      <c r="I353" s="49" t="e">
        <f>VLOOKUP(H353,银行退汇!G:K,5,FALSE)</f>
        <v>#N/A</v>
      </c>
      <c r="J353" s="49" t="e">
        <f t="shared" si="23"/>
        <v>#N/A</v>
      </c>
      <c r="K353" s="49" t="e">
        <f>VLOOKUP(H353,银行退汇!G:K,2,FALSE)</f>
        <v>#N/A</v>
      </c>
      <c r="L353" s="49" t="e">
        <f>VLOOKUP(H353,网银退汇!C:D,2,FALSE)</f>
        <v>#N/A</v>
      </c>
      <c r="M353" s="49">
        <f>VLOOKUP(D353,自助退!C:F,4,FALSE)</f>
        <v>137</v>
      </c>
    </row>
    <row r="354" spans="1:13" hidden="1">
      <c r="A354" t="s">
        <v>2561</v>
      </c>
      <c r="B354" s="23" t="s">
        <v>3268</v>
      </c>
      <c r="C354" s="49" t="str">
        <f t="shared" si="20"/>
        <v>20170614</v>
      </c>
      <c r="D354" s="49" t="str">
        <f t="shared" si="21"/>
        <v>0051673006</v>
      </c>
      <c r="E354" t="s">
        <v>2761</v>
      </c>
      <c r="F354" s="23" t="s">
        <v>3269</v>
      </c>
      <c r="G354" s="43">
        <v>454</v>
      </c>
      <c r="H354" s="49" t="str">
        <f t="shared" si="22"/>
        <v>6282880012832185454</v>
      </c>
      <c r="I354" s="49" t="e">
        <f>VLOOKUP(H354,银行退汇!G:K,5,FALSE)</f>
        <v>#N/A</v>
      </c>
      <c r="J354" s="49" t="e">
        <f t="shared" si="23"/>
        <v>#N/A</v>
      </c>
      <c r="K354" s="49" t="e">
        <f>VLOOKUP(H354,银行退汇!G:K,2,FALSE)</f>
        <v>#N/A</v>
      </c>
      <c r="L354" s="49" t="e">
        <f>VLOOKUP(H354,网银退汇!C:D,2,FALSE)</f>
        <v>#N/A</v>
      </c>
      <c r="M354" s="49">
        <f>VLOOKUP(D354,自助退!C:F,4,FALSE)</f>
        <v>454</v>
      </c>
    </row>
    <row r="355" spans="1:13" hidden="1">
      <c r="A355" t="s">
        <v>2563</v>
      </c>
      <c r="B355" s="23" t="s">
        <v>3270</v>
      </c>
      <c r="C355" s="49" t="str">
        <f t="shared" si="20"/>
        <v>20170614</v>
      </c>
      <c r="D355" s="49" t="str">
        <f t="shared" si="21"/>
        <v>0051673133</v>
      </c>
      <c r="E355" t="s">
        <v>2761</v>
      </c>
      <c r="F355" s="23" t="s">
        <v>3271</v>
      </c>
      <c r="G355" s="43">
        <v>151</v>
      </c>
      <c r="H355" s="49" t="str">
        <f t="shared" si="22"/>
        <v>6227003880180201753151</v>
      </c>
      <c r="I355" s="49" t="e">
        <f>VLOOKUP(H355,银行退汇!G:K,5,FALSE)</f>
        <v>#N/A</v>
      </c>
      <c r="J355" s="49" t="e">
        <f t="shared" si="23"/>
        <v>#N/A</v>
      </c>
      <c r="K355" s="49" t="e">
        <f>VLOOKUP(H355,银行退汇!G:K,2,FALSE)</f>
        <v>#N/A</v>
      </c>
      <c r="L355" s="49" t="e">
        <f>VLOOKUP(H355,网银退汇!C:D,2,FALSE)</f>
        <v>#N/A</v>
      </c>
      <c r="M355" s="49">
        <f>VLOOKUP(D355,自助退!C:F,4,FALSE)</f>
        <v>151</v>
      </c>
    </row>
    <row r="356" spans="1:13" hidden="1">
      <c r="A356" t="s">
        <v>2565</v>
      </c>
      <c r="B356" s="23" t="s">
        <v>3272</v>
      </c>
      <c r="C356" s="49" t="str">
        <f t="shared" si="20"/>
        <v>20170614</v>
      </c>
      <c r="D356" s="49" t="str">
        <f t="shared" si="21"/>
        <v>0051673189</v>
      </c>
      <c r="E356" t="s">
        <v>2761</v>
      </c>
      <c r="F356" s="23" t="s">
        <v>3269</v>
      </c>
      <c r="G356" s="43">
        <v>1808</v>
      </c>
      <c r="H356" s="49" t="str">
        <f t="shared" si="22"/>
        <v>62828800128321851808</v>
      </c>
      <c r="I356" s="49" t="e">
        <f>VLOOKUP(H356,银行退汇!G:K,5,FALSE)</f>
        <v>#N/A</v>
      </c>
      <c r="J356" s="49" t="e">
        <f t="shared" si="23"/>
        <v>#N/A</v>
      </c>
      <c r="K356" s="49" t="e">
        <f>VLOOKUP(H356,银行退汇!G:K,2,FALSE)</f>
        <v>#N/A</v>
      </c>
      <c r="L356" s="49" t="e">
        <f>VLOOKUP(H356,网银退汇!C:D,2,FALSE)</f>
        <v>#N/A</v>
      </c>
      <c r="M356" s="49">
        <f>VLOOKUP(D356,自助退!C:F,4,FALSE)</f>
        <v>1808</v>
      </c>
    </row>
    <row r="357" spans="1:13" hidden="1">
      <c r="A357" t="s">
        <v>2567</v>
      </c>
      <c r="B357" s="23" t="s">
        <v>3273</v>
      </c>
      <c r="C357" s="49" t="str">
        <f t="shared" si="20"/>
        <v>20170614</v>
      </c>
      <c r="D357" s="49" t="str">
        <f t="shared" si="21"/>
        <v>0051673839</v>
      </c>
      <c r="E357" t="s">
        <v>2761</v>
      </c>
      <c r="F357" s="23" t="s">
        <v>3274</v>
      </c>
      <c r="G357" s="43">
        <v>343</v>
      </c>
      <c r="H357" s="49" t="str">
        <f t="shared" si="22"/>
        <v>6231900000123072924343</v>
      </c>
      <c r="I357" s="49">
        <f>VLOOKUP(H357,银行退汇!G:K,5,FALSE)</f>
        <v>343</v>
      </c>
      <c r="J357" s="49">
        <f t="shared" si="23"/>
        <v>1</v>
      </c>
      <c r="K357" s="49" t="str">
        <f>VLOOKUP(H357,银行退汇!G:K,2,FALSE)</f>
        <v xml:space="preserve">普丽红                                                                                                                  </v>
      </c>
      <c r="L357" s="49">
        <f>VLOOKUP(H357,网银退汇!C:D,2,FALSE)</f>
        <v>343</v>
      </c>
      <c r="M357" s="49">
        <f>VLOOKUP(D357,自助退!C:F,4,FALSE)</f>
        <v>343</v>
      </c>
    </row>
    <row r="358" spans="1:13" hidden="1">
      <c r="A358" t="s">
        <v>2569</v>
      </c>
      <c r="B358" s="23" t="s">
        <v>3275</v>
      </c>
      <c r="C358" s="49" t="str">
        <f t="shared" si="20"/>
        <v>20170614</v>
      </c>
      <c r="D358" s="49" t="str">
        <f t="shared" si="21"/>
        <v>0051673908</v>
      </c>
      <c r="E358" t="s">
        <v>2761</v>
      </c>
      <c r="F358" s="23" t="s">
        <v>3276</v>
      </c>
      <c r="G358" s="43">
        <v>455</v>
      </c>
      <c r="H358" s="49" t="str">
        <f t="shared" si="22"/>
        <v>6227007171540106254455</v>
      </c>
      <c r="I358" s="49" t="e">
        <f>VLOOKUP(H358,银行退汇!G:K,5,FALSE)</f>
        <v>#N/A</v>
      </c>
      <c r="J358" s="49" t="e">
        <f t="shared" si="23"/>
        <v>#N/A</v>
      </c>
      <c r="K358" s="49" t="e">
        <f>VLOOKUP(H358,银行退汇!G:K,2,FALSE)</f>
        <v>#N/A</v>
      </c>
      <c r="L358" s="49" t="e">
        <f>VLOOKUP(H358,网银退汇!C:D,2,FALSE)</f>
        <v>#N/A</v>
      </c>
      <c r="M358" s="49">
        <f>VLOOKUP(D358,自助退!C:F,4,FALSE)</f>
        <v>455</v>
      </c>
    </row>
    <row r="359" spans="1:13" hidden="1">
      <c r="A359" t="s">
        <v>2571</v>
      </c>
      <c r="B359" s="23" t="s">
        <v>3277</v>
      </c>
      <c r="C359" s="49" t="str">
        <f t="shared" si="20"/>
        <v>20170614</v>
      </c>
      <c r="D359" s="49" t="str">
        <f t="shared" si="21"/>
        <v>0051673986</v>
      </c>
      <c r="E359" t="s">
        <v>2761</v>
      </c>
      <c r="F359" s="23" t="s">
        <v>3276</v>
      </c>
      <c r="G359" s="43">
        <v>300</v>
      </c>
      <c r="H359" s="49" t="str">
        <f t="shared" si="22"/>
        <v>6227007171540106254300</v>
      </c>
      <c r="I359" s="49" t="e">
        <f>VLOOKUP(H359,银行退汇!G:K,5,FALSE)</f>
        <v>#N/A</v>
      </c>
      <c r="J359" s="49" t="e">
        <f t="shared" si="23"/>
        <v>#N/A</v>
      </c>
      <c r="K359" s="49" t="e">
        <f>VLOOKUP(H359,银行退汇!G:K,2,FALSE)</f>
        <v>#N/A</v>
      </c>
      <c r="L359" s="49" t="e">
        <f>VLOOKUP(H359,网银退汇!C:D,2,FALSE)</f>
        <v>#N/A</v>
      </c>
      <c r="M359" s="49">
        <f>VLOOKUP(D359,自助退!C:F,4,FALSE)</f>
        <v>300</v>
      </c>
    </row>
    <row r="360" spans="1:13" hidden="1">
      <c r="A360" t="s">
        <v>2573</v>
      </c>
      <c r="B360" s="23" t="s">
        <v>3278</v>
      </c>
      <c r="C360" s="49" t="str">
        <f t="shared" si="20"/>
        <v>20170614</v>
      </c>
      <c r="D360" s="49" t="str">
        <f t="shared" si="21"/>
        <v>0051674444</v>
      </c>
      <c r="E360" t="s">
        <v>2761</v>
      </c>
      <c r="F360" s="23" t="s">
        <v>3279</v>
      </c>
      <c r="G360" s="43">
        <v>50</v>
      </c>
      <c r="H360" s="49" t="str">
        <f t="shared" si="22"/>
        <v>621787270000003829350</v>
      </c>
      <c r="I360" s="49" t="e">
        <f>VLOOKUP(H360,银行退汇!G:K,5,FALSE)</f>
        <v>#N/A</v>
      </c>
      <c r="J360" s="49" t="e">
        <f t="shared" si="23"/>
        <v>#N/A</v>
      </c>
      <c r="K360" s="49" t="e">
        <f>VLOOKUP(H360,银行退汇!G:K,2,FALSE)</f>
        <v>#N/A</v>
      </c>
      <c r="L360" s="49" t="e">
        <f>VLOOKUP(H360,网银退汇!C:D,2,FALSE)</f>
        <v>#N/A</v>
      </c>
      <c r="M360" s="49">
        <f>VLOOKUP(D360,自助退!C:F,4,FALSE)</f>
        <v>50</v>
      </c>
    </row>
    <row r="361" spans="1:13" hidden="1">
      <c r="A361" t="s">
        <v>2575</v>
      </c>
      <c r="B361" s="23" t="s">
        <v>3280</v>
      </c>
      <c r="C361" s="49" t="str">
        <f t="shared" si="20"/>
        <v>20170614</v>
      </c>
      <c r="D361" s="49" t="str">
        <f t="shared" si="21"/>
        <v>0051675132</v>
      </c>
      <c r="E361" t="s">
        <v>2761</v>
      </c>
      <c r="F361" s="23" t="s">
        <v>3281</v>
      </c>
      <c r="G361" s="43">
        <v>79</v>
      </c>
      <c r="H361" s="49" t="str">
        <f t="shared" si="22"/>
        <v>622658006689153879</v>
      </c>
      <c r="I361" s="49">
        <f>VLOOKUP(H361,银行退汇!G:K,5,FALSE)</f>
        <v>79</v>
      </c>
      <c r="J361" s="49">
        <f t="shared" si="23"/>
        <v>1</v>
      </c>
      <c r="K361" s="49" t="str">
        <f>VLOOKUP(H361,银行退汇!G:K,2,FALSE)</f>
        <v xml:space="preserve">罗中雪                                                                                                                  </v>
      </c>
      <c r="L361" s="49">
        <f>VLOOKUP(H361,网银退汇!C:D,2,FALSE)</f>
        <v>79</v>
      </c>
      <c r="M361" s="49">
        <f>VLOOKUP(D361,自助退!C:F,4,FALSE)</f>
        <v>79</v>
      </c>
    </row>
    <row r="362" spans="1:13" hidden="1">
      <c r="A362" t="s">
        <v>2577</v>
      </c>
      <c r="B362" s="23" t="s">
        <v>3282</v>
      </c>
      <c r="C362" s="49" t="str">
        <f t="shared" si="20"/>
        <v>20170614</v>
      </c>
      <c r="D362" s="49" t="str">
        <f t="shared" si="21"/>
        <v>0051676320</v>
      </c>
      <c r="E362" t="s">
        <v>2761</v>
      </c>
      <c r="F362" s="23" t="s">
        <v>3283</v>
      </c>
      <c r="G362" s="43">
        <v>765</v>
      </c>
      <c r="H362" s="49" t="str">
        <f t="shared" si="22"/>
        <v>6228450866017141367765</v>
      </c>
      <c r="I362" s="49" t="e">
        <f>VLOOKUP(H362,银行退汇!G:K,5,FALSE)</f>
        <v>#N/A</v>
      </c>
      <c r="J362" s="49" t="e">
        <f t="shared" si="23"/>
        <v>#N/A</v>
      </c>
      <c r="K362" s="49" t="e">
        <f>VLOOKUP(H362,银行退汇!G:K,2,FALSE)</f>
        <v>#N/A</v>
      </c>
      <c r="L362" s="49" t="e">
        <f>VLOOKUP(H362,网银退汇!C:D,2,FALSE)</f>
        <v>#N/A</v>
      </c>
      <c r="M362" s="49">
        <f>VLOOKUP(D362,自助退!C:F,4,FALSE)</f>
        <v>765</v>
      </c>
    </row>
    <row r="363" spans="1:13" hidden="1">
      <c r="A363" t="s">
        <v>2579</v>
      </c>
      <c r="B363" s="23" t="s">
        <v>3284</v>
      </c>
      <c r="C363" s="49" t="str">
        <f t="shared" si="20"/>
        <v>20170614</v>
      </c>
      <c r="D363" s="49" t="str">
        <f t="shared" si="21"/>
        <v>0051676452</v>
      </c>
      <c r="E363" t="s">
        <v>2761</v>
      </c>
      <c r="F363" s="23" t="s">
        <v>3285</v>
      </c>
      <c r="G363" s="43">
        <v>765</v>
      </c>
      <c r="H363" s="49" t="str">
        <f t="shared" si="22"/>
        <v>6221550364922231765</v>
      </c>
      <c r="I363" s="49" t="e">
        <f>VLOOKUP(H363,银行退汇!G:K,5,FALSE)</f>
        <v>#N/A</v>
      </c>
      <c r="J363" s="49" t="e">
        <f t="shared" si="23"/>
        <v>#N/A</v>
      </c>
      <c r="K363" s="49" t="e">
        <f>VLOOKUP(H363,银行退汇!G:K,2,FALSE)</f>
        <v>#N/A</v>
      </c>
      <c r="L363" s="49" t="e">
        <f>VLOOKUP(H363,网银退汇!C:D,2,FALSE)</f>
        <v>#N/A</v>
      </c>
      <c r="M363" s="49">
        <f>VLOOKUP(D363,自助退!C:F,4,FALSE)</f>
        <v>765</v>
      </c>
    </row>
    <row r="364" spans="1:13" hidden="1">
      <c r="A364" t="s">
        <v>2581</v>
      </c>
      <c r="B364" s="23" t="s">
        <v>3286</v>
      </c>
      <c r="C364" s="49" t="str">
        <f t="shared" si="20"/>
        <v>20170614</v>
      </c>
      <c r="D364" s="49" t="str">
        <f t="shared" si="21"/>
        <v>0051676536</v>
      </c>
      <c r="E364" t="s">
        <v>2761</v>
      </c>
      <c r="F364" s="23" t="s">
        <v>3287</v>
      </c>
      <c r="G364" s="43">
        <v>300</v>
      </c>
      <c r="H364" s="49" t="str">
        <f t="shared" si="22"/>
        <v>6228480868674975875300</v>
      </c>
      <c r="I364" s="49" t="e">
        <f>VLOOKUP(H364,银行退汇!G:K,5,FALSE)</f>
        <v>#N/A</v>
      </c>
      <c r="J364" s="49" t="e">
        <f t="shared" si="23"/>
        <v>#N/A</v>
      </c>
      <c r="K364" s="49" t="e">
        <f>VLOOKUP(H364,银行退汇!G:K,2,FALSE)</f>
        <v>#N/A</v>
      </c>
      <c r="L364" s="49" t="e">
        <f>VLOOKUP(H364,网银退汇!C:D,2,FALSE)</f>
        <v>#N/A</v>
      </c>
      <c r="M364" s="49">
        <f>VLOOKUP(D364,自助退!C:F,4,FALSE)</f>
        <v>300</v>
      </c>
    </row>
    <row r="365" spans="1:13" hidden="1">
      <c r="A365" t="s">
        <v>2583</v>
      </c>
      <c r="B365" s="23" t="s">
        <v>3288</v>
      </c>
      <c r="C365" s="49" t="str">
        <f t="shared" si="20"/>
        <v>20170614</v>
      </c>
      <c r="D365" s="49" t="str">
        <f t="shared" si="21"/>
        <v>0051676563</v>
      </c>
      <c r="E365" t="s">
        <v>2761</v>
      </c>
      <c r="F365" s="23" t="s">
        <v>3289</v>
      </c>
      <c r="G365" s="43">
        <v>27</v>
      </c>
      <c r="H365" s="49" t="str">
        <f t="shared" si="22"/>
        <v>622656243688068027</v>
      </c>
      <c r="I365" s="49" t="e">
        <f>VLOOKUP(H365,银行退汇!G:K,5,FALSE)</f>
        <v>#N/A</v>
      </c>
      <c r="J365" s="49" t="e">
        <f t="shared" si="23"/>
        <v>#N/A</v>
      </c>
      <c r="K365" s="49" t="e">
        <f>VLOOKUP(H365,银行退汇!G:K,2,FALSE)</f>
        <v>#N/A</v>
      </c>
      <c r="L365" s="49" t="e">
        <f>VLOOKUP(H365,网银退汇!C:D,2,FALSE)</f>
        <v>#N/A</v>
      </c>
      <c r="M365" s="49">
        <f>VLOOKUP(D365,自助退!C:F,4,FALSE)</f>
        <v>27</v>
      </c>
    </row>
    <row r="366" spans="1:13" hidden="1">
      <c r="A366" t="s">
        <v>2585</v>
      </c>
      <c r="B366" s="23" t="s">
        <v>3290</v>
      </c>
      <c r="C366" s="49" t="str">
        <f t="shared" si="20"/>
        <v>20170614</v>
      </c>
      <c r="D366" s="49" t="str">
        <f t="shared" si="21"/>
        <v>0051677194</v>
      </c>
      <c r="E366" t="s">
        <v>2761</v>
      </c>
      <c r="F366" s="23" t="s">
        <v>3291</v>
      </c>
      <c r="G366" s="43">
        <v>72</v>
      </c>
      <c r="H366" s="49" t="str">
        <f t="shared" si="22"/>
        <v>622845086800483477272</v>
      </c>
      <c r="I366" s="49" t="e">
        <f>VLOOKUP(H366,银行退汇!G:K,5,FALSE)</f>
        <v>#N/A</v>
      </c>
      <c r="J366" s="49" t="e">
        <f t="shared" si="23"/>
        <v>#N/A</v>
      </c>
      <c r="K366" s="49" t="e">
        <f>VLOOKUP(H366,银行退汇!G:K,2,FALSE)</f>
        <v>#N/A</v>
      </c>
      <c r="L366" s="49" t="e">
        <f>VLOOKUP(H366,网银退汇!C:D,2,FALSE)</f>
        <v>#N/A</v>
      </c>
      <c r="M366" s="49">
        <f>VLOOKUP(D366,自助退!C:F,4,FALSE)</f>
        <v>72</v>
      </c>
    </row>
    <row r="367" spans="1:13" hidden="1">
      <c r="A367" t="s">
        <v>2587</v>
      </c>
      <c r="B367" s="23" t="s">
        <v>3292</v>
      </c>
      <c r="C367" s="49" t="str">
        <f t="shared" si="20"/>
        <v>20170614</v>
      </c>
      <c r="D367" s="49" t="str">
        <f t="shared" si="21"/>
        <v>0051677350</v>
      </c>
      <c r="E367" t="s">
        <v>2761</v>
      </c>
      <c r="F367" s="23" t="s">
        <v>3293</v>
      </c>
      <c r="G367" s="43">
        <v>9633</v>
      </c>
      <c r="H367" s="49" t="str">
        <f t="shared" si="22"/>
        <v>62319000001230751099633</v>
      </c>
      <c r="I367" s="49" t="e">
        <f>VLOOKUP(H367,银行退汇!G:K,5,FALSE)</f>
        <v>#N/A</v>
      </c>
      <c r="J367" s="49" t="e">
        <f t="shared" si="23"/>
        <v>#N/A</v>
      </c>
      <c r="K367" s="49" t="e">
        <f>VLOOKUP(H367,银行退汇!G:K,2,FALSE)</f>
        <v>#N/A</v>
      </c>
      <c r="L367" s="49" t="e">
        <f>VLOOKUP(H367,网银退汇!C:D,2,FALSE)</f>
        <v>#N/A</v>
      </c>
      <c r="M367" s="49">
        <f>VLOOKUP(D367,自助退!C:F,4,FALSE)</f>
        <v>9633</v>
      </c>
    </row>
    <row r="368" spans="1:13" hidden="1">
      <c r="A368" t="s">
        <v>2589</v>
      </c>
      <c r="B368" s="23" t="s">
        <v>3294</v>
      </c>
      <c r="C368" s="49" t="str">
        <f t="shared" si="20"/>
        <v>20170614</v>
      </c>
      <c r="D368" s="49" t="str">
        <f t="shared" si="21"/>
        <v>0051677566</v>
      </c>
      <c r="E368" t="s">
        <v>2761</v>
      </c>
      <c r="F368" s="23" t="s">
        <v>3295</v>
      </c>
      <c r="G368" s="43">
        <v>600</v>
      </c>
      <c r="H368" s="49" t="str">
        <f t="shared" si="22"/>
        <v>6282880012670791600</v>
      </c>
      <c r="I368" s="49">
        <f>VLOOKUP(H368,银行退汇!G:K,5,FALSE)</f>
        <v>600</v>
      </c>
      <c r="J368" s="49">
        <f t="shared" si="23"/>
        <v>1</v>
      </c>
      <c r="K368" s="49" t="str">
        <f>VLOOKUP(H368,银行退汇!G:K,2,FALSE)</f>
        <v xml:space="preserve">黎鲡                                                                                                                    </v>
      </c>
      <c r="L368" s="49">
        <f>VLOOKUP(H368,网银退汇!C:D,2,FALSE)</f>
        <v>600</v>
      </c>
      <c r="M368" s="49">
        <f>VLOOKUP(D368,自助退!C:F,4,FALSE)</f>
        <v>600</v>
      </c>
    </row>
    <row r="369" spans="1:13" hidden="1">
      <c r="A369" t="s">
        <v>2591</v>
      </c>
      <c r="B369" s="23" t="s">
        <v>3296</v>
      </c>
      <c r="C369" s="49" t="str">
        <f t="shared" si="20"/>
        <v>20170614</v>
      </c>
      <c r="D369" s="49" t="str">
        <f t="shared" si="21"/>
        <v>0051678150</v>
      </c>
      <c r="E369" t="s">
        <v>2761</v>
      </c>
      <c r="F369" s="23" t="s">
        <v>3297</v>
      </c>
      <c r="G369" s="43">
        <v>700</v>
      </c>
      <c r="H369" s="49" t="str">
        <f t="shared" si="22"/>
        <v>6236684020000240130700</v>
      </c>
      <c r="I369" s="49" t="e">
        <f>VLOOKUP(H369,银行退汇!G:K,5,FALSE)</f>
        <v>#N/A</v>
      </c>
      <c r="J369" s="49" t="e">
        <f t="shared" si="23"/>
        <v>#N/A</v>
      </c>
      <c r="K369" s="49" t="e">
        <f>VLOOKUP(H369,银行退汇!G:K,2,FALSE)</f>
        <v>#N/A</v>
      </c>
      <c r="L369" s="49" t="e">
        <f>VLOOKUP(H369,网银退汇!C:D,2,FALSE)</f>
        <v>#N/A</v>
      </c>
      <c r="M369" s="49">
        <f>VLOOKUP(D369,自助退!C:F,4,FALSE)</f>
        <v>700</v>
      </c>
    </row>
    <row r="370" spans="1:13" hidden="1">
      <c r="A370" t="s">
        <v>2593</v>
      </c>
      <c r="B370" s="23" t="s">
        <v>3298</v>
      </c>
      <c r="C370" s="49" t="str">
        <f t="shared" si="20"/>
        <v>20170614</v>
      </c>
      <c r="D370" s="49" t="str">
        <f t="shared" si="21"/>
        <v>0051678683</v>
      </c>
      <c r="E370" t="s">
        <v>2761</v>
      </c>
      <c r="F370" s="23" t="s">
        <v>3299</v>
      </c>
      <c r="G370" s="43">
        <v>362</v>
      </c>
      <c r="H370" s="49" t="str">
        <f t="shared" si="22"/>
        <v>5268550799039805362</v>
      </c>
      <c r="I370" s="49" t="e">
        <f>VLOOKUP(H370,银行退汇!G:K,5,FALSE)</f>
        <v>#N/A</v>
      </c>
      <c r="J370" s="49" t="e">
        <f t="shared" si="23"/>
        <v>#N/A</v>
      </c>
      <c r="K370" s="49" t="e">
        <f>VLOOKUP(H370,银行退汇!G:K,2,FALSE)</f>
        <v>#N/A</v>
      </c>
      <c r="L370" s="49" t="e">
        <f>VLOOKUP(H370,网银退汇!C:D,2,FALSE)</f>
        <v>#N/A</v>
      </c>
      <c r="M370" s="49">
        <f>VLOOKUP(D370,自助退!C:F,4,FALSE)</f>
        <v>362</v>
      </c>
    </row>
    <row r="371" spans="1:13" hidden="1">
      <c r="A371" t="s">
        <v>2595</v>
      </c>
      <c r="B371" s="23" t="s">
        <v>3300</v>
      </c>
      <c r="C371" s="49" t="str">
        <f t="shared" si="20"/>
        <v>20170614</v>
      </c>
      <c r="D371" s="49" t="str">
        <f t="shared" si="21"/>
        <v>0051680909</v>
      </c>
      <c r="E371" t="s">
        <v>2761</v>
      </c>
      <c r="F371" s="23" t="s">
        <v>1325</v>
      </c>
      <c r="G371" s="43">
        <v>327</v>
      </c>
      <c r="H371" s="49" t="str">
        <f t="shared" si="22"/>
        <v>6225970052485646327</v>
      </c>
      <c r="I371" s="49" t="e">
        <f>VLOOKUP(H371,银行退汇!G:K,5,FALSE)</f>
        <v>#N/A</v>
      </c>
      <c r="J371" s="49" t="e">
        <f t="shared" si="23"/>
        <v>#N/A</v>
      </c>
      <c r="K371" s="49" t="e">
        <f>VLOOKUP(H371,银行退汇!G:K,2,FALSE)</f>
        <v>#N/A</v>
      </c>
      <c r="L371" s="49" t="e">
        <f>VLOOKUP(H371,网银退汇!C:D,2,FALSE)</f>
        <v>#N/A</v>
      </c>
      <c r="M371" s="49">
        <f>VLOOKUP(D371,自助退!C:F,4,FALSE)</f>
        <v>327</v>
      </c>
    </row>
    <row r="372" spans="1:13" hidden="1">
      <c r="A372" t="s">
        <v>2597</v>
      </c>
      <c r="B372" s="23" t="s">
        <v>3301</v>
      </c>
      <c r="C372" s="49" t="str">
        <f t="shared" si="20"/>
        <v>20170614</v>
      </c>
      <c r="D372" s="49" t="str">
        <f t="shared" si="21"/>
        <v>0051698605</v>
      </c>
      <c r="E372" t="s">
        <v>2761</v>
      </c>
      <c r="F372" s="23" t="s">
        <v>3302</v>
      </c>
      <c r="G372" s="43">
        <v>20</v>
      </c>
      <c r="H372" s="49" t="str">
        <f t="shared" si="22"/>
        <v>621288250200021800120</v>
      </c>
      <c r="I372" s="49" t="e">
        <f>VLOOKUP(H372,银行退汇!G:K,5,FALSE)</f>
        <v>#N/A</v>
      </c>
      <c r="J372" s="49" t="e">
        <f t="shared" si="23"/>
        <v>#N/A</v>
      </c>
      <c r="K372" s="49" t="e">
        <f>VLOOKUP(H372,银行退汇!G:K,2,FALSE)</f>
        <v>#N/A</v>
      </c>
      <c r="L372" s="49" t="e">
        <f>VLOOKUP(H372,网银退汇!C:D,2,FALSE)</f>
        <v>#N/A</v>
      </c>
      <c r="M372" s="49">
        <f>VLOOKUP(D372,自助退!C:F,4,FALSE)</f>
        <v>20</v>
      </c>
    </row>
    <row r="373" spans="1:13" hidden="1">
      <c r="A373" t="s">
        <v>2599</v>
      </c>
      <c r="B373" s="23" t="s">
        <v>3303</v>
      </c>
      <c r="C373" s="49" t="str">
        <f t="shared" si="20"/>
        <v>20170614</v>
      </c>
      <c r="D373" s="49" t="str">
        <f t="shared" si="21"/>
        <v>0051699314</v>
      </c>
      <c r="E373" t="s">
        <v>2761</v>
      </c>
      <c r="F373" s="23" t="s">
        <v>3304</v>
      </c>
      <c r="G373" s="43">
        <v>400</v>
      </c>
      <c r="H373" s="49" t="str">
        <f t="shared" si="22"/>
        <v>6217852700008274456400</v>
      </c>
      <c r="I373" s="49" t="e">
        <f>VLOOKUP(H373,银行退汇!G:K,5,FALSE)</f>
        <v>#N/A</v>
      </c>
      <c r="J373" s="49" t="e">
        <f t="shared" si="23"/>
        <v>#N/A</v>
      </c>
      <c r="K373" s="49" t="e">
        <f>VLOOKUP(H373,银行退汇!G:K,2,FALSE)</f>
        <v>#N/A</v>
      </c>
      <c r="L373" s="49" t="e">
        <f>VLOOKUP(H373,网银退汇!C:D,2,FALSE)</f>
        <v>#N/A</v>
      </c>
      <c r="M373" s="49">
        <f>VLOOKUP(D373,自助退!C:F,4,FALSE)</f>
        <v>400</v>
      </c>
    </row>
    <row r="374" spans="1:13" hidden="1">
      <c r="A374" t="s">
        <v>2601</v>
      </c>
      <c r="B374" s="23" t="s">
        <v>3305</v>
      </c>
      <c r="C374" s="49" t="str">
        <f t="shared" si="20"/>
        <v>20170614</v>
      </c>
      <c r="D374" s="49" t="str">
        <f t="shared" si="21"/>
        <v>0051700503</v>
      </c>
      <c r="E374" t="s">
        <v>2761</v>
      </c>
      <c r="F374" s="23" t="s">
        <v>3306</v>
      </c>
      <c r="G374" s="43">
        <v>2100</v>
      </c>
      <c r="H374" s="49" t="str">
        <f t="shared" si="22"/>
        <v>62270038602802137592100</v>
      </c>
      <c r="I374" s="49">
        <f>VLOOKUP(H374,银行退汇!G:K,5,FALSE)</f>
        <v>2100</v>
      </c>
      <c r="J374" s="49">
        <f t="shared" si="23"/>
        <v>1</v>
      </c>
      <c r="K374" s="49" t="str">
        <f>VLOOKUP(H374,银行退汇!G:K,2,FALSE)</f>
        <v xml:space="preserve">蔡元刚                                                                                                                  </v>
      </c>
      <c r="L374" s="49">
        <f>VLOOKUP(H374,网银退汇!C:D,2,FALSE)</f>
        <v>2100</v>
      </c>
      <c r="M374" s="49">
        <f>VLOOKUP(D374,自助退!C:F,4,FALSE)</f>
        <v>2100</v>
      </c>
    </row>
    <row r="375" spans="1:13" hidden="1">
      <c r="A375" t="s">
        <v>2603</v>
      </c>
      <c r="B375" s="23" t="s">
        <v>3307</v>
      </c>
      <c r="C375" s="49" t="str">
        <f t="shared" si="20"/>
        <v>20170614</v>
      </c>
      <c r="D375" s="49" t="str">
        <f t="shared" si="21"/>
        <v>0051701558</v>
      </c>
      <c r="E375" t="s">
        <v>2761</v>
      </c>
      <c r="F375" s="23" t="s">
        <v>3308</v>
      </c>
      <c r="G375" s="43">
        <v>1347</v>
      </c>
      <c r="H375" s="49" t="str">
        <f t="shared" si="22"/>
        <v>62289300010270759481347</v>
      </c>
      <c r="I375" s="49" t="e">
        <f>VLOOKUP(H375,银行退汇!G:K,5,FALSE)</f>
        <v>#N/A</v>
      </c>
      <c r="J375" s="49" t="e">
        <f t="shared" si="23"/>
        <v>#N/A</v>
      </c>
      <c r="K375" s="49" t="e">
        <f>VLOOKUP(H375,银行退汇!G:K,2,FALSE)</f>
        <v>#N/A</v>
      </c>
      <c r="L375" s="49" t="e">
        <f>VLOOKUP(H375,网银退汇!C:D,2,FALSE)</f>
        <v>#N/A</v>
      </c>
      <c r="M375" s="49">
        <f>VLOOKUP(D375,自助退!C:F,4,FALSE)</f>
        <v>1347</v>
      </c>
    </row>
    <row r="376" spans="1:13" hidden="1">
      <c r="A376" t="s">
        <v>2605</v>
      </c>
      <c r="B376" s="23" t="s">
        <v>3309</v>
      </c>
      <c r="C376" s="49" t="str">
        <f t="shared" si="20"/>
        <v>20170614</v>
      </c>
      <c r="D376" s="49" t="str">
        <f t="shared" si="21"/>
        <v>0051701577</v>
      </c>
      <c r="E376" t="s">
        <v>2761</v>
      </c>
      <c r="F376" s="23" t="s">
        <v>3310</v>
      </c>
      <c r="G376" s="43">
        <v>373</v>
      </c>
      <c r="H376" s="49" t="str">
        <f t="shared" si="22"/>
        <v>6259656240604201373</v>
      </c>
      <c r="I376" s="49" t="e">
        <f>VLOOKUP(H376,银行退汇!G:K,5,FALSE)</f>
        <v>#N/A</v>
      </c>
      <c r="J376" s="49" t="e">
        <f t="shared" si="23"/>
        <v>#N/A</v>
      </c>
      <c r="K376" s="49" t="e">
        <f>VLOOKUP(H376,银行退汇!G:K,2,FALSE)</f>
        <v>#N/A</v>
      </c>
      <c r="L376" s="49" t="e">
        <f>VLOOKUP(H376,网银退汇!C:D,2,FALSE)</f>
        <v>#N/A</v>
      </c>
      <c r="M376" s="49">
        <f>VLOOKUP(D376,自助退!C:F,4,FALSE)</f>
        <v>373</v>
      </c>
    </row>
    <row r="377" spans="1:13" hidden="1">
      <c r="A377" t="s">
        <v>2607</v>
      </c>
      <c r="B377" s="23" t="s">
        <v>3311</v>
      </c>
      <c r="C377" s="49" t="str">
        <f t="shared" si="20"/>
        <v>20170614</v>
      </c>
      <c r="D377" s="49" t="str">
        <f t="shared" si="21"/>
        <v>0051702471</v>
      </c>
      <c r="E377" t="s">
        <v>2761</v>
      </c>
      <c r="F377" s="23" t="s">
        <v>3312</v>
      </c>
      <c r="G377" s="43">
        <v>110</v>
      </c>
      <c r="H377" s="49" t="str">
        <f t="shared" si="22"/>
        <v>6223690998657585110</v>
      </c>
      <c r="I377" s="49" t="e">
        <f>VLOOKUP(H377,银行退汇!G:K,5,FALSE)</f>
        <v>#N/A</v>
      </c>
      <c r="J377" s="49" t="e">
        <f t="shared" si="23"/>
        <v>#N/A</v>
      </c>
      <c r="K377" s="49" t="e">
        <f>VLOOKUP(H377,银行退汇!G:K,2,FALSE)</f>
        <v>#N/A</v>
      </c>
      <c r="L377" s="49" t="e">
        <f>VLOOKUP(H377,网银退汇!C:D,2,FALSE)</f>
        <v>#N/A</v>
      </c>
      <c r="M377" s="49">
        <f>VLOOKUP(D377,自助退!C:F,4,FALSE)</f>
        <v>110</v>
      </c>
    </row>
    <row r="378" spans="1:13" hidden="1">
      <c r="A378" t="s">
        <v>2609</v>
      </c>
      <c r="B378" s="23" t="s">
        <v>3313</v>
      </c>
      <c r="C378" s="49" t="str">
        <f t="shared" si="20"/>
        <v>20170614</v>
      </c>
      <c r="D378" s="49" t="str">
        <f t="shared" si="21"/>
        <v>0051705189</v>
      </c>
      <c r="E378" t="s">
        <v>2761</v>
      </c>
      <c r="F378" s="23" t="s">
        <v>3314</v>
      </c>
      <c r="G378" s="43">
        <v>6001</v>
      </c>
      <c r="H378" s="49" t="str">
        <f t="shared" si="22"/>
        <v>62284808685931081786001</v>
      </c>
      <c r="I378" s="49" t="e">
        <f>VLOOKUP(H378,银行退汇!G:K,5,FALSE)</f>
        <v>#N/A</v>
      </c>
      <c r="J378" s="49" t="e">
        <f t="shared" si="23"/>
        <v>#N/A</v>
      </c>
      <c r="K378" s="49" t="e">
        <f>VLOOKUP(H378,银行退汇!G:K,2,FALSE)</f>
        <v>#N/A</v>
      </c>
      <c r="L378" s="49" t="e">
        <f>VLOOKUP(H378,网银退汇!C:D,2,FALSE)</f>
        <v>#N/A</v>
      </c>
      <c r="M378" s="49">
        <f>VLOOKUP(D378,自助退!C:F,4,FALSE)</f>
        <v>6001</v>
      </c>
    </row>
    <row r="379" spans="1:13" hidden="1">
      <c r="A379" t="s">
        <v>2611</v>
      </c>
      <c r="B379" s="23" t="s">
        <v>3315</v>
      </c>
      <c r="C379" s="49" t="str">
        <f t="shared" si="20"/>
        <v>20170614</v>
      </c>
      <c r="D379" s="49" t="str">
        <f t="shared" si="21"/>
        <v>0051705754</v>
      </c>
      <c r="E379" t="s">
        <v>2761</v>
      </c>
      <c r="F379" s="23" t="s">
        <v>3316</v>
      </c>
      <c r="G379" s="43">
        <v>450</v>
      </c>
      <c r="H379" s="49" t="str">
        <f t="shared" si="22"/>
        <v>6228483306005747462450</v>
      </c>
      <c r="I379" s="49" t="e">
        <f>VLOOKUP(H379,银行退汇!G:K,5,FALSE)</f>
        <v>#N/A</v>
      </c>
      <c r="J379" s="49" t="e">
        <f t="shared" si="23"/>
        <v>#N/A</v>
      </c>
      <c r="K379" s="49" t="e">
        <f>VLOOKUP(H379,银行退汇!G:K,2,FALSE)</f>
        <v>#N/A</v>
      </c>
      <c r="L379" s="49" t="e">
        <f>VLOOKUP(H379,网银退汇!C:D,2,FALSE)</f>
        <v>#N/A</v>
      </c>
      <c r="M379" s="49">
        <f>VLOOKUP(D379,自助退!C:F,4,FALSE)</f>
        <v>450</v>
      </c>
    </row>
    <row r="380" spans="1:13" hidden="1">
      <c r="A380" t="s">
        <v>2613</v>
      </c>
      <c r="B380" s="23" t="s">
        <v>3317</v>
      </c>
      <c r="C380" s="49" t="str">
        <f t="shared" si="20"/>
        <v>20170614</v>
      </c>
      <c r="D380" s="49" t="str">
        <f t="shared" si="21"/>
        <v>0051707781</v>
      </c>
      <c r="E380" t="s">
        <v>2761</v>
      </c>
      <c r="F380" s="23" t="s">
        <v>3318</v>
      </c>
      <c r="G380" s="43">
        <v>1354</v>
      </c>
      <c r="H380" s="49" t="str">
        <f t="shared" si="22"/>
        <v>62223500125801531354</v>
      </c>
      <c r="I380" s="49" t="e">
        <f>VLOOKUP(H380,银行退汇!G:K,5,FALSE)</f>
        <v>#N/A</v>
      </c>
      <c r="J380" s="49" t="e">
        <f t="shared" si="23"/>
        <v>#N/A</v>
      </c>
      <c r="K380" s="49" t="e">
        <f>VLOOKUP(H380,银行退汇!G:K,2,FALSE)</f>
        <v>#N/A</v>
      </c>
      <c r="L380" s="49" t="e">
        <f>VLOOKUP(H380,网银退汇!C:D,2,FALSE)</f>
        <v>#N/A</v>
      </c>
      <c r="M380" s="49">
        <f>VLOOKUP(D380,自助退!C:F,4,FALSE)</f>
        <v>1354</v>
      </c>
    </row>
    <row r="381" spans="1:13" hidden="1">
      <c r="A381" t="s">
        <v>2615</v>
      </c>
      <c r="B381" s="23" t="s">
        <v>3319</v>
      </c>
      <c r="C381" s="49" t="str">
        <f t="shared" si="20"/>
        <v>20170614</v>
      </c>
      <c r="D381" s="49" t="str">
        <f t="shared" si="21"/>
        <v>0051708357</v>
      </c>
      <c r="E381" t="s">
        <v>2761</v>
      </c>
      <c r="F381" s="23" t="s">
        <v>3320</v>
      </c>
      <c r="G381" s="43">
        <v>1000</v>
      </c>
      <c r="H381" s="49" t="str">
        <f t="shared" si="22"/>
        <v>62369873000001396051000</v>
      </c>
      <c r="I381" s="49" t="e">
        <f>VLOOKUP(H381,银行退汇!G:K,5,FALSE)</f>
        <v>#N/A</v>
      </c>
      <c r="J381" s="49" t="e">
        <f t="shared" si="23"/>
        <v>#N/A</v>
      </c>
      <c r="K381" s="49" t="e">
        <f>VLOOKUP(H381,银行退汇!G:K,2,FALSE)</f>
        <v>#N/A</v>
      </c>
      <c r="L381" s="49" t="e">
        <f>VLOOKUP(H381,网银退汇!C:D,2,FALSE)</f>
        <v>#N/A</v>
      </c>
      <c r="M381" s="49">
        <f>VLOOKUP(D381,自助退!C:F,4,FALSE)</f>
        <v>1000</v>
      </c>
    </row>
    <row r="382" spans="1:13" hidden="1">
      <c r="A382" t="s">
        <v>2617</v>
      </c>
      <c r="B382" s="23" t="s">
        <v>3321</v>
      </c>
      <c r="C382" s="49" t="str">
        <f t="shared" si="20"/>
        <v>20170614</v>
      </c>
      <c r="D382" s="49" t="str">
        <f t="shared" si="21"/>
        <v>0051710095</v>
      </c>
      <c r="E382" t="s">
        <v>2761</v>
      </c>
      <c r="F382" s="23" t="s">
        <v>3322</v>
      </c>
      <c r="G382" s="43">
        <v>150</v>
      </c>
      <c r="H382" s="49" t="str">
        <f t="shared" si="22"/>
        <v>6212262502000944119150</v>
      </c>
      <c r="I382" s="49" t="e">
        <f>VLOOKUP(H382,银行退汇!G:K,5,FALSE)</f>
        <v>#N/A</v>
      </c>
      <c r="J382" s="49" t="e">
        <f t="shared" si="23"/>
        <v>#N/A</v>
      </c>
      <c r="K382" s="49" t="e">
        <f>VLOOKUP(H382,银行退汇!G:K,2,FALSE)</f>
        <v>#N/A</v>
      </c>
      <c r="L382" s="49" t="e">
        <f>VLOOKUP(H382,网银退汇!C:D,2,FALSE)</f>
        <v>#N/A</v>
      </c>
      <c r="M382" s="49">
        <f>VLOOKUP(D382,自助退!C:F,4,FALSE)</f>
        <v>150</v>
      </c>
    </row>
    <row r="383" spans="1:13" hidden="1">
      <c r="A383" t="s">
        <v>2619</v>
      </c>
      <c r="B383" s="23" t="s">
        <v>3323</v>
      </c>
      <c r="C383" s="49" t="str">
        <f t="shared" si="20"/>
        <v>20170614</v>
      </c>
      <c r="D383" s="49" t="str">
        <f t="shared" si="21"/>
        <v>0051710106</v>
      </c>
      <c r="E383" t="s">
        <v>2761</v>
      </c>
      <c r="F383" s="23" t="s">
        <v>3324</v>
      </c>
      <c r="G383" s="43">
        <v>18</v>
      </c>
      <c r="H383" s="49" t="str">
        <f t="shared" si="22"/>
        <v>621226250600196023018</v>
      </c>
      <c r="I383" s="49" t="e">
        <f>VLOOKUP(H383,银行退汇!G:K,5,FALSE)</f>
        <v>#N/A</v>
      </c>
      <c r="J383" s="49" t="e">
        <f t="shared" si="23"/>
        <v>#N/A</v>
      </c>
      <c r="K383" s="49" t="e">
        <f>VLOOKUP(H383,银行退汇!G:K,2,FALSE)</f>
        <v>#N/A</v>
      </c>
      <c r="L383" s="49" t="e">
        <f>VLOOKUP(H383,网银退汇!C:D,2,FALSE)</f>
        <v>#N/A</v>
      </c>
      <c r="M383" s="49">
        <f>VLOOKUP(D383,自助退!C:F,4,FALSE)</f>
        <v>18</v>
      </c>
    </row>
    <row r="384" spans="1:13" hidden="1">
      <c r="A384" t="s">
        <v>2621</v>
      </c>
      <c r="B384" s="23" t="s">
        <v>3325</v>
      </c>
      <c r="C384" s="49" t="str">
        <f t="shared" si="20"/>
        <v>20170614</v>
      </c>
      <c r="D384" s="49" t="str">
        <f t="shared" si="21"/>
        <v>0051710257</v>
      </c>
      <c r="E384" t="s">
        <v>2761</v>
      </c>
      <c r="F384" s="23" t="s">
        <v>3326</v>
      </c>
      <c r="G384" s="43">
        <v>200</v>
      </c>
      <c r="H384" s="49" t="str">
        <f t="shared" si="22"/>
        <v>6228483308283584278200</v>
      </c>
      <c r="I384" s="49" t="e">
        <f>VLOOKUP(H384,银行退汇!G:K,5,FALSE)</f>
        <v>#N/A</v>
      </c>
      <c r="J384" s="49" t="e">
        <f t="shared" si="23"/>
        <v>#N/A</v>
      </c>
      <c r="K384" s="49" t="e">
        <f>VLOOKUP(H384,银行退汇!G:K,2,FALSE)</f>
        <v>#N/A</v>
      </c>
      <c r="L384" s="49" t="e">
        <f>VLOOKUP(H384,网银退汇!C:D,2,FALSE)</f>
        <v>#N/A</v>
      </c>
      <c r="M384" s="49">
        <f>VLOOKUP(D384,自助退!C:F,4,FALSE)</f>
        <v>200</v>
      </c>
    </row>
    <row r="385" spans="1:13" hidden="1">
      <c r="A385" t="s">
        <v>2623</v>
      </c>
      <c r="B385" s="23" t="s">
        <v>3327</v>
      </c>
      <c r="C385" s="49" t="str">
        <f t="shared" si="20"/>
        <v>20170614</v>
      </c>
      <c r="D385" s="49" t="str">
        <f t="shared" si="21"/>
        <v>0051713227</v>
      </c>
      <c r="E385" t="s">
        <v>2761</v>
      </c>
      <c r="F385" s="23" t="s">
        <v>3328</v>
      </c>
      <c r="G385" s="43">
        <v>250</v>
      </c>
      <c r="H385" s="49" t="str">
        <f t="shared" si="22"/>
        <v>6226192201589470250</v>
      </c>
      <c r="I385" s="49" t="e">
        <f>VLOOKUP(H385,银行退汇!G:K,5,FALSE)</f>
        <v>#N/A</v>
      </c>
      <c r="J385" s="49" t="e">
        <f t="shared" si="23"/>
        <v>#N/A</v>
      </c>
      <c r="K385" s="49" t="e">
        <f>VLOOKUP(H385,银行退汇!G:K,2,FALSE)</f>
        <v>#N/A</v>
      </c>
      <c r="L385" s="49" t="e">
        <f>VLOOKUP(H385,网银退汇!C:D,2,FALSE)</f>
        <v>#N/A</v>
      </c>
      <c r="M385" s="49">
        <f>VLOOKUP(D385,自助退!C:F,4,FALSE)</f>
        <v>250</v>
      </c>
    </row>
    <row r="386" spans="1:13" hidden="1">
      <c r="A386" t="s">
        <v>2625</v>
      </c>
      <c r="B386" s="23" t="s">
        <v>3329</v>
      </c>
      <c r="C386" s="49" t="str">
        <f t="shared" si="20"/>
        <v>20170614</v>
      </c>
      <c r="D386" s="49" t="str">
        <f t="shared" si="21"/>
        <v>0051741618</v>
      </c>
      <c r="E386" t="s">
        <v>2761</v>
      </c>
      <c r="F386" s="23" t="s">
        <v>3330</v>
      </c>
      <c r="G386" s="43">
        <v>179</v>
      </c>
      <c r="H386" s="49" t="str">
        <f t="shared" si="22"/>
        <v>6223691905170829179</v>
      </c>
      <c r="I386" s="49">
        <f>VLOOKUP(H386,银行退汇!G:K,5,FALSE)</f>
        <v>179</v>
      </c>
      <c r="J386" s="49">
        <f t="shared" si="23"/>
        <v>1</v>
      </c>
      <c r="K386" s="49" t="str">
        <f>VLOOKUP(H386,银行退汇!G:K,2,FALSE)</f>
        <v xml:space="preserve">王爱岚                                                                                                                  </v>
      </c>
      <c r="L386" s="49">
        <f>VLOOKUP(H386,网银退汇!C:D,2,FALSE)</f>
        <v>179</v>
      </c>
      <c r="M386" s="49">
        <f>VLOOKUP(D386,自助退!C:F,4,FALSE)</f>
        <v>179</v>
      </c>
    </row>
    <row r="387" spans="1:13" hidden="1">
      <c r="A387" t="s">
        <v>2627</v>
      </c>
      <c r="B387" s="23" t="s">
        <v>3331</v>
      </c>
      <c r="C387" s="49" t="str">
        <f t="shared" ref="C387:C450" si="24">LEFT(B387,8)</f>
        <v>20170614</v>
      </c>
      <c r="D387" s="49" t="str">
        <f t="shared" ref="D387:D450" si="25">RIGHT(B387,10)</f>
        <v>0051752474</v>
      </c>
      <c r="E387" t="s">
        <v>2761</v>
      </c>
      <c r="F387" s="23" t="s">
        <v>3332</v>
      </c>
      <c r="G387" s="43">
        <v>40</v>
      </c>
      <c r="H387" s="49" t="str">
        <f t="shared" ref="H387:H450" si="26">F387&amp;G387</f>
        <v>622700386031047285440</v>
      </c>
      <c r="I387" s="49" t="e">
        <f>VLOOKUP(H387,银行退汇!G:K,5,FALSE)</f>
        <v>#N/A</v>
      </c>
      <c r="J387" s="49" t="e">
        <f t="shared" ref="J387:J450" si="27">IF(I387&gt;0,1,"")</f>
        <v>#N/A</v>
      </c>
      <c r="K387" s="49" t="e">
        <f>VLOOKUP(H387,银行退汇!G:K,2,FALSE)</f>
        <v>#N/A</v>
      </c>
      <c r="L387" s="49" t="e">
        <f>VLOOKUP(H387,网银退汇!C:D,2,FALSE)</f>
        <v>#N/A</v>
      </c>
      <c r="M387" s="49">
        <f>VLOOKUP(D387,自助退!C:F,4,FALSE)</f>
        <v>40</v>
      </c>
    </row>
    <row r="388" spans="1:13" hidden="1">
      <c r="A388" t="s">
        <v>2629</v>
      </c>
      <c r="B388" s="23" t="s">
        <v>3333</v>
      </c>
      <c r="C388" s="49" t="str">
        <f t="shared" si="24"/>
        <v>20170614</v>
      </c>
      <c r="D388" s="49" t="str">
        <f t="shared" si="25"/>
        <v>0051803495</v>
      </c>
      <c r="E388" t="s">
        <v>2761</v>
      </c>
      <c r="F388" s="23" t="s">
        <v>3334</v>
      </c>
      <c r="G388" s="43">
        <v>80</v>
      </c>
      <c r="H388" s="49" t="str">
        <f t="shared" si="26"/>
        <v>623668386000465749580</v>
      </c>
      <c r="I388" s="49" t="e">
        <f>VLOOKUP(H388,银行退汇!G:K,5,FALSE)</f>
        <v>#N/A</v>
      </c>
      <c r="J388" s="49" t="e">
        <f t="shared" si="27"/>
        <v>#N/A</v>
      </c>
      <c r="K388" s="49" t="e">
        <f>VLOOKUP(H388,银行退汇!G:K,2,FALSE)</f>
        <v>#N/A</v>
      </c>
      <c r="L388" s="49" t="e">
        <f>VLOOKUP(H388,网银退汇!C:D,2,FALSE)</f>
        <v>#N/A</v>
      </c>
      <c r="M388" s="49">
        <f>VLOOKUP(D388,自助退!C:F,4,FALSE)</f>
        <v>80</v>
      </c>
    </row>
    <row r="389" spans="1:13" hidden="1">
      <c r="A389" t="s">
        <v>2631</v>
      </c>
      <c r="B389" s="23" t="s">
        <v>3335</v>
      </c>
      <c r="C389" s="49" t="str">
        <f t="shared" si="24"/>
        <v>20170614</v>
      </c>
      <c r="D389" s="49" t="str">
        <f t="shared" si="25"/>
        <v>0051809057</v>
      </c>
      <c r="E389" t="s">
        <v>2761</v>
      </c>
      <c r="F389" s="23" t="s">
        <v>3336</v>
      </c>
      <c r="G389" s="43">
        <v>263</v>
      </c>
      <c r="H389" s="49" t="str">
        <f t="shared" si="26"/>
        <v>6228480868633707872263</v>
      </c>
      <c r="I389" s="49" t="e">
        <f>VLOOKUP(H389,银行退汇!G:K,5,FALSE)</f>
        <v>#N/A</v>
      </c>
      <c r="J389" s="49" t="e">
        <f t="shared" si="27"/>
        <v>#N/A</v>
      </c>
      <c r="K389" s="49" t="e">
        <f>VLOOKUP(H389,银行退汇!G:K,2,FALSE)</f>
        <v>#N/A</v>
      </c>
      <c r="L389" s="49" t="e">
        <f>VLOOKUP(H389,网银退汇!C:D,2,FALSE)</f>
        <v>#N/A</v>
      </c>
      <c r="M389" s="49">
        <f>VLOOKUP(D389,自助退!C:F,4,FALSE)</f>
        <v>263</v>
      </c>
    </row>
    <row r="390" spans="1:13" hidden="1">
      <c r="A390" t="s">
        <v>2633</v>
      </c>
      <c r="B390" s="23" t="s">
        <v>3337</v>
      </c>
      <c r="C390" s="49" t="str">
        <f t="shared" si="24"/>
        <v>20170614</v>
      </c>
      <c r="D390" s="49" t="str">
        <f t="shared" si="25"/>
        <v>0051816742</v>
      </c>
      <c r="E390" t="s">
        <v>2761</v>
      </c>
      <c r="F390" s="23" t="s">
        <v>3338</v>
      </c>
      <c r="G390" s="43">
        <v>816</v>
      </c>
      <c r="H390" s="49" t="str">
        <f t="shared" si="26"/>
        <v>6231900000075414231816</v>
      </c>
      <c r="I390" s="49">
        <f>VLOOKUP(H390,银行退汇!G:K,5,FALSE)</f>
        <v>816</v>
      </c>
      <c r="J390" s="49">
        <f t="shared" si="27"/>
        <v>1</v>
      </c>
      <c r="K390" s="49" t="str">
        <f>VLOOKUP(H390,银行退汇!G:K,2,FALSE)</f>
        <v xml:space="preserve">杨松凤                                                                                                                  </v>
      </c>
      <c r="L390" s="49">
        <f>VLOOKUP(H390,网银退汇!C:D,2,FALSE)</f>
        <v>816</v>
      </c>
      <c r="M390" s="49">
        <f>VLOOKUP(D390,自助退!C:F,4,FALSE)</f>
        <v>816</v>
      </c>
    </row>
    <row r="391" spans="1:13" hidden="1">
      <c r="A391" t="s">
        <v>2635</v>
      </c>
      <c r="B391" s="23" t="s">
        <v>3339</v>
      </c>
      <c r="C391" s="49" t="str">
        <f t="shared" si="24"/>
        <v>20170614</v>
      </c>
      <c r="D391" s="49" t="str">
        <f t="shared" si="25"/>
        <v>0051820142</v>
      </c>
      <c r="E391" t="s">
        <v>2761</v>
      </c>
      <c r="F391" s="23" t="s">
        <v>3340</v>
      </c>
      <c r="G391" s="43">
        <v>1000</v>
      </c>
      <c r="H391" s="49" t="str">
        <f t="shared" si="26"/>
        <v>62149939200003171000</v>
      </c>
      <c r="I391" s="49" t="e">
        <f>VLOOKUP(H391,银行退汇!G:K,5,FALSE)</f>
        <v>#N/A</v>
      </c>
      <c r="J391" s="49" t="e">
        <f t="shared" si="27"/>
        <v>#N/A</v>
      </c>
      <c r="K391" s="49" t="e">
        <f>VLOOKUP(H391,银行退汇!G:K,2,FALSE)</f>
        <v>#N/A</v>
      </c>
      <c r="L391" s="49" t="e">
        <f>VLOOKUP(H391,网银退汇!C:D,2,FALSE)</f>
        <v>#N/A</v>
      </c>
      <c r="M391" s="49">
        <f>VLOOKUP(D391,自助退!C:F,4,FALSE)</f>
        <v>1000</v>
      </c>
    </row>
    <row r="392" spans="1:13" hidden="1">
      <c r="A392" t="s">
        <v>2637</v>
      </c>
      <c r="B392" s="23" t="s">
        <v>3341</v>
      </c>
      <c r="C392" s="49" t="str">
        <f t="shared" si="24"/>
        <v>20170614</v>
      </c>
      <c r="D392" s="49" t="str">
        <f t="shared" si="25"/>
        <v>0051836123</v>
      </c>
      <c r="E392" t="s">
        <v>2761</v>
      </c>
      <c r="F392" s="23" t="s">
        <v>3342</v>
      </c>
      <c r="G392" s="43">
        <v>400</v>
      </c>
      <c r="H392" s="49" t="str">
        <f t="shared" si="26"/>
        <v>6228481938587806175400</v>
      </c>
      <c r="I392" s="49" t="e">
        <f>VLOOKUP(H392,银行退汇!G:K,5,FALSE)</f>
        <v>#N/A</v>
      </c>
      <c r="J392" s="49" t="e">
        <f t="shared" si="27"/>
        <v>#N/A</v>
      </c>
      <c r="K392" s="49" t="e">
        <f>VLOOKUP(H392,银行退汇!G:K,2,FALSE)</f>
        <v>#N/A</v>
      </c>
      <c r="L392" s="49" t="e">
        <f>VLOOKUP(H392,网银退汇!C:D,2,FALSE)</f>
        <v>#N/A</v>
      </c>
      <c r="M392" s="49">
        <f>VLOOKUP(D392,自助退!C:F,4,FALSE)</f>
        <v>400</v>
      </c>
    </row>
    <row r="393" spans="1:13" hidden="1">
      <c r="A393" t="s">
        <v>2639</v>
      </c>
      <c r="B393" s="23" t="s">
        <v>3343</v>
      </c>
      <c r="C393" s="49" t="str">
        <f t="shared" si="24"/>
        <v>20170614</v>
      </c>
      <c r="D393" s="49" t="str">
        <f t="shared" si="25"/>
        <v>0051844747</v>
      </c>
      <c r="E393" t="s">
        <v>2761</v>
      </c>
      <c r="F393" s="23" t="s">
        <v>3344</v>
      </c>
      <c r="G393" s="43">
        <v>73</v>
      </c>
      <c r="H393" s="49" t="str">
        <f t="shared" si="26"/>
        <v>621559251200000288773</v>
      </c>
      <c r="I393" s="49" t="e">
        <f>VLOOKUP(H393,银行退汇!G:K,5,FALSE)</f>
        <v>#N/A</v>
      </c>
      <c r="J393" s="49" t="e">
        <f t="shared" si="27"/>
        <v>#N/A</v>
      </c>
      <c r="K393" s="49" t="e">
        <f>VLOOKUP(H393,银行退汇!G:K,2,FALSE)</f>
        <v>#N/A</v>
      </c>
      <c r="L393" s="49" t="e">
        <f>VLOOKUP(H393,网银退汇!C:D,2,FALSE)</f>
        <v>#N/A</v>
      </c>
      <c r="M393" s="49">
        <f>VLOOKUP(D393,自助退!C:F,4,FALSE)</f>
        <v>73</v>
      </c>
    </row>
    <row r="394" spans="1:13" hidden="1">
      <c r="A394" t="s">
        <v>2641</v>
      </c>
      <c r="B394" s="23" t="s">
        <v>3345</v>
      </c>
      <c r="C394" s="49" t="str">
        <f t="shared" si="24"/>
        <v>20170614</v>
      </c>
      <c r="D394" s="49" t="str">
        <f t="shared" si="25"/>
        <v>0051848304</v>
      </c>
      <c r="E394" t="s">
        <v>2761</v>
      </c>
      <c r="F394" s="23" t="s">
        <v>3346</v>
      </c>
      <c r="G394" s="43">
        <v>343</v>
      </c>
      <c r="H394" s="49" t="str">
        <f t="shared" si="26"/>
        <v>6259656241931777343</v>
      </c>
      <c r="I394" s="49" t="e">
        <f>VLOOKUP(H394,银行退汇!G:K,5,FALSE)</f>
        <v>#N/A</v>
      </c>
      <c r="J394" s="49" t="e">
        <f t="shared" si="27"/>
        <v>#N/A</v>
      </c>
      <c r="K394" s="49" t="e">
        <f>VLOOKUP(H394,银行退汇!G:K,2,FALSE)</f>
        <v>#N/A</v>
      </c>
      <c r="L394" s="49" t="e">
        <f>VLOOKUP(H394,网银退汇!C:D,2,FALSE)</f>
        <v>#N/A</v>
      </c>
      <c r="M394" s="49">
        <f>VLOOKUP(D394,自助退!C:F,4,FALSE)</f>
        <v>343</v>
      </c>
    </row>
    <row r="395" spans="1:13" hidden="1">
      <c r="A395" t="s">
        <v>2643</v>
      </c>
      <c r="B395" s="23" t="s">
        <v>3347</v>
      </c>
      <c r="C395" s="49" t="str">
        <f t="shared" si="24"/>
        <v>20170614</v>
      </c>
      <c r="D395" s="49" t="str">
        <f t="shared" si="25"/>
        <v>0051852225</v>
      </c>
      <c r="E395" t="s">
        <v>2761</v>
      </c>
      <c r="F395" s="23" t="s">
        <v>3348</v>
      </c>
      <c r="G395" s="43">
        <v>500</v>
      </c>
      <c r="H395" s="49" t="str">
        <f t="shared" si="26"/>
        <v>6216612700004202363500</v>
      </c>
      <c r="I395" s="49" t="e">
        <f>VLOOKUP(H395,银行退汇!G:K,5,FALSE)</f>
        <v>#N/A</v>
      </c>
      <c r="J395" s="49" t="e">
        <f t="shared" si="27"/>
        <v>#N/A</v>
      </c>
      <c r="K395" s="49" t="e">
        <f>VLOOKUP(H395,银行退汇!G:K,2,FALSE)</f>
        <v>#N/A</v>
      </c>
      <c r="L395" s="49" t="e">
        <f>VLOOKUP(H395,网银退汇!C:D,2,FALSE)</f>
        <v>#N/A</v>
      </c>
      <c r="M395" s="49">
        <f>VLOOKUP(D395,自助退!C:F,4,FALSE)</f>
        <v>500</v>
      </c>
    </row>
    <row r="396" spans="1:13" hidden="1">
      <c r="A396" t="s">
        <v>2645</v>
      </c>
      <c r="B396" s="23" t="s">
        <v>3349</v>
      </c>
      <c r="C396" s="49" t="str">
        <f t="shared" si="24"/>
        <v>20170614</v>
      </c>
      <c r="D396" s="49" t="str">
        <f t="shared" si="25"/>
        <v>0051862850</v>
      </c>
      <c r="E396" t="s">
        <v>2761</v>
      </c>
      <c r="F396" s="23" t="s">
        <v>3350</v>
      </c>
      <c r="G396" s="43">
        <v>119</v>
      </c>
      <c r="H396" s="49" t="str">
        <f t="shared" si="26"/>
        <v>6259614113276102119</v>
      </c>
      <c r="I396" s="49" t="e">
        <f>VLOOKUP(H396,银行退汇!G:K,5,FALSE)</f>
        <v>#N/A</v>
      </c>
      <c r="J396" s="49" t="e">
        <f t="shared" si="27"/>
        <v>#N/A</v>
      </c>
      <c r="K396" s="49" t="e">
        <f>VLOOKUP(H396,银行退汇!G:K,2,FALSE)</f>
        <v>#N/A</v>
      </c>
      <c r="L396" s="49" t="e">
        <f>VLOOKUP(H396,网银退汇!C:D,2,FALSE)</f>
        <v>#N/A</v>
      </c>
      <c r="M396" s="49">
        <f>VLOOKUP(D396,自助退!C:F,4,FALSE)</f>
        <v>119</v>
      </c>
    </row>
    <row r="397" spans="1:13" hidden="1">
      <c r="A397" t="s">
        <v>2647</v>
      </c>
      <c r="B397" s="23" t="s">
        <v>3351</v>
      </c>
      <c r="C397" s="49" t="str">
        <f t="shared" si="24"/>
        <v>20170614</v>
      </c>
      <c r="D397" s="49" t="str">
        <f t="shared" si="25"/>
        <v>0051866587</v>
      </c>
      <c r="E397" t="s">
        <v>2761</v>
      </c>
      <c r="F397" s="23" t="s">
        <v>3352</v>
      </c>
      <c r="G397" s="43">
        <v>1990</v>
      </c>
      <c r="H397" s="49" t="str">
        <f t="shared" si="26"/>
        <v>62236925846029911990</v>
      </c>
      <c r="I397" s="49" t="e">
        <f>VLOOKUP(H397,银行退汇!G:K,5,FALSE)</f>
        <v>#N/A</v>
      </c>
      <c r="J397" s="49" t="e">
        <f t="shared" si="27"/>
        <v>#N/A</v>
      </c>
      <c r="K397" s="49" t="e">
        <f>VLOOKUP(H397,银行退汇!G:K,2,FALSE)</f>
        <v>#N/A</v>
      </c>
      <c r="L397" s="49" t="e">
        <f>VLOOKUP(H397,网银退汇!C:D,2,FALSE)</f>
        <v>#N/A</v>
      </c>
      <c r="M397" s="49">
        <f>VLOOKUP(D397,自助退!C:F,4,FALSE)</f>
        <v>1990</v>
      </c>
    </row>
    <row r="398" spans="1:13" hidden="1">
      <c r="A398" t="s">
        <v>2649</v>
      </c>
      <c r="B398" s="23" t="s">
        <v>3353</v>
      </c>
      <c r="C398" s="49" t="str">
        <f t="shared" si="24"/>
        <v>20170614</v>
      </c>
      <c r="D398" s="49" t="str">
        <f t="shared" si="25"/>
        <v>0051866698</v>
      </c>
      <c r="E398" t="s">
        <v>2761</v>
      </c>
      <c r="F398" s="23" t="s">
        <v>3354</v>
      </c>
      <c r="G398" s="43">
        <v>300</v>
      </c>
      <c r="H398" s="49" t="str">
        <f t="shared" si="26"/>
        <v>6231900000041147162300</v>
      </c>
      <c r="I398" s="49" t="e">
        <f>VLOOKUP(H398,银行退汇!G:K,5,FALSE)</f>
        <v>#N/A</v>
      </c>
      <c r="J398" s="49" t="e">
        <f t="shared" si="27"/>
        <v>#N/A</v>
      </c>
      <c r="K398" s="49" t="e">
        <f>VLOOKUP(H398,银行退汇!G:K,2,FALSE)</f>
        <v>#N/A</v>
      </c>
      <c r="L398" s="49" t="e">
        <f>VLOOKUP(H398,网银退汇!C:D,2,FALSE)</f>
        <v>#N/A</v>
      </c>
      <c r="M398" s="49">
        <f>VLOOKUP(D398,自助退!C:F,4,FALSE)</f>
        <v>300</v>
      </c>
    </row>
    <row r="399" spans="1:13" hidden="1">
      <c r="A399" t="s">
        <v>2651</v>
      </c>
      <c r="B399" s="23" t="s">
        <v>3355</v>
      </c>
      <c r="C399" s="49" t="str">
        <f t="shared" si="24"/>
        <v>20170614</v>
      </c>
      <c r="D399" s="49" t="str">
        <f t="shared" si="25"/>
        <v>0051866701</v>
      </c>
      <c r="E399" t="s">
        <v>2761</v>
      </c>
      <c r="F399" s="23" t="s">
        <v>3356</v>
      </c>
      <c r="G399" s="43">
        <v>3</v>
      </c>
      <c r="H399" s="49" t="str">
        <f t="shared" si="26"/>
        <v>62172324100011246143</v>
      </c>
      <c r="I399" s="49" t="e">
        <f>VLOOKUP(H399,银行退汇!G:K,5,FALSE)</f>
        <v>#N/A</v>
      </c>
      <c r="J399" s="49" t="e">
        <f t="shared" si="27"/>
        <v>#N/A</v>
      </c>
      <c r="K399" s="49" t="e">
        <f>VLOOKUP(H399,银行退汇!G:K,2,FALSE)</f>
        <v>#N/A</v>
      </c>
      <c r="L399" s="49" t="e">
        <f>VLOOKUP(H399,网银退汇!C:D,2,FALSE)</f>
        <v>#N/A</v>
      </c>
      <c r="M399" s="49">
        <f>VLOOKUP(D399,自助退!C:F,4,FALSE)</f>
        <v>3</v>
      </c>
    </row>
    <row r="400" spans="1:13" hidden="1">
      <c r="A400" t="s">
        <v>2653</v>
      </c>
      <c r="B400" s="23" t="s">
        <v>3357</v>
      </c>
      <c r="C400" s="49" t="str">
        <f t="shared" si="24"/>
        <v>20170614</v>
      </c>
      <c r="D400" s="49" t="str">
        <f t="shared" si="25"/>
        <v>0051867030</v>
      </c>
      <c r="E400" t="s">
        <v>2761</v>
      </c>
      <c r="F400" s="23" t="s">
        <v>3358</v>
      </c>
      <c r="G400" s="43">
        <v>244</v>
      </c>
      <c r="H400" s="49" t="str">
        <f t="shared" si="26"/>
        <v>6228930001129551622244</v>
      </c>
      <c r="I400" s="49">
        <f>VLOOKUP(H400,银行退汇!G:K,5,FALSE)</f>
        <v>244</v>
      </c>
      <c r="J400" s="49">
        <f t="shared" si="27"/>
        <v>1</v>
      </c>
      <c r="K400" s="49" t="str">
        <f>VLOOKUP(H400,银行退汇!G:K,2,FALSE)</f>
        <v xml:space="preserve">李爱玲                                                                                                                  </v>
      </c>
      <c r="L400" s="49">
        <f>VLOOKUP(H400,网银退汇!C:D,2,FALSE)</f>
        <v>244</v>
      </c>
      <c r="M400" s="49">
        <f>VLOOKUP(D400,自助退!C:F,4,FALSE)</f>
        <v>244</v>
      </c>
    </row>
    <row r="401" spans="1:13" hidden="1">
      <c r="A401" t="s">
        <v>2220</v>
      </c>
      <c r="B401" s="23" t="s">
        <v>3359</v>
      </c>
      <c r="C401" s="49" t="str">
        <f t="shared" si="24"/>
        <v>20170612</v>
      </c>
      <c r="D401" s="49" t="str">
        <f t="shared" si="25"/>
        <v>0051044388</v>
      </c>
      <c r="E401" t="s">
        <v>2761</v>
      </c>
      <c r="F401" s="23" t="s">
        <v>3360</v>
      </c>
      <c r="G401" s="43">
        <v>507</v>
      </c>
      <c r="H401" s="49" t="str">
        <f t="shared" si="26"/>
        <v>6228483310401303318507</v>
      </c>
      <c r="I401" s="49" t="e">
        <f>VLOOKUP(H401,银行退汇!G:K,5,FALSE)</f>
        <v>#N/A</v>
      </c>
      <c r="J401" s="49" t="e">
        <f t="shared" si="27"/>
        <v>#N/A</v>
      </c>
      <c r="K401" s="49" t="e">
        <f>VLOOKUP(H401,银行退汇!G:K,2,FALSE)</f>
        <v>#N/A</v>
      </c>
      <c r="L401" s="49" t="e">
        <f>VLOOKUP(H401,网银退汇!C:D,2,FALSE)</f>
        <v>#N/A</v>
      </c>
      <c r="M401" s="49">
        <f>VLOOKUP(D401,自助退!C:F,4,FALSE)</f>
        <v>507</v>
      </c>
    </row>
    <row r="402" spans="1:13" hidden="1">
      <c r="A402" t="s">
        <v>2223</v>
      </c>
      <c r="B402" s="23" t="s">
        <v>3361</v>
      </c>
      <c r="C402" s="49" t="str">
        <f t="shared" si="24"/>
        <v>20170612</v>
      </c>
      <c r="D402" s="49" t="str">
        <f t="shared" si="25"/>
        <v>0051046864</v>
      </c>
      <c r="E402" t="s">
        <v>2761</v>
      </c>
      <c r="F402" s="23" t="s">
        <v>3362</v>
      </c>
      <c r="G402" s="43">
        <v>116</v>
      </c>
      <c r="H402" s="49" t="str">
        <f t="shared" si="26"/>
        <v>6228480868129256178116</v>
      </c>
      <c r="I402" s="49" t="e">
        <f>VLOOKUP(H402,银行退汇!G:K,5,FALSE)</f>
        <v>#N/A</v>
      </c>
      <c r="J402" s="49" t="e">
        <f t="shared" si="27"/>
        <v>#N/A</v>
      </c>
      <c r="K402" s="49" t="e">
        <f>VLOOKUP(H402,银行退汇!G:K,2,FALSE)</f>
        <v>#N/A</v>
      </c>
      <c r="L402" s="49" t="e">
        <f>VLOOKUP(H402,网银退汇!C:D,2,FALSE)</f>
        <v>#N/A</v>
      </c>
      <c r="M402" s="49">
        <f>VLOOKUP(D402,自助退!C:F,4,FALSE)</f>
        <v>116</v>
      </c>
    </row>
    <row r="403" spans="1:13">
      <c r="A403" t="s">
        <v>2655</v>
      </c>
      <c r="B403" s="23" t="s">
        <v>3363</v>
      </c>
      <c r="C403" s="49" t="str">
        <f t="shared" si="24"/>
        <v>20170615</v>
      </c>
      <c r="D403" s="49" t="str">
        <f t="shared" si="25"/>
        <v>0051900900</v>
      </c>
      <c r="E403" t="s">
        <v>2761</v>
      </c>
      <c r="F403" s="23" t="s">
        <v>3364</v>
      </c>
      <c r="G403" s="43">
        <v>90</v>
      </c>
      <c r="H403" s="49" t="str">
        <f t="shared" si="26"/>
        <v>623190000001308198590</v>
      </c>
      <c r="I403" s="49" t="e">
        <f>VLOOKUP(H403,银行退汇!G:K,5,FALSE)</f>
        <v>#N/A</v>
      </c>
      <c r="J403" s="49" t="e">
        <f t="shared" si="27"/>
        <v>#N/A</v>
      </c>
      <c r="K403" s="49" t="e">
        <f>VLOOKUP(H403,银行退汇!G:K,2,FALSE)</f>
        <v>#N/A</v>
      </c>
      <c r="L403" s="49" t="e">
        <f>VLOOKUP(H403,网银退汇!C:D,2,FALSE)</f>
        <v>#N/A</v>
      </c>
      <c r="M403" s="49">
        <f>VLOOKUP(D403,自助退!C:F,4,FALSE)</f>
        <v>90</v>
      </c>
    </row>
    <row r="404" spans="1:13">
      <c r="A404" t="s">
        <v>2657</v>
      </c>
      <c r="B404" s="23" t="s">
        <v>3365</v>
      </c>
      <c r="C404" s="49" t="str">
        <f t="shared" si="24"/>
        <v>20170615</v>
      </c>
      <c r="D404" s="49" t="str">
        <f t="shared" si="25"/>
        <v>0051903042</v>
      </c>
      <c r="E404" t="s">
        <v>2761</v>
      </c>
      <c r="F404" s="23" t="s">
        <v>3366</v>
      </c>
      <c r="G404" s="43">
        <v>464</v>
      </c>
      <c r="H404" s="49" t="str">
        <f t="shared" si="26"/>
        <v>5257465388238754464</v>
      </c>
      <c r="I404" s="49">
        <f>VLOOKUP(H404,银行退汇!G:K,5,FALSE)</f>
        <v>464</v>
      </c>
      <c r="J404" s="49">
        <f t="shared" si="27"/>
        <v>1</v>
      </c>
      <c r="K404" s="49" t="str">
        <f>VLOOKUP(H404,银行退汇!G:K,2,FALSE)</f>
        <v xml:space="preserve">沈大珍                                                                                                                  </v>
      </c>
      <c r="L404" s="49">
        <f>VLOOKUP(H404,网银退汇!C:D,2,FALSE)</f>
        <v>464</v>
      </c>
      <c r="M404" s="49">
        <f>VLOOKUP(D404,自助退!C:F,4,FALSE)</f>
        <v>464</v>
      </c>
    </row>
    <row r="405" spans="1:13">
      <c r="A405" t="s">
        <v>2659</v>
      </c>
      <c r="B405" s="23" t="s">
        <v>3367</v>
      </c>
      <c r="C405" s="49" t="str">
        <f t="shared" si="24"/>
        <v>20170615</v>
      </c>
      <c r="D405" s="49" t="str">
        <f t="shared" si="25"/>
        <v>0051906232</v>
      </c>
      <c r="E405" t="s">
        <v>2761</v>
      </c>
      <c r="F405" s="23" t="s">
        <v>3368</v>
      </c>
      <c r="G405" s="43">
        <v>650</v>
      </c>
      <c r="H405" s="49" t="str">
        <f t="shared" si="26"/>
        <v>6222082502001301886650</v>
      </c>
      <c r="I405" s="49" t="e">
        <f>VLOOKUP(H405,银行退汇!G:K,5,FALSE)</f>
        <v>#N/A</v>
      </c>
      <c r="J405" s="49" t="e">
        <f t="shared" si="27"/>
        <v>#N/A</v>
      </c>
      <c r="K405" s="49" t="e">
        <f>VLOOKUP(H405,银行退汇!G:K,2,FALSE)</f>
        <v>#N/A</v>
      </c>
      <c r="L405" s="49" t="e">
        <f>VLOOKUP(H405,网银退汇!C:D,2,FALSE)</f>
        <v>#N/A</v>
      </c>
      <c r="M405" s="49">
        <f>VLOOKUP(D405,自助退!C:F,4,FALSE)</f>
        <v>650</v>
      </c>
    </row>
    <row r="406" spans="1:13">
      <c r="A406" t="s">
        <v>2661</v>
      </c>
      <c r="B406" s="23" t="s">
        <v>3369</v>
      </c>
      <c r="C406" s="49" t="str">
        <f t="shared" si="24"/>
        <v>20170615</v>
      </c>
      <c r="D406" s="49" t="str">
        <f t="shared" si="25"/>
        <v>0051906798</v>
      </c>
      <c r="E406" t="s">
        <v>2761</v>
      </c>
      <c r="F406" s="23" t="s">
        <v>3370</v>
      </c>
      <c r="G406" s="43">
        <v>371</v>
      </c>
      <c r="H406" s="49" t="str">
        <f t="shared" si="26"/>
        <v>6221550337541225371</v>
      </c>
      <c r="I406" s="49" t="e">
        <f>VLOOKUP(H406,银行退汇!G:K,5,FALSE)</f>
        <v>#N/A</v>
      </c>
      <c r="J406" s="49" t="e">
        <f t="shared" si="27"/>
        <v>#N/A</v>
      </c>
      <c r="K406" s="49" t="e">
        <f>VLOOKUP(H406,银行退汇!G:K,2,FALSE)</f>
        <v>#N/A</v>
      </c>
      <c r="L406" s="49" t="e">
        <f>VLOOKUP(H406,网银退汇!C:D,2,FALSE)</f>
        <v>#N/A</v>
      </c>
      <c r="M406" s="49">
        <f>VLOOKUP(D406,自助退!C:F,4,FALSE)</f>
        <v>371</v>
      </c>
    </row>
    <row r="407" spans="1:13">
      <c r="A407" t="s">
        <v>2663</v>
      </c>
      <c r="B407" s="23" t="s">
        <v>3371</v>
      </c>
      <c r="C407" s="49" t="str">
        <f t="shared" si="24"/>
        <v>20170615</v>
      </c>
      <c r="D407" s="49" t="str">
        <f t="shared" si="25"/>
        <v>0051907089</v>
      </c>
      <c r="E407" t="s">
        <v>2761</v>
      </c>
      <c r="F407" s="23" t="s">
        <v>3372</v>
      </c>
      <c r="G407" s="43">
        <v>250</v>
      </c>
      <c r="H407" s="49" t="str">
        <f t="shared" si="26"/>
        <v>6210178002011445864250</v>
      </c>
      <c r="I407" s="49" t="e">
        <f>VLOOKUP(H407,银行退汇!G:K,5,FALSE)</f>
        <v>#N/A</v>
      </c>
      <c r="J407" s="49" t="e">
        <f t="shared" si="27"/>
        <v>#N/A</v>
      </c>
      <c r="K407" s="49" t="e">
        <f>VLOOKUP(H407,银行退汇!G:K,2,FALSE)</f>
        <v>#N/A</v>
      </c>
      <c r="L407" s="49" t="e">
        <f>VLOOKUP(H407,网银退汇!C:D,2,FALSE)</f>
        <v>#N/A</v>
      </c>
      <c r="M407" s="49">
        <f>VLOOKUP(D407,自助退!C:F,4,FALSE)</f>
        <v>250</v>
      </c>
    </row>
    <row r="408" spans="1:13">
      <c r="A408" t="s">
        <v>2665</v>
      </c>
      <c r="B408" s="23" t="s">
        <v>3373</v>
      </c>
      <c r="C408" s="49" t="str">
        <f t="shared" si="24"/>
        <v>20170615</v>
      </c>
      <c r="D408" s="49" t="str">
        <f t="shared" si="25"/>
        <v>0051907368</v>
      </c>
      <c r="E408" t="s">
        <v>2761</v>
      </c>
      <c r="F408" s="23" t="s">
        <v>3374</v>
      </c>
      <c r="G408" s="43">
        <v>130</v>
      </c>
      <c r="H408" s="49" t="str">
        <f t="shared" si="26"/>
        <v>4270200064153738130</v>
      </c>
      <c r="I408" s="49" t="e">
        <f>VLOOKUP(H408,银行退汇!G:K,5,FALSE)</f>
        <v>#N/A</v>
      </c>
      <c r="J408" s="49" t="e">
        <f t="shared" si="27"/>
        <v>#N/A</v>
      </c>
      <c r="K408" s="49" t="e">
        <f>VLOOKUP(H408,银行退汇!G:K,2,FALSE)</f>
        <v>#N/A</v>
      </c>
      <c r="L408" s="49" t="e">
        <f>VLOOKUP(H408,网银退汇!C:D,2,FALSE)</f>
        <v>#N/A</v>
      </c>
      <c r="M408" s="49">
        <f>VLOOKUP(D408,自助退!C:F,4,FALSE)</f>
        <v>130</v>
      </c>
    </row>
    <row r="409" spans="1:13">
      <c r="A409" t="s">
        <v>2667</v>
      </c>
      <c r="B409" s="23" t="s">
        <v>3375</v>
      </c>
      <c r="C409" s="49" t="str">
        <f t="shared" si="24"/>
        <v>20170615</v>
      </c>
      <c r="D409" s="49" t="str">
        <f t="shared" si="25"/>
        <v>0051907778</v>
      </c>
      <c r="E409" t="s">
        <v>2761</v>
      </c>
      <c r="F409" s="23" t="s">
        <v>3376</v>
      </c>
      <c r="G409" s="43">
        <v>300</v>
      </c>
      <c r="H409" s="49" t="str">
        <f t="shared" si="26"/>
        <v>6217852700006003337300</v>
      </c>
      <c r="I409" s="49" t="e">
        <f>VLOOKUP(H409,银行退汇!G:K,5,FALSE)</f>
        <v>#N/A</v>
      </c>
      <c r="J409" s="49" t="e">
        <f t="shared" si="27"/>
        <v>#N/A</v>
      </c>
      <c r="K409" s="49" t="e">
        <f>VLOOKUP(H409,银行退汇!G:K,2,FALSE)</f>
        <v>#N/A</v>
      </c>
      <c r="L409" s="49" t="e">
        <f>VLOOKUP(H409,网银退汇!C:D,2,FALSE)</f>
        <v>#N/A</v>
      </c>
      <c r="M409" s="49">
        <f>VLOOKUP(D409,自助退!C:F,4,FALSE)</f>
        <v>300</v>
      </c>
    </row>
    <row r="410" spans="1:13">
      <c r="A410" t="s">
        <v>2669</v>
      </c>
      <c r="B410" s="23" t="s">
        <v>3377</v>
      </c>
      <c r="C410" s="49" t="str">
        <f t="shared" si="24"/>
        <v>20170615</v>
      </c>
      <c r="D410" s="49" t="str">
        <f t="shared" si="25"/>
        <v>0051907913</v>
      </c>
      <c r="E410" t="s">
        <v>2761</v>
      </c>
      <c r="F410" s="23" t="s">
        <v>3378</v>
      </c>
      <c r="G410" s="43">
        <v>380</v>
      </c>
      <c r="H410" s="49" t="str">
        <f t="shared" si="26"/>
        <v>6216612700003705663380</v>
      </c>
      <c r="I410" s="49" t="e">
        <f>VLOOKUP(H410,银行退汇!G:K,5,FALSE)</f>
        <v>#N/A</v>
      </c>
      <c r="J410" s="49" t="e">
        <f t="shared" si="27"/>
        <v>#N/A</v>
      </c>
      <c r="K410" s="49" t="e">
        <f>VLOOKUP(H410,银行退汇!G:K,2,FALSE)</f>
        <v>#N/A</v>
      </c>
      <c r="L410" s="49" t="e">
        <f>VLOOKUP(H410,网银退汇!C:D,2,FALSE)</f>
        <v>#N/A</v>
      </c>
      <c r="M410" s="49">
        <f>VLOOKUP(D410,自助退!C:F,4,FALSE)</f>
        <v>380</v>
      </c>
    </row>
    <row r="411" spans="1:13">
      <c r="A411" t="s">
        <v>2671</v>
      </c>
      <c r="B411" s="23" t="s">
        <v>3379</v>
      </c>
      <c r="C411" s="49" t="str">
        <f t="shared" si="24"/>
        <v>20170615</v>
      </c>
      <c r="D411" s="49" t="str">
        <f t="shared" si="25"/>
        <v>0051910961</v>
      </c>
      <c r="E411" t="s">
        <v>2761</v>
      </c>
      <c r="F411" s="23" t="s">
        <v>3380</v>
      </c>
      <c r="G411" s="43">
        <v>194</v>
      </c>
      <c r="H411" s="49" t="str">
        <f t="shared" si="26"/>
        <v>6223692081358089194</v>
      </c>
      <c r="I411" s="49" t="e">
        <f>VLOOKUP(H411,银行退汇!G:K,5,FALSE)</f>
        <v>#N/A</v>
      </c>
      <c r="J411" s="49" t="e">
        <f t="shared" si="27"/>
        <v>#N/A</v>
      </c>
      <c r="K411" s="49" t="e">
        <f>VLOOKUP(H411,银行退汇!G:K,2,FALSE)</f>
        <v>#N/A</v>
      </c>
      <c r="L411" s="49" t="e">
        <f>VLOOKUP(H411,网银退汇!C:D,2,FALSE)</f>
        <v>#N/A</v>
      </c>
      <c r="M411" s="49">
        <f>VLOOKUP(D411,自助退!C:F,4,FALSE)</f>
        <v>194</v>
      </c>
    </row>
    <row r="412" spans="1:13">
      <c r="A412" t="s">
        <v>2673</v>
      </c>
      <c r="B412" s="23" t="s">
        <v>3381</v>
      </c>
      <c r="C412" s="49" t="str">
        <f t="shared" si="24"/>
        <v>20170615</v>
      </c>
      <c r="D412" s="49" t="str">
        <f t="shared" si="25"/>
        <v>0051911940</v>
      </c>
      <c r="E412" t="s">
        <v>2761</v>
      </c>
      <c r="F412" s="23" t="s">
        <v>3382</v>
      </c>
      <c r="G412" s="43">
        <v>236</v>
      </c>
      <c r="H412" s="49" t="str">
        <f t="shared" si="26"/>
        <v>6223690877195137236</v>
      </c>
      <c r="I412" s="49" t="e">
        <f>VLOOKUP(H412,银行退汇!G:K,5,FALSE)</f>
        <v>#N/A</v>
      </c>
      <c r="J412" s="49" t="e">
        <f t="shared" si="27"/>
        <v>#N/A</v>
      </c>
      <c r="K412" s="49" t="e">
        <f>VLOOKUP(H412,银行退汇!G:K,2,FALSE)</f>
        <v>#N/A</v>
      </c>
      <c r="L412" s="49" t="e">
        <f>VLOOKUP(H412,网银退汇!C:D,2,FALSE)</f>
        <v>#N/A</v>
      </c>
      <c r="M412" s="49">
        <f>VLOOKUP(D412,自助退!C:F,4,FALSE)</f>
        <v>236</v>
      </c>
    </row>
    <row r="413" spans="1:13">
      <c r="A413" t="s">
        <v>2675</v>
      </c>
      <c r="B413" s="23" t="s">
        <v>3383</v>
      </c>
      <c r="C413" s="49" t="str">
        <f t="shared" si="24"/>
        <v>20170615</v>
      </c>
      <c r="D413" s="49" t="str">
        <f t="shared" si="25"/>
        <v>0051914178</v>
      </c>
      <c r="E413" t="s">
        <v>2761</v>
      </c>
      <c r="F413" s="23" t="s">
        <v>3384</v>
      </c>
      <c r="G413" s="43">
        <v>67</v>
      </c>
      <c r="H413" s="49" t="str">
        <f t="shared" si="26"/>
        <v>622848334859683477067</v>
      </c>
      <c r="I413" s="49" t="e">
        <f>VLOOKUP(H413,银行退汇!G:K,5,FALSE)</f>
        <v>#N/A</v>
      </c>
      <c r="J413" s="49" t="e">
        <f t="shared" si="27"/>
        <v>#N/A</v>
      </c>
      <c r="K413" s="49" t="e">
        <f>VLOOKUP(H413,银行退汇!G:K,2,FALSE)</f>
        <v>#N/A</v>
      </c>
      <c r="L413" s="49" t="e">
        <f>VLOOKUP(H413,网银退汇!C:D,2,FALSE)</f>
        <v>#N/A</v>
      </c>
      <c r="M413" s="49">
        <f>VLOOKUP(D413,自助退!C:F,4,FALSE)</f>
        <v>67</v>
      </c>
    </row>
    <row r="414" spans="1:13">
      <c r="A414" t="s">
        <v>2677</v>
      </c>
      <c r="B414" s="23" t="s">
        <v>3385</v>
      </c>
      <c r="C414" s="49" t="str">
        <f t="shared" si="24"/>
        <v>20170615</v>
      </c>
      <c r="D414" s="49" t="str">
        <f t="shared" si="25"/>
        <v>0051915118</v>
      </c>
      <c r="E414" t="s">
        <v>2761</v>
      </c>
      <c r="F414" s="23" t="s">
        <v>3386</v>
      </c>
      <c r="G414" s="43">
        <v>21</v>
      </c>
      <c r="H414" s="49" t="str">
        <f t="shared" si="26"/>
        <v>623190000002581832521</v>
      </c>
      <c r="I414" s="49" t="e">
        <f>VLOOKUP(H414,银行退汇!G:K,5,FALSE)</f>
        <v>#N/A</v>
      </c>
      <c r="J414" s="49" t="e">
        <f t="shared" si="27"/>
        <v>#N/A</v>
      </c>
      <c r="K414" s="49" t="e">
        <f>VLOOKUP(H414,银行退汇!G:K,2,FALSE)</f>
        <v>#N/A</v>
      </c>
      <c r="L414" s="49" t="e">
        <f>VLOOKUP(H414,网银退汇!C:D,2,FALSE)</f>
        <v>#N/A</v>
      </c>
      <c r="M414" s="49">
        <f>VLOOKUP(D414,自助退!C:F,4,FALSE)</f>
        <v>21</v>
      </c>
    </row>
    <row r="415" spans="1:13">
      <c r="A415" t="s">
        <v>2679</v>
      </c>
      <c r="B415" s="23" t="s">
        <v>3387</v>
      </c>
      <c r="C415" s="49" t="str">
        <f t="shared" si="24"/>
        <v>20170615</v>
      </c>
      <c r="D415" s="49" t="str">
        <f t="shared" si="25"/>
        <v>0051915518</v>
      </c>
      <c r="E415" t="s">
        <v>2761</v>
      </c>
      <c r="F415" s="23" t="s">
        <v>3388</v>
      </c>
      <c r="G415" s="43">
        <v>170</v>
      </c>
      <c r="H415" s="49" t="str">
        <f t="shared" si="26"/>
        <v>6231900000072152073170</v>
      </c>
      <c r="I415" s="49" t="e">
        <f>VLOOKUP(H415,银行退汇!G:K,5,FALSE)</f>
        <v>#N/A</v>
      </c>
      <c r="J415" s="49" t="e">
        <f t="shared" si="27"/>
        <v>#N/A</v>
      </c>
      <c r="K415" s="49" t="e">
        <f>VLOOKUP(H415,银行退汇!G:K,2,FALSE)</f>
        <v>#N/A</v>
      </c>
      <c r="L415" s="49" t="e">
        <f>VLOOKUP(H415,网银退汇!C:D,2,FALSE)</f>
        <v>#N/A</v>
      </c>
      <c r="M415" s="49">
        <f>VLOOKUP(D415,自助退!C:F,4,FALSE)</f>
        <v>170</v>
      </c>
    </row>
    <row r="416" spans="1:13">
      <c r="A416" t="s">
        <v>2681</v>
      </c>
      <c r="B416" s="23" t="s">
        <v>3389</v>
      </c>
      <c r="C416" s="49" t="str">
        <f t="shared" si="24"/>
        <v>20170615</v>
      </c>
      <c r="D416" s="49" t="str">
        <f t="shared" si="25"/>
        <v>0051916186</v>
      </c>
      <c r="E416" t="s">
        <v>2761</v>
      </c>
      <c r="F416" s="23" t="s">
        <v>3390</v>
      </c>
      <c r="G416" s="43">
        <v>1428</v>
      </c>
      <c r="H416" s="49" t="str">
        <f t="shared" si="26"/>
        <v>62284841502420970111428</v>
      </c>
      <c r="I416" s="49" t="e">
        <f>VLOOKUP(H416,银行退汇!G:K,5,FALSE)</f>
        <v>#N/A</v>
      </c>
      <c r="J416" s="49" t="e">
        <f t="shared" si="27"/>
        <v>#N/A</v>
      </c>
      <c r="K416" s="49" t="e">
        <f>VLOOKUP(H416,银行退汇!G:K,2,FALSE)</f>
        <v>#N/A</v>
      </c>
      <c r="L416" s="49" t="e">
        <f>VLOOKUP(H416,网银退汇!C:D,2,FALSE)</f>
        <v>#N/A</v>
      </c>
      <c r="M416" s="49">
        <f>VLOOKUP(D416,自助退!C:F,4,FALSE)</f>
        <v>1428</v>
      </c>
    </row>
    <row r="417" spans="1:13">
      <c r="A417" t="s">
        <v>2683</v>
      </c>
      <c r="B417" s="23" t="s">
        <v>3391</v>
      </c>
      <c r="C417" s="49" t="str">
        <f t="shared" si="24"/>
        <v>20170615</v>
      </c>
      <c r="D417" s="49" t="str">
        <f t="shared" si="25"/>
        <v>0051918434</v>
      </c>
      <c r="E417" t="s">
        <v>2761</v>
      </c>
      <c r="F417" s="23" t="s">
        <v>3392</v>
      </c>
      <c r="G417" s="43">
        <v>57</v>
      </c>
      <c r="H417" s="49" t="str">
        <f t="shared" si="26"/>
        <v>622848086122141401957</v>
      </c>
      <c r="I417" s="49" t="e">
        <f>VLOOKUP(H417,银行退汇!G:K,5,FALSE)</f>
        <v>#N/A</v>
      </c>
      <c r="J417" s="49" t="e">
        <f t="shared" si="27"/>
        <v>#N/A</v>
      </c>
      <c r="K417" s="49" t="e">
        <f>VLOOKUP(H417,银行退汇!G:K,2,FALSE)</f>
        <v>#N/A</v>
      </c>
      <c r="L417" s="49" t="e">
        <f>VLOOKUP(H417,网银退汇!C:D,2,FALSE)</f>
        <v>#N/A</v>
      </c>
      <c r="M417" s="49">
        <f>VLOOKUP(D417,自助退!C:F,4,FALSE)</f>
        <v>57</v>
      </c>
    </row>
    <row r="418" spans="1:13">
      <c r="A418" t="s">
        <v>2685</v>
      </c>
      <c r="B418" s="23" t="s">
        <v>3393</v>
      </c>
      <c r="C418" s="49" t="str">
        <f t="shared" si="24"/>
        <v>20170615</v>
      </c>
      <c r="D418" s="49" t="str">
        <f t="shared" si="25"/>
        <v>0051920349</v>
      </c>
      <c r="E418" t="s">
        <v>2761</v>
      </c>
      <c r="F418" s="23" t="s">
        <v>3394</v>
      </c>
      <c r="G418" s="43">
        <v>90</v>
      </c>
      <c r="H418" s="49" t="str">
        <f t="shared" si="26"/>
        <v>621700390000375640290</v>
      </c>
      <c r="I418" s="49" t="e">
        <f>VLOOKUP(H418,银行退汇!G:K,5,FALSE)</f>
        <v>#N/A</v>
      </c>
      <c r="J418" s="49" t="e">
        <f t="shared" si="27"/>
        <v>#N/A</v>
      </c>
      <c r="K418" s="49" t="e">
        <f>VLOOKUP(H418,银行退汇!G:K,2,FALSE)</f>
        <v>#N/A</v>
      </c>
      <c r="L418" s="49" t="e">
        <f>VLOOKUP(H418,网银退汇!C:D,2,FALSE)</f>
        <v>#N/A</v>
      </c>
      <c r="M418" s="49">
        <f>VLOOKUP(D418,自助退!C:F,4,FALSE)</f>
        <v>90</v>
      </c>
    </row>
    <row r="419" spans="1:13">
      <c r="A419" t="s">
        <v>2687</v>
      </c>
      <c r="B419" s="23" t="s">
        <v>3395</v>
      </c>
      <c r="C419" s="49" t="str">
        <f t="shared" si="24"/>
        <v>20170615</v>
      </c>
      <c r="D419" s="49" t="str">
        <f t="shared" si="25"/>
        <v>0051921016</v>
      </c>
      <c r="E419" t="s">
        <v>2761</v>
      </c>
      <c r="F419" s="23" t="s">
        <v>3396</v>
      </c>
      <c r="G419" s="43">
        <v>600</v>
      </c>
      <c r="H419" s="49" t="str">
        <f t="shared" si="26"/>
        <v>62230828001814595600</v>
      </c>
      <c r="I419" s="49">
        <f>VLOOKUP(H419,银行退汇!G:K,5,FALSE)</f>
        <v>600</v>
      </c>
      <c r="J419" s="49">
        <f t="shared" si="27"/>
        <v>1</v>
      </c>
      <c r="K419" s="49" t="str">
        <f>VLOOKUP(H419,银行退汇!G:K,2,FALSE)</f>
        <v xml:space="preserve">沈飞宇                                                                                                                  </v>
      </c>
      <c r="L419" s="49">
        <f>VLOOKUP(H419,网银退汇!C:D,2,FALSE)</f>
        <v>600</v>
      </c>
      <c r="M419" s="49">
        <f>VLOOKUP(D419,自助退!C:F,4,FALSE)</f>
        <v>600</v>
      </c>
    </row>
    <row r="420" spans="1:13">
      <c r="A420" t="s">
        <v>2689</v>
      </c>
      <c r="B420" s="23" t="s">
        <v>3397</v>
      </c>
      <c r="C420" s="49" t="str">
        <f t="shared" si="24"/>
        <v>20170615</v>
      </c>
      <c r="D420" s="49" t="str">
        <f t="shared" si="25"/>
        <v>0051922548</v>
      </c>
      <c r="E420" t="s">
        <v>2761</v>
      </c>
      <c r="F420" s="23" t="s">
        <v>3398</v>
      </c>
      <c r="G420" s="43">
        <v>301</v>
      </c>
      <c r="H420" s="49" t="str">
        <f t="shared" si="26"/>
        <v>6212262504001995884301</v>
      </c>
      <c r="I420" s="49" t="e">
        <f>VLOOKUP(H420,银行退汇!G:K,5,FALSE)</f>
        <v>#N/A</v>
      </c>
      <c r="J420" s="49" t="e">
        <f t="shared" si="27"/>
        <v>#N/A</v>
      </c>
      <c r="K420" s="49" t="e">
        <f>VLOOKUP(H420,银行退汇!G:K,2,FALSE)</f>
        <v>#N/A</v>
      </c>
      <c r="L420" s="49" t="e">
        <f>VLOOKUP(H420,网银退汇!C:D,2,FALSE)</f>
        <v>#N/A</v>
      </c>
      <c r="M420" s="49">
        <f>VLOOKUP(D420,自助退!C:F,4,FALSE)</f>
        <v>301</v>
      </c>
    </row>
    <row r="421" spans="1:13">
      <c r="A421" t="s">
        <v>2691</v>
      </c>
      <c r="B421" s="23" t="s">
        <v>3399</v>
      </c>
      <c r="C421" s="49" t="str">
        <f t="shared" si="24"/>
        <v>20170615</v>
      </c>
      <c r="D421" s="49" t="str">
        <f t="shared" si="25"/>
        <v>0051923311</v>
      </c>
      <c r="E421" t="s">
        <v>2761</v>
      </c>
      <c r="F421" s="23" t="s">
        <v>3400</v>
      </c>
      <c r="G421" s="43">
        <v>600</v>
      </c>
      <c r="H421" s="49" t="str">
        <f t="shared" si="26"/>
        <v>6217003860012964084600</v>
      </c>
      <c r="I421" s="49" t="e">
        <f>VLOOKUP(H421,银行退汇!G:K,5,FALSE)</f>
        <v>#N/A</v>
      </c>
      <c r="J421" s="49" t="e">
        <f t="shared" si="27"/>
        <v>#N/A</v>
      </c>
      <c r="K421" s="49" t="e">
        <f>VLOOKUP(H421,银行退汇!G:K,2,FALSE)</f>
        <v>#N/A</v>
      </c>
      <c r="L421" s="49" t="e">
        <f>VLOOKUP(H421,网银退汇!C:D,2,FALSE)</f>
        <v>#N/A</v>
      </c>
      <c r="M421" s="49">
        <f>VLOOKUP(D421,自助退!C:F,4,FALSE)</f>
        <v>600</v>
      </c>
    </row>
    <row r="422" spans="1:13">
      <c r="A422" t="s">
        <v>2693</v>
      </c>
      <c r="B422" s="23" t="s">
        <v>3401</v>
      </c>
      <c r="C422" s="49" t="str">
        <f t="shared" si="24"/>
        <v>20170615</v>
      </c>
      <c r="D422" s="49" t="str">
        <f t="shared" si="25"/>
        <v>0051923579</v>
      </c>
      <c r="E422" t="s">
        <v>2761</v>
      </c>
      <c r="F422" s="23" t="s">
        <v>3402</v>
      </c>
      <c r="G422" s="43">
        <v>990</v>
      </c>
      <c r="H422" s="49" t="str">
        <f t="shared" si="26"/>
        <v>6228480860698023618990</v>
      </c>
      <c r="I422" s="49" t="e">
        <f>VLOOKUP(H422,银行退汇!G:K,5,FALSE)</f>
        <v>#N/A</v>
      </c>
      <c r="J422" s="49" t="e">
        <f t="shared" si="27"/>
        <v>#N/A</v>
      </c>
      <c r="K422" s="49" t="e">
        <f>VLOOKUP(H422,银行退汇!G:K,2,FALSE)</f>
        <v>#N/A</v>
      </c>
      <c r="L422" s="49" t="e">
        <f>VLOOKUP(H422,网银退汇!C:D,2,FALSE)</f>
        <v>#N/A</v>
      </c>
      <c r="M422" s="49">
        <f>VLOOKUP(D422,自助退!C:F,4,FALSE)</f>
        <v>990</v>
      </c>
    </row>
    <row r="423" spans="1:13">
      <c r="A423" t="s">
        <v>2695</v>
      </c>
      <c r="B423" s="23" t="s">
        <v>3403</v>
      </c>
      <c r="C423" s="49" t="str">
        <f t="shared" si="24"/>
        <v>20170615</v>
      </c>
      <c r="D423" s="49" t="str">
        <f t="shared" si="25"/>
        <v>0051923781</v>
      </c>
      <c r="E423" t="s">
        <v>2761</v>
      </c>
      <c r="F423" s="23" t="s">
        <v>3404</v>
      </c>
      <c r="G423" s="43">
        <v>405</v>
      </c>
      <c r="H423" s="49" t="str">
        <f t="shared" si="26"/>
        <v>4984511298331040405</v>
      </c>
      <c r="I423" s="49">
        <f>VLOOKUP(H423,银行退汇!G:K,5,FALSE)</f>
        <v>405</v>
      </c>
      <c r="J423" s="49">
        <f t="shared" si="27"/>
        <v>1</v>
      </c>
      <c r="K423" s="49" t="str">
        <f>VLOOKUP(H423,银行退汇!G:K,2,FALSE)</f>
        <v xml:space="preserve">曹德玲                                                                                                                  </v>
      </c>
      <c r="L423" s="49">
        <f>VLOOKUP(H423,网银退汇!C:D,2,FALSE)</f>
        <v>405</v>
      </c>
      <c r="M423" s="49">
        <f>VLOOKUP(D423,自助退!C:F,4,FALSE)</f>
        <v>405</v>
      </c>
    </row>
    <row r="424" spans="1:13">
      <c r="A424" t="s">
        <v>2697</v>
      </c>
      <c r="B424" s="23" t="s">
        <v>3405</v>
      </c>
      <c r="C424" s="49" t="str">
        <f t="shared" si="24"/>
        <v>20170615</v>
      </c>
      <c r="D424" s="49" t="str">
        <f t="shared" si="25"/>
        <v>0051923801</v>
      </c>
      <c r="E424" t="s">
        <v>2761</v>
      </c>
      <c r="F424" s="23" t="s">
        <v>3406</v>
      </c>
      <c r="G424" s="43">
        <v>92</v>
      </c>
      <c r="H424" s="49" t="str">
        <f t="shared" si="26"/>
        <v>623190002563076168592</v>
      </c>
      <c r="I424" s="49" t="e">
        <f>VLOOKUP(H424,银行退汇!G:K,5,FALSE)</f>
        <v>#N/A</v>
      </c>
      <c r="J424" s="49" t="e">
        <f t="shared" si="27"/>
        <v>#N/A</v>
      </c>
      <c r="K424" s="49" t="e">
        <f>VLOOKUP(H424,银行退汇!G:K,2,FALSE)</f>
        <v>#N/A</v>
      </c>
      <c r="L424" s="49" t="e">
        <f>VLOOKUP(H424,网银退汇!C:D,2,FALSE)</f>
        <v>#N/A</v>
      </c>
      <c r="M424" s="49">
        <f>VLOOKUP(D424,自助退!C:F,4,FALSE)</f>
        <v>92</v>
      </c>
    </row>
    <row r="425" spans="1:13">
      <c r="A425" t="s">
        <v>2699</v>
      </c>
      <c r="B425" s="23" t="s">
        <v>3407</v>
      </c>
      <c r="C425" s="49" t="str">
        <f t="shared" si="24"/>
        <v>20170615</v>
      </c>
      <c r="D425" s="49" t="str">
        <f t="shared" si="25"/>
        <v>0051924332</v>
      </c>
      <c r="E425" t="s">
        <v>2761</v>
      </c>
      <c r="F425" s="23" t="s">
        <v>3392</v>
      </c>
      <c r="G425" s="43">
        <v>115</v>
      </c>
      <c r="H425" s="49" t="str">
        <f t="shared" si="26"/>
        <v>6228480861221414019115</v>
      </c>
      <c r="I425" s="49">
        <f>VLOOKUP(H425,银行退汇!G:K,5,FALSE)</f>
        <v>115</v>
      </c>
      <c r="J425" s="49">
        <f t="shared" si="27"/>
        <v>1</v>
      </c>
      <c r="K425" s="49" t="str">
        <f>VLOOKUP(H425,银行退汇!G:K,2,FALSE)</f>
        <v xml:space="preserve">章瑛华                                                                                                                  </v>
      </c>
      <c r="L425" s="49">
        <f>VLOOKUP(H425,网银退汇!C:D,2,FALSE)</f>
        <v>115</v>
      </c>
      <c r="M425" s="49">
        <f>VLOOKUP(D425,自助退!C:F,4,FALSE)</f>
        <v>115</v>
      </c>
    </row>
    <row r="426" spans="1:13">
      <c r="A426" t="s">
        <v>2701</v>
      </c>
      <c r="B426" s="23" t="s">
        <v>3408</v>
      </c>
      <c r="C426" s="49" t="str">
        <f t="shared" si="24"/>
        <v>20170615</v>
      </c>
      <c r="D426" s="49" t="str">
        <f t="shared" si="25"/>
        <v>0051942934</v>
      </c>
      <c r="E426" t="s">
        <v>2761</v>
      </c>
      <c r="F426" s="23" t="s">
        <v>3409</v>
      </c>
      <c r="G426" s="43">
        <v>96</v>
      </c>
      <c r="H426" s="49" t="str">
        <f t="shared" si="26"/>
        <v>621700389000400238796</v>
      </c>
      <c r="I426" s="49" t="e">
        <f>VLOOKUP(H426,银行退汇!G:K,5,FALSE)</f>
        <v>#N/A</v>
      </c>
      <c r="J426" s="49" t="e">
        <f t="shared" si="27"/>
        <v>#N/A</v>
      </c>
      <c r="K426" s="49" t="e">
        <f>VLOOKUP(H426,银行退汇!G:K,2,FALSE)</f>
        <v>#N/A</v>
      </c>
      <c r="L426" s="49" t="e">
        <f>VLOOKUP(H426,网银退汇!C:D,2,FALSE)</f>
        <v>#N/A</v>
      </c>
      <c r="M426" s="49">
        <f>VLOOKUP(D426,自助退!C:F,4,FALSE)</f>
        <v>96</v>
      </c>
    </row>
    <row r="427" spans="1:13">
      <c r="A427" t="s">
        <v>2703</v>
      </c>
      <c r="B427" s="23" t="s">
        <v>3410</v>
      </c>
      <c r="C427" s="49" t="str">
        <f t="shared" si="24"/>
        <v>20170615</v>
      </c>
      <c r="D427" s="49" t="str">
        <f t="shared" si="25"/>
        <v>0051956069</v>
      </c>
      <c r="E427" t="s">
        <v>2761</v>
      </c>
      <c r="F427" s="23" t="s">
        <v>3411</v>
      </c>
      <c r="G427" s="43">
        <v>249</v>
      </c>
      <c r="H427" s="49" t="str">
        <f t="shared" si="26"/>
        <v>6282680042206164249</v>
      </c>
      <c r="I427" s="49">
        <f>VLOOKUP(H427,银行退汇!G:K,5,FALSE)</f>
        <v>249</v>
      </c>
      <c r="J427" s="49">
        <f t="shared" si="27"/>
        <v>1</v>
      </c>
      <c r="K427" s="49" t="str">
        <f>VLOOKUP(H427,银行退汇!G:K,2,FALSE)</f>
        <v xml:space="preserve">赵苏伟                                                                                                                  </v>
      </c>
      <c r="L427" s="49">
        <f>VLOOKUP(H427,网银退汇!C:D,2,FALSE)</f>
        <v>249</v>
      </c>
      <c r="M427" s="49">
        <f>VLOOKUP(D427,自助退!C:F,4,FALSE)</f>
        <v>249</v>
      </c>
    </row>
    <row r="428" spans="1:13">
      <c r="A428" t="s">
        <v>2705</v>
      </c>
      <c r="B428" s="23" t="s">
        <v>3412</v>
      </c>
      <c r="C428" s="49" t="str">
        <f t="shared" si="24"/>
        <v>20170615</v>
      </c>
      <c r="D428" s="49" t="str">
        <f t="shared" si="25"/>
        <v>0051961496</v>
      </c>
      <c r="E428" t="s">
        <v>2761</v>
      </c>
      <c r="F428" s="23" t="s">
        <v>3413</v>
      </c>
      <c r="G428" s="43">
        <v>50</v>
      </c>
      <c r="H428" s="49" t="str">
        <f t="shared" si="26"/>
        <v>621700359000140058050</v>
      </c>
      <c r="I428" s="49" t="e">
        <f>VLOOKUP(H428,银行退汇!G:K,5,FALSE)</f>
        <v>#N/A</v>
      </c>
      <c r="J428" s="49" t="e">
        <f t="shared" si="27"/>
        <v>#N/A</v>
      </c>
      <c r="K428" s="49" t="e">
        <f>VLOOKUP(H428,银行退汇!G:K,2,FALSE)</f>
        <v>#N/A</v>
      </c>
      <c r="L428" s="49" t="e">
        <f>VLOOKUP(H428,网银退汇!C:D,2,FALSE)</f>
        <v>#N/A</v>
      </c>
      <c r="M428" s="49">
        <f>VLOOKUP(D428,自助退!C:F,4,FALSE)</f>
        <v>50</v>
      </c>
    </row>
    <row r="429" spans="1:13">
      <c r="A429" t="s">
        <v>2707</v>
      </c>
      <c r="B429" s="23" t="s">
        <v>3414</v>
      </c>
      <c r="C429" s="49" t="str">
        <f t="shared" si="24"/>
        <v>20170615</v>
      </c>
      <c r="D429" s="49" t="str">
        <f t="shared" si="25"/>
        <v>0051962707</v>
      </c>
      <c r="E429" t="s">
        <v>2761</v>
      </c>
      <c r="F429" s="23" t="s">
        <v>3415</v>
      </c>
      <c r="G429" s="43">
        <v>1500</v>
      </c>
      <c r="H429" s="49" t="str">
        <f t="shared" si="26"/>
        <v>62281000606069451500</v>
      </c>
      <c r="I429" s="49" t="e">
        <f>VLOOKUP(H429,银行退汇!G:K,5,FALSE)</f>
        <v>#N/A</v>
      </c>
      <c r="J429" s="49" t="e">
        <f t="shared" si="27"/>
        <v>#N/A</v>
      </c>
      <c r="K429" s="49" t="e">
        <f>VLOOKUP(H429,银行退汇!G:K,2,FALSE)</f>
        <v>#N/A</v>
      </c>
      <c r="L429" s="49" t="e">
        <f>VLOOKUP(H429,网银退汇!C:D,2,FALSE)</f>
        <v>#N/A</v>
      </c>
      <c r="M429" s="49">
        <f>VLOOKUP(D429,自助退!C:F,4,FALSE)</f>
        <v>1500</v>
      </c>
    </row>
    <row r="430" spans="1:13">
      <c r="A430" t="s">
        <v>2709</v>
      </c>
      <c r="B430" s="23" t="s">
        <v>3416</v>
      </c>
      <c r="C430" s="49" t="str">
        <f t="shared" si="24"/>
        <v>20170615</v>
      </c>
      <c r="D430" s="49" t="str">
        <f t="shared" si="25"/>
        <v>0051968529</v>
      </c>
      <c r="E430" t="s">
        <v>2761</v>
      </c>
      <c r="F430" s="23" t="s">
        <v>3417</v>
      </c>
      <c r="G430" s="43">
        <v>829</v>
      </c>
      <c r="H430" s="49" t="str">
        <f t="shared" si="26"/>
        <v>6222082502008026429829</v>
      </c>
      <c r="I430" s="49" t="e">
        <f>VLOOKUP(H430,银行退汇!G:K,5,FALSE)</f>
        <v>#N/A</v>
      </c>
      <c r="J430" s="49" t="e">
        <f t="shared" si="27"/>
        <v>#N/A</v>
      </c>
      <c r="K430" s="49" t="e">
        <f>VLOOKUP(H430,银行退汇!G:K,2,FALSE)</f>
        <v>#N/A</v>
      </c>
      <c r="L430" s="49" t="e">
        <f>VLOOKUP(H430,网银退汇!C:D,2,FALSE)</f>
        <v>#N/A</v>
      </c>
      <c r="M430" s="49">
        <f>VLOOKUP(D430,自助退!C:F,4,FALSE)</f>
        <v>829</v>
      </c>
    </row>
    <row r="431" spans="1:13">
      <c r="A431" t="s">
        <v>2711</v>
      </c>
      <c r="B431" s="23" t="s">
        <v>3418</v>
      </c>
      <c r="C431" s="49" t="str">
        <f t="shared" si="24"/>
        <v>20170615</v>
      </c>
      <c r="D431" s="49" t="str">
        <f t="shared" si="25"/>
        <v>0051968564</v>
      </c>
      <c r="E431" t="s">
        <v>2761</v>
      </c>
      <c r="F431" s="23" t="s">
        <v>3419</v>
      </c>
      <c r="G431" s="43">
        <v>62</v>
      </c>
      <c r="H431" s="49" t="str">
        <f t="shared" si="26"/>
        <v>623190000006500565062</v>
      </c>
      <c r="I431" s="49" t="e">
        <f>VLOOKUP(H431,银行退汇!G:K,5,FALSE)</f>
        <v>#N/A</v>
      </c>
      <c r="J431" s="49" t="e">
        <f t="shared" si="27"/>
        <v>#N/A</v>
      </c>
      <c r="K431" s="49" t="e">
        <f>VLOOKUP(H431,银行退汇!G:K,2,FALSE)</f>
        <v>#N/A</v>
      </c>
      <c r="L431" s="49" t="e">
        <f>VLOOKUP(H431,网银退汇!C:D,2,FALSE)</f>
        <v>#N/A</v>
      </c>
      <c r="M431" s="49">
        <f>VLOOKUP(D431,自助退!C:F,4,FALSE)</f>
        <v>62</v>
      </c>
    </row>
    <row r="432" spans="1:13">
      <c r="A432" t="s">
        <v>2713</v>
      </c>
      <c r="B432" s="23" t="s">
        <v>3420</v>
      </c>
      <c r="C432" s="49" t="str">
        <f t="shared" si="24"/>
        <v>20170615</v>
      </c>
      <c r="D432" s="49" t="str">
        <f t="shared" si="25"/>
        <v>0051968745</v>
      </c>
      <c r="E432" t="s">
        <v>2761</v>
      </c>
      <c r="F432" s="23" t="s">
        <v>3421</v>
      </c>
      <c r="G432" s="43">
        <v>350</v>
      </c>
      <c r="H432" s="49" t="str">
        <f t="shared" si="26"/>
        <v>6228480868597254374350</v>
      </c>
      <c r="I432" s="49" t="e">
        <f>VLOOKUP(H432,银行退汇!G:K,5,FALSE)</f>
        <v>#N/A</v>
      </c>
      <c r="J432" s="49" t="e">
        <f t="shared" si="27"/>
        <v>#N/A</v>
      </c>
      <c r="K432" s="49" t="e">
        <f>VLOOKUP(H432,银行退汇!G:K,2,FALSE)</f>
        <v>#N/A</v>
      </c>
      <c r="L432" s="49" t="e">
        <f>VLOOKUP(H432,网银退汇!C:D,2,FALSE)</f>
        <v>#N/A</v>
      </c>
      <c r="M432" s="49">
        <f>VLOOKUP(D432,自助退!C:F,4,FALSE)</f>
        <v>350</v>
      </c>
    </row>
    <row r="433" spans="1:13">
      <c r="A433" t="s">
        <v>2715</v>
      </c>
      <c r="B433" s="23" t="s">
        <v>3422</v>
      </c>
      <c r="C433" s="49" t="str">
        <f t="shared" si="24"/>
        <v>20170615</v>
      </c>
      <c r="D433" s="49" t="str">
        <f t="shared" si="25"/>
        <v>0051969544</v>
      </c>
      <c r="E433" t="s">
        <v>2761</v>
      </c>
      <c r="F433" s="23" t="s">
        <v>3423</v>
      </c>
      <c r="G433" s="43">
        <v>290</v>
      </c>
      <c r="H433" s="49" t="str">
        <f t="shared" si="26"/>
        <v>6228480866161593664290</v>
      </c>
      <c r="I433" s="49" t="e">
        <f>VLOOKUP(H433,银行退汇!G:K,5,FALSE)</f>
        <v>#N/A</v>
      </c>
      <c r="J433" s="49" t="e">
        <f t="shared" si="27"/>
        <v>#N/A</v>
      </c>
      <c r="K433" s="49" t="e">
        <f>VLOOKUP(H433,银行退汇!G:K,2,FALSE)</f>
        <v>#N/A</v>
      </c>
      <c r="L433" s="49" t="e">
        <f>VLOOKUP(H433,网银退汇!C:D,2,FALSE)</f>
        <v>#N/A</v>
      </c>
      <c r="M433" s="49">
        <f>VLOOKUP(D433,自助退!C:F,4,FALSE)</f>
        <v>290</v>
      </c>
    </row>
    <row r="434" spans="1:13">
      <c r="A434" t="s">
        <v>2717</v>
      </c>
      <c r="B434" s="23" t="s">
        <v>3424</v>
      </c>
      <c r="C434" s="49" t="str">
        <f t="shared" si="24"/>
        <v>20170615</v>
      </c>
      <c r="D434" s="49" t="str">
        <f t="shared" si="25"/>
        <v>0051971678</v>
      </c>
      <c r="E434" t="s">
        <v>2761</v>
      </c>
      <c r="F434" s="23" t="s">
        <v>3425</v>
      </c>
      <c r="G434" s="43">
        <v>3000</v>
      </c>
      <c r="H434" s="49" t="str">
        <f t="shared" si="26"/>
        <v>62122625160014245583000</v>
      </c>
      <c r="I434" s="49" t="e">
        <f>VLOOKUP(H434,银行退汇!G:K,5,FALSE)</f>
        <v>#N/A</v>
      </c>
      <c r="J434" s="49" t="e">
        <f t="shared" si="27"/>
        <v>#N/A</v>
      </c>
      <c r="K434" s="49" t="e">
        <f>VLOOKUP(H434,银行退汇!G:K,2,FALSE)</f>
        <v>#N/A</v>
      </c>
      <c r="L434" s="49" t="e">
        <f>VLOOKUP(H434,网银退汇!C:D,2,FALSE)</f>
        <v>#N/A</v>
      </c>
      <c r="M434" s="49">
        <f>VLOOKUP(D434,自助退!C:F,4,FALSE)</f>
        <v>3000</v>
      </c>
    </row>
    <row r="435" spans="1:13">
      <c r="A435" t="s">
        <v>2719</v>
      </c>
      <c r="B435" s="23" t="s">
        <v>3426</v>
      </c>
      <c r="C435" s="49" t="str">
        <f t="shared" si="24"/>
        <v>20170615</v>
      </c>
      <c r="D435" s="49" t="str">
        <f t="shared" si="25"/>
        <v>0051972488</v>
      </c>
      <c r="E435" t="s">
        <v>2761</v>
      </c>
      <c r="F435" s="23" t="s">
        <v>3427</v>
      </c>
      <c r="G435" s="43">
        <v>862</v>
      </c>
      <c r="H435" s="49" t="str">
        <f t="shared" si="26"/>
        <v>6222530591052456862</v>
      </c>
      <c r="I435" s="49" t="e">
        <f>VLOOKUP(H435,银行退汇!G:K,5,FALSE)</f>
        <v>#N/A</v>
      </c>
      <c r="J435" s="49" t="e">
        <f t="shared" si="27"/>
        <v>#N/A</v>
      </c>
      <c r="K435" s="49" t="e">
        <f>VLOOKUP(H435,银行退汇!G:K,2,FALSE)</f>
        <v>#N/A</v>
      </c>
      <c r="L435" s="49" t="e">
        <f>VLOOKUP(H435,网银退汇!C:D,2,FALSE)</f>
        <v>#N/A</v>
      </c>
      <c r="M435" s="49">
        <f>VLOOKUP(D435,自助退!C:F,4,FALSE)</f>
        <v>862</v>
      </c>
    </row>
    <row r="436" spans="1:13">
      <c r="A436" t="s">
        <v>2721</v>
      </c>
      <c r="B436" s="23" t="s">
        <v>3428</v>
      </c>
      <c r="C436" s="49" t="str">
        <f t="shared" si="24"/>
        <v>20170615</v>
      </c>
      <c r="D436" s="49" t="str">
        <f t="shared" si="25"/>
        <v>0051972888</v>
      </c>
      <c r="E436" t="s">
        <v>2761</v>
      </c>
      <c r="F436" s="23" t="s">
        <v>3429</v>
      </c>
      <c r="G436" s="43">
        <v>901</v>
      </c>
      <c r="H436" s="49" t="str">
        <f t="shared" si="26"/>
        <v>6217003910002887140901</v>
      </c>
      <c r="I436" s="49" t="e">
        <f>VLOOKUP(H436,银行退汇!G:K,5,FALSE)</f>
        <v>#N/A</v>
      </c>
      <c r="J436" s="49" t="e">
        <f t="shared" si="27"/>
        <v>#N/A</v>
      </c>
      <c r="K436" s="49" t="e">
        <f>VLOOKUP(H436,银行退汇!G:K,2,FALSE)</f>
        <v>#N/A</v>
      </c>
      <c r="L436" s="49" t="e">
        <f>VLOOKUP(H436,网银退汇!C:D,2,FALSE)</f>
        <v>#N/A</v>
      </c>
      <c r="M436" s="49">
        <f>VLOOKUP(D436,自助退!C:F,4,FALSE)</f>
        <v>901</v>
      </c>
    </row>
    <row r="437" spans="1:13">
      <c r="A437" t="s">
        <v>2723</v>
      </c>
      <c r="B437" s="23" t="s">
        <v>3430</v>
      </c>
      <c r="C437" s="49" t="str">
        <f t="shared" si="24"/>
        <v>20170615</v>
      </c>
      <c r="D437" s="49" t="str">
        <f t="shared" si="25"/>
        <v>0051974828</v>
      </c>
      <c r="E437" t="s">
        <v>2761</v>
      </c>
      <c r="F437" s="23" t="s">
        <v>3431</v>
      </c>
      <c r="G437" s="43">
        <v>9990</v>
      </c>
      <c r="H437" s="49" t="str">
        <f t="shared" si="26"/>
        <v>62319000000735539319990</v>
      </c>
      <c r="I437" s="49">
        <f>VLOOKUP(H437,银行退汇!G:K,5,FALSE)</f>
        <v>9990</v>
      </c>
      <c r="J437" s="49">
        <f t="shared" si="27"/>
        <v>1</v>
      </c>
      <c r="K437" s="49" t="str">
        <f>VLOOKUP(H437,银行退汇!G:K,2,FALSE)</f>
        <v xml:space="preserve">保小苟                                                                                                                  </v>
      </c>
      <c r="L437" s="49">
        <f>VLOOKUP(H437,网银退汇!C:D,2,FALSE)</f>
        <v>9990</v>
      </c>
      <c r="M437" s="49">
        <f>VLOOKUP(D437,自助退!C:F,4,FALSE)</f>
        <v>9990</v>
      </c>
    </row>
    <row r="438" spans="1:13">
      <c r="A438" t="s">
        <v>2725</v>
      </c>
      <c r="B438" s="23" t="s">
        <v>3432</v>
      </c>
      <c r="C438" s="49" t="str">
        <f t="shared" si="24"/>
        <v>20170615</v>
      </c>
      <c r="D438" s="49" t="str">
        <f t="shared" si="25"/>
        <v>0051975121</v>
      </c>
      <c r="E438" t="s">
        <v>2761</v>
      </c>
      <c r="F438" s="23" t="s">
        <v>3433</v>
      </c>
      <c r="G438" s="43">
        <v>3000</v>
      </c>
      <c r="H438" s="49" t="str">
        <f t="shared" si="26"/>
        <v>62170038600314748913000</v>
      </c>
      <c r="I438" s="49" t="e">
        <f>VLOOKUP(H438,银行退汇!G:K,5,FALSE)</f>
        <v>#N/A</v>
      </c>
      <c r="J438" s="49" t="e">
        <f t="shared" si="27"/>
        <v>#N/A</v>
      </c>
      <c r="K438" s="49" t="e">
        <f>VLOOKUP(H438,银行退汇!G:K,2,FALSE)</f>
        <v>#N/A</v>
      </c>
      <c r="L438" s="49" t="e">
        <f>VLOOKUP(H438,网银退汇!C:D,2,FALSE)</f>
        <v>#N/A</v>
      </c>
      <c r="M438" s="49">
        <f>VLOOKUP(D438,自助退!C:F,4,FALSE)</f>
        <v>3000</v>
      </c>
    </row>
    <row r="439" spans="1:13">
      <c r="A439" t="s">
        <v>2727</v>
      </c>
      <c r="B439" s="23" t="s">
        <v>3434</v>
      </c>
      <c r="C439" s="49" t="str">
        <f t="shared" si="24"/>
        <v>20170615</v>
      </c>
      <c r="D439" s="49" t="str">
        <f t="shared" si="25"/>
        <v>0051975975</v>
      </c>
      <c r="E439" t="s">
        <v>2761</v>
      </c>
      <c r="F439" s="23" t="s">
        <v>3435</v>
      </c>
      <c r="G439" s="43">
        <v>2893</v>
      </c>
      <c r="H439" s="49" t="str">
        <f t="shared" si="26"/>
        <v>62146001800037337192893</v>
      </c>
      <c r="I439" s="49" t="e">
        <f>VLOOKUP(H439,银行退汇!G:K,5,FALSE)</f>
        <v>#N/A</v>
      </c>
      <c r="J439" s="49" t="e">
        <f t="shared" si="27"/>
        <v>#N/A</v>
      </c>
      <c r="K439" s="49" t="e">
        <f>VLOOKUP(H439,银行退汇!G:K,2,FALSE)</f>
        <v>#N/A</v>
      </c>
      <c r="L439" s="49" t="e">
        <f>VLOOKUP(H439,网银退汇!C:D,2,FALSE)</f>
        <v>#N/A</v>
      </c>
      <c r="M439" s="49">
        <f>VLOOKUP(D439,自助退!C:F,4,FALSE)</f>
        <v>2893</v>
      </c>
    </row>
    <row r="440" spans="1:13">
      <c r="A440" t="s">
        <v>2729</v>
      </c>
      <c r="B440" s="23" t="s">
        <v>3436</v>
      </c>
      <c r="C440" s="49" t="str">
        <f t="shared" si="24"/>
        <v>20170615</v>
      </c>
      <c r="D440" s="49" t="str">
        <f t="shared" si="25"/>
        <v>0051976796</v>
      </c>
      <c r="E440" t="s">
        <v>2761</v>
      </c>
      <c r="F440" s="23" t="s">
        <v>3437</v>
      </c>
      <c r="G440" s="43">
        <v>42</v>
      </c>
      <c r="H440" s="49" t="str">
        <f t="shared" si="26"/>
        <v>622848086622239856642</v>
      </c>
      <c r="I440" s="49" t="e">
        <f>VLOOKUP(H440,银行退汇!G:K,5,FALSE)</f>
        <v>#N/A</v>
      </c>
      <c r="J440" s="49" t="e">
        <f t="shared" si="27"/>
        <v>#N/A</v>
      </c>
      <c r="K440" s="49" t="e">
        <f>VLOOKUP(H440,银行退汇!G:K,2,FALSE)</f>
        <v>#N/A</v>
      </c>
      <c r="L440" s="49" t="e">
        <f>VLOOKUP(H440,网银退汇!C:D,2,FALSE)</f>
        <v>#N/A</v>
      </c>
      <c r="M440" s="49">
        <f>VLOOKUP(D440,自助退!C:F,4,FALSE)</f>
        <v>42</v>
      </c>
    </row>
    <row r="441" spans="1:13">
      <c r="A441" t="s">
        <v>2731</v>
      </c>
      <c r="B441" s="23" t="s">
        <v>3438</v>
      </c>
      <c r="C441" s="49" t="str">
        <f t="shared" si="24"/>
        <v>20170615</v>
      </c>
      <c r="D441" s="49" t="str">
        <f t="shared" si="25"/>
        <v>0051977299</v>
      </c>
      <c r="E441" t="s">
        <v>2761</v>
      </c>
      <c r="F441" s="23" t="s">
        <v>3439</v>
      </c>
      <c r="G441" s="43">
        <v>400</v>
      </c>
      <c r="H441" s="49" t="str">
        <f t="shared" si="26"/>
        <v>6236683860003581084400</v>
      </c>
      <c r="I441" s="49" t="e">
        <f>VLOOKUP(H441,银行退汇!G:K,5,FALSE)</f>
        <v>#N/A</v>
      </c>
      <c r="J441" s="49" t="e">
        <f t="shared" si="27"/>
        <v>#N/A</v>
      </c>
      <c r="K441" s="49" t="e">
        <f>VLOOKUP(H441,银行退汇!G:K,2,FALSE)</f>
        <v>#N/A</v>
      </c>
      <c r="L441" s="49" t="e">
        <f>VLOOKUP(H441,网银退汇!C:D,2,FALSE)</f>
        <v>#N/A</v>
      </c>
      <c r="M441" s="49">
        <f>VLOOKUP(D441,自助退!C:F,4,FALSE)</f>
        <v>400</v>
      </c>
    </row>
    <row r="442" spans="1:13">
      <c r="A442" t="s">
        <v>2733</v>
      </c>
      <c r="B442" s="23" t="s">
        <v>3440</v>
      </c>
      <c r="C442" s="49" t="str">
        <f t="shared" si="24"/>
        <v>20170615</v>
      </c>
      <c r="D442" s="49" t="str">
        <f t="shared" si="25"/>
        <v>0051977669</v>
      </c>
      <c r="E442" t="s">
        <v>2761</v>
      </c>
      <c r="F442" s="23" t="s">
        <v>3441</v>
      </c>
      <c r="G442" s="43">
        <v>782</v>
      </c>
      <c r="H442" s="49" t="str">
        <f t="shared" si="26"/>
        <v>6231900000056889047782</v>
      </c>
      <c r="I442" s="49" t="e">
        <f>VLOOKUP(H442,银行退汇!G:K,5,FALSE)</f>
        <v>#N/A</v>
      </c>
      <c r="J442" s="49" t="e">
        <f t="shared" si="27"/>
        <v>#N/A</v>
      </c>
      <c r="K442" s="49" t="e">
        <f>VLOOKUP(H442,银行退汇!G:K,2,FALSE)</f>
        <v>#N/A</v>
      </c>
      <c r="L442" s="49" t="e">
        <f>VLOOKUP(H442,网银退汇!C:D,2,FALSE)</f>
        <v>#N/A</v>
      </c>
      <c r="M442" s="49">
        <f>VLOOKUP(D442,自助退!C:F,4,FALSE)</f>
        <v>782</v>
      </c>
    </row>
    <row r="443" spans="1:13">
      <c r="A443" t="s">
        <v>2735</v>
      </c>
      <c r="B443" s="23" t="s">
        <v>3442</v>
      </c>
      <c r="C443" s="49" t="str">
        <f t="shared" si="24"/>
        <v>20170615</v>
      </c>
      <c r="D443" s="49" t="str">
        <f t="shared" si="25"/>
        <v>0051977717</v>
      </c>
      <c r="E443" t="s">
        <v>2761</v>
      </c>
      <c r="F443" s="23" t="s">
        <v>3443</v>
      </c>
      <c r="G443" s="43">
        <v>299</v>
      </c>
      <c r="H443" s="49" t="str">
        <f t="shared" si="26"/>
        <v>6228450866017984865299</v>
      </c>
      <c r="I443" s="49" t="e">
        <f>VLOOKUP(H443,银行退汇!G:K,5,FALSE)</f>
        <v>#N/A</v>
      </c>
      <c r="J443" s="49" t="e">
        <f t="shared" si="27"/>
        <v>#N/A</v>
      </c>
      <c r="K443" s="49" t="e">
        <f>VLOOKUP(H443,银行退汇!G:K,2,FALSE)</f>
        <v>#N/A</v>
      </c>
      <c r="L443" s="49" t="e">
        <f>VLOOKUP(H443,网银退汇!C:D,2,FALSE)</f>
        <v>#N/A</v>
      </c>
      <c r="M443" s="49">
        <f>VLOOKUP(D443,自助退!C:F,4,FALSE)</f>
        <v>299</v>
      </c>
    </row>
    <row r="444" spans="1:13">
      <c r="A444" t="s">
        <v>2737</v>
      </c>
      <c r="B444" s="23" t="s">
        <v>3444</v>
      </c>
      <c r="C444" s="49" t="str">
        <f t="shared" si="24"/>
        <v>20170615</v>
      </c>
      <c r="D444" s="49" t="str">
        <f t="shared" si="25"/>
        <v>0051978398</v>
      </c>
      <c r="E444" t="s">
        <v>2761</v>
      </c>
      <c r="F444" s="23" t="s">
        <v>3445</v>
      </c>
      <c r="G444" s="43">
        <v>2700</v>
      </c>
      <c r="H444" s="49" t="str">
        <f t="shared" si="26"/>
        <v>62253300608906442700</v>
      </c>
      <c r="I444" s="49">
        <f>VLOOKUP(H444,银行退汇!G:K,5,FALSE)</f>
        <v>2700</v>
      </c>
      <c r="J444" s="49">
        <f t="shared" si="27"/>
        <v>1</v>
      </c>
      <c r="K444" s="49" t="str">
        <f>VLOOKUP(H444,银行退汇!G:K,2,FALSE)</f>
        <v xml:space="preserve">雷涛                                                                                                                    </v>
      </c>
      <c r="L444" s="49">
        <f>VLOOKUP(H444,网银退汇!C:D,2,FALSE)</f>
        <v>2700</v>
      </c>
      <c r="M444" s="49">
        <f>VLOOKUP(D444,自助退!C:F,4,FALSE)</f>
        <v>2700</v>
      </c>
    </row>
    <row r="445" spans="1:13">
      <c r="A445" t="s">
        <v>2739</v>
      </c>
      <c r="B445" s="23" t="s">
        <v>3446</v>
      </c>
      <c r="C445" s="49" t="str">
        <f t="shared" si="24"/>
        <v>20170615</v>
      </c>
      <c r="D445" s="49" t="str">
        <f t="shared" si="25"/>
        <v>0051985647</v>
      </c>
      <c r="E445" t="s">
        <v>2761</v>
      </c>
      <c r="F445" s="23" t="s">
        <v>3447</v>
      </c>
      <c r="G445" s="43">
        <v>135</v>
      </c>
      <c r="H445" s="49" t="str">
        <f t="shared" si="26"/>
        <v>6231900000088785122135</v>
      </c>
      <c r="I445" s="49">
        <f>VLOOKUP(H445,银行退汇!G:K,5,FALSE)</f>
        <v>135</v>
      </c>
      <c r="J445" s="49">
        <f t="shared" si="27"/>
        <v>1</v>
      </c>
      <c r="K445" s="49" t="str">
        <f>VLOOKUP(H445,银行退汇!G:K,2,FALSE)</f>
        <v xml:space="preserve">张子花                                                                                                                  </v>
      </c>
      <c r="L445" s="49">
        <f>VLOOKUP(H445,网银退汇!C:D,2,FALSE)</f>
        <v>135</v>
      </c>
      <c r="M445" s="49">
        <f>VLOOKUP(D445,自助退!C:F,4,FALSE)</f>
        <v>135</v>
      </c>
    </row>
    <row r="446" spans="1:13">
      <c r="A446" t="s">
        <v>2741</v>
      </c>
      <c r="B446" s="23" t="s">
        <v>3448</v>
      </c>
      <c r="C446" s="49" t="str">
        <f t="shared" si="24"/>
        <v>20170615</v>
      </c>
      <c r="D446" s="49" t="str">
        <f t="shared" si="25"/>
        <v>0051994375</v>
      </c>
      <c r="E446" t="s">
        <v>2761</v>
      </c>
      <c r="F446" s="23" t="s">
        <v>3449</v>
      </c>
      <c r="G446" s="43">
        <v>840</v>
      </c>
      <c r="H446" s="49" t="str">
        <f t="shared" si="26"/>
        <v>6231900000089198887840</v>
      </c>
      <c r="I446" s="49" t="e">
        <f>VLOOKUP(H446,银行退汇!G:K,5,FALSE)</f>
        <v>#N/A</v>
      </c>
      <c r="J446" s="49" t="e">
        <f t="shared" si="27"/>
        <v>#N/A</v>
      </c>
      <c r="K446" s="49" t="e">
        <f>VLOOKUP(H446,银行退汇!G:K,2,FALSE)</f>
        <v>#N/A</v>
      </c>
      <c r="L446" s="49" t="e">
        <f>VLOOKUP(H446,网银退汇!C:D,2,FALSE)</f>
        <v>#N/A</v>
      </c>
      <c r="M446" s="49">
        <f>VLOOKUP(D446,自助退!C:F,4,FALSE)</f>
        <v>840</v>
      </c>
    </row>
    <row r="447" spans="1:13">
      <c r="A447" t="s">
        <v>2743</v>
      </c>
      <c r="B447" s="23" t="s">
        <v>3450</v>
      </c>
      <c r="C447" s="49" t="str">
        <f t="shared" si="24"/>
        <v>20170615</v>
      </c>
      <c r="D447" s="49" t="str">
        <f t="shared" si="25"/>
        <v>0052003307</v>
      </c>
      <c r="E447" t="s">
        <v>2761</v>
      </c>
      <c r="F447" s="23" t="s">
        <v>3451</v>
      </c>
      <c r="G447" s="43">
        <v>12</v>
      </c>
      <c r="H447" s="49" t="str">
        <f t="shared" si="26"/>
        <v>622153232001415702312</v>
      </c>
      <c r="I447" s="49" t="e">
        <f>VLOOKUP(H447,银行退汇!G:K,5,FALSE)</f>
        <v>#N/A</v>
      </c>
      <c r="J447" s="49" t="e">
        <f t="shared" si="27"/>
        <v>#N/A</v>
      </c>
      <c r="K447" s="49" t="e">
        <f>VLOOKUP(H447,银行退汇!G:K,2,FALSE)</f>
        <v>#N/A</v>
      </c>
      <c r="L447" s="49" t="e">
        <f>VLOOKUP(H447,网银退汇!C:D,2,FALSE)</f>
        <v>#N/A</v>
      </c>
      <c r="M447" s="49">
        <f>VLOOKUP(D447,自助退!C:F,4,FALSE)</f>
        <v>12</v>
      </c>
    </row>
    <row r="448" spans="1:13">
      <c r="A448" t="s">
        <v>2745</v>
      </c>
      <c r="B448" s="23" t="s">
        <v>3452</v>
      </c>
      <c r="C448" s="49" t="str">
        <f t="shared" si="24"/>
        <v>20170615</v>
      </c>
      <c r="D448" s="49" t="str">
        <f t="shared" si="25"/>
        <v>0052018746</v>
      </c>
      <c r="E448" t="s">
        <v>2761</v>
      </c>
      <c r="F448" s="23" t="s">
        <v>3453</v>
      </c>
      <c r="G448" s="43">
        <v>250</v>
      </c>
      <c r="H448" s="49" t="str">
        <f t="shared" si="26"/>
        <v>6228483338306872970250</v>
      </c>
      <c r="I448" s="49" t="e">
        <f>VLOOKUP(H448,银行退汇!G:K,5,FALSE)</f>
        <v>#N/A</v>
      </c>
      <c r="J448" s="49" t="e">
        <f t="shared" si="27"/>
        <v>#N/A</v>
      </c>
      <c r="K448" s="49" t="e">
        <f>VLOOKUP(H448,银行退汇!G:K,2,FALSE)</f>
        <v>#N/A</v>
      </c>
      <c r="L448" s="49" t="e">
        <f>VLOOKUP(H448,网银退汇!C:D,2,FALSE)</f>
        <v>#N/A</v>
      </c>
      <c r="M448" s="49">
        <f>VLOOKUP(D448,自助退!C:F,4,FALSE)</f>
        <v>250</v>
      </c>
    </row>
    <row r="449" spans="1:13">
      <c r="A449" t="s">
        <v>2747</v>
      </c>
      <c r="B449" s="23" t="s">
        <v>3454</v>
      </c>
      <c r="C449" s="49" t="str">
        <f t="shared" si="24"/>
        <v>20170615</v>
      </c>
      <c r="D449" s="49" t="str">
        <f t="shared" si="25"/>
        <v>0052023429</v>
      </c>
      <c r="E449" t="s">
        <v>2761</v>
      </c>
      <c r="F449" s="23" t="s">
        <v>3455</v>
      </c>
      <c r="G449" s="43">
        <v>300</v>
      </c>
      <c r="H449" s="49" t="str">
        <f t="shared" si="26"/>
        <v>6228480868544638273300</v>
      </c>
      <c r="I449" s="49" t="e">
        <f>VLOOKUP(H449,银行退汇!G:K,5,FALSE)</f>
        <v>#N/A</v>
      </c>
      <c r="J449" s="49" t="e">
        <f t="shared" si="27"/>
        <v>#N/A</v>
      </c>
      <c r="K449" s="49" t="e">
        <f>VLOOKUP(H449,银行退汇!G:K,2,FALSE)</f>
        <v>#N/A</v>
      </c>
      <c r="L449" s="49" t="e">
        <f>VLOOKUP(H449,网银退汇!C:D,2,FALSE)</f>
        <v>#N/A</v>
      </c>
      <c r="M449" s="49">
        <f>VLOOKUP(D449,自助退!C:F,4,FALSE)</f>
        <v>300</v>
      </c>
    </row>
    <row r="450" spans="1:13">
      <c r="A450" t="s">
        <v>2749</v>
      </c>
      <c r="B450" s="23" t="s">
        <v>3456</v>
      </c>
      <c r="C450" s="49" t="str">
        <f t="shared" si="24"/>
        <v>20170615</v>
      </c>
      <c r="D450" s="49" t="str">
        <f t="shared" si="25"/>
        <v>0052052648</v>
      </c>
      <c r="E450" t="s">
        <v>2761</v>
      </c>
      <c r="F450" s="23" t="s">
        <v>3457</v>
      </c>
      <c r="G450" s="43">
        <v>38</v>
      </c>
      <c r="H450" s="49" t="str">
        <f t="shared" si="26"/>
        <v>623190000010720487338</v>
      </c>
      <c r="I450" s="49">
        <f>VLOOKUP(H450,银行退汇!G:K,5,FALSE)</f>
        <v>38</v>
      </c>
      <c r="J450" s="49">
        <f t="shared" si="27"/>
        <v>1</v>
      </c>
      <c r="K450" s="49" t="str">
        <f>VLOOKUP(H450,银行退汇!G:K,2,FALSE)</f>
        <v xml:space="preserve">廖新握                                                                                                                  </v>
      </c>
      <c r="L450" s="49">
        <f>VLOOKUP(H450,网银退汇!C:D,2,FALSE)</f>
        <v>38</v>
      </c>
      <c r="M450" s="49">
        <f>VLOOKUP(D450,自助退!C:F,4,FALSE)</f>
        <v>38</v>
      </c>
    </row>
    <row r="451" spans="1:13">
      <c r="A451" t="s">
        <v>2751</v>
      </c>
      <c r="B451" s="23" t="s">
        <v>3458</v>
      </c>
      <c r="C451" s="49" t="str">
        <f t="shared" ref="C451:C455" si="28">LEFT(B451,8)</f>
        <v>20170615</v>
      </c>
      <c r="D451" s="49" t="str">
        <f t="shared" ref="D451:D455" si="29">RIGHT(B451,10)</f>
        <v>0052070169</v>
      </c>
      <c r="E451" t="s">
        <v>2761</v>
      </c>
      <c r="F451" s="23" t="s">
        <v>3459</v>
      </c>
      <c r="G451" s="43">
        <v>139</v>
      </c>
      <c r="H451" s="49" t="str">
        <f t="shared" ref="H451:H455" si="30">F451&amp;G451</f>
        <v>6217003860011812730139</v>
      </c>
      <c r="I451" s="49" t="e">
        <f>VLOOKUP(H451,银行退汇!G:K,5,FALSE)</f>
        <v>#N/A</v>
      </c>
      <c r="J451" s="49" t="e">
        <f t="shared" ref="J451:J455" si="31">IF(I451&gt;0,1,"")</f>
        <v>#N/A</v>
      </c>
      <c r="K451" s="49" t="e">
        <f>VLOOKUP(H451,银行退汇!G:K,2,FALSE)</f>
        <v>#N/A</v>
      </c>
      <c r="L451" s="49" t="e">
        <f>VLOOKUP(H451,网银退汇!C:D,2,FALSE)</f>
        <v>#N/A</v>
      </c>
      <c r="M451" s="49">
        <f>VLOOKUP(D451,自助退!C:F,4,FALSE)</f>
        <v>139</v>
      </c>
    </row>
    <row r="452" spans="1:13">
      <c r="A452" t="s">
        <v>2753</v>
      </c>
      <c r="B452" s="23" t="s">
        <v>3460</v>
      </c>
      <c r="C452" s="49" t="str">
        <f t="shared" si="28"/>
        <v>20170615</v>
      </c>
      <c r="D452" s="49" t="str">
        <f t="shared" si="29"/>
        <v>0052113475</v>
      </c>
      <c r="E452" t="s">
        <v>2761</v>
      </c>
      <c r="F452" s="23" t="s">
        <v>3461</v>
      </c>
      <c r="G452" s="43">
        <v>439</v>
      </c>
      <c r="H452" s="49" t="str">
        <f t="shared" si="30"/>
        <v>6226621302224645439</v>
      </c>
      <c r="I452" s="49" t="e">
        <f>VLOOKUP(H452,银行退汇!G:K,5,FALSE)</f>
        <v>#N/A</v>
      </c>
      <c r="J452" s="49" t="e">
        <f t="shared" si="31"/>
        <v>#N/A</v>
      </c>
      <c r="K452" s="49" t="e">
        <f>VLOOKUP(H452,银行退汇!G:K,2,FALSE)</f>
        <v>#N/A</v>
      </c>
      <c r="L452" s="49" t="e">
        <f>VLOOKUP(H452,网银退汇!C:D,2,FALSE)</f>
        <v>#N/A</v>
      </c>
      <c r="M452" s="49">
        <f>VLOOKUP(D452,自助退!C:F,4,FALSE)</f>
        <v>439</v>
      </c>
    </row>
    <row r="453" spans="1:13">
      <c r="A453" t="s">
        <v>2755</v>
      </c>
      <c r="B453" s="23" t="s">
        <v>3462</v>
      </c>
      <c r="C453" s="49" t="str">
        <f t="shared" si="28"/>
        <v>20170615</v>
      </c>
      <c r="D453" s="49" t="str">
        <f t="shared" si="29"/>
        <v>0052114215</v>
      </c>
      <c r="E453" t="s">
        <v>2761</v>
      </c>
      <c r="F453" s="23" t="s">
        <v>3463</v>
      </c>
      <c r="G453" s="43">
        <v>400</v>
      </c>
      <c r="H453" s="49" t="str">
        <f t="shared" si="30"/>
        <v>6231900000142445499400</v>
      </c>
      <c r="I453" s="49" t="e">
        <f>VLOOKUP(H453,银行退汇!G:K,5,FALSE)</f>
        <v>#N/A</v>
      </c>
      <c r="J453" s="49" t="e">
        <f t="shared" si="31"/>
        <v>#N/A</v>
      </c>
      <c r="K453" s="49" t="e">
        <f>VLOOKUP(H453,银行退汇!G:K,2,FALSE)</f>
        <v>#N/A</v>
      </c>
      <c r="L453" s="49" t="e">
        <f>VLOOKUP(H453,网银退汇!C:D,2,FALSE)</f>
        <v>#N/A</v>
      </c>
      <c r="M453" s="49">
        <f>VLOOKUP(D453,自助退!C:F,4,FALSE)</f>
        <v>400</v>
      </c>
    </row>
    <row r="454" spans="1:13">
      <c r="A454" t="s">
        <v>2757</v>
      </c>
      <c r="B454" s="23" t="s">
        <v>3464</v>
      </c>
      <c r="C454" s="49" t="str">
        <f t="shared" si="28"/>
        <v>20170615</v>
      </c>
      <c r="D454" s="49" t="str">
        <f t="shared" si="29"/>
        <v>0052114927</v>
      </c>
      <c r="E454" t="s">
        <v>2761</v>
      </c>
      <c r="F454" s="23" t="s">
        <v>3465</v>
      </c>
      <c r="G454" s="43">
        <v>160</v>
      </c>
      <c r="H454" s="49" t="str">
        <f t="shared" si="30"/>
        <v>6228481198010447978160</v>
      </c>
      <c r="I454" s="49" t="e">
        <f>VLOOKUP(H454,银行退汇!G:K,5,FALSE)</f>
        <v>#N/A</v>
      </c>
      <c r="J454" s="49" t="e">
        <f t="shared" si="31"/>
        <v>#N/A</v>
      </c>
      <c r="K454" s="49" t="e">
        <f>VLOOKUP(H454,银行退汇!G:K,2,FALSE)</f>
        <v>#N/A</v>
      </c>
      <c r="L454" s="49" t="e">
        <f>VLOOKUP(H454,网银退汇!C:D,2,FALSE)</f>
        <v>#N/A</v>
      </c>
      <c r="M454" s="49">
        <f>VLOOKUP(D454,自助退!C:F,4,FALSE)</f>
        <v>160</v>
      </c>
    </row>
    <row r="455" spans="1:13">
      <c r="A455" t="s">
        <v>2759</v>
      </c>
      <c r="B455" s="23" t="s">
        <v>3466</v>
      </c>
      <c r="C455" s="49" t="str">
        <f t="shared" si="28"/>
        <v>20170615</v>
      </c>
      <c r="D455" s="49" t="str">
        <f t="shared" si="29"/>
        <v>0052115863</v>
      </c>
      <c r="E455" t="s">
        <v>2761</v>
      </c>
      <c r="F455" s="23" t="s">
        <v>3467</v>
      </c>
      <c r="G455" s="43">
        <v>382</v>
      </c>
      <c r="H455" s="49" t="str">
        <f t="shared" si="30"/>
        <v>3563918002529671382</v>
      </c>
      <c r="I455" s="49" t="e">
        <f>VLOOKUP(H455,银行退汇!G:K,5,FALSE)</f>
        <v>#N/A</v>
      </c>
      <c r="J455" s="49" t="e">
        <f t="shared" si="31"/>
        <v>#N/A</v>
      </c>
      <c r="K455" s="49" t="e">
        <f>VLOOKUP(H455,银行退汇!G:K,2,FALSE)</f>
        <v>#N/A</v>
      </c>
      <c r="L455" s="49" t="e">
        <f>VLOOKUP(H455,网银退汇!C:D,2,FALSE)</f>
        <v>#N/A</v>
      </c>
      <c r="M455" s="49">
        <f>VLOOKUP(D455,自助退!C:F,4,FALSE)</f>
        <v>382</v>
      </c>
    </row>
  </sheetData>
  <autoFilter ref="A1:X455">
    <filterColumn colId="2">
      <filters>
        <filter val="20170615"/>
      </filters>
    </filterColumn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财务</vt:lpstr>
      <vt:lpstr>HIS现</vt:lpstr>
      <vt:lpstr>自助现</vt:lpstr>
      <vt:lpstr>银行现</vt:lpstr>
      <vt:lpstr>转账调节表</vt:lpstr>
      <vt:lpstr>调节明细</vt:lpstr>
      <vt:lpstr>HIS退</vt:lpstr>
      <vt:lpstr>自助退</vt:lpstr>
      <vt:lpstr>银行退</vt:lpstr>
      <vt:lpstr>银行退汇</vt:lpstr>
      <vt:lpstr>网银退汇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2017-07-10T06:36:40Z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